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ti2\Downloads\site-novos-negocios\"/>
    </mc:Choice>
  </mc:AlternateContent>
  <xr:revisionPtr revIDLastSave="0" documentId="13_ncr:1_{C987BB14-AA37-4843-BE69-C14B6EA00280}" xr6:coauthVersionLast="47" xr6:coauthVersionMax="47" xr10:uidLastSave="{00000000-0000-0000-0000-000000000000}"/>
  <bookViews>
    <workbookView xWindow="-120" yWindow="-120" windowWidth="19440" windowHeight="14880" activeTab="4" xr2:uid="{00000000-000D-0000-FFFF-FFFF00000000}"/>
  </bookViews>
  <sheets>
    <sheet name="ATIVIDADES" sheetId="3" r:id="rId1"/>
    <sheet name="NEGOCIOS" sheetId="6" r:id="rId2"/>
    <sheet name="EMPRESAS" sheetId="1" r:id="rId3"/>
    <sheet name="COMENTARIOS" sheetId="7" r:id="rId4"/>
    <sheet name="back" sheetId="4" r:id="rId5"/>
  </sheets>
  <definedNames>
    <definedName name="_xlnm._FilterDatabase" localSheetId="3" hidden="1">COMENTARIOS!$A$7:$E$207</definedName>
    <definedName name="_xlnm._FilterDatabase" localSheetId="2" hidden="1">EMPRESAS!$B$9:$L$254</definedName>
    <definedName name="DadosExternos_1" localSheetId="0" hidden="1">ATIVIDADES!$A$1:$AO$2537</definedName>
    <definedName name="DadosExternos_1" localSheetId="1" hidden="1">NEGOCIOS!$A$1:$AU$525</definedName>
    <definedName name="Planilha2">back!#REF!</definedName>
    <definedName name="_xlnm.Print_Titles" localSheetId="3">COMENTARIOS!$1:$7</definedName>
    <definedName name="_xlnm.Print_Titles" localSheetId="2">EMPRESAS!$1:$9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3" l="1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265" i="3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456" i="3"/>
  <c r="AP457" i="3"/>
  <c r="AP458" i="3"/>
  <c r="AP459" i="3"/>
  <c r="AP460" i="3"/>
  <c r="AP461" i="3"/>
  <c r="AP462" i="3"/>
  <c r="AP463" i="3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488" i="3"/>
  <c r="AP489" i="3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513" i="3"/>
  <c r="AP514" i="3"/>
  <c r="AP515" i="3"/>
  <c r="AP516" i="3"/>
  <c r="AP517" i="3"/>
  <c r="AP518" i="3"/>
  <c r="AP519" i="3"/>
  <c r="AP520" i="3"/>
  <c r="AP521" i="3"/>
  <c r="AP522" i="3"/>
  <c r="AP523" i="3"/>
  <c r="AP524" i="3"/>
  <c r="AP525" i="3"/>
  <c r="AP526" i="3"/>
  <c r="AP527" i="3"/>
  <c r="AP528" i="3"/>
  <c r="AP529" i="3"/>
  <c r="AP530" i="3"/>
  <c r="AP531" i="3"/>
  <c r="AP532" i="3"/>
  <c r="AP533" i="3"/>
  <c r="AP534" i="3"/>
  <c r="AP535" i="3"/>
  <c r="AP536" i="3"/>
  <c r="AP537" i="3"/>
  <c r="AP538" i="3"/>
  <c r="AP539" i="3"/>
  <c r="AP540" i="3"/>
  <c r="AP541" i="3"/>
  <c r="AP542" i="3"/>
  <c r="AP543" i="3"/>
  <c r="AP544" i="3"/>
  <c r="AP545" i="3"/>
  <c r="AP546" i="3"/>
  <c r="AP547" i="3"/>
  <c r="AP548" i="3"/>
  <c r="AP549" i="3"/>
  <c r="AP550" i="3"/>
  <c r="AP551" i="3"/>
  <c r="AP552" i="3"/>
  <c r="AP553" i="3"/>
  <c r="AP554" i="3"/>
  <c r="AP555" i="3"/>
  <c r="AP556" i="3"/>
  <c r="AP557" i="3"/>
  <c r="AP558" i="3"/>
  <c r="AP559" i="3"/>
  <c r="AP560" i="3"/>
  <c r="AP561" i="3"/>
  <c r="AP562" i="3"/>
  <c r="AP563" i="3"/>
  <c r="AP564" i="3"/>
  <c r="AP565" i="3"/>
  <c r="AP566" i="3"/>
  <c r="AP567" i="3"/>
  <c r="AP568" i="3"/>
  <c r="AP569" i="3"/>
  <c r="AP570" i="3"/>
  <c r="AP571" i="3"/>
  <c r="AP572" i="3"/>
  <c r="AP573" i="3"/>
  <c r="AP574" i="3"/>
  <c r="AP575" i="3"/>
  <c r="AP576" i="3"/>
  <c r="AP577" i="3"/>
  <c r="AP578" i="3"/>
  <c r="AP579" i="3"/>
  <c r="AP580" i="3"/>
  <c r="AP581" i="3"/>
  <c r="AP582" i="3"/>
  <c r="AP583" i="3"/>
  <c r="AP584" i="3"/>
  <c r="AP585" i="3"/>
  <c r="AP586" i="3"/>
  <c r="AP587" i="3"/>
  <c r="AP588" i="3"/>
  <c r="AP589" i="3"/>
  <c r="AP590" i="3"/>
  <c r="AP591" i="3"/>
  <c r="AP592" i="3"/>
  <c r="AP593" i="3"/>
  <c r="AP594" i="3"/>
  <c r="AP595" i="3"/>
  <c r="AP596" i="3"/>
  <c r="AP597" i="3"/>
  <c r="AP598" i="3"/>
  <c r="AP599" i="3"/>
  <c r="AP600" i="3"/>
  <c r="AP601" i="3"/>
  <c r="AP602" i="3"/>
  <c r="AP603" i="3"/>
  <c r="AP604" i="3"/>
  <c r="AP605" i="3"/>
  <c r="AP606" i="3"/>
  <c r="AP607" i="3"/>
  <c r="AP608" i="3"/>
  <c r="AP609" i="3"/>
  <c r="AP610" i="3"/>
  <c r="AP611" i="3"/>
  <c r="AP612" i="3"/>
  <c r="AP613" i="3"/>
  <c r="AP614" i="3"/>
  <c r="AP615" i="3"/>
  <c r="AP616" i="3"/>
  <c r="AP617" i="3"/>
  <c r="AP618" i="3"/>
  <c r="AP619" i="3"/>
  <c r="AP620" i="3"/>
  <c r="AP621" i="3"/>
  <c r="AP622" i="3"/>
  <c r="AP623" i="3"/>
  <c r="AP624" i="3"/>
  <c r="AP625" i="3"/>
  <c r="AP626" i="3"/>
  <c r="AP627" i="3"/>
  <c r="AP628" i="3"/>
  <c r="AP629" i="3"/>
  <c r="AP630" i="3"/>
  <c r="AP631" i="3"/>
  <c r="AP632" i="3"/>
  <c r="AP633" i="3"/>
  <c r="AP634" i="3"/>
  <c r="AP635" i="3"/>
  <c r="AP636" i="3"/>
  <c r="AP637" i="3"/>
  <c r="AP638" i="3"/>
  <c r="AP639" i="3"/>
  <c r="AP640" i="3"/>
  <c r="AP641" i="3"/>
  <c r="AP642" i="3"/>
  <c r="AP643" i="3"/>
  <c r="AP644" i="3"/>
  <c r="AP645" i="3"/>
  <c r="AP646" i="3"/>
  <c r="AP647" i="3"/>
  <c r="AP648" i="3"/>
  <c r="AP649" i="3"/>
  <c r="AP650" i="3"/>
  <c r="AP651" i="3"/>
  <c r="AP652" i="3"/>
  <c r="AP653" i="3"/>
  <c r="AP654" i="3"/>
  <c r="AP655" i="3"/>
  <c r="AP656" i="3"/>
  <c r="AP657" i="3"/>
  <c r="AP658" i="3"/>
  <c r="AP659" i="3"/>
  <c r="AP660" i="3"/>
  <c r="AP661" i="3"/>
  <c r="AP662" i="3"/>
  <c r="AP663" i="3"/>
  <c r="AP664" i="3"/>
  <c r="AP665" i="3"/>
  <c r="AP666" i="3"/>
  <c r="AP667" i="3"/>
  <c r="AP668" i="3"/>
  <c r="AP669" i="3"/>
  <c r="AP670" i="3"/>
  <c r="AP671" i="3"/>
  <c r="AP672" i="3"/>
  <c r="AP673" i="3"/>
  <c r="AP674" i="3"/>
  <c r="AP675" i="3"/>
  <c r="AP676" i="3"/>
  <c r="AP677" i="3"/>
  <c r="AP678" i="3"/>
  <c r="AP679" i="3"/>
  <c r="AP680" i="3"/>
  <c r="AP681" i="3"/>
  <c r="AP682" i="3"/>
  <c r="AP683" i="3"/>
  <c r="AP684" i="3"/>
  <c r="AP685" i="3"/>
  <c r="AP686" i="3"/>
  <c r="AP687" i="3"/>
  <c r="AP688" i="3"/>
  <c r="AP689" i="3"/>
  <c r="AP690" i="3"/>
  <c r="AP691" i="3"/>
  <c r="AP692" i="3"/>
  <c r="AP693" i="3"/>
  <c r="AP694" i="3"/>
  <c r="AP695" i="3"/>
  <c r="AP696" i="3"/>
  <c r="AP697" i="3"/>
  <c r="AP698" i="3"/>
  <c r="AP699" i="3"/>
  <c r="AP700" i="3"/>
  <c r="AP701" i="3"/>
  <c r="AP702" i="3"/>
  <c r="AP703" i="3"/>
  <c r="AP704" i="3"/>
  <c r="AP705" i="3"/>
  <c r="AP706" i="3"/>
  <c r="AP707" i="3"/>
  <c r="AP708" i="3"/>
  <c r="AP709" i="3"/>
  <c r="AP710" i="3"/>
  <c r="AP711" i="3"/>
  <c r="AP712" i="3"/>
  <c r="AP713" i="3"/>
  <c r="AP714" i="3"/>
  <c r="AP715" i="3"/>
  <c r="AP716" i="3"/>
  <c r="AP717" i="3"/>
  <c r="AP718" i="3"/>
  <c r="AP719" i="3"/>
  <c r="AP720" i="3"/>
  <c r="AP721" i="3"/>
  <c r="AP722" i="3"/>
  <c r="AP723" i="3"/>
  <c r="AP724" i="3"/>
  <c r="AP725" i="3"/>
  <c r="AP726" i="3"/>
  <c r="AP727" i="3"/>
  <c r="AP728" i="3"/>
  <c r="AP729" i="3"/>
  <c r="AP730" i="3"/>
  <c r="AP731" i="3"/>
  <c r="AP732" i="3"/>
  <c r="AP733" i="3"/>
  <c r="AP734" i="3"/>
  <c r="AP735" i="3"/>
  <c r="AP736" i="3"/>
  <c r="AP737" i="3"/>
  <c r="AP738" i="3"/>
  <c r="AP739" i="3"/>
  <c r="AP740" i="3"/>
  <c r="AP741" i="3"/>
  <c r="AP742" i="3"/>
  <c r="AP743" i="3"/>
  <c r="AP744" i="3"/>
  <c r="AP745" i="3"/>
  <c r="AP746" i="3"/>
  <c r="AP747" i="3"/>
  <c r="AP748" i="3"/>
  <c r="AP749" i="3"/>
  <c r="AP750" i="3"/>
  <c r="AP751" i="3"/>
  <c r="AP752" i="3"/>
  <c r="AP753" i="3"/>
  <c r="AP754" i="3"/>
  <c r="AP755" i="3"/>
  <c r="AP756" i="3"/>
  <c r="AP757" i="3"/>
  <c r="AP758" i="3"/>
  <c r="AP759" i="3"/>
  <c r="AP760" i="3"/>
  <c r="AP761" i="3"/>
  <c r="AP762" i="3"/>
  <c r="AP763" i="3"/>
  <c r="AP764" i="3"/>
  <c r="AP765" i="3"/>
  <c r="AP766" i="3"/>
  <c r="AP767" i="3"/>
  <c r="AP768" i="3"/>
  <c r="AP769" i="3"/>
  <c r="AP770" i="3"/>
  <c r="AP771" i="3"/>
  <c r="AP772" i="3"/>
  <c r="AP773" i="3"/>
  <c r="AP774" i="3"/>
  <c r="AP775" i="3"/>
  <c r="AP776" i="3"/>
  <c r="AP777" i="3"/>
  <c r="AP778" i="3"/>
  <c r="AP779" i="3"/>
  <c r="AP780" i="3"/>
  <c r="AP781" i="3"/>
  <c r="AP782" i="3"/>
  <c r="AP783" i="3"/>
  <c r="AP784" i="3"/>
  <c r="AP785" i="3"/>
  <c r="AP786" i="3"/>
  <c r="AP787" i="3"/>
  <c r="AP788" i="3"/>
  <c r="AP789" i="3"/>
  <c r="AP790" i="3"/>
  <c r="AP791" i="3"/>
  <c r="AP792" i="3"/>
  <c r="AP793" i="3"/>
  <c r="AP794" i="3"/>
  <c r="AP795" i="3"/>
  <c r="AP796" i="3"/>
  <c r="AP797" i="3"/>
  <c r="AP798" i="3"/>
  <c r="AP799" i="3"/>
  <c r="AP800" i="3"/>
  <c r="AP801" i="3"/>
  <c r="AP802" i="3"/>
  <c r="AP803" i="3"/>
  <c r="AP804" i="3"/>
  <c r="AP805" i="3"/>
  <c r="AP806" i="3"/>
  <c r="AP807" i="3"/>
  <c r="AP808" i="3"/>
  <c r="AP809" i="3"/>
  <c r="AP810" i="3"/>
  <c r="AP811" i="3"/>
  <c r="AP812" i="3"/>
  <c r="AP813" i="3"/>
  <c r="AP814" i="3"/>
  <c r="AP815" i="3"/>
  <c r="AP816" i="3"/>
  <c r="AP817" i="3"/>
  <c r="AP818" i="3"/>
  <c r="AP819" i="3"/>
  <c r="AP820" i="3"/>
  <c r="AP821" i="3"/>
  <c r="AP822" i="3"/>
  <c r="AP823" i="3"/>
  <c r="AP824" i="3"/>
  <c r="AP825" i="3"/>
  <c r="AP826" i="3"/>
  <c r="AP827" i="3"/>
  <c r="AP828" i="3"/>
  <c r="AP829" i="3"/>
  <c r="AP830" i="3"/>
  <c r="AP831" i="3"/>
  <c r="AP832" i="3"/>
  <c r="AP833" i="3"/>
  <c r="AP834" i="3"/>
  <c r="AP835" i="3"/>
  <c r="AP836" i="3"/>
  <c r="AP837" i="3"/>
  <c r="AP838" i="3"/>
  <c r="AP839" i="3"/>
  <c r="AP840" i="3"/>
  <c r="AP841" i="3"/>
  <c r="AP842" i="3"/>
  <c r="AP843" i="3"/>
  <c r="AP844" i="3"/>
  <c r="AP845" i="3"/>
  <c r="AP846" i="3"/>
  <c r="AP847" i="3"/>
  <c r="AP848" i="3"/>
  <c r="AP849" i="3"/>
  <c r="AP850" i="3"/>
  <c r="AP851" i="3"/>
  <c r="AP852" i="3"/>
  <c r="AP853" i="3"/>
  <c r="AP854" i="3"/>
  <c r="AP855" i="3"/>
  <c r="AP856" i="3"/>
  <c r="AP857" i="3"/>
  <c r="AP858" i="3"/>
  <c r="AP859" i="3"/>
  <c r="AP860" i="3"/>
  <c r="AP861" i="3"/>
  <c r="AP862" i="3"/>
  <c r="AP863" i="3"/>
  <c r="AP864" i="3"/>
  <c r="AP865" i="3"/>
  <c r="AP866" i="3"/>
  <c r="AP867" i="3"/>
  <c r="AP868" i="3"/>
  <c r="AP869" i="3"/>
  <c r="AP870" i="3"/>
  <c r="AP871" i="3"/>
  <c r="AP872" i="3"/>
  <c r="AP873" i="3"/>
  <c r="AP874" i="3"/>
  <c r="AP875" i="3"/>
  <c r="AP876" i="3"/>
  <c r="AP877" i="3"/>
  <c r="AP878" i="3"/>
  <c r="AP879" i="3"/>
  <c r="AP880" i="3"/>
  <c r="AP881" i="3"/>
  <c r="AP882" i="3"/>
  <c r="AP883" i="3"/>
  <c r="AP884" i="3"/>
  <c r="AP885" i="3"/>
  <c r="AP886" i="3"/>
  <c r="AP887" i="3"/>
  <c r="AP888" i="3"/>
  <c r="AP889" i="3"/>
  <c r="AP890" i="3"/>
  <c r="AP891" i="3"/>
  <c r="AP892" i="3"/>
  <c r="AP893" i="3"/>
  <c r="AP894" i="3"/>
  <c r="AP895" i="3"/>
  <c r="AP896" i="3"/>
  <c r="AP897" i="3"/>
  <c r="AP898" i="3"/>
  <c r="AP899" i="3"/>
  <c r="AP900" i="3"/>
  <c r="AP901" i="3"/>
  <c r="AP902" i="3"/>
  <c r="AP903" i="3"/>
  <c r="AP904" i="3"/>
  <c r="AP905" i="3"/>
  <c r="AP906" i="3"/>
  <c r="AP907" i="3"/>
  <c r="AP908" i="3"/>
  <c r="AP909" i="3"/>
  <c r="AP910" i="3"/>
  <c r="AP911" i="3"/>
  <c r="AP912" i="3"/>
  <c r="AP913" i="3"/>
  <c r="AP914" i="3"/>
  <c r="AP915" i="3"/>
  <c r="AP916" i="3"/>
  <c r="AP917" i="3"/>
  <c r="AP918" i="3"/>
  <c r="AP919" i="3"/>
  <c r="AP920" i="3"/>
  <c r="AP921" i="3"/>
  <c r="AP922" i="3"/>
  <c r="AP923" i="3"/>
  <c r="AP924" i="3"/>
  <c r="AP925" i="3"/>
  <c r="AP926" i="3"/>
  <c r="AP927" i="3"/>
  <c r="AP928" i="3"/>
  <c r="AP929" i="3"/>
  <c r="AP930" i="3"/>
  <c r="AP931" i="3"/>
  <c r="AP932" i="3"/>
  <c r="AP933" i="3"/>
  <c r="AP934" i="3"/>
  <c r="AP935" i="3"/>
  <c r="AP936" i="3"/>
  <c r="AP937" i="3"/>
  <c r="AP938" i="3"/>
  <c r="AP939" i="3"/>
  <c r="AP940" i="3"/>
  <c r="AP941" i="3"/>
  <c r="AP942" i="3"/>
  <c r="AP943" i="3"/>
  <c r="AP944" i="3"/>
  <c r="AP945" i="3"/>
  <c r="AP946" i="3"/>
  <c r="AP947" i="3"/>
  <c r="AP948" i="3"/>
  <c r="AP949" i="3"/>
  <c r="AP950" i="3"/>
  <c r="AP951" i="3"/>
  <c r="AP952" i="3"/>
  <c r="AP953" i="3"/>
  <c r="AP954" i="3"/>
  <c r="AP955" i="3"/>
  <c r="AP956" i="3"/>
  <c r="AP957" i="3"/>
  <c r="AP958" i="3"/>
  <c r="AP959" i="3"/>
  <c r="AP960" i="3"/>
  <c r="AP961" i="3"/>
  <c r="AP962" i="3"/>
  <c r="AP963" i="3"/>
  <c r="AP964" i="3"/>
  <c r="AP965" i="3"/>
  <c r="AP966" i="3"/>
  <c r="AP967" i="3"/>
  <c r="AP968" i="3"/>
  <c r="AP969" i="3"/>
  <c r="AP970" i="3"/>
  <c r="AP971" i="3"/>
  <c r="AP972" i="3"/>
  <c r="AP973" i="3"/>
  <c r="AP974" i="3"/>
  <c r="AP975" i="3"/>
  <c r="AP976" i="3"/>
  <c r="AP977" i="3"/>
  <c r="AP978" i="3"/>
  <c r="AP979" i="3"/>
  <c r="AP980" i="3"/>
  <c r="AP981" i="3"/>
  <c r="AP982" i="3"/>
  <c r="AP983" i="3"/>
  <c r="AP984" i="3"/>
  <c r="AP985" i="3"/>
  <c r="AP986" i="3"/>
  <c r="AP987" i="3"/>
  <c r="AP988" i="3"/>
  <c r="AP989" i="3"/>
  <c r="AP990" i="3"/>
  <c r="AP991" i="3"/>
  <c r="AP992" i="3"/>
  <c r="AP993" i="3"/>
  <c r="AP994" i="3"/>
  <c r="AP995" i="3"/>
  <c r="AP996" i="3"/>
  <c r="AP997" i="3"/>
  <c r="AP998" i="3"/>
  <c r="AP999" i="3"/>
  <c r="AP1000" i="3"/>
  <c r="AP1001" i="3"/>
  <c r="AP1002" i="3"/>
  <c r="AP1003" i="3"/>
  <c r="AP1004" i="3"/>
  <c r="AP1005" i="3"/>
  <c r="AP1006" i="3"/>
  <c r="AP1007" i="3"/>
  <c r="AP1008" i="3"/>
  <c r="AP1009" i="3"/>
  <c r="AP1010" i="3"/>
  <c r="AP1011" i="3"/>
  <c r="AP1012" i="3"/>
  <c r="AP1013" i="3"/>
  <c r="AP1014" i="3"/>
  <c r="AP1015" i="3"/>
  <c r="AP1016" i="3"/>
  <c r="AP1017" i="3"/>
  <c r="AP1018" i="3"/>
  <c r="AP1019" i="3"/>
  <c r="AP1020" i="3"/>
  <c r="AP1021" i="3"/>
  <c r="AP1022" i="3"/>
  <c r="AP1023" i="3"/>
  <c r="AP1024" i="3"/>
  <c r="AP1025" i="3"/>
  <c r="AP1026" i="3"/>
  <c r="AP1027" i="3"/>
  <c r="AP1028" i="3"/>
  <c r="AP1029" i="3"/>
  <c r="AP1030" i="3"/>
  <c r="AP1031" i="3"/>
  <c r="AP1032" i="3"/>
  <c r="AP1033" i="3"/>
  <c r="AP1034" i="3"/>
  <c r="AP1035" i="3"/>
  <c r="AP1036" i="3"/>
  <c r="AP1037" i="3"/>
  <c r="AP1038" i="3"/>
  <c r="AP1039" i="3"/>
  <c r="AP1040" i="3"/>
  <c r="AP1041" i="3"/>
  <c r="AP1042" i="3"/>
  <c r="AP1043" i="3"/>
  <c r="AP1044" i="3"/>
  <c r="AP1045" i="3"/>
  <c r="AP1046" i="3"/>
  <c r="AP1047" i="3"/>
  <c r="AP1048" i="3"/>
  <c r="AP1049" i="3"/>
  <c r="AP1050" i="3"/>
  <c r="AP1051" i="3"/>
  <c r="AP1052" i="3"/>
  <c r="AP1053" i="3"/>
  <c r="AP1054" i="3"/>
  <c r="AP1055" i="3"/>
  <c r="AP1056" i="3"/>
  <c r="AP1057" i="3"/>
  <c r="AP1058" i="3"/>
  <c r="AP1059" i="3"/>
  <c r="AP1060" i="3"/>
  <c r="AP1061" i="3"/>
  <c r="AP1062" i="3"/>
  <c r="AP1063" i="3"/>
  <c r="AP1064" i="3"/>
  <c r="AP1065" i="3"/>
  <c r="AP1066" i="3"/>
  <c r="AP1067" i="3"/>
  <c r="AP1068" i="3"/>
  <c r="AP1069" i="3"/>
  <c r="AP1070" i="3"/>
  <c r="AP1071" i="3"/>
  <c r="AP1072" i="3"/>
  <c r="AP1073" i="3"/>
  <c r="AP1074" i="3"/>
  <c r="AP1075" i="3"/>
  <c r="AP1076" i="3"/>
  <c r="AP1077" i="3"/>
  <c r="AP1078" i="3"/>
  <c r="AP1079" i="3"/>
  <c r="AP1080" i="3"/>
  <c r="AP1081" i="3"/>
  <c r="AP1082" i="3"/>
  <c r="AP1083" i="3"/>
  <c r="AP1084" i="3"/>
  <c r="AP1085" i="3"/>
  <c r="AP1086" i="3"/>
  <c r="AP1087" i="3"/>
  <c r="AP1088" i="3"/>
  <c r="AP1089" i="3"/>
  <c r="AP1090" i="3"/>
  <c r="AP1091" i="3"/>
  <c r="AP1092" i="3"/>
  <c r="AP1093" i="3"/>
  <c r="AP1094" i="3"/>
  <c r="AP1095" i="3"/>
  <c r="AP1096" i="3"/>
  <c r="AP1097" i="3"/>
  <c r="AP1098" i="3"/>
  <c r="AP1099" i="3"/>
  <c r="AP1100" i="3"/>
  <c r="AP1101" i="3"/>
  <c r="AP1102" i="3"/>
  <c r="AP1103" i="3"/>
  <c r="AP1104" i="3"/>
  <c r="AP1105" i="3"/>
  <c r="AP1106" i="3"/>
  <c r="AP1107" i="3"/>
  <c r="AP1108" i="3"/>
  <c r="AP1109" i="3"/>
  <c r="AP1110" i="3"/>
  <c r="AP1111" i="3"/>
  <c r="AP1112" i="3"/>
  <c r="AP1113" i="3"/>
  <c r="AP1114" i="3"/>
  <c r="AP1115" i="3"/>
  <c r="AP1116" i="3"/>
  <c r="AP1117" i="3"/>
  <c r="AP1118" i="3"/>
  <c r="AP1119" i="3"/>
  <c r="AP1120" i="3"/>
  <c r="AP1121" i="3"/>
  <c r="AP1122" i="3"/>
  <c r="AP1123" i="3"/>
  <c r="AP1124" i="3"/>
  <c r="AP1125" i="3"/>
  <c r="AP1126" i="3"/>
  <c r="AP1127" i="3"/>
  <c r="AP1128" i="3"/>
  <c r="AP1129" i="3"/>
  <c r="AP1130" i="3"/>
  <c r="AP1131" i="3"/>
  <c r="AP1132" i="3"/>
  <c r="AP1133" i="3"/>
  <c r="AP1134" i="3"/>
  <c r="AP1135" i="3"/>
  <c r="AP1136" i="3"/>
  <c r="AP1137" i="3"/>
  <c r="AP1138" i="3"/>
  <c r="AP1139" i="3"/>
  <c r="AP1140" i="3"/>
  <c r="AP1141" i="3"/>
  <c r="AP1142" i="3"/>
  <c r="AP1143" i="3"/>
  <c r="AP1144" i="3"/>
  <c r="AP1145" i="3"/>
  <c r="AP1146" i="3"/>
  <c r="AP1147" i="3"/>
  <c r="AP1148" i="3"/>
  <c r="AP1149" i="3"/>
  <c r="AP1150" i="3"/>
  <c r="AP1151" i="3"/>
  <c r="AP1152" i="3"/>
  <c r="AP1153" i="3"/>
  <c r="AP1154" i="3"/>
  <c r="AP1155" i="3"/>
  <c r="AP1156" i="3"/>
  <c r="AP1157" i="3"/>
  <c r="AP1158" i="3"/>
  <c r="AP1159" i="3"/>
  <c r="AP1160" i="3"/>
  <c r="AP1161" i="3"/>
  <c r="AP1162" i="3"/>
  <c r="AP1163" i="3"/>
  <c r="AP1164" i="3"/>
  <c r="AP1165" i="3"/>
  <c r="AP1166" i="3"/>
  <c r="AP1167" i="3"/>
  <c r="AP1168" i="3"/>
  <c r="AP1169" i="3"/>
  <c r="AP1170" i="3"/>
  <c r="AP1171" i="3"/>
  <c r="AP1172" i="3"/>
  <c r="AP1173" i="3"/>
  <c r="AP1174" i="3"/>
  <c r="AP1175" i="3"/>
  <c r="AP1176" i="3"/>
  <c r="AP1177" i="3"/>
  <c r="AP1178" i="3"/>
  <c r="AP1179" i="3"/>
  <c r="AP1180" i="3"/>
  <c r="AP1181" i="3"/>
  <c r="AP1182" i="3"/>
  <c r="AP1183" i="3"/>
  <c r="AP1184" i="3"/>
  <c r="AP1185" i="3"/>
  <c r="AP1186" i="3"/>
  <c r="AP1187" i="3"/>
  <c r="AP1188" i="3"/>
  <c r="AP1189" i="3"/>
  <c r="AP1190" i="3"/>
  <c r="AP1191" i="3"/>
  <c r="AP1192" i="3"/>
  <c r="AP1193" i="3"/>
  <c r="AP1194" i="3"/>
  <c r="AP1195" i="3"/>
  <c r="AP1196" i="3"/>
  <c r="AP1197" i="3"/>
  <c r="AP1198" i="3"/>
  <c r="AP1199" i="3"/>
  <c r="AP1200" i="3"/>
  <c r="AP1201" i="3"/>
  <c r="AP1202" i="3"/>
  <c r="AP1203" i="3"/>
  <c r="AP1204" i="3"/>
  <c r="AP1205" i="3"/>
  <c r="AP1206" i="3"/>
  <c r="AP1207" i="3"/>
  <c r="AP1208" i="3"/>
  <c r="AP1209" i="3"/>
  <c r="AP1210" i="3"/>
  <c r="AP1211" i="3"/>
  <c r="AP1212" i="3"/>
  <c r="AP1213" i="3"/>
  <c r="AP1214" i="3"/>
  <c r="AP1215" i="3"/>
  <c r="AP1216" i="3"/>
  <c r="AP1217" i="3"/>
  <c r="AP1218" i="3"/>
  <c r="AP1219" i="3"/>
  <c r="AP1220" i="3"/>
  <c r="AP1221" i="3"/>
  <c r="AP1222" i="3"/>
  <c r="AP1223" i="3"/>
  <c r="AP1224" i="3"/>
  <c r="AP1225" i="3"/>
  <c r="AP1226" i="3"/>
  <c r="AP1227" i="3"/>
  <c r="AP1228" i="3"/>
  <c r="AP1229" i="3"/>
  <c r="AP1230" i="3"/>
  <c r="AP1231" i="3"/>
  <c r="AP1232" i="3"/>
  <c r="AP1233" i="3"/>
  <c r="AP1234" i="3"/>
  <c r="AP1235" i="3"/>
  <c r="AP1236" i="3"/>
  <c r="AP1237" i="3"/>
  <c r="AP1238" i="3"/>
  <c r="AP1239" i="3"/>
  <c r="AP1240" i="3"/>
  <c r="AP1241" i="3"/>
  <c r="AP1242" i="3"/>
  <c r="AP1243" i="3"/>
  <c r="AP1244" i="3"/>
  <c r="AP1245" i="3"/>
  <c r="AP1246" i="3"/>
  <c r="AP1247" i="3"/>
  <c r="AP1248" i="3"/>
  <c r="AP1249" i="3"/>
  <c r="AP1250" i="3"/>
  <c r="AP1251" i="3"/>
  <c r="AP1252" i="3"/>
  <c r="AP1253" i="3"/>
  <c r="AP1254" i="3"/>
  <c r="AP1255" i="3"/>
  <c r="AP1256" i="3"/>
  <c r="AP1257" i="3"/>
  <c r="AP1258" i="3"/>
  <c r="AP1259" i="3"/>
  <c r="AP1260" i="3"/>
  <c r="AP1261" i="3"/>
  <c r="AP1262" i="3"/>
  <c r="AP1263" i="3"/>
  <c r="AP1264" i="3"/>
  <c r="AP1265" i="3"/>
  <c r="AP1266" i="3"/>
  <c r="AP1267" i="3"/>
  <c r="AP1268" i="3"/>
  <c r="AP1269" i="3"/>
  <c r="AP1270" i="3"/>
  <c r="AP1271" i="3"/>
  <c r="AP1272" i="3"/>
  <c r="AP1273" i="3"/>
  <c r="AP1274" i="3"/>
  <c r="AP1275" i="3"/>
  <c r="AP1276" i="3"/>
  <c r="AP1277" i="3"/>
  <c r="AP1278" i="3"/>
  <c r="AP1279" i="3"/>
  <c r="AP1280" i="3"/>
  <c r="AP1281" i="3"/>
  <c r="AP1282" i="3"/>
  <c r="AP1283" i="3"/>
  <c r="AP1284" i="3"/>
  <c r="AP1285" i="3"/>
  <c r="AP1286" i="3"/>
  <c r="AP1287" i="3"/>
  <c r="AP1288" i="3"/>
  <c r="AP1289" i="3"/>
  <c r="AP1290" i="3"/>
  <c r="AP1291" i="3"/>
  <c r="AP1292" i="3"/>
  <c r="AP1293" i="3"/>
  <c r="AP1294" i="3"/>
  <c r="AP1295" i="3"/>
  <c r="AP1296" i="3"/>
  <c r="AP1297" i="3"/>
  <c r="AP1298" i="3"/>
  <c r="AP1299" i="3"/>
  <c r="AP1300" i="3"/>
  <c r="AP1301" i="3"/>
  <c r="AP1302" i="3"/>
  <c r="AP1303" i="3"/>
  <c r="AP1304" i="3"/>
  <c r="AP1305" i="3"/>
  <c r="AP1306" i="3"/>
  <c r="AP1307" i="3"/>
  <c r="AP1308" i="3"/>
  <c r="AP1309" i="3"/>
  <c r="AP1310" i="3"/>
  <c r="AP1311" i="3"/>
  <c r="AP1312" i="3"/>
  <c r="AP1313" i="3"/>
  <c r="AP1314" i="3"/>
  <c r="AP1315" i="3"/>
  <c r="AP1316" i="3"/>
  <c r="AP1317" i="3"/>
  <c r="AP1318" i="3"/>
  <c r="AP1319" i="3"/>
  <c r="AP1320" i="3"/>
  <c r="AP1321" i="3"/>
  <c r="AP1322" i="3"/>
  <c r="AP1323" i="3"/>
  <c r="AP1324" i="3"/>
  <c r="AP1325" i="3"/>
  <c r="AP1326" i="3"/>
  <c r="AP1327" i="3"/>
  <c r="AP1328" i="3"/>
  <c r="AP1329" i="3"/>
  <c r="AP1330" i="3"/>
  <c r="AP1331" i="3"/>
  <c r="AP1332" i="3"/>
  <c r="AP1333" i="3"/>
  <c r="AP1334" i="3"/>
  <c r="AP1335" i="3"/>
  <c r="AP1336" i="3"/>
  <c r="AP1337" i="3"/>
  <c r="AP1338" i="3"/>
  <c r="AP1339" i="3"/>
  <c r="AP1340" i="3"/>
  <c r="AP1341" i="3"/>
  <c r="AP1342" i="3"/>
  <c r="AP1343" i="3"/>
  <c r="AP1344" i="3"/>
  <c r="AP1345" i="3"/>
  <c r="AP1346" i="3"/>
  <c r="AP1347" i="3"/>
  <c r="AP1348" i="3"/>
  <c r="AP1349" i="3"/>
  <c r="AP1350" i="3"/>
  <c r="AP1351" i="3"/>
  <c r="AP1352" i="3"/>
  <c r="AP1353" i="3"/>
  <c r="AP1354" i="3"/>
  <c r="AP1355" i="3"/>
  <c r="AP1356" i="3"/>
  <c r="AP1357" i="3"/>
  <c r="AP1358" i="3"/>
  <c r="AP1359" i="3"/>
  <c r="AP1360" i="3"/>
  <c r="AP1361" i="3"/>
  <c r="AP1362" i="3"/>
  <c r="AP1363" i="3"/>
  <c r="AP1364" i="3"/>
  <c r="AP1365" i="3"/>
  <c r="AP1366" i="3"/>
  <c r="AP1367" i="3"/>
  <c r="AP1368" i="3"/>
  <c r="AP1369" i="3"/>
  <c r="AP1370" i="3"/>
  <c r="AP1371" i="3"/>
  <c r="AP1372" i="3"/>
  <c r="AP1373" i="3"/>
  <c r="AP1374" i="3"/>
  <c r="AP1375" i="3"/>
  <c r="AP1376" i="3"/>
  <c r="AP1377" i="3"/>
  <c r="AP1378" i="3"/>
  <c r="AP1379" i="3"/>
  <c r="AP1380" i="3"/>
  <c r="AP1381" i="3"/>
  <c r="AP1382" i="3"/>
  <c r="AP1383" i="3"/>
  <c r="AP1384" i="3"/>
  <c r="AP1385" i="3"/>
  <c r="AP1386" i="3"/>
  <c r="AP1387" i="3"/>
  <c r="AP1388" i="3"/>
  <c r="AP1389" i="3"/>
  <c r="AP1390" i="3"/>
  <c r="AP1391" i="3"/>
  <c r="AP1392" i="3"/>
  <c r="AP1393" i="3"/>
  <c r="AP1394" i="3"/>
  <c r="AP1395" i="3"/>
  <c r="AP1396" i="3"/>
  <c r="AP1397" i="3"/>
  <c r="AP1398" i="3"/>
  <c r="AP1399" i="3"/>
  <c r="AP1400" i="3"/>
  <c r="AP1401" i="3"/>
  <c r="AP1402" i="3"/>
  <c r="AP1403" i="3"/>
  <c r="AP1404" i="3"/>
  <c r="AP1405" i="3"/>
  <c r="AP1406" i="3"/>
  <c r="AP1407" i="3"/>
  <c r="AP1408" i="3"/>
  <c r="AP1409" i="3"/>
  <c r="AP1410" i="3"/>
  <c r="AP1411" i="3"/>
  <c r="AP1412" i="3"/>
  <c r="AP1413" i="3"/>
  <c r="AP1414" i="3"/>
  <c r="AP1415" i="3"/>
  <c r="AP1416" i="3"/>
  <c r="AP1417" i="3"/>
  <c r="AP1418" i="3"/>
  <c r="AP1419" i="3"/>
  <c r="AP1420" i="3"/>
  <c r="AP1421" i="3"/>
  <c r="AP1422" i="3"/>
  <c r="AP1423" i="3"/>
  <c r="AP1424" i="3"/>
  <c r="AP1425" i="3"/>
  <c r="AP1426" i="3"/>
  <c r="AP1427" i="3"/>
  <c r="AP1428" i="3"/>
  <c r="AP1429" i="3"/>
  <c r="AP1430" i="3"/>
  <c r="AP1431" i="3"/>
  <c r="AP1432" i="3"/>
  <c r="AP1433" i="3"/>
  <c r="AP1434" i="3"/>
  <c r="AP1435" i="3"/>
  <c r="AP1436" i="3"/>
  <c r="AP1437" i="3"/>
  <c r="AP1438" i="3"/>
  <c r="AP1439" i="3"/>
  <c r="AP1440" i="3"/>
  <c r="AP1441" i="3"/>
  <c r="AP1442" i="3"/>
  <c r="AP1443" i="3"/>
  <c r="AP1444" i="3"/>
  <c r="AP1445" i="3"/>
  <c r="AP1446" i="3"/>
  <c r="AP1447" i="3"/>
  <c r="AP1448" i="3"/>
  <c r="AP1449" i="3"/>
  <c r="AP1450" i="3"/>
  <c r="AP1451" i="3"/>
  <c r="AP1452" i="3"/>
  <c r="AP1453" i="3"/>
  <c r="AP1454" i="3"/>
  <c r="AP1455" i="3"/>
  <c r="AP1456" i="3"/>
  <c r="AP1457" i="3"/>
  <c r="AP1458" i="3"/>
  <c r="AP1459" i="3"/>
  <c r="AP1460" i="3"/>
  <c r="AP1461" i="3"/>
  <c r="AP1462" i="3"/>
  <c r="AP1463" i="3"/>
  <c r="AP1464" i="3"/>
  <c r="AP1465" i="3"/>
  <c r="AP1466" i="3"/>
  <c r="AP1467" i="3"/>
  <c r="AP1468" i="3"/>
  <c r="AP1469" i="3"/>
  <c r="AP1470" i="3"/>
  <c r="AP1471" i="3"/>
  <c r="AP1472" i="3"/>
  <c r="AP1473" i="3"/>
  <c r="AP1474" i="3"/>
  <c r="AP1475" i="3"/>
  <c r="AP1476" i="3"/>
  <c r="AP1477" i="3"/>
  <c r="AP1478" i="3"/>
  <c r="AP1479" i="3"/>
  <c r="AP1480" i="3"/>
  <c r="AP1481" i="3"/>
  <c r="AP1482" i="3"/>
  <c r="AP1483" i="3"/>
  <c r="AP1484" i="3"/>
  <c r="AP1485" i="3"/>
  <c r="AP1486" i="3"/>
  <c r="AP1487" i="3"/>
  <c r="AP1488" i="3"/>
  <c r="AP1489" i="3"/>
  <c r="AP1490" i="3"/>
  <c r="AP1491" i="3"/>
  <c r="AP1492" i="3"/>
  <c r="AP1493" i="3"/>
  <c r="AP1494" i="3"/>
  <c r="AP1495" i="3"/>
  <c r="AP1496" i="3"/>
  <c r="AP1497" i="3"/>
  <c r="AP1498" i="3"/>
  <c r="AP1499" i="3"/>
  <c r="AP1500" i="3"/>
  <c r="AP1501" i="3"/>
  <c r="AP1502" i="3"/>
  <c r="AP1503" i="3"/>
  <c r="AP1504" i="3"/>
  <c r="AP1505" i="3"/>
  <c r="AP1506" i="3"/>
  <c r="AP1507" i="3"/>
  <c r="AP1508" i="3"/>
  <c r="AP1509" i="3"/>
  <c r="AP1510" i="3"/>
  <c r="AP1511" i="3"/>
  <c r="AP1512" i="3"/>
  <c r="AP1513" i="3"/>
  <c r="AP1514" i="3"/>
  <c r="AP1515" i="3"/>
  <c r="AP1516" i="3"/>
  <c r="AP1517" i="3"/>
  <c r="AP1518" i="3"/>
  <c r="AP1519" i="3"/>
  <c r="AP1520" i="3"/>
  <c r="AP1521" i="3"/>
  <c r="AP1522" i="3"/>
  <c r="AP1523" i="3"/>
  <c r="AP1524" i="3"/>
  <c r="AP1525" i="3"/>
  <c r="AP1526" i="3"/>
  <c r="AP1527" i="3"/>
  <c r="AP1528" i="3"/>
  <c r="AP1529" i="3"/>
  <c r="AP1530" i="3"/>
  <c r="AP1531" i="3"/>
  <c r="AP1532" i="3"/>
  <c r="AP1533" i="3"/>
  <c r="AP1534" i="3"/>
  <c r="AP1535" i="3"/>
  <c r="AP1536" i="3"/>
  <c r="AP1537" i="3"/>
  <c r="AP1538" i="3"/>
  <c r="AP1539" i="3"/>
  <c r="AP1540" i="3"/>
  <c r="AP1541" i="3"/>
  <c r="AP1542" i="3"/>
  <c r="AP1543" i="3"/>
  <c r="AP1544" i="3"/>
  <c r="AP1545" i="3"/>
  <c r="AP1546" i="3"/>
  <c r="AP1547" i="3"/>
  <c r="AP1548" i="3"/>
  <c r="AP1549" i="3"/>
  <c r="AP1550" i="3"/>
  <c r="AP1551" i="3"/>
  <c r="AP1552" i="3"/>
  <c r="AP1553" i="3"/>
  <c r="AP1554" i="3"/>
  <c r="AP1555" i="3"/>
  <c r="AP1556" i="3"/>
  <c r="AP1557" i="3"/>
  <c r="AP1558" i="3"/>
  <c r="AP1559" i="3"/>
  <c r="AP1560" i="3"/>
  <c r="AP1561" i="3"/>
  <c r="AP1562" i="3"/>
  <c r="AP1563" i="3"/>
  <c r="AP1564" i="3"/>
  <c r="AP1565" i="3"/>
  <c r="AP1566" i="3"/>
  <c r="AP1567" i="3"/>
  <c r="AP1568" i="3"/>
  <c r="AP1569" i="3"/>
  <c r="AP1570" i="3"/>
  <c r="AP1571" i="3"/>
  <c r="AP1572" i="3"/>
  <c r="AP1573" i="3"/>
  <c r="AP1574" i="3"/>
  <c r="AP1575" i="3"/>
  <c r="AP1576" i="3"/>
  <c r="AP1577" i="3"/>
  <c r="AP1578" i="3"/>
  <c r="AP1579" i="3"/>
  <c r="AP1580" i="3"/>
  <c r="AP1581" i="3"/>
  <c r="AP1582" i="3"/>
  <c r="AP1583" i="3"/>
  <c r="AP1584" i="3"/>
  <c r="AP1585" i="3"/>
  <c r="AP1586" i="3"/>
  <c r="AP1587" i="3"/>
  <c r="AP1588" i="3"/>
  <c r="AP1589" i="3"/>
  <c r="AP1590" i="3"/>
  <c r="AP1591" i="3"/>
  <c r="AP1592" i="3"/>
  <c r="AP1593" i="3"/>
  <c r="AP1594" i="3"/>
  <c r="AP1595" i="3"/>
  <c r="AP1596" i="3"/>
  <c r="AP1597" i="3"/>
  <c r="AP1598" i="3"/>
  <c r="AP1599" i="3"/>
  <c r="AP1600" i="3"/>
  <c r="AP1601" i="3"/>
  <c r="AP1602" i="3"/>
  <c r="AP1603" i="3"/>
  <c r="AP1604" i="3"/>
  <c r="AP1605" i="3"/>
  <c r="AP1606" i="3"/>
  <c r="AP1607" i="3"/>
  <c r="AP1608" i="3"/>
  <c r="AP1609" i="3"/>
  <c r="AP1610" i="3"/>
  <c r="AP1611" i="3"/>
  <c r="AP1612" i="3"/>
  <c r="AP1613" i="3"/>
  <c r="AP1614" i="3"/>
  <c r="AP1615" i="3"/>
  <c r="AP1616" i="3"/>
  <c r="AP1617" i="3"/>
  <c r="AP1618" i="3"/>
  <c r="AP1619" i="3"/>
  <c r="AP1620" i="3"/>
  <c r="AP1621" i="3"/>
  <c r="AP1622" i="3"/>
  <c r="AP1623" i="3"/>
  <c r="AP1624" i="3"/>
  <c r="AP1625" i="3"/>
  <c r="AP1626" i="3"/>
  <c r="AP1627" i="3"/>
  <c r="AP1628" i="3"/>
  <c r="AP1629" i="3"/>
  <c r="AP1630" i="3"/>
  <c r="AP1631" i="3"/>
  <c r="AP1632" i="3"/>
  <c r="AP1633" i="3"/>
  <c r="AP1634" i="3"/>
  <c r="AP1635" i="3"/>
  <c r="AP1636" i="3"/>
  <c r="AP1637" i="3"/>
  <c r="AP1638" i="3"/>
  <c r="AP1639" i="3"/>
  <c r="AP1640" i="3"/>
  <c r="AP1641" i="3"/>
  <c r="AP1642" i="3"/>
  <c r="AP1643" i="3"/>
  <c r="AP1644" i="3"/>
  <c r="AP1645" i="3"/>
  <c r="AP1646" i="3"/>
  <c r="AP1647" i="3"/>
  <c r="AP1648" i="3"/>
  <c r="AP1649" i="3"/>
  <c r="AP1650" i="3"/>
  <c r="AP1651" i="3"/>
  <c r="AP1652" i="3"/>
  <c r="AP1653" i="3"/>
  <c r="AP1654" i="3"/>
  <c r="AP1655" i="3"/>
  <c r="AP1656" i="3"/>
  <c r="AP1657" i="3"/>
  <c r="AP1658" i="3"/>
  <c r="AP1659" i="3"/>
  <c r="AP1660" i="3"/>
  <c r="AP1661" i="3"/>
  <c r="AP1662" i="3"/>
  <c r="AP1663" i="3"/>
  <c r="AP1664" i="3"/>
  <c r="AP1665" i="3"/>
  <c r="AP1666" i="3"/>
  <c r="AP1667" i="3"/>
  <c r="AP1668" i="3"/>
  <c r="AP1669" i="3"/>
  <c r="AP1670" i="3"/>
  <c r="AP1671" i="3"/>
  <c r="AP1672" i="3"/>
  <c r="AP1673" i="3"/>
  <c r="AP1674" i="3"/>
  <c r="AP1675" i="3"/>
  <c r="AP1676" i="3"/>
  <c r="AP1677" i="3"/>
  <c r="AP1678" i="3"/>
  <c r="AP1679" i="3"/>
  <c r="AP1680" i="3"/>
  <c r="AP1681" i="3"/>
  <c r="AP1682" i="3"/>
  <c r="AP1683" i="3"/>
  <c r="AP1684" i="3"/>
  <c r="AP1685" i="3"/>
  <c r="AP1686" i="3"/>
  <c r="AP1687" i="3"/>
  <c r="AP1688" i="3"/>
  <c r="AP1689" i="3"/>
  <c r="AP1690" i="3"/>
  <c r="AP1691" i="3"/>
  <c r="AP1692" i="3"/>
  <c r="AP1693" i="3"/>
  <c r="AP1694" i="3"/>
  <c r="AP1695" i="3"/>
  <c r="AP1696" i="3"/>
  <c r="AP1697" i="3"/>
  <c r="AP1698" i="3"/>
  <c r="AP1699" i="3"/>
  <c r="AP1700" i="3"/>
  <c r="AP1701" i="3"/>
  <c r="AP1702" i="3"/>
  <c r="AP1703" i="3"/>
  <c r="AP1704" i="3"/>
  <c r="AP1705" i="3"/>
  <c r="AP1706" i="3"/>
  <c r="AP1707" i="3"/>
  <c r="AP1708" i="3"/>
  <c r="AP1709" i="3"/>
  <c r="AP1710" i="3"/>
  <c r="AP1711" i="3"/>
  <c r="AP1712" i="3"/>
  <c r="AP1713" i="3"/>
  <c r="AP1714" i="3"/>
  <c r="AP1715" i="3"/>
  <c r="AP1716" i="3"/>
  <c r="AP1717" i="3"/>
  <c r="AP1718" i="3"/>
  <c r="AP1719" i="3"/>
  <c r="AP1720" i="3"/>
  <c r="AP1721" i="3"/>
  <c r="AP1722" i="3"/>
  <c r="AP1723" i="3"/>
  <c r="AP1724" i="3"/>
  <c r="AP1725" i="3"/>
  <c r="AP1726" i="3"/>
  <c r="AP1727" i="3"/>
  <c r="AP1728" i="3"/>
  <c r="AP1729" i="3"/>
  <c r="AP1730" i="3"/>
  <c r="AP1731" i="3"/>
  <c r="AP1732" i="3"/>
  <c r="AP1733" i="3"/>
  <c r="AP1734" i="3"/>
  <c r="AP1735" i="3"/>
  <c r="AP1736" i="3"/>
  <c r="AP1737" i="3"/>
  <c r="AP1738" i="3"/>
  <c r="AP1739" i="3"/>
  <c r="AP1740" i="3"/>
  <c r="AP1741" i="3"/>
  <c r="AP1742" i="3"/>
  <c r="AP1743" i="3"/>
  <c r="AP1744" i="3"/>
  <c r="AP1745" i="3"/>
  <c r="AP1746" i="3"/>
  <c r="AP1747" i="3"/>
  <c r="AP1748" i="3"/>
  <c r="AP1749" i="3"/>
  <c r="AP1750" i="3"/>
  <c r="AP1751" i="3"/>
  <c r="AP1752" i="3"/>
  <c r="AP1753" i="3"/>
  <c r="AP1754" i="3"/>
  <c r="AP1755" i="3"/>
  <c r="AP1756" i="3"/>
  <c r="AP1757" i="3"/>
  <c r="AP1758" i="3"/>
  <c r="AP1759" i="3"/>
  <c r="AP1760" i="3"/>
  <c r="AP1761" i="3"/>
  <c r="AP1762" i="3"/>
  <c r="AP1763" i="3"/>
  <c r="AP1764" i="3"/>
  <c r="AP1765" i="3"/>
  <c r="AP1766" i="3"/>
  <c r="AP1767" i="3"/>
  <c r="AP1768" i="3"/>
  <c r="AP1769" i="3"/>
  <c r="AP1770" i="3"/>
  <c r="AP1771" i="3"/>
  <c r="AP1772" i="3"/>
  <c r="AP1773" i="3"/>
  <c r="AP1774" i="3"/>
  <c r="AP1775" i="3"/>
  <c r="AP1776" i="3"/>
  <c r="AP1777" i="3"/>
  <c r="AP1778" i="3"/>
  <c r="AP1779" i="3"/>
  <c r="AP1780" i="3"/>
  <c r="AP1781" i="3"/>
  <c r="AP1782" i="3"/>
  <c r="AP1783" i="3"/>
  <c r="AP1784" i="3"/>
  <c r="AP1785" i="3"/>
  <c r="AP1786" i="3"/>
  <c r="AP1787" i="3"/>
  <c r="AP1788" i="3"/>
  <c r="AP1789" i="3"/>
  <c r="AP1790" i="3"/>
  <c r="AP1791" i="3"/>
  <c r="AP1792" i="3"/>
  <c r="AP1793" i="3"/>
  <c r="AP1794" i="3"/>
  <c r="AP1795" i="3"/>
  <c r="AP1796" i="3"/>
  <c r="AP1797" i="3"/>
  <c r="AP1798" i="3"/>
  <c r="AP1799" i="3"/>
  <c r="AP1800" i="3"/>
  <c r="AP1801" i="3"/>
  <c r="AP1802" i="3"/>
  <c r="AP1803" i="3"/>
  <c r="AP1804" i="3"/>
  <c r="AP1805" i="3"/>
  <c r="AP1806" i="3"/>
  <c r="AP1807" i="3"/>
  <c r="AP1808" i="3"/>
  <c r="AP1809" i="3"/>
  <c r="AP1810" i="3"/>
  <c r="AP1811" i="3"/>
  <c r="AP1812" i="3"/>
  <c r="AP1813" i="3"/>
  <c r="AP1814" i="3"/>
  <c r="AP1815" i="3"/>
  <c r="AP1816" i="3"/>
  <c r="AP1817" i="3"/>
  <c r="AP1818" i="3"/>
  <c r="AP1819" i="3"/>
  <c r="AP1820" i="3"/>
  <c r="AP1821" i="3"/>
  <c r="AP1822" i="3"/>
  <c r="AP1823" i="3"/>
  <c r="AP1824" i="3"/>
  <c r="AP1825" i="3"/>
  <c r="AP1826" i="3"/>
  <c r="AP1827" i="3"/>
  <c r="AP1828" i="3"/>
  <c r="AP1829" i="3"/>
  <c r="AP1830" i="3"/>
  <c r="AP1831" i="3"/>
  <c r="AP1832" i="3"/>
  <c r="AP1833" i="3"/>
  <c r="AP1834" i="3"/>
  <c r="AP1835" i="3"/>
  <c r="AP1836" i="3"/>
  <c r="AP1837" i="3"/>
  <c r="AP1838" i="3"/>
  <c r="AP1839" i="3"/>
  <c r="AP1840" i="3"/>
  <c r="AP1841" i="3"/>
  <c r="AP1842" i="3"/>
  <c r="AP1843" i="3"/>
  <c r="AP1844" i="3"/>
  <c r="AP1845" i="3"/>
  <c r="AP1846" i="3"/>
  <c r="AP1847" i="3"/>
  <c r="AP1848" i="3"/>
  <c r="AP1849" i="3"/>
  <c r="AP1850" i="3"/>
  <c r="AP1851" i="3"/>
  <c r="AP1852" i="3"/>
  <c r="AP1853" i="3"/>
  <c r="AP1854" i="3"/>
  <c r="AP1855" i="3"/>
  <c r="AP1856" i="3"/>
  <c r="AP1857" i="3"/>
  <c r="AP1858" i="3"/>
  <c r="AP1859" i="3"/>
  <c r="AP1860" i="3"/>
  <c r="AP1861" i="3"/>
  <c r="AP1862" i="3"/>
  <c r="AP1863" i="3"/>
  <c r="AP1864" i="3"/>
  <c r="AP1865" i="3"/>
  <c r="AP1866" i="3"/>
  <c r="AP1867" i="3"/>
  <c r="AP1868" i="3"/>
  <c r="AP1869" i="3"/>
  <c r="AP1870" i="3"/>
  <c r="AP1871" i="3"/>
  <c r="AP1872" i="3"/>
  <c r="AP1873" i="3"/>
  <c r="AP1874" i="3"/>
  <c r="AP1875" i="3"/>
  <c r="AP1876" i="3"/>
  <c r="AP1877" i="3"/>
  <c r="AP1878" i="3"/>
  <c r="AP1879" i="3"/>
  <c r="AP1880" i="3"/>
  <c r="AP1881" i="3"/>
  <c r="AP1882" i="3"/>
  <c r="AP1883" i="3"/>
  <c r="AP1884" i="3"/>
  <c r="AP1885" i="3"/>
  <c r="AP1886" i="3"/>
  <c r="AP1887" i="3"/>
  <c r="AP1888" i="3"/>
  <c r="AP1889" i="3"/>
  <c r="AP1890" i="3"/>
  <c r="AP1891" i="3"/>
  <c r="AP1892" i="3"/>
  <c r="AP1893" i="3"/>
  <c r="AP1894" i="3"/>
  <c r="AP1895" i="3"/>
  <c r="AP1896" i="3"/>
  <c r="AP1897" i="3"/>
  <c r="AP1898" i="3"/>
  <c r="AP1899" i="3"/>
  <c r="AP1900" i="3"/>
  <c r="AP1901" i="3"/>
  <c r="AP1902" i="3"/>
  <c r="AP1903" i="3"/>
  <c r="AP1904" i="3"/>
  <c r="AP1905" i="3"/>
  <c r="AP1906" i="3"/>
  <c r="AP1907" i="3"/>
  <c r="AP1908" i="3"/>
  <c r="AP1909" i="3"/>
  <c r="AP1910" i="3"/>
  <c r="AP1911" i="3"/>
  <c r="AP1912" i="3"/>
  <c r="AP1913" i="3"/>
  <c r="AP1914" i="3"/>
  <c r="AP1915" i="3"/>
  <c r="AP1916" i="3"/>
  <c r="AP1917" i="3"/>
  <c r="AP1918" i="3"/>
  <c r="AP1919" i="3"/>
  <c r="AP1920" i="3"/>
  <c r="AP1921" i="3"/>
  <c r="AP1922" i="3"/>
  <c r="AP1923" i="3"/>
  <c r="AP1924" i="3"/>
  <c r="AP1925" i="3"/>
  <c r="AP1926" i="3"/>
  <c r="AP1927" i="3"/>
  <c r="AP1928" i="3"/>
  <c r="AP1929" i="3"/>
  <c r="AP1930" i="3"/>
  <c r="AP1931" i="3"/>
  <c r="AP1932" i="3"/>
  <c r="AP1933" i="3"/>
  <c r="AP1934" i="3"/>
  <c r="AP1935" i="3"/>
  <c r="AP1936" i="3"/>
  <c r="AP1937" i="3"/>
  <c r="AP1938" i="3"/>
  <c r="AP1939" i="3"/>
  <c r="AP1940" i="3"/>
  <c r="AP1941" i="3"/>
  <c r="AP1942" i="3"/>
  <c r="AP1943" i="3"/>
  <c r="AP1944" i="3"/>
  <c r="AP1945" i="3"/>
  <c r="AP1946" i="3"/>
  <c r="AP1947" i="3"/>
  <c r="AP1948" i="3"/>
  <c r="AP1949" i="3"/>
  <c r="AP1950" i="3"/>
  <c r="AP1951" i="3"/>
  <c r="AP1952" i="3"/>
  <c r="AP1953" i="3"/>
  <c r="AP1954" i="3"/>
  <c r="AP1955" i="3"/>
  <c r="AP1956" i="3"/>
  <c r="AP1957" i="3"/>
  <c r="AP1958" i="3"/>
  <c r="AP1959" i="3"/>
  <c r="AP1960" i="3"/>
  <c r="AP1961" i="3"/>
  <c r="AP1962" i="3"/>
  <c r="AP1963" i="3"/>
  <c r="AP1964" i="3"/>
  <c r="AP1965" i="3"/>
  <c r="AP1966" i="3"/>
  <c r="AP1967" i="3"/>
  <c r="AP1968" i="3"/>
  <c r="AP1969" i="3"/>
  <c r="AP1970" i="3"/>
  <c r="AP1971" i="3"/>
  <c r="AP1972" i="3"/>
  <c r="AP1973" i="3"/>
  <c r="AP1974" i="3"/>
  <c r="AP1975" i="3"/>
  <c r="AP1976" i="3"/>
  <c r="AP1977" i="3"/>
  <c r="AP1978" i="3"/>
  <c r="AP1979" i="3"/>
  <c r="AP1980" i="3"/>
  <c r="AP1981" i="3"/>
  <c r="AP1982" i="3"/>
  <c r="AP1983" i="3"/>
  <c r="AP1984" i="3"/>
  <c r="AP1985" i="3"/>
  <c r="AP1986" i="3"/>
  <c r="AP1987" i="3"/>
  <c r="AP1988" i="3"/>
  <c r="AP1989" i="3"/>
  <c r="AP1990" i="3"/>
  <c r="AP1991" i="3"/>
  <c r="AP1992" i="3"/>
  <c r="AP1993" i="3"/>
  <c r="AP1994" i="3"/>
  <c r="AP1995" i="3"/>
  <c r="AP1996" i="3"/>
  <c r="AP1997" i="3"/>
  <c r="AP1998" i="3"/>
  <c r="AP1999" i="3"/>
  <c r="AP2000" i="3"/>
  <c r="AP2001" i="3"/>
  <c r="AP2002" i="3"/>
  <c r="AP2003" i="3"/>
  <c r="AP2004" i="3"/>
  <c r="AP2005" i="3"/>
  <c r="AP2006" i="3"/>
  <c r="AP2007" i="3"/>
  <c r="AP2008" i="3"/>
  <c r="AP2009" i="3"/>
  <c r="AP2010" i="3"/>
  <c r="AP2011" i="3"/>
  <c r="AP2012" i="3"/>
  <c r="AP2013" i="3"/>
  <c r="AP2014" i="3"/>
  <c r="AP2015" i="3"/>
  <c r="AP2016" i="3"/>
  <c r="AP2017" i="3"/>
  <c r="AP2018" i="3"/>
  <c r="AP2019" i="3"/>
  <c r="AP2020" i="3"/>
  <c r="AP2021" i="3"/>
  <c r="AP2022" i="3"/>
  <c r="AP2023" i="3"/>
  <c r="AP2024" i="3"/>
  <c r="AP2025" i="3"/>
  <c r="AP2026" i="3"/>
  <c r="AP2027" i="3"/>
  <c r="AP2028" i="3"/>
  <c r="AP2029" i="3"/>
  <c r="AP2030" i="3"/>
  <c r="AP2031" i="3"/>
  <c r="AP2032" i="3"/>
  <c r="AP2033" i="3"/>
  <c r="AP2034" i="3"/>
  <c r="AP2035" i="3"/>
  <c r="AP2036" i="3"/>
  <c r="AP2037" i="3"/>
  <c r="AP2038" i="3"/>
  <c r="AP2039" i="3"/>
  <c r="AP2040" i="3"/>
  <c r="AP2041" i="3"/>
  <c r="AP2042" i="3"/>
  <c r="AP2043" i="3"/>
  <c r="AP2044" i="3"/>
  <c r="AP2045" i="3"/>
  <c r="AP2046" i="3"/>
  <c r="AP2047" i="3"/>
  <c r="AP2048" i="3"/>
  <c r="AP2049" i="3"/>
  <c r="AP2050" i="3"/>
  <c r="AP2051" i="3"/>
  <c r="AP2052" i="3"/>
  <c r="AP2053" i="3"/>
  <c r="AP2054" i="3"/>
  <c r="AP2055" i="3"/>
  <c r="AP2056" i="3"/>
  <c r="AP2057" i="3"/>
  <c r="AP2058" i="3"/>
  <c r="AP2059" i="3"/>
  <c r="AP2060" i="3"/>
  <c r="AP2061" i="3"/>
  <c r="AP2062" i="3"/>
  <c r="AP2063" i="3"/>
  <c r="AP2064" i="3"/>
  <c r="AP2065" i="3"/>
  <c r="AP2066" i="3"/>
  <c r="AP2067" i="3"/>
  <c r="AP2068" i="3"/>
  <c r="AP2069" i="3"/>
  <c r="AP2070" i="3"/>
  <c r="AP2071" i="3"/>
  <c r="AP2072" i="3"/>
  <c r="AP2073" i="3"/>
  <c r="AP2074" i="3"/>
  <c r="AP2075" i="3"/>
  <c r="AP2076" i="3"/>
  <c r="AP2077" i="3"/>
  <c r="AP2078" i="3"/>
  <c r="AP2079" i="3"/>
  <c r="AP2080" i="3"/>
  <c r="AP2081" i="3"/>
  <c r="AP2082" i="3"/>
  <c r="AP2083" i="3"/>
  <c r="AP2084" i="3"/>
  <c r="AP2085" i="3"/>
  <c r="AP2086" i="3"/>
  <c r="AP2087" i="3"/>
  <c r="AP2088" i="3"/>
  <c r="AP2089" i="3"/>
  <c r="AP2090" i="3"/>
  <c r="AP2091" i="3"/>
  <c r="AP2092" i="3"/>
  <c r="AP2093" i="3"/>
  <c r="AP2094" i="3"/>
  <c r="AP2095" i="3"/>
  <c r="AP2096" i="3"/>
  <c r="AP2097" i="3"/>
  <c r="AP2098" i="3"/>
  <c r="AP2099" i="3"/>
  <c r="AP2100" i="3"/>
  <c r="AP2101" i="3"/>
  <c r="AP2102" i="3"/>
  <c r="AP2103" i="3"/>
  <c r="AP2104" i="3"/>
  <c r="AP2105" i="3"/>
  <c r="AP2106" i="3"/>
  <c r="AP2107" i="3"/>
  <c r="AP2108" i="3"/>
  <c r="AP2109" i="3"/>
  <c r="AP2110" i="3"/>
  <c r="AP2111" i="3"/>
  <c r="AP2112" i="3"/>
  <c r="AP2113" i="3"/>
  <c r="AP2114" i="3"/>
  <c r="AP2115" i="3"/>
  <c r="AP2116" i="3"/>
  <c r="AP2117" i="3"/>
  <c r="AP2118" i="3"/>
  <c r="AP2119" i="3"/>
  <c r="AP2120" i="3"/>
  <c r="AP2121" i="3"/>
  <c r="AP2122" i="3"/>
  <c r="AP2123" i="3"/>
  <c r="AP2124" i="3"/>
  <c r="AP2125" i="3"/>
  <c r="AP2126" i="3"/>
  <c r="AP2127" i="3"/>
  <c r="AP2128" i="3"/>
  <c r="AP2129" i="3"/>
  <c r="AP2130" i="3"/>
  <c r="AP2131" i="3"/>
  <c r="AP2132" i="3"/>
  <c r="AP2133" i="3"/>
  <c r="AP2134" i="3"/>
  <c r="AP2135" i="3"/>
  <c r="AP2136" i="3"/>
  <c r="AP2137" i="3"/>
  <c r="AP2138" i="3"/>
  <c r="AP2139" i="3"/>
  <c r="AP2140" i="3"/>
  <c r="AP2141" i="3"/>
  <c r="AP2142" i="3"/>
  <c r="AP2143" i="3"/>
  <c r="AP2144" i="3"/>
  <c r="AP2145" i="3"/>
  <c r="AP2146" i="3"/>
  <c r="AP2147" i="3"/>
  <c r="AP2148" i="3"/>
  <c r="AP2149" i="3"/>
  <c r="AP2150" i="3"/>
  <c r="AP2151" i="3"/>
  <c r="AP2152" i="3"/>
  <c r="AP2153" i="3"/>
  <c r="AP2154" i="3"/>
  <c r="AP2155" i="3"/>
  <c r="AP2156" i="3"/>
  <c r="AP2157" i="3"/>
  <c r="AP2158" i="3"/>
  <c r="AP2159" i="3"/>
  <c r="AP2160" i="3"/>
  <c r="AP2161" i="3"/>
  <c r="AP2162" i="3"/>
  <c r="AP2163" i="3"/>
  <c r="AP2164" i="3"/>
  <c r="AP2165" i="3"/>
  <c r="AP2166" i="3"/>
  <c r="AP2167" i="3"/>
  <c r="AP2168" i="3"/>
  <c r="AP2169" i="3"/>
  <c r="AP2170" i="3"/>
  <c r="AP2171" i="3"/>
  <c r="AP2172" i="3"/>
  <c r="AP2173" i="3"/>
  <c r="AP2174" i="3"/>
  <c r="AP2175" i="3"/>
  <c r="AP2176" i="3"/>
  <c r="AP2177" i="3"/>
  <c r="AP2178" i="3"/>
  <c r="AP2179" i="3"/>
  <c r="AP2180" i="3"/>
  <c r="AP2181" i="3"/>
  <c r="AP2182" i="3"/>
  <c r="AP2183" i="3"/>
  <c r="AP2184" i="3"/>
  <c r="AP2185" i="3"/>
  <c r="AP2186" i="3"/>
  <c r="AP2187" i="3"/>
  <c r="AP2188" i="3"/>
  <c r="AP2189" i="3"/>
  <c r="AP2190" i="3"/>
  <c r="AP2191" i="3"/>
  <c r="AP2192" i="3"/>
  <c r="AP2193" i="3"/>
  <c r="AP2194" i="3"/>
  <c r="AP2195" i="3"/>
  <c r="AP2196" i="3"/>
  <c r="AP2197" i="3"/>
  <c r="AP2198" i="3"/>
  <c r="AP2199" i="3"/>
  <c r="AP2200" i="3"/>
  <c r="AP2201" i="3"/>
  <c r="AP2202" i="3"/>
  <c r="AP2203" i="3"/>
  <c r="AP2204" i="3"/>
  <c r="AP2205" i="3"/>
  <c r="AP2206" i="3"/>
  <c r="AP2207" i="3"/>
  <c r="AP2208" i="3"/>
  <c r="AP2209" i="3"/>
  <c r="AP2210" i="3"/>
  <c r="AP2211" i="3"/>
  <c r="AP2212" i="3"/>
  <c r="AP2213" i="3"/>
  <c r="AP2214" i="3"/>
  <c r="AP2215" i="3"/>
  <c r="AP2216" i="3"/>
  <c r="AP2217" i="3"/>
  <c r="AP2218" i="3"/>
  <c r="AP2219" i="3"/>
  <c r="AP2220" i="3"/>
  <c r="AP2221" i="3"/>
  <c r="AP2222" i="3"/>
  <c r="AP2223" i="3"/>
  <c r="AP2224" i="3"/>
  <c r="AP2225" i="3"/>
  <c r="AP2226" i="3"/>
  <c r="AP2227" i="3"/>
  <c r="AP2228" i="3"/>
  <c r="AP2229" i="3"/>
  <c r="AP2230" i="3"/>
  <c r="AP2231" i="3"/>
  <c r="AP2232" i="3"/>
  <c r="AP2233" i="3"/>
  <c r="AP2234" i="3"/>
  <c r="AP2235" i="3"/>
  <c r="AP2236" i="3"/>
  <c r="AP2237" i="3"/>
  <c r="AP2238" i="3"/>
  <c r="AP2239" i="3"/>
  <c r="AP2240" i="3"/>
  <c r="AP2241" i="3"/>
  <c r="AP2242" i="3"/>
  <c r="AP2243" i="3"/>
  <c r="AP2244" i="3"/>
  <c r="AP2245" i="3"/>
  <c r="AP2246" i="3"/>
  <c r="AP2247" i="3"/>
  <c r="AP2248" i="3"/>
  <c r="AP2249" i="3"/>
  <c r="AP2250" i="3"/>
  <c r="AP2251" i="3"/>
  <c r="AP2252" i="3"/>
  <c r="AP2253" i="3"/>
  <c r="AP2254" i="3"/>
  <c r="AP2255" i="3"/>
  <c r="AP2256" i="3"/>
  <c r="AP2257" i="3"/>
  <c r="AP2258" i="3"/>
  <c r="AP2259" i="3"/>
  <c r="AP2260" i="3"/>
  <c r="AP2261" i="3"/>
  <c r="AP2262" i="3"/>
  <c r="AP2263" i="3"/>
  <c r="AP2264" i="3"/>
  <c r="AP2265" i="3"/>
  <c r="AP2266" i="3"/>
  <c r="AP2267" i="3"/>
  <c r="AP2268" i="3"/>
  <c r="AP2269" i="3"/>
  <c r="AP2270" i="3"/>
  <c r="AP2271" i="3"/>
  <c r="AP2272" i="3"/>
  <c r="AP2273" i="3"/>
  <c r="AP2274" i="3"/>
  <c r="AP2275" i="3"/>
  <c r="AP2276" i="3"/>
  <c r="AP2277" i="3"/>
  <c r="AP2278" i="3"/>
  <c r="AP2279" i="3"/>
  <c r="AP2280" i="3"/>
  <c r="AP2281" i="3"/>
  <c r="AP2282" i="3"/>
  <c r="AP2283" i="3"/>
  <c r="AP2284" i="3"/>
  <c r="AP2285" i="3"/>
  <c r="AP2286" i="3"/>
  <c r="AP2287" i="3"/>
  <c r="AP2288" i="3"/>
  <c r="AP2289" i="3"/>
  <c r="AP2290" i="3"/>
  <c r="AP2291" i="3"/>
  <c r="AP2292" i="3"/>
  <c r="AP2293" i="3"/>
  <c r="AP2294" i="3"/>
  <c r="AP2295" i="3"/>
  <c r="AP2296" i="3"/>
  <c r="AP2297" i="3"/>
  <c r="AP2298" i="3"/>
  <c r="AP2299" i="3"/>
  <c r="AP2300" i="3"/>
  <c r="AP2301" i="3"/>
  <c r="AP2302" i="3"/>
  <c r="AP2303" i="3"/>
  <c r="AP2304" i="3"/>
  <c r="AP2305" i="3"/>
  <c r="AP2306" i="3"/>
  <c r="AP2307" i="3"/>
  <c r="AP2308" i="3"/>
  <c r="AP2309" i="3"/>
  <c r="AP2310" i="3"/>
  <c r="AP2311" i="3"/>
  <c r="AP2312" i="3"/>
  <c r="AP2313" i="3"/>
  <c r="AP2314" i="3"/>
  <c r="AP2315" i="3"/>
  <c r="AP2316" i="3"/>
  <c r="AP2317" i="3"/>
  <c r="AP2318" i="3"/>
  <c r="AP2319" i="3"/>
  <c r="AP2320" i="3"/>
  <c r="AP2321" i="3"/>
  <c r="AP2322" i="3"/>
  <c r="AP2323" i="3"/>
  <c r="AP2324" i="3"/>
  <c r="AP2325" i="3"/>
  <c r="AP2326" i="3"/>
  <c r="AP2327" i="3"/>
  <c r="AP2328" i="3"/>
  <c r="AP2329" i="3"/>
  <c r="AP2330" i="3"/>
  <c r="AP2331" i="3"/>
  <c r="AP2332" i="3"/>
  <c r="AP2333" i="3"/>
  <c r="AP2334" i="3"/>
  <c r="AP2335" i="3"/>
  <c r="AP2336" i="3"/>
  <c r="AP2337" i="3"/>
  <c r="AP2338" i="3"/>
  <c r="AP2339" i="3"/>
  <c r="AP2340" i="3"/>
  <c r="AP2341" i="3"/>
  <c r="AP2342" i="3"/>
  <c r="AP2343" i="3"/>
  <c r="AP2344" i="3"/>
  <c r="AP2345" i="3"/>
  <c r="AP2346" i="3"/>
  <c r="AP2347" i="3"/>
  <c r="AP2348" i="3"/>
  <c r="AP2349" i="3"/>
  <c r="AP2350" i="3"/>
  <c r="AP2351" i="3"/>
  <c r="AP2352" i="3"/>
  <c r="AP2353" i="3"/>
  <c r="AP2354" i="3"/>
  <c r="AP2355" i="3"/>
  <c r="AP2356" i="3"/>
  <c r="AP2357" i="3"/>
  <c r="AP2358" i="3"/>
  <c r="AP2359" i="3"/>
  <c r="AP2360" i="3"/>
  <c r="AP2361" i="3"/>
  <c r="AP2362" i="3"/>
  <c r="AP2363" i="3"/>
  <c r="AP2364" i="3"/>
  <c r="AP2365" i="3"/>
  <c r="AP2366" i="3"/>
  <c r="AP2367" i="3"/>
  <c r="AP2368" i="3"/>
  <c r="AP2369" i="3"/>
  <c r="AP2370" i="3"/>
  <c r="AP2371" i="3"/>
  <c r="AP2372" i="3"/>
  <c r="AP2373" i="3"/>
  <c r="AP2374" i="3"/>
  <c r="AP2375" i="3"/>
  <c r="AP2376" i="3"/>
  <c r="AP2377" i="3"/>
  <c r="AP2378" i="3"/>
  <c r="AP2379" i="3"/>
  <c r="AP2380" i="3"/>
  <c r="AP2381" i="3"/>
  <c r="AP2382" i="3"/>
  <c r="AP2383" i="3"/>
  <c r="AP2384" i="3"/>
  <c r="AP2385" i="3"/>
  <c r="AP2386" i="3"/>
  <c r="AP2387" i="3"/>
  <c r="AP2388" i="3"/>
  <c r="AP2389" i="3"/>
  <c r="AP2390" i="3"/>
  <c r="AP2391" i="3"/>
  <c r="AP2392" i="3"/>
  <c r="AP2393" i="3"/>
  <c r="AP2394" i="3"/>
  <c r="AP2395" i="3"/>
  <c r="AP2396" i="3"/>
  <c r="AP2397" i="3"/>
  <c r="AP2398" i="3"/>
  <c r="AP2399" i="3"/>
  <c r="AP2400" i="3"/>
  <c r="AP2401" i="3"/>
  <c r="AP2402" i="3"/>
  <c r="AP2403" i="3"/>
  <c r="AP2404" i="3"/>
  <c r="AP2405" i="3"/>
  <c r="AP2406" i="3"/>
  <c r="AP2407" i="3"/>
  <c r="AP2408" i="3"/>
  <c r="AP2409" i="3"/>
  <c r="AP2410" i="3"/>
  <c r="AP2411" i="3"/>
  <c r="AP2412" i="3"/>
  <c r="AP2413" i="3"/>
  <c r="AP2414" i="3"/>
  <c r="AP2415" i="3"/>
  <c r="AP2416" i="3"/>
  <c r="AP2417" i="3"/>
  <c r="AP2418" i="3"/>
  <c r="AP2419" i="3"/>
  <c r="AP2420" i="3"/>
  <c r="AP2421" i="3"/>
  <c r="AP2422" i="3"/>
  <c r="AP2423" i="3"/>
  <c r="AP2424" i="3"/>
  <c r="AP2425" i="3"/>
  <c r="AP2426" i="3"/>
  <c r="AP2427" i="3"/>
  <c r="AP2428" i="3"/>
  <c r="AP2429" i="3"/>
  <c r="AP2430" i="3"/>
  <c r="AP2431" i="3"/>
  <c r="AP2432" i="3"/>
  <c r="AP2433" i="3"/>
  <c r="AP2434" i="3"/>
  <c r="AP2435" i="3"/>
  <c r="AP2436" i="3"/>
  <c r="AP2437" i="3"/>
  <c r="AP2438" i="3"/>
  <c r="AP2439" i="3"/>
  <c r="AP2440" i="3"/>
  <c r="AP2441" i="3"/>
  <c r="AP2442" i="3"/>
  <c r="AP2443" i="3"/>
  <c r="AP2444" i="3"/>
  <c r="AP2445" i="3"/>
  <c r="AP2446" i="3"/>
  <c r="AP2447" i="3"/>
  <c r="AP2448" i="3"/>
  <c r="AP2449" i="3"/>
  <c r="AP2450" i="3"/>
  <c r="AP2451" i="3"/>
  <c r="AP2452" i="3"/>
  <c r="AP2453" i="3"/>
  <c r="AP2454" i="3"/>
  <c r="AP2455" i="3"/>
  <c r="AP2456" i="3"/>
  <c r="AP2457" i="3"/>
  <c r="AP2458" i="3"/>
  <c r="AP2459" i="3"/>
  <c r="AP2460" i="3"/>
  <c r="AP2461" i="3"/>
  <c r="AP2462" i="3"/>
  <c r="AP2463" i="3"/>
  <c r="AP2464" i="3"/>
  <c r="AP2465" i="3"/>
  <c r="AP2466" i="3"/>
  <c r="AP2467" i="3"/>
  <c r="AP2468" i="3"/>
  <c r="AP2469" i="3"/>
  <c r="AP2470" i="3"/>
  <c r="AP2471" i="3"/>
  <c r="AP2472" i="3"/>
  <c r="AP2473" i="3"/>
  <c r="AP2474" i="3"/>
  <c r="AP2475" i="3"/>
  <c r="AP2476" i="3"/>
  <c r="AP2477" i="3"/>
  <c r="AP2478" i="3"/>
  <c r="AP2479" i="3"/>
  <c r="AP2480" i="3"/>
  <c r="AP2481" i="3"/>
  <c r="AP2482" i="3"/>
  <c r="AP2483" i="3"/>
  <c r="AP2484" i="3"/>
  <c r="AP2485" i="3"/>
  <c r="AP2486" i="3"/>
  <c r="AP2487" i="3"/>
  <c r="AP2488" i="3"/>
  <c r="AP2489" i="3"/>
  <c r="AP2490" i="3"/>
  <c r="AP2491" i="3"/>
  <c r="AP2492" i="3"/>
  <c r="AP2493" i="3"/>
  <c r="AP2494" i="3"/>
  <c r="AP2495" i="3"/>
  <c r="AP2496" i="3"/>
  <c r="AP2497" i="3"/>
  <c r="AP2498" i="3"/>
  <c r="AP2499" i="3"/>
  <c r="AP2500" i="3"/>
  <c r="AP2501" i="3"/>
  <c r="AP2502" i="3"/>
  <c r="AP2503" i="3"/>
  <c r="AP2504" i="3"/>
  <c r="AP2505" i="3"/>
  <c r="AP2506" i="3"/>
  <c r="AP2507" i="3"/>
  <c r="AP2508" i="3"/>
  <c r="AP2509" i="3"/>
  <c r="AP2510" i="3"/>
  <c r="AP2511" i="3"/>
  <c r="AP2512" i="3"/>
  <c r="AP2513" i="3"/>
  <c r="AP2514" i="3"/>
  <c r="AP2515" i="3"/>
  <c r="AP2516" i="3"/>
  <c r="AP2517" i="3"/>
  <c r="AP2518" i="3"/>
  <c r="AP2519" i="3"/>
  <c r="AP2520" i="3"/>
  <c r="AP2521" i="3"/>
  <c r="AP2522" i="3"/>
  <c r="AP2523" i="3"/>
  <c r="AP2524" i="3"/>
  <c r="AP2525" i="3"/>
  <c r="AP2526" i="3"/>
  <c r="AP2527" i="3"/>
  <c r="AP2528" i="3"/>
  <c r="AP2529" i="3"/>
  <c r="AP2530" i="3"/>
  <c r="AP2531" i="3"/>
  <c r="AP2532" i="3"/>
  <c r="AP2533" i="3"/>
  <c r="AP2534" i="3"/>
  <c r="AP2535" i="3"/>
  <c r="AP2536" i="3"/>
  <c r="AP2537" i="3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Q980" i="3"/>
  <c r="AQ981" i="3"/>
  <c r="AQ982" i="3"/>
  <c r="AQ983" i="3"/>
  <c r="AQ984" i="3"/>
  <c r="AQ985" i="3"/>
  <c r="AQ986" i="3"/>
  <c r="AQ987" i="3"/>
  <c r="AQ988" i="3"/>
  <c r="AQ989" i="3"/>
  <c r="AQ990" i="3"/>
  <c r="AQ991" i="3"/>
  <c r="AQ992" i="3"/>
  <c r="AQ993" i="3"/>
  <c r="AQ994" i="3"/>
  <c r="AQ995" i="3"/>
  <c r="AQ996" i="3"/>
  <c r="AQ997" i="3"/>
  <c r="AQ998" i="3"/>
  <c r="AQ999" i="3"/>
  <c r="AQ1000" i="3"/>
  <c r="AQ1001" i="3"/>
  <c r="AQ1002" i="3"/>
  <c r="AQ1003" i="3"/>
  <c r="AQ1004" i="3"/>
  <c r="AQ1005" i="3"/>
  <c r="AQ1006" i="3"/>
  <c r="AQ1007" i="3"/>
  <c r="AQ1008" i="3"/>
  <c r="AQ1009" i="3"/>
  <c r="AQ1010" i="3"/>
  <c r="AQ1011" i="3"/>
  <c r="AQ1012" i="3"/>
  <c r="AQ1013" i="3"/>
  <c r="AQ1014" i="3"/>
  <c r="AQ1015" i="3"/>
  <c r="AQ1016" i="3"/>
  <c r="AQ1017" i="3"/>
  <c r="AQ1018" i="3"/>
  <c r="AQ1019" i="3"/>
  <c r="AQ1020" i="3"/>
  <c r="AQ1021" i="3"/>
  <c r="AQ1022" i="3"/>
  <c r="AQ1023" i="3"/>
  <c r="AQ1024" i="3"/>
  <c r="AQ1025" i="3"/>
  <c r="AQ1026" i="3"/>
  <c r="AQ1027" i="3"/>
  <c r="AQ1028" i="3"/>
  <c r="AQ1029" i="3"/>
  <c r="AQ1030" i="3"/>
  <c r="AQ1031" i="3"/>
  <c r="AQ1032" i="3"/>
  <c r="AQ1033" i="3"/>
  <c r="AQ1034" i="3"/>
  <c r="AQ1035" i="3"/>
  <c r="AQ1036" i="3"/>
  <c r="AQ1037" i="3"/>
  <c r="AQ1038" i="3"/>
  <c r="AQ1039" i="3"/>
  <c r="AQ1040" i="3"/>
  <c r="AQ1041" i="3"/>
  <c r="AQ1042" i="3"/>
  <c r="AQ1043" i="3"/>
  <c r="AQ1044" i="3"/>
  <c r="AQ1045" i="3"/>
  <c r="AQ1046" i="3"/>
  <c r="AQ1047" i="3"/>
  <c r="AQ1048" i="3"/>
  <c r="AQ1049" i="3"/>
  <c r="AQ1050" i="3"/>
  <c r="AQ1051" i="3"/>
  <c r="AQ1052" i="3"/>
  <c r="AQ1053" i="3"/>
  <c r="AQ1054" i="3"/>
  <c r="AQ1055" i="3"/>
  <c r="AQ1056" i="3"/>
  <c r="AQ1057" i="3"/>
  <c r="AQ1058" i="3"/>
  <c r="AQ1059" i="3"/>
  <c r="AQ1060" i="3"/>
  <c r="AQ1061" i="3"/>
  <c r="AQ1062" i="3"/>
  <c r="AQ1063" i="3"/>
  <c r="AQ1064" i="3"/>
  <c r="AQ1065" i="3"/>
  <c r="AQ1066" i="3"/>
  <c r="AQ1067" i="3"/>
  <c r="AQ1068" i="3"/>
  <c r="AQ1069" i="3"/>
  <c r="AQ1070" i="3"/>
  <c r="AQ1071" i="3"/>
  <c r="AQ1072" i="3"/>
  <c r="AQ1073" i="3"/>
  <c r="AQ1074" i="3"/>
  <c r="AQ1075" i="3"/>
  <c r="AQ1076" i="3"/>
  <c r="AQ1077" i="3"/>
  <c r="AQ1078" i="3"/>
  <c r="AQ1079" i="3"/>
  <c r="AQ1080" i="3"/>
  <c r="AQ1081" i="3"/>
  <c r="AQ1082" i="3"/>
  <c r="AQ1083" i="3"/>
  <c r="AQ1084" i="3"/>
  <c r="AQ1085" i="3"/>
  <c r="AQ1086" i="3"/>
  <c r="AQ1087" i="3"/>
  <c r="AQ1088" i="3"/>
  <c r="AQ1089" i="3"/>
  <c r="AQ1090" i="3"/>
  <c r="AQ1091" i="3"/>
  <c r="AQ1092" i="3"/>
  <c r="AQ1093" i="3"/>
  <c r="AQ1094" i="3"/>
  <c r="AQ1095" i="3"/>
  <c r="AQ1096" i="3"/>
  <c r="AQ1097" i="3"/>
  <c r="AQ1098" i="3"/>
  <c r="AQ1099" i="3"/>
  <c r="AQ1100" i="3"/>
  <c r="AQ1101" i="3"/>
  <c r="AQ1102" i="3"/>
  <c r="AQ1103" i="3"/>
  <c r="AQ1104" i="3"/>
  <c r="AQ1105" i="3"/>
  <c r="AQ1106" i="3"/>
  <c r="AQ1107" i="3"/>
  <c r="AQ1108" i="3"/>
  <c r="AQ1109" i="3"/>
  <c r="AQ1110" i="3"/>
  <c r="AQ1111" i="3"/>
  <c r="AQ1112" i="3"/>
  <c r="AQ1113" i="3"/>
  <c r="AQ1114" i="3"/>
  <c r="AQ1115" i="3"/>
  <c r="AQ1116" i="3"/>
  <c r="AQ1117" i="3"/>
  <c r="AQ1118" i="3"/>
  <c r="AQ1119" i="3"/>
  <c r="AQ1120" i="3"/>
  <c r="AQ1121" i="3"/>
  <c r="AQ1122" i="3"/>
  <c r="AQ1123" i="3"/>
  <c r="AQ1124" i="3"/>
  <c r="AQ1125" i="3"/>
  <c r="AQ1126" i="3"/>
  <c r="AQ1127" i="3"/>
  <c r="AQ1128" i="3"/>
  <c r="AQ1129" i="3"/>
  <c r="AQ1130" i="3"/>
  <c r="AQ1131" i="3"/>
  <c r="AQ1132" i="3"/>
  <c r="AQ1133" i="3"/>
  <c r="AQ1134" i="3"/>
  <c r="AQ1135" i="3"/>
  <c r="AQ1136" i="3"/>
  <c r="AQ1137" i="3"/>
  <c r="AQ1138" i="3"/>
  <c r="AQ1139" i="3"/>
  <c r="AQ1140" i="3"/>
  <c r="AQ1141" i="3"/>
  <c r="AQ1142" i="3"/>
  <c r="AQ1143" i="3"/>
  <c r="AQ1144" i="3"/>
  <c r="AQ1145" i="3"/>
  <c r="AQ1146" i="3"/>
  <c r="AQ1147" i="3"/>
  <c r="AQ1148" i="3"/>
  <c r="AQ1149" i="3"/>
  <c r="AQ1150" i="3"/>
  <c r="AQ1151" i="3"/>
  <c r="AQ1152" i="3"/>
  <c r="AQ1153" i="3"/>
  <c r="AQ1154" i="3"/>
  <c r="AQ1155" i="3"/>
  <c r="AQ1156" i="3"/>
  <c r="AQ1157" i="3"/>
  <c r="AQ1158" i="3"/>
  <c r="AQ1159" i="3"/>
  <c r="AQ1160" i="3"/>
  <c r="AQ1161" i="3"/>
  <c r="AQ1162" i="3"/>
  <c r="AQ1163" i="3"/>
  <c r="AQ1164" i="3"/>
  <c r="AQ1165" i="3"/>
  <c r="AQ1166" i="3"/>
  <c r="AQ1167" i="3"/>
  <c r="AQ1168" i="3"/>
  <c r="AQ1169" i="3"/>
  <c r="AQ1170" i="3"/>
  <c r="AQ1171" i="3"/>
  <c r="AQ1172" i="3"/>
  <c r="AQ1173" i="3"/>
  <c r="AQ1174" i="3"/>
  <c r="AQ1175" i="3"/>
  <c r="AQ1176" i="3"/>
  <c r="AQ1177" i="3"/>
  <c r="AQ1178" i="3"/>
  <c r="AQ1179" i="3"/>
  <c r="AQ1180" i="3"/>
  <c r="AQ1181" i="3"/>
  <c r="AQ1182" i="3"/>
  <c r="AQ1183" i="3"/>
  <c r="AQ1184" i="3"/>
  <c r="AQ1185" i="3"/>
  <c r="AQ1186" i="3"/>
  <c r="AQ1187" i="3"/>
  <c r="AQ1188" i="3"/>
  <c r="AQ1189" i="3"/>
  <c r="AQ1190" i="3"/>
  <c r="AQ1191" i="3"/>
  <c r="AQ1192" i="3"/>
  <c r="AQ1193" i="3"/>
  <c r="AQ1194" i="3"/>
  <c r="AQ1195" i="3"/>
  <c r="AQ1196" i="3"/>
  <c r="AQ1197" i="3"/>
  <c r="AQ1198" i="3"/>
  <c r="AQ1199" i="3"/>
  <c r="AQ1200" i="3"/>
  <c r="AQ1201" i="3"/>
  <c r="AQ1202" i="3"/>
  <c r="AQ1203" i="3"/>
  <c r="AQ1204" i="3"/>
  <c r="AQ1205" i="3"/>
  <c r="AQ1206" i="3"/>
  <c r="AQ1207" i="3"/>
  <c r="AQ1208" i="3"/>
  <c r="AQ1209" i="3"/>
  <c r="AQ1210" i="3"/>
  <c r="AQ1211" i="3"/>
  <c r="AQ1212" i="3"/>
  <c r="AQ1213" i="3"/>
  <c r="AQ1214" i="3"/>
  <c r="AQ1215" i="3"/>
  <c r="AQ1216" i="3"/>
  <c r="AQ1217" i="3"/>
  <c r="AQ1218" i="3"/>
  <c r="AQ1219" i="3"/>
  <c r="AQ1220" i="3"/>
  <c r="AQ1221" i="3"/>
  <c r="AQ1222" i="3"/>
  <c r="AQ1223" i="3"/>
  <c r="AQ1224" i="3"/>
  <c r="AQ1225" i="3"/>
  <c r="AQ1226" i="3"/>
  <c r="AQ1227" i="3"/>
  <c r="AQ1228" i="3"/>
  <c r="AQ1229" i="3"/>
  <c r="AQ1230" i="3"/>
  <c r="AQ1231" i="3"/>
  <c r="AQ1232" i="3"/>
  <c r="AQ1233" i="3"/>
  <c r="AQ1234" i="3"/>
  <c r="AQ1235" i="3"/>
  <c r="AQ1236" i="3"/>
  <c r="AQ1237" i="3"/>
  <c r="AQ1238" i="3"/>
  <c r="AQ1239" i="3"/>
  <c r="AQ1240" i="3"/>
  <c r="AQ1241" i="3"/>
  <c r="AQ1242" i="3"/>
  <c r="AQ1243" i="3"/>
  <c r="AQ1244" i="3"/>
  <c r="AQ1245" i="3"/>
  <c r="AQ1246" i="3"/>
  <c r="AQ1247" i="3"/>
  <c r="AQ1248" i="3"/>
  <c r="AQ1249" i="3"/>
  <c r="AQ1250" i="3"/>
  <c r="AQ1251" i="3"/>
  <c r="AQ1252" i="3"/>
  <c r="AQ1253" i="3"/>
  <c r="AQ1254" i="3"/>
  <c r="AQ1255" i="3"/>
  <c r="AQ1256" i="3"/>
  <c r="AQ1257" i="3"/>
  <c r="AQ1258" i="3"/>
  <c r="AQ1259" i="3"/>
  <c r="AQ1260" i="3"/>
  <c r="AQ1261" i="3"/>
  <c r="AQ1262" i="3"/>
  <c r="AQ1263" i="3"/>
  <c r="AQ1264" i="3"/>
  <c r="AQ1265" i="3"/>
  <c r="AQ1266" i="3"/>
  <c r="AQ1267" i="3"/>
  <c r="AQ1268" i="3"/>
  <c r="AQ1269" i="3"/>
  <c r="AQ1270" i="3"/>
  <c r="AQ1271" i="3"/>
  <c r="AQ1272" i="3"/>
  <c r="AQ1273" i="3"/>
  <c r="AQ1274" i="3"/>
  <c r="AQ1275" i="3"/>
  <c r="AQ1276" i="3"/>
  <c r="AQ1277" i="3"/>
  <c r="AQ1278" i="3"/>
  <c r="AQ1279" i="3"/>
  <c r="AQ1280" i="3"/>
  <c r="AQ1281" i="3"/>
  <c r="AQ1282" i="3"/>
  <c r="AQ1283" i="3"/>
  <c r="AQ1284" i="3"/>
  <c r="AQ1285" i="3"/>
  <c r="AQ1286" i="3"/>
  <c r="AQ1287" i="3"/>
  <c r="AQ1288" i="3"/>
  <c r="AQ1289" i="3"/>
  <c r="AQ1290" i="3"/>
  <c r="AQ1291" i="3"/>
  <c r="AQ1292" i="3"/>
  <c r="AQ1293" i="3"/>
  <c r="AQ1294" i="3"/>
  <c r="AQ1295" i="3"/>
  <c r="AQ1296" i="3"/>
  <c r="AQ1297" i="3"/>
  <c r="AQ1298" i="3"/>
  <c r="AQ1299" i="3"/>
  <c r="AQ1300" i="3"/>
  <c r="AQ1301" i="3"/>
  <c r="AQ1302" i="3"/>
  <c r="AQ1303" i="3"/>
  <c r="AQ1304" i="3"/>
  <c r="AQ1305" i="3"/>
  <c r="AQ1306" i="3"/>
  <c r="AQ1307" i="3"/>
  <c r="AQ1308" i="3"/>
  <c r="AQ1309" i="3"/>
  <c r="AQ1310" i="3"/>
  <c r="AQ1311" i="3"/>
  <c r="AQ1312" i="3"/>
  <c r="AQ1313" i="3"/>
  <c r="AQ1314" i="3"/>
  <c r="AQ1315" i="3"/>
  <c r="AQ1316" i="3"/>
  <c r="AQ1317" i="3"/>
  <c r="AQ1318" i="3"/>
  <c r="AQ1319" i="3"/>
  <c r="AQ1320" i="3"/>
  <c r="AQ1321" i="3"/>
  <c r="AQ1322" i="3"/>
  <c r="AQ1323" i="3"/>
  <c r="AQ1324" i="3"/>
  <c r="AQ1325" i="3"/>
  <c r="AQ1326" i="3"/>
  <c r="AQ1327" i="3"/>
  <c r="AQ1328" i="3"/>
  <c r="AQ1329" i="3"/>
  <c r="AQ1330" i="3"/>
  <c r="AQ1331" i="3"/>
  <c r="AQ1332" i="3"/>
  <c r="AQ1333" i="3"/>
  <c r="AQ1334" i="3"/>
  <c r="AQ1335" i="3"/>
  <c r="AQ1336" i="3"/>
  <c r="AQ1337" i="3"/>
  <c r="AQ1338" i="3"/>
  <c r="AQ1339" i="3"/>
  <c r="AQ1340" i="3"/>
  <c r="AQ1341" i="3"/>
  <c r="AQ1342" i="3"/>
  <c r="AQ1343" i="3"/>
  <c r="AQ1344" i="3"/>
  <c r="AQ1345" i="3"/>
  <c r="AQ1346" i="3"/>
  <c r="AQ1347" i="3"/>
  <c r="AQ1348" i="3"/>
  <c r="AQ1349" i="3"/>
  <c r="AQ1350" i="3"/>
  <c r="AQ1351" i="3"/>
  <c r="AQ1352" i="3"/>
  <c r="AQ1353" i="3"/>
  <c r="AQ1354" i="3"/>
  <c r="AQ1355" i="3"/>
  <c r="AQ1356" i="3"/>
  <c r="AQ1357" i="3"/>
  <c r="AQ1358" i="3"/>
  <c r="AQ1359" i="3"/>
  <c r="AQ1360" i="3"/>
  <c r="AQ1361" i="3"/>
  <c r="AQ1362" i="3"/>
  <c r="AQ1363" i="3"/>
  <c r="AQ1364" i="3"/>
  <c r="AQ1365" i="3"/>
  <c r="AQ1366" i="3"/>
  <c r="AQ1367" i="3"/>
  <c r="AQ1368" i="3"/>
  <c r="AQ1369" i="3"/>
  <c r="AQ1370" i="3"/>
  <c r="AQ1371" i="3"/>
  <c r="AQ1372" i="3"/>
  <c r="AQ1373" i="3"/>
  <c r="AQ1374" i="3"/>
  <c r="AQ1375" i="3"/>
  <c r="AQ1376" i="3"/>
  <c r="AQ1377" i="3"/>
  <c r="AQ1378" i="3"/>
  <c r="AQ1379" i="3"/>
  <c r="AQ1380" i="3"/>
  <c r="AQ1381" i="3"/>
  <c r="AQ1382" i="3"/>
  <c r="AQ1383" i="3"/>
  <c r="AQ1384" i="3"/>
  <c r="AQ1385" i="3"/>
  <c r="AQ1386" i="3"/>
  <c r="AQ1387" i="3"/>
  <c r="AQ1388" i="3"/>
  <c r="AQ1389" i="3"/>
  <c r="AQ1390" i="3"/>
  <c r="AQ1391" i="3"/>
  <c r="AQ1392" i="3"/>
  <c r="AQ1393" i="3"/>
  <c r="AQ1394" i="3"/>
  <c r="AQ1395" i="3"/>
  <c r="AQ1396" i="3"/>
  <c r="AQ1397" i="3"/>
  <c r="AQ1398" i="3"/>
  <c r="AQ1399" i="3"/>
  <c r="AQ1400" i="3"/>
  <c r="AQ1401" i="3"/>
  <c r="AQ1402" i="3"/>
  <c r="AQ1403" i="3"/>
  <c r="AQ1404" i="3"/>
  <c r="AQ1405" i="3"/>
  <c r="AQ1406" i="3"/>
  <c r="AQ1407" i="3"/>
  <c r="AQ1408" i="3"/>
  <c r="AQ1409" i="3"/>
  <c r="AQ1410" i="3"/>
  <c r="AQ1411" i="3"/>
  <c r="AQ1412" i="3"/>
  <c r="AQ1413" i="3"/>
  <c r="AQ1414" i="3"/>
  <c r="AQ1415" i="3"/>
  <c r="AQ1416" i="3"/>
  <c r="AQ1417" i="3"/>
  <c r="AQ1418" i="3"/>
  <c r="AQ1419" i="3"/>
  <c r="AQ1420" i="3"/>
  <c r="AQ1421" i="3"/>
  <c r="AQ1422" i="3"/>
  <c r="AQ1423" i="3"/>
  <c r="AQ1424" i="3"/>
  <c r="AQ1425" i="3"/>
  <c r="AQ1426" i="3"/>
  <c r="AQ1427" i="3"/>
  <c r="AQ1428" i="3"/>
  <c r="AQ1429" i="3"/>
  <c r="AQ1430" i="3"/>
  <c r="AQ1431" i="3"/>
  <c r="AQ1432" i="3"/>
  <c r="AQ1433" i="3"/>
  <c r="AQ1434" i="3"/>
  <c r="AQ1435" i="3"/>
  <c r="AQ1436" i="3"/>
  <c r="AQ1437" i="3"/>
  <c r="AQ1438" i="3"/>
  <c r="AQ1439" i="3"/>
  <c r="AQ1440" i="3"/>
  <c r="AQ1441" i="3"/>
  <c r="AQ1442" i="3"/>
  <c r="AQ1443" i="3"/>
  <c r="AQ1444" i="3"/>
  <c r="AQ1445" i="3"/>
  <c r="AQ1446" i="3"/>
  <c r="AQ1447" i="3"/>
  <c r="AQ1448" i="3"/>
  <c r="AQ1449" i="3"/>
  <c r="AQ1450" i="3"/>
  <c r="AQ1451" i="3"/>
  <c r="AQ1452" i="3"/>
  <c r="AQ1453" i="3"/>
  <c r="AQ1454" i="3"/>
  <c r="AQ1455" i="3"/>
  <c r="AQ1456" i="3"/>
  <c r="AQ1457" i="3"/>
  <c r="AQ1458" i="3"/>
  <c r="AQ1459" i="3"/>
  <c r="AQ1460" i="3"/>
  <c r="AQ1461" i="3"/>
  <c r="AQ1462" i="3"/>
  <c r="AQ1463" i="3"/>
  <c r="AQ1464" i="3"/>
  <c r="AQ1465" i="3"/>
  <c r="AQ1466" i="3"/>
  <c r="AQ1467" i="3"/>
  <c r="AQ1468" i="3"/>
  <c r="AQ1469" i="3"/>
  <c r="AQ1470" i="3"/>
  <c r="AQ1471" i="3"/>
  <c r="AQ1472" i="3"/>
  <c r="AQ1473" i="3"/>
  <c r="AQ1474" i="3"/>
  <c r="AQ1475" i="3"/>
  <c r="AQ1476" i="3"/>
  <c r="AQ1477" i="3"/>
  <c r="AQ1478" i="3"/>
  <c r="AQ1479" i="3"/>
  <c r="AQ1480" i="3"/>
  <c r="AQ1481" i="3"/>
  <c r="AQ1482" i="3"/>
  <c r="AQ1483" i="3"/>
  <c r="AQ1484" i="3"/>
  <c r="AQ1485" i="3"/>
  <c r="AQ1486" i="3"/>
  <c r="AQ1487" i="3"/>
  <c r="AQ1488" i="3"/>
  <c r="AQ1489" i="3"/>
  <c r="AQ1490" i="3"/>
  <c r="AQ1491" i="3"/>
  <c r="AQ1492" i="3"/>
  <c r="AQ1493" i="3"/>
  <c r="AQ1494" i="3"/>
  <c r="AQ1495" i="3"/>
  <c r="AQ1496" i="3"/>
  <c r="AQ1497" i="3"/>
  <c r="AQ1498" i="3"/>
  <c r="AQ1499" i="3"/>
  <c r="AQ1500" i="3"/>
  <c r="AQ1501" i="3"/>
  <c r="AQ1502" i="3"/>
  <c r="AQ1503" i="3"/>
  <c r="AQ1504" i="3"/>
  <c r="AQ1505" i="3"/>
  <c r="AQ1506" i="3"/>
  <c r="AQ1507" i="3"/>
  <c r="AQ1508" i="3"/>
  <c r="AQ1509" i="3"/>
  <c r="AQ1510" i="3"/>
  <c r="AQ1511" i="3"/>
  <c r="AQ1512" i="3"/>
  <c r="AQ1513" i="3"/>
  <c r="AQ1514" i="3"/>
  <c r="AQ1515" i="3"/>
  <c r="AQ1516" i="3"/>
  <c r="AQ1517" i="3"/>
  <c r="AQ1518" i="3"/>
  <c r="AQ1519" i="3"/>
  <c r="AQ1520" i="3"/>
  <c r="AQ1521" i="3"/>
  <c r="AQ1522" i="3"/>
  <c r="AQ1523" i="3"/>
  <c r="AQ1524" i="3"/>
  <c r="AQ1525" i="3"/>
  <c r="AQ1526" i="3"/>
  <c r="AQ1527" i="3"/>
  <c r="AQ1528" i="3"/>
  <c r="AQ1529" i="3"/>
  <c r="AQ1530" i="3"/>
  <c r="AQ1531" i="3"/>
  <c r="AQ1532" i="3"/>
  <c r="AQ1533" i="3"/>
  <c r="AQ1534" i="3"/>
  <c r="AQ1535" i="3"/>
  <c r="AQ1536" i="3"/>
  <c r="AQ1537" i="3"/>
  <c r="AQ1538" i="3"/>
  <c r="AQ1539" i="3"/>
  <c r="AQ1540" i="3"/>
  <c r="AQ1541" i="3"/>
  <c r="AQ1542" i="3"/>
  <c r="AQ1543" i="3"/>
  <c r="AQ1544" i="3"/>
  <c r="AQ1545" i="3"/>
  <c r="AQ1546" i="3"/>
  <c r="AQ1547" i="3"/>
  <c r="AQ1548" i="3"/>
  <c r="AQ1549" i="3"/>
  <c r="AQ1550" i="3"/>
  <c r="AQ1551" i="3"/>
  <c r="AQ1552" i="3"/>
  <c r="AQ1553" i="3"/>
  <c r="AQ1554" i="3"/>
  <c r="AQ1555" i="3"/>
  <c r="AQ1556" i="3"/>
  <c r="AQ1557" i="3"/>
  <c r="AQ1558" i="3"/>
  <c r="AQ1559" i="3"/>
  <c r="AQ1560" i="3"/>
  <c r="AQ1561" i="3"/>
  <c r="AQ1562" i="3"/>
  <c r="AQ1563" i="3"/>
  <c r="AQ1564" i="3"/>
  <c r="AQ1565" i="3"/>
  <c r="AQ1566" i="3"/>
  <c r="AQ1567" i="3"/>
  <c r="AQ1568" i="3"/>
  <c r="AQ1569" i="3"/>
  <c r="AQ1570" i="3"/>
  <c r="AQ1571" i="3"/>
  <c r="AQ1572" i="3"/>
  <c r="AQ1573" i="3"/>
  <c r="AQ1574" i="3"/>
  <c r="AQ1575" i="3"/>
  <c r="AQ1576" i="3"/>
  <c r="AQ1577" i="3"/>
  <c r="AQ1578" i="3"/>
  <c r="AQ1579" i="3"/>
  <c r="AQ1580" i="3"/>
  <c r="AQ1581" i="3"/>
  <c r="AQ1582" i="3"/>
  <c r="AQ1583" i="3"/>
  <c r="AQ1584" i="3"/>
  <c r="AQ1585" i="3"/>
  <c r="AQ1586" i="3"/>
  <c r="AQ1587" i="3"/>
  <c r="AQ1588" i="3"/>
  <c r="AQ1589" i="3"/>
  <c r="AQ1590" i="3"/>
  <c r="AQ1591" i="3"/>
  <c r="AQ1592" i="3"/>
  <c r="AQ1593" i="3"/>
  <c r="AQ1594" i="3"/>
  <c r="AQ1595" i="3"/>
  <c r="AQ1596" i="3"/>
  <c r="AQ1597" i="3"/>
  <c r="AQ1598" i="3"/>
  <c r="AQ1599" i="3"/>
  <c r="AQ1600" i="3"/>
  <c r="AQ1601" i="3"/>
  <c r="AQ1602" i="3"/>
  <c r="AQ1603" i="3"/>
  <c r="AQ1604" i="3"/>
  <c r="AQ1605" i="3"/>
  <c r="AQ1606" i="3"/>
  <c r="AQ1607" i="3"/>
  <c r="AQ1608" i="3"/>
  <c r="AQ1609" i="3"/>
  <c r="AQ1610" i="3"/>
  <c r="AQ1611" i="3"/>
  <c r="AQ1612" i="3"/>
  <c r="AQ1613" i="3"/>
  <c r="AQ1614" i="3"/>
  <c r="AQ1615" i="3"/>
  <c r="AQ1616" i="3"/>
  <c r="AQ1617" i="3"/>
  <c r="AQ1618" i="3"/>
  <c r="AQ1619" i="3"/>
  <c r="AQ1620" i="3"/>
  <c r="AQ1621" i="3"/>
  <c r="AQ1622" i="3"/>
  <c r="AQ1623" i="3"/>
  <c r="AQ1624" i="3"/>
  <c r="AQ1625" i="3"/>
  <c r="AQ1626" i="3"/>
  <c r="AQ1627" i="3"/>
  <c r="AQ1628" i="3"/>
  <c r="AQ1629" i="3"/>
  <c r="AQ1630" i="3"/>
  <c r="AQ1631" i="3"/>
  <c r="AQ1632" i="3"/>
  <c r="AQ1633" i="3"/>
  <c r="AQ1634" i="3"/>
  <c r="AQ1635" i="3"/>
  <c r="AQ1636" i="3"/>
  <c r="AQ1637" i="3"/>
  <c r="AQ1638" i="3"/>
  <c r="AQ1639" i="3"/>
  <c r="AQ1640" i="3"/>
  <c r="AQ1641" i="3"/>
  <c r="AQ1642" i="3"/>
  <c r="AQ1643" i="3"/>
  <c r="AQ1644" i="3"/>
  <c r="AQ1645" i="3"/>
  <c r="AQ1646" i="3"/>
  <c r="AQ1647" i="3"/>
  <c r="AQ1648" i="3"/>
  <c r="AQ1649" i="3"/>
  <c r="AQ1650" i="3"/>
  <c r="AQ1651" i="3"/>
  <c r="AQ1652" i="3"/>
  <c r="AQ1653" i="3"/>
  <c r="AQ1654" i="3"/>
  <c r="AQ1655" i="3"/>
  <c r="AQ1656" i="3"/>
  <c r="AQ1657" i="3"/>
  <c r="AQ1658" i="3"/>
  <c r="AQ1659" i="3"/>
  <c r="AQ1660" i="3"/>
  <c r="AQ1661" i="3"/>
  <c r="AQ1662" i="3"/>
  <c r="AQ1663" i="3"/>
  <c r="AQ1664" i="3"/>
  <c r="AQ1665" i="3"/>
  <c r="AQ1666" i="3"/>
  <c r="AQ1667" i="3"/>
  <c r="AQ1668" i="3"/>
  <c r="AQ1669" i="3"/>
  <c r="AQ1670" i="3"/>
  <c r="AQ1671" i="3"/>
  <c r="AQ1672" i="3"/>
  <c r="AQ1673" i="3"/>
  <c r="AQ1674" i="3"/>
  <c r="AQ1675" i="3"/>
  <c r="AQ1676" i="3"/>
  <c r="AQ1677" i="3"/>
  <c r="AQ1678" i="3"/>
  <c r="AQ1679" i="3"/>
  <c r="AQ1680" i="3"/>
  <c r="AQ1681" i="3"/>
  <c r="AQ1682" i="3"/>
  <c r="AQ1683" i="3"/>
  <c r="AQ1684" i="3"/>
  <c r="AQ1685" i="3"/>
  <c r="AQ1686" i="3"/>
  <c r="AQ1687" i="3"/>
  <c r="AQ1688" i="3"/>
  <c r="AQ1689" i="3"/>
  <c r="AQ1690" i="3"/>
  <c r="AQ1691" i="3"/>
  <c r="AQ1692" i="3"/>
  <c r="AQ1693" i="3"/>
  <c r="AQ1694" i="3"/>
  <c r="AQ1695" i="3"/>
  <c r="AQ1696" i="3"/>
  <c r="AQ1697" i="3"/>
  <c r="AQ1698" i="3"/>
  <c r="AQ1699" i="3"/>
  <c r="AQ1700" i="3"/>
  <c r="AQ1701" i="3"/>
  <c r="AQ1702" i="3"/>
  <c r="AQ1703" i="3"/>
  <c r="AQ1704" i="3"/>
  <c r="AQ1705" i="3"/>
  <c r="AQ1706" i="3"/>
  <c r="AQ1707" i="3"/>
  <c r="AQ1708" i="3"/>
  <c r="AQ1709" i="3"/>
  <c r="AQ1710" i="3"/>
  <c r="AQ1711" i="3"/>
  <c r="AQ1712" i="3"/>
  <c r="AQ1713" i="3"/>
  <c r="AQ1714" i="3"/>
  <c r="AQ1715" i="3"/>
  <c r="AQ1716" i="3"/>
  <c r="AQ1717" i="3"/>
  <c r="AQ1718" i="3"/>
  <c r="AQ1719" i="3"/>
  <c r="AQ1720" i="3"/>
  <c r="AQ1721" i="3"/>
  <c r="AQ1722" i="3"/>
  <c r="AQ1723" i="3"/>
  <c r="AQ1724" i="3"/>
  <c r="AQ1725" i="3"/>
  <c r="AQ1726" i="3"/>
  <c r="AQ1727" i="3"/>
  <c r="AQ1728" i="3"/>
  <c r="AQ1729" i="3"/>
  <c r="AQ1730" i="3"/>
  <c r="AQ1731" i="3"/>
  <c r="AQ1732" i="3"/>
  <c r="AQ1733" i="3"/>
  <c r="AQ1734" i="3"/>
  <c r="AQ1735" i="3"/>
  <c r="AQ1736" i="3"/>
  <c r="AQ1737" i="3"/>
  <c r="AQ1738" i="3"/>
  <c r="AQ1739" i="3"/>
  <c r="AQ1740" i="3"/>
  <c r="AQ1741" i="3"/>
  <c r="AQ1742" i="3"/>
  <c r="AQ1743" i="3"/>
  <c r="AQ1744" i="3"/>
  <c r="AQ1745" i="3"/>
  <c r="AQ1746" i="3"/>
  <c r="AQ1747" i="3"/>
  <c r="AQ1748" i="3"/>
  <c r="AQ1749" i="3"/>
  <c r="AQ1750" i="3"/>
  <c r="AQ1751" i="3"/>
  <c r="AQ1752" i="3"/>
  <c r="AQ1753" i="3"/>
  <c r="AQ1754" i="3"/>
  <c r="AQ1755" i="3"/>
  <c r="AQ1756" i="3"/>
  <c r="AQ1757" i="3"/>
  <c r="AQ1758" i="3"/>
  <c r="AQ1759" i="3"/>
  <c r="AQ1760" i="3"/>
  <c r="AQ1761" i="3"/>
  <c r="AQ1762" i="3"/>
  <c r="AQ1763" i="3"/>
  <c r="AQ1764" i="3"/>
  <c r="AQ1765" i="3"/>
  <c r="AQ1766" i="3"/>
  <c r="AQ1767" i="3"/>
  <c r="AQ1768" i="3"/>
  <c r="AQ1769" i="3"/>
  <c r="AQ1770" i="3"/>
  <c r="AQ1771" i="3"/>
  <c r="AQ1772" i="3"/>
  <c r="AQ1773" i="3"/>
  <c r="AQ1774" i="3"/>
  <c r="AQ1775" i="3"/>
  <c r="AQ1776" i="3"/>
  <c r="AQ1777" i="3"/>
  <c r="AQ1778" i="3"/>
  <c r="AQ1779" i="3"/>
  <c r="AQ1780" i="3"/>
  <c r="AQ1781" i="3"/>
  <c r="AQ1782" i="3"/>
  <c r="AQ1783" i="3"/>
  <c r="AQ1784" i="3"/>
  <c r="AQ1785" i="3"/>
  <c r="AQ1786" i="3"/>
  <c r="AQ1787" i="3"/>
  <c r="AQ1788" i="3"/>
  <c r="AQ1789" i="3"/>
  <c r="AQ1790" i="3"/>
  <c r="AQ1791" i="3"/>
  <c r="AQ1792" i="3"/>
  <c r="AQ1793" i="3"/>
  <c r="AQ1794" i="3"/>
  <c r="AQ1795" i="3"/>
  <c r="AQ1796" i="3"/>
  <c r="AQ1797" i="3"/>
  <c r="AQ1798" i="3"/>
  <c r="AQ1799" i="3"/>
  <c r="AQ1800" i="3"/>
  <c r="AQ1801" i="3"/>
  <c r="AQ1802" i="3"/>
  <c r="AQ1803" i="3"/>
  <c r="AQ1804" i="3"/>
  <c r="AQ1805" i="3"/>
  <c r="AQ1806" i="3"/>
  <c r="AQ1807" i="3"/>
  <c r="AQ1808" i="3"/>
  <c r="AQ1809" i="3"/>
  <c r="AQ1810" i="3"/>
  <c r="AQ1811" i="3"/>
  <c r="AQ1812" i="3"/>
  <c r="AQ1813" i="3"/>
  <c r="AQ1814" i="3"/>
  <c r="AQ1815" i="3"/>
  <c r="AQ1816" i="3"/>
  <c r="AQ1817" i="3"/>
  <c r="AQ1818" i="3"/>
  <c r="AQ1819" i="3"/>
  <c r="AQ1820" i="3"/>
  <c r="AQ1821" i="3"/>
  <c r="AQ1822" i="3"/>
  <c r="AQ1823" i="3"/>
  <c r="AQ1824" i="3"/>
  <c r="AQ1825" i="3"/>
  <c r="AQ1826" i="3"/>
  <c r="AQ1827" i="3"/>
  <c r="AQ1828" i="3"/>
  <c r="AQ1829" i="3"/>
  <c r="AQ1830" i="3"/>
  <c r="AQ1831" i="3"/>
  <c r="AQ1832" i="3"/>
  <c r="AQ1833" i="3"/>
  <c r="AQ1834" i="3"/>
  <c r="AQ1835" i="3"/>
  <c r="AQ1836" i="3"/>
  <c r="AQ1837" i="3"/>
  <c r="AQ1838" i="3"/>
  <c r="AQ1839" i="3"/>
  <c r="AQ1840" i="3"/>
  <c r="AQ1841" i="3"/>
  <c r="AQ1842" i="3"/>
  <c r="AQ1843" i="3"/>
  <c r="AQ1844" i="3"/>
  <c r="AQ1845" i="3"/>
  <c r="AQ1846" i="3"/>
  <c r="AQ1847" i="3"/>
  <c r="AQ1848" i="3"/>
  <c r="AQ1849" i="3"/>
  <c r="AQ1850" i="3"/>
  <c r="AQ1851" i="3"/>
  <c r="AQ1852" i="3"/>
  <c r="AQ1853" i="3"/>
  <c r="AQ1854" i="3"/>
  <c r="AQ1855" i="3"/>
  <c r="AQ1856" i="3"/>
  <c r="AQ1857" i="3"/>
  <c r="AQ1858" i="3"/>
  <c r="AQ1859" i="3"/>
  <c r="AQ1860" i="3"/>
  <c r="AQ1861" i="3"/>
  <c r="AQ1862" i="3"/>
  <c r="AQ1863" i="3"/>
  <c r="AQ1864" i="3"/>
  <c r="AQ1865" i="3"/>
  <c r="AQ1866" i="3"/>
  <c r="AQ1867" i="3"/>
  <c r="AQ1868" i="3"/>
  <c r="AQ1869" i="3"/>
  <c r="AQ1870" i="3"/>
  <c r="AQ1871" i="3"/>
  <c r="AQ1872" i="3"/>
  <c r="AQ1873" i="3"/>
  <c r="AQ1874" i="3"/>
  <c r="AQ1875" i="3"/>
  <c r="AQ1876" i="3"/>
  <c r="AQ1877" i="3"/>
  <c r="AQ1878" i="3"/>
  <c r="AQ1879" i="3"/>
  <c r="AQ1880" i="3"/>
  <c r="AQ1881" i="3"/>
  <c r="AQ1882" i="3"/>
  <c r="AQ1883" i="3"/>
  <c r="AQ1884" i="3"/>
  <c r="AQ1885" i="3"/>
  <c r="AQ1886" i="3"/>
  <c r="AQ1887" i="3"/>
  <c r="AQ1888" i="3"/>
  <c r="AQ1889" i="3"/>
  <c r="AQ1890" i="3"/>
  <c r="AQ1891" i="3"/>
  <c r="AQ1892" i="3"/>
  <c r="AQ1893" i="3"/>
  <c r="AQ1894" i="3"/>
  <c r="AQ1895" i="3"/>
  <c r="AQ1896" i="3"/>
  <c r="AQ1897" i="3"/>
  <c r="AQ1898" i="3"/>
  <c r="AQ1899" i="3"/>
  <c r="AQ1900" i="3"/>
  <c r="AQ1901" i="3"/>
  <c r="AQ1902" i="3"/>
  <c r="AQ1903" i="3"/>
  <c r="AQ1904" i="3"/>
  <c r="AQ1905" i="3"/>
  <c r="AQ1906" i="3"/>
  <c r="AQ1907" i="3"/>
  <c r="AQ1908" i="3"/>
  <c r="AQ1909" i="3"/>
  <c r="AQ1910" i="3"/>
  <c r="AQ1911" i="3"/>
  <c r="AQ1912" i="3"/>
  <c r="AQ1913" i="3"/>
  <c r="AQ1914" i="3"/>
  <c r="AQ1915" i="3"/>
  <c r="AQ1916" i="3"/>
  <c r="AQ1917" i="3"/>
  <c r="AQ1918" i="3"/>
  <c r="AQ1919" i="3"/>
  <c r="AQ1920" i="3"/>
  <c r="AQ1921" i="3"/>
  <c r="AQ1922" i="3"/>
  <c r="AQ1923" i="3"/>
  <c r="AQ1924" i="3"/>
  <c r="AQ1925" i="3"/>
  <c r="AQ1926" i="3"/>
  <c r="AQ1927" i="3"/>
  <c r="AQ1928" i="3"/>
  <c r="AQ1929" i="3"/>
  <c r="AQ1930" i="3"/>
  <c r="AQ1931" i="3"/>
  <c r="AQ1932" i="3"/>
  <c r="AQ1933" i="3"/>
  <c r="AQ1934" i="3"/>
  <c r="AQ1935" i="3"/>
  <c r="AQ1936" i="3"/>
  <c r="AQ1937" i="3"/>
  <c r="AQ1938" i="3"/>
  <c r="AQ1939" i="3"/>
  <c r="AQ1940" i="3"/>
  <c r="AQ1941" i="3"/>
  <c r="AQ1942" i="3"/>
  <c r="AQ1943" i="3"/>
  <c r="AQ1944" i="3"/>
  <c r="AQ1945" i="3"/>
  <c r="AQ1946" i="3"/>
  <c r="AQ1947" i="3"/>
  <c r="AQ1948" i="3"/>
  <c r="AQ1949" i="3"/>
  <c r="AQ1950" i="3"/>
  <c r="AQ1951" i="3"/>
  <c r="AQ1952" i="3"/>
  <c r="AQ1953" i="3"/>
  <c r="AQ1954" i="3"/>
  <c r="AQ1955" i="3"/>
  <c r="AQ1956" i="3"/>
  <c r="AQ1957" i="3"/>
  <c r="AQ1958" i="3"/>
  <c r="AQ1959" i="3"/>
  <c r="AQ1960" i="3"/>
  <c r="AQ1961" i="3"/>
  <c r="AQ1962" i="3"/>
  <c r="AQ1963" i="3"/>
  <c r="AQ1964" i="3"/>
  <c r="AQ1965" i="3"/>
  <c r="AQ1966" i="3"/>
  <c r="AQ1967" i="3"/>
  <c r="AQ1968" i="3"/>
  <c r="AQ1969" i="3"/>
  <c r="AQ1970" i="3"/>
  <c r="AQ1971" i="3"/>
  <c r="AQ1972" i="3"/>
  <c r="AQ1973" i="3"/>
  <c r="AQ1974" i="3"/>
  <c r="AQ1975" i="3"/>
  <c r="AQ1976" i="3"/>
  <c r="AQ1977" i="3"/>
  <c r="AQ1978" i="3"/>
  <c r="AQ1979" i="3"/>
  <c r="AQ1980" i="3"/>
  <c r="AQ1981" i="3"/>
  <c r="AQ1982" i="3"/>
  <c r="AQ1983" i="3"/>
  <c r="AQ1984" i="3"/>
  <c r="AQ1985" i="3"/>
  <c r="AQ1986" i="3"/>
  <c r="AQ1987" i="3"/>
  <c r="AQ1988" i="3"/>
  <c r="AQ1989" i="3"/>
  <c r="AQ1990" i="3"/>
  <c r="AQ1991" i="3"/>
  <c r="AQ1992" i="3"/>
  <c r="AQ1993" i="3"/>
  <c r="AQ1994" i="3"/>
  <c r="AQ1995" i="3"/>
  <c r="AQ1996" i="3"/>
  <c r="AQ1997" i="3"/>
  <c r="AQ1998" i="3"/>
  <c r="AQ1999" i="3"/>
  <c r="AQ2000" i="3"/>
  <c r="AQ2001" i="3"/>
  <c r="AQ2002" i="3"/>
  <c r="AQ2003" i="3"/>
  <c r="AQ2004" i="3"/>
  <c r="AQ2005" i="3"/>
  <c r="AQ2006" i="3"/>
  <c r="AQ2007" i="3"/>
  <c r="AQ2008" i="3"/>
  <c r="AQ2009" i="3"/>
  <c r="AQ2010" i="3"/>
  <c r="AQ2011" i="3"/>
  <c r="AQ2012" i="3"/>
  <c r="AQ2013" i="3"/>
  <c r="AQ2014" i="3"/>
  <c r="AQ2015" i="3"/>
  <c r="AQ2016" i="3"/>
  <c r="AQ2017" i="3"/>
  <c r="AQ2018" i="3"/>
  <c r="AQ2019" i="3"/>
  <c r="AQ2020" i="3"/>
  <c r="AQ2021" i="3"/>
  <c r="AQ2022" i="3"/>
  <c r="AQ2023" i="3"/>
  <c r="AQ2024" i="3"/>
  <c r="AQ2025" i="3"/>
  <c r="AQ2026" i="3"/>
  <c r="AQ2027" i="3"/>
  <c r="AQ2028" i="3"/>
  <c r="AQ2029" i="3"/>
  <c r="AQ2030" i="3"/>
  <c r="AQ2031" i="3"/>
  <c r="AQ2032" i="3"/>
  <c r="AQ2033" i="3"/>
  <c r="AQ2034" i="3"/>
  <c r="AQ2035" i="3"/>
  <c r="AQ2036" i="3"/>
  <c r="AQ2037" i="3"/>
  <c r="AQ2038" i="3"/>
  <c r="AQ2039" i="3"/>
  <c r="AQ2040" i="3"/>
  <c r="AQ2041" i="3"/>
  <c r="AQ2042" i="3"/>
  <c r="AQ2043" i="3"/>
  <c r="AQ2044" i="3"/>
  <c r="AQ2045" i="3"/>
  <c r="AQ2046" i="3"/>
  <c r="AQ2047" i="3"/>
  <c r="AQ2048" i="3"/>
  <c r="AQ2049" i="3"/>
  <c r="AQ2050" i="3"/>
  <c r="AQ2051" i="3"/>
  <c r="AQ2052" i="3"/>
  <c r="AQ2053" i="3"/>
  <c r="AQ2054" i="3"/>
  <c r="AQ2055" i="3"/>
  <c r="AQ2056" i="3"/>
  <c r="AQ2057" i="3"/>
  <c r="AQ2058" i="3"/>
  <c r="AQ2059" i="3"/>
  <c r="AQ2060" i="3"/>
  <c r="AQ2061" i="3"/>
  <c r="AQ2062" i="3"/>
  <c r="AQ2063" i="3"/>
  <c r="AQ2064" i="3"/>
  <c r="AQ2065" i="3"/>
  <c r="AQ2066" i="3"/>
  <c r="AQ2067" i="3"/>
  <c r="AQ2068" i="3"/>
  <c r="AQ2069" i="3"/>
  <c r="AQ2070" i="3"/>
  <c r="AQ2071" i="3"/>
  <c r="AQ2072" i="3"/>
  <c r="AQ2073" i="3"/>
  <c r="AQ2074" i="3"/>
  <c r="AQ2075" i="3"/>
  <c r="AQ2076" i="3"/>
  <c r="AQ2077" i="3"/>
  <c r="AQ2078" i="3"/>
  <c r="AQ2079" i="3"/>
  <c r="AQ2080" i="3"/>
  <c r="AQ2081" i="3"/>
  <c r="AQ2082" i="3"/>
  <c r="AQ2083" i="3"/>
  <c r="AQ2084" i="3"/>
  <c r="AQ2085" i="3"/>
  <c r="AQ2086" i="3"/>
  <c r="AQ2087" i="3"/>
  <c r="AQ2088" i="3"/>
  <c r="AQ2089" i="3"/>
  <c r="AQ2090" i="3"/>
  <c r="AQ2091" i="3"/>
  <c r="AQ2092" i="3"/>
  <c r="AQ2093" i="3"/>
  <c r="AQ2094" i="3"/>
  <c r="AQ2095" i="3"/>
  <c r="AQ2096" i="3"/>
  <c r="AQ2097" i="3"/>
  <c r="AQ2098" i="3"/>
  <c r="AQ2099" i="3"/>
  <c r="AQ2100" i="3"/>
  <c r="AQ2101" i="3"/>
  <c r="AQ2102" i="3"/>
  <c r="AQ2103" i="3"/>
  <c r="AQ2104" i="3"/>
  <c r="AQ2105" i="3"/>
  <c r="AQ2106" i="3"/>
  <c r="AQ2107" i="3"/>
  <c r="AQ2108" i="3"/>
  <c r="AQ2109" i="3"/>
  <c r="AQ2110" i="3"/>
  <c r="AQ2111" i="3"/>
  <c r="AQ2112" i="3"/>
  <c r="AQ2113" i="3"/>
  <c r="AQ2114" i="3"/>
  <c r="AQ2115" i="3"/>
  <c r="AQ2116" i="3"/>
  <c r="AQ2117" i="3"/>
  <c r="AQ2118" i="3"/>
  <c r="AQ2119" i="3"/>
  <c r="AQ2120" i="3"/>
  <c r="AQ2121" i="3"/>
  <c r="AQ2122" i="3"/>
  <c r="AQ2123" i="3"/>
  <c r="AQ2124" i="3"/>
  <c r="AQ2125" i="3"/>
  <c r="AQ2126" i="3"/>
  <c r="AQ2127" i="3"/>
  <c r="AQ2128" i="3"/>
  <c r="AQ2129" i="3"/>
  <c r="AQ2130" i="3"/>
  <c r="AQ2131" i="3"/>
  <c r="AQ2132" i="3"/>
  <c r="AQ2133" i="3"/>
  <c r="AQ2134" i="3"/>
  <c r="AQ2135" i="3"/>
  <c r="AQ2136" i="3"/>
  <c r="AQ2137" i="3"/>
  <c r="AQ2138" i="3"/>
  <c r="AQ2139" i="3"/>
  <c r="AQ2140" i="3"/>
  <c r="AQ2141" i="3"/>
  <c r="AQ2142" i="3"/>
  <c r="AQ2143" i="3"/>
  <c r="AQ2144" i="3"/>
  <c r="AQ2145" i="3"/>
  <c r="AQ2146" i="3"/>
  <c r="AQ2147" i="3"/>
  <c r="AQ2148" i="3"/>
  <c r="AQ2149" i="3"/>
  <c r="AQ2150" i="3"/>
  <c r="AQ2151" i="3"/>
  <c r="AQ2152" i="3"/>
  <c r="AQ2153" i="3"/>
  <c r="AQ2154" i="3"/>
  <c r="AQ2155" i="3"/>
  <c r="AQ2156" i="3"/>
  <c r="AQ2157" i="3"/>
  <c r="AQ2158" i="3"/>
  <c r="AQ2159" i="3"/>
  <c r="AQ2160" i="3"/>
  <c r="AQ2161" i="3"/>
  <c r="AQ2162" i="3"/>
  <c r="AQ2163" i="3"/>
  <c r="AQ2164" i="3"/>
  <c r="AQ2165" i="3"/>
  <c r="AQ2166" i="3"/>
  <c r="AQ2167" i="3"/>
  <c r="AQ2168" i="3"/>
  <c r="AQ2169" i="3"/>
  <c r="AQ2170" i="3"/>
  <c r="AQ2171" i="3"/>
  <c r="AQ2172" i="3"/>
  <c r="AQ2173" i="3"/>
  <c r="AQ2174" i="3"/>
  <c r="AQ2175" i="3"/>
  <c r="AQ2176" i="3"/>
  <c r="AQ2177" i="3"/>
  <c r="AQ2178" i="3"/>
  <c r="AQ2179" i="3"/>
  <c r="AQ2180" i="3"/>
  <c r="AQ2181" i="3"/>
  <c r="AQ2182" i="3"/>
  <c r="AQ2183" i="3"/>
  <c r="AQ2184" i="3"/>
  <c r="AQ2185" i="3"/>
  <c r="AQ2186" i="3"/>
  <c r="AQ2187" i="3"/>
  <c r="AQ2188" i="3"/>
  <c r="AQ2189" i="3"/>
  <c r="AQ2190" i="3"/>
  <c r="AQ2191" i="3"/>
  <c r="AQ2192" i="3"/>
  <c r="AQ2193" i="3"/>
  <c r="AQ2194" i="3"/>
  <c r="AQ2195" i="3"/>
  <c r="AQ2196" i="3"/>
  <c r="AQ2197" i="3"/>
  <c r="AQ2198" i="3"/>
  <c r="AQ2199" i="3"/>
  <c r="AQ2200" i="3"/>
  <c r="AQ2201" i="3"/>
  <c r="AQ2202" i="3"/>
  <c r="AQ2203" i="3"/>
  <c r="AQ2204" i="3"/>
  <c r="AQ2205" i="3"/>
  <c r="AQ2206" i="3"/>
  <c r="AQ2207" i="3"/>
  <c r="AQ2208" i="3"/>
  <c r="AQ2209" i="3"/>
  <c r="AQ2210" i="3"/>
  <c r="AQ2211" i="3"/>
  <c r="AQ2212" i="3"/>
  <c r="AQ2213" i="3"/>
  <c r="AQ2214" i="3"/>
  <c r="AQ2215" i="3"/>
  <c r="AQ2216" i="3"/>
  <c r="AQ2217" i="3"/>
  <c r="AQ2218" i="3"/>
  <c r="AQ2219" i="3"/>
  <c r="AQ2220" i="3"/>
  <c r="AQ2221" i="3"/>
  <c r="AQ2222" i="3"/>
  <c r="AQ2223" i="3"/>
  <c r="AQ2224" i="3"/>
  <c r="AQ2225" i="3"/>
  <c r="AQ2226" i="3"/>
  <c r="AQ2227" i="3"/>
  <c r="AQ2228" i="3"/>
  <c r="AQ2229" i="3"/>
  <c r="AQ2230" i="3"/>
  <c r="AQ2231" i="3"/>
  <c r="AQ2232" i="3"/>
  <c r="AQ2233" i="3"/>
  <c r="AQ2234" i="3"/>
  <c r="AQ2235" i="3"/>
  <c r="AQ2236" i="3"/>
  <c r="AQ2237" i="3"/>
  <c r="AQ2238" i="3"/>
  <c r="AQ2239" i="3"/>
  <c r="AQ2240" i="3"/>
  <c r="AQ2241" i="3"/>
  <c r="AQ2242" i="3"/>
  <c r="AQ2243" i="3"/>
  <c r="AQ2244" i="3"/>
  <c r="AQ2245" i="3"/>
  <c r="AQ2246" i="3"/>
  <c r="AQ2247" i="3"/>
  <c r="AQ2248" i="3"/>
  <c r="AQ2249" i="3"/>
  <c r="AQ2250" i="3"/>
  <c r="AQ2251" i="3"/>
  <c r="AQ2252" i="3"/>
  <c r="AQ2253" i="3"/>
  <c r="AQ2254" i="3"/>
  <c r="AQ2255" i="3"/>
  <c r="AQ2256" i="3"/>
  <c r="AQ2257" i="3"/>
  <c r="AQ2258" i="3"/>
  <c r="AQ2259" i="3"/>
  <c r="AQ2260" i="3"/>
  <c r="AQ2261" i="3"/>
  <c r="AQ2262" i="3"/>
  <c r="AQ2263" i="3"/>
  <c r="AQ2264" i="3"/>
  <c r="AQ2265" i="3"/>
  <c r="AQ2266" i="3"/>
  <c r="AQ2267" i="3"/>
  <c r="AQ2268" i="3"/>
  <c r="AQ2269" i="3"/>
  <c r="AQ2270" i="3"/>
  <c r="AQ2271" i="3"/>
  <c r="AQ2272" i="3"/>
  <c r="AQ2273" i="3"/>
  <c r="AQ2274" i="3"/>
  <c r="AQ2275" i="3"/>
  <c r="AQ2276" i="3"/>
  <c r="AQ2277" i="3"/>
  <c r="AQ2278" i="3"/>
  <c r="AQ2279" i="3"/>
  <c r="AQ2280" i="3"/>
  <c r="AQ2281" i="3"/>
  <c r="AQ2282" i="3"/>
  <c r="AQ2283" i="3"/>
  <c r="AQ2284" i="3"/>
  <c r="AQ2285" i="3"/>
  <c r="AQ2286" i="3"/>
  <c r="AQ2287" i="3"/>
  <c r="AQ2288" i="3"/>
  <c r="AQ2289" i="3"/>
  <c r="AQ2290" i="3"/>
  <c r="AQ2291" i="3"/>
  <c r="AQ2292" i="3"/>
  <c r="AQ2293" i="3"/>
  <c r="AQ2294" i="3"/>
  <c r="AQ2295" i="3"/>
  <c r="AQ2296" i="3"/>
  <c r="AQ2297" i="3"/>
  <c r="AQ2298" i="3"/>
  <c r="AQ2299" i="3"/>
  <c r="AQ2300" i="3"/>
  <c r="AQ2301" i="3"/>
  <c r="AQ2302" i="3"/>
  <c r="AQ2303" i="3"/>
  <c r="AQ2304" i="3"/>
  <c r="AQ2305" i="3"/>
  <c r="AQ2306" i="3"/>
  <c r="AQ2307" i="3"/>
  <c r="AQ2308" i="3"/>
  <c r="AQ2309" i="3"/>
  <c r="AQ2310" i="3"/>
  <c r="AQ2311" i="3"/>
  <c r="AQ2312" i="3"/>
  <c r="AQ2313" i="3"/>
  <c r="AQ2314" i="3"/>
  <c r="AQ2315" i="3"/>
  <c r="AQ2316" i="3"/>
  <c r="AQ2317" i="3"/>
  <c r="AQ2318" i="3"/>
  <c r="AQ2319" i="3"/>
  <c r="AQ2320" i="3"/>
  <c r="AQ2321" i="3"/>
  <c r="AQ2322" i="3"/>
  <c r="AQ2323" i="3"/>
  <c r="AQ2324" i="3"/>
  <c r="AQ2325" i="3"/>
  <c r="AQ2326" i="3"/>
  <c r="AQ2327" i="3"/>
  <c r="AQ2328" i="3"/>
  <c r="AQ2329" i="3"/>
  <c r="AQ2330" i="3"/>
  <c r="AQ2331" i="3"/>
  <c r="AQ2332" i="3"/>
  <c r="AQ2333" i="3"/>
  <c r="AQ2334" i="3"/>
  <c r="AQ2335" i="3"/>
  <c r="AQ2336" i="3"/>
  <c r="AQ2337" i="3"/>
  <c r="AQ2338" i="3"/>
  <c r="AQ2339" i="3"/>
  <c r="AQ2340" i="3"/>
  <c r="AQ2341" i="3"/>
  <c r="AQ2342" i="3"/>
  <c r="AQ2343" i="3"/>
  <c r="AQ2344" i="3"/>
  <c r="AQ2345" i="3"/>
  <c r="AQ2346" i="3"/>
  <c r="AQ2347" i="3"/>
  <c r="AQ2348" i="3"/>
  <c r="AQ2349" i="3"/>
  <c r="AQ2350" i="3"/>
  <c r="AQ2351" i="3"/>
  <c r="AQ2352" i="3"/>
  <c r="AQ2353" i="3"/>
  <c r="AQ2354" i="3"/>
  <c r="AQ2355" i="3"/>
  <c r="AQ2356" i="3"/>
  <c r="AQ2357" i="3"/>
  <c r="AQ2358" i="3"/>
  <c r="AQ2359" i="3"/>
  <c r="AQ2360" i="3"/>
  <c r="AQ2361" i="3"/>
  <c r="AQ2362" i="3"/>
  <c r="AQ2363" i="3"/>
  <c r="AQ2364" i="3"/>
  <c r="AQ2365" i="3"/>
  <c r="AQ2366" i="3"/>
  <c r="AQ2367" i="3"/>
  <c r="AQ2368" i="3"/>
  <c r="AQ2369" i="3"/>
  <c r="AQ2370" i="3"/>
  <c r="AQ2371" i="3"/>
  <c r="AQ2372" i="3"/>
  <c r="AQ2373" i="3"/>
  <c r="AQ2374" i="3"/>
  <c r="AQ2375" i="3"/>
  <c r="AQ2376" i="3"/>
  <c r="AQ2377" i="3"/>
  <c r="AQ2378" i="3"/>
  <c r="AQ2379" i="3"/>
  <c r="AQ2380" i="3"/>
  <c r="AQ2381" i="3"/>
  <c r="AQ2382" i="3"/>
  <c r="AQ2383" i="3"/>
  <c r="AQ2384" i="3"/>
  <c r="AQ2385" i="3"/>
  <c r="AQ2386" i="3"/>
  <c r="AQ2387" i="3"/>
  <c r="AQ2388" i="3"/>
  <c r="AQ2389" i="3"/>
  <c r="AQ2390" i="3"/>
  <c r="AQ2391" i="3"/>
  <c r="AQ2392" i="3"/>
  <c r="AQ2393" i="3"/>
  <c r="AQ2394" i="3"/>
  <c r="AQ2395" i="3"/>
  <c r="AQ2396" i="3"/>
  <c r="AQ2397" i="3"/>
  <c r="AQ2398" i="3"/>
  <c r="AQ2399" i="3"/>
  <c r="AQ2400" i="3"/>
  <c r="AQ2401" i="3"/>
  <c r="AQ2402" i="3"/>
  <c r="AQ2403" i="3"/>
  <c r="AQ2404" i="3"/>
  <c r="AQ2405" i="3"/>
  <c r="AQ2406" i="3"/>
  <c r="AQ2407" i="3"/>
  <c r="AQ2408" i="3"/>
  <c r="AQ2409" i="3"/>
  <c r="AQ2410" i="3"/>
  <c r="AQ2411" i="3"/>
  <c r="AQ2412" i="3"/>
  <c r="AQ2413" i="3"/>
  <c r="AQ2414" i="3"/>
  <c r="AQ2415" i="3"/>
  <c r="AQ2416" i="3"/>
  <c r="AQ2417" i="3"/>
  <c r="AQ2418" i="3"/>
  <c r="AQ2419" i="3"/>
  <c r="AQ2420" i="3"/>
  <c r="AQ2421" i="3"/>
  <c r="AQ2422" i="3"/>
  <c r="AQ2423" i="3"/>
  <c r="AQ2424" i="3"/>
  <c r="AQ2425" i="3"/>
  <c r="AQ2426" i="3"/>
  <c r="AQ2427" i="3"/>
  <c r="AQ2428" i="3"/>
  <c r="AQ2429" i="3"/>
  <c r="AQ2430" i="3"/>
  <c r="AQ2431" i="3"/>
  <c r="AQ2432" i="3"/>
  <c r="AQ2433" i="3"/>
  <c r="AQ2434" i="3"/>
  <c r="AQ2435" i="3"/>
  <c r="AQ2436" i="3"/>
  <c r="AQ2437" i="3"/>
  <c r="AQ2438" i="3"/>
  <c r="AQ2439" i="3"/>
  <c r="AQ2440" i="3"/>
  <c r="AQ2441" i="3"/>
  <c r="AQ2442" i="3"/>
  <c r="AQ2443" i="3"/>
  <c r="AQ2444" i="3"/>
  <c r="AQ2445" i="3"/>
  <c r="AQ2446" i="3"/>
  <c r="AQ2447" i="3"/>
  <c r="AQ2448" i="3"/>
  <c r="AQ2449" i="3"/>
  <c r="AQ2450" i="3"/>
  <c r="AQ2451" i="3"/>
  <c r="AQ2452" i="3"/>
  <c r="AQ2453" i="3"/>
  <c r="AQ2454" i="3"/>
  <c r="AQ2455" i="3"/>
  <c r="AQ2456" i="3"/>
  <c r="AQ2457" i="3"/>
  <c r="AQ2458" i="3"/>
  <c r="AQ2459" i="3"/>
  <c r="AQ2460" i="3"/>
  <c r="AQ2461" i="3"/>
  <c r="AQ2462" i="3"/>
  <c r="AQ2463" i="3"/>
  <c r="AQ2464" i="3"/>
  <c r="AQ2465" i="3"/>
  <c r="AQ2466" i="3"/>
  <c r="AQ2467" i="3"/>
  <c r="AQ2468" i="3"/>
  <c r="AQ2469" i="3"/>
  <c r="AQ2470" i="3"/>
  <c r="AQ2471" i="3"/>
  <c r="AQ2472" i="3"/>
  <c r="AQ2473" i="3"/>
  <c r="AQ2474" i="3"/>
  <c r="AQ2475" i="3"/>
  <c r="AQ2476" i="3"/>
  <c r="AQ2477" i="3"/>
  <c r="AQ2478" i="3"/>
  <c r="AQ2479" i="3"/>
  <c r="AQ2480" i="3"/>
  <c r="AQ2481" i="3"/>
  <c r="AQ2482" i="3"/>
  <c r="AQ2483" i="3"/>
  <c r="AQ2484" i="3"/>
  <c r="AQ2485" i="3"/>
  <c r="AQ2486" i="3"/>
  <c r="AQ2487" i="3"/>
  <c r="AQ2488" i="3"/>
  <c r="AQ2489" i="3"/>
  <c r="AQ2490" i="3"/>
  <c r="AQ2491" i="3"/>
  <c r="AQ2492" i="3"/>
  <c r="AQ2493" i="3"/>
  <c r="AQ2494" i="3"/>
  <c r="AQ2495" i="3"/>
  <c r="AQ2496" i="3"/>
  <c r="AQ2497" i="3"/>
  <c r="AQ2498" i="3"/>
  <c r="AQ2499" i="3"/>
  <c r="AQ2500" i="3"/>
  <c r="AQ2501" i="3"/>
  <c r="AQ2502" i="3"/>
  <c r="AQ2503" i="3"/>
  <c r="AQ2504" i="3"/>
  <c r="AQ2505" i="3"/>
  <c r="AQ2506" i="3"/>
  <c r="AQ2507" i="3"/>
  <c r="AQ2508" i="3"/>
  <c r="AQ2509" i="3"/>
  <c r="AQ2510" i="3"/>
  <c r="AQ2511" i="3"/>
  <c r="AQ2512" i="3"/>
  <c r="AQ2513" i="3"/>
  <c r="AQ2514" i="3"/>
  <c r="AQ2515" i="3"/>
  <c r="AQ2516" i="3"/>
  <c r="AQ2517" i="3"/>
  <c r="AQ2518" i="3"/>
  <c r="AQ2519" i="3"/>
  <c r="AQ2520" i="3"/>
  <c r="AQ2521" i="3"/>
  <c r="AQ2522" i="3"/>
  <c r="AQ2523" i="3"/>
  <c r="AQ2524" i="3"/>
  <c r="AQ2525" i="3"/>
  <c r="AQ2526" i="3"/>
  <c r="AQ2527" i="3"/>
  <c r="AQ2528" i="3"/>
  <c r="AQ2529" i="3"/>
  <c r="AQ2530" i="3"/>
  <c r="AQ2531" i="3"/>
  <c r="AQ2532" i="3"/>
  <c r="AQ2533" i="3"/>
  <c r="AQ2534" i="3"/>
  <c r="AQ2535" i="3"/>
  <c r="AQ2536" i="3"/>
  <c r="AQ2537" i="3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10" i="3"/>
  <c r="AR1011" i="3"/>
  <c r="AR1012" i="3"/>
  <c r="AR1013" i="3"/>
  <c r="AR1014" i="3"/>
  <c r="AR1015" i="3"/>
  <c r="AR1016" i="3"/>
  <c r="AR1017" i="3"/>
  <c r="AR1018" i="3"/>
  <c r="AR1019" i="3"/>
  <c r="AR1020" i="3"/>
  <c r="AR1021" i="3"/>
  <c r="AR1022" i="3"/>
  <c r="AR1023" i="3"/>
  <c r="AR1024" i="3"/>
  <c r="AR1025" i="3"/>
  <c r="AR1026" i="3"/>
  <c r="AR1027" i="3"/>
  <c r="AR1028" i="3"/>
  <c r="AR1029" i="3"/>
  <c r="AR1030" i="3"/>
  <c r="AR1031" i="3"/>
  <c r="AR1032" i="3"/>
  <c r="AR1033" i="3"/>
  <c r="AR1034" i="3"/>
  <c r="AR1035" i="3"/>
  <c r="AR1036" i="3"/>
  <c r="AR1037" i="3"/>
  <c r="AR1038" i="3"/>
  <c r="AR1039" i="3"/>
  <c r="AR1040" i="3"/>
  <c r="AR1041" i="3"/>
  <c r="AR1042" i="3"/>
  <c r="AR1043" i="3"/>
  <c r="AR1044" i="3"/>
  <c r="AR1045" i="3"/>
  <c r="AR1046" i="3"/>
  <c r="AR1047" i="3"/>
  <c r="AR1048" i="3"/>
  <c r="AR1049" i="3"/>
  <c r="AR1050" i="3"/>
  <c r="AR1051" i="3"/>
  <c r="AR1052" i="3"/>
  <c r="AR1053" i="3"/>
  <c r="AR1054" i="3"/>
  <c r="AR1055" i="3"/>
  <c r="AR1056" i="3"/>
  <c r="AR1057" i="3"/>
  <c r="AR1058" i="3"/>
  <c r="AR1059" i="3"/>
  <c r="AR1060" i="3"/>
  <c r="AR1061" i="3"/>
  <c r="AR1062" i="3"/>
  <c r="AR1063" i="3"/>
  <c r="AR1064" i="3"/>
  <c r="AR1065" i="3"/>
  <c r="AR1066" i="3"/>
  <c r="AR1067" i="3"/>
  <c r="AR1068" i="3"/>
  <c r="AR1069" i="3"/>
  <c r="AR1070" i="3"/>
  <c r="AR1071" i="3"/>
  <c r="AR1072" i="3"/>
  <c r="AR1073" i="3"/>
  <c r="AR1074" i="3"/>
  <c r="AR1075" i="3"/>
  <c r="AR1076" i="3"/>
  <c r="AR1077" i="3"/>
  <c r="AR1078" i="3"/>
  <c r="AR1079" i="3"/>
  <c r="AR1080" i="3"/>
  <c r="AR1081" i="3"/>
  <c r="AR1082" i="3"/>
  <c r="AR1083" i="3"/>
  <c r="AR1084" i="3"/>
  <c r="AR1085" i="3"/>
  <c r="AR1086" i="3"/>
  <c r="AR1087" i="3"/>
  <c r="AR1088" i="3"/>
  <c r="AR1089" i="3"/>
  <c r="AR1090" i="3"/>
  <c r="AR1091" i="3"/>
  <c r="AR1092" i="3"/>
  <c r="AR1093" i="3"/>
  <c r="AR1094" i="3"/>
  <c r="AR1095" i="3"/>
  <c r="AR1096" i="3"/>
  <c r="AR1097" i="3"/>
  <c r="AR1098" i="3"/>
  <c r="AR1099" i="3"/>
  <c r="AR1100" i="3"/>
  <c r="AR1101" i="3"/>
  <c r="AR1102" i="3"/>
  <c r="AR1103" i="3"/>
  <c r="AR1104" i="3"/>
  <c r="AR1105" i="3"/>
  <c r="AR1106" i="3"/>
  <c r="AR1107" i="3"/>
  <c r="AR1108" i="3"/>
  <c r="AR1109" i="3"/>
  <c r="AR1110" i="3"/>
  <c r="AR1111" i="3"/>
  <c r="AR1112" i="3"/>
  <c r="AR1113" i="3"/>
  <c r="AR1114" i="3"/>
  <c r="AR1115" i="3"/>
  <c r="AR1116" i="3"/>
  <c r="AR1117" i="3"/>
  <c r="AR1118" i="3"/>
  <c r="AR1119" i="3"/>
  <c r="AR1120" i="3"/>
  <c r="AR1121" i="3"/>
  <c r="AR1122" i="3"/>
  <c r="AR1123" i="3"/>
  <c r="AR1124" i="3"/>
  <c r="AR1125" i="3"/>
  <c r="AR1126" i="3"/>
  <c r="AR1127" i="3"/>
  <c r="AR1128" i="3"/>
  <c r="AR1129" i="3"/>
  <c r="AR1130" i="3"/>
  <c r="AR1131" i="3"/>
  <c r="AR1132" i="3"/>
  <c r="AR1133" i="3"/>
  <c r="AR1134" i="3"/>
  <c r="AR1135" i="3"/>
  <c r="AR1136" i="3"/>
  <c r="AR1137" i="3"/>
  <c r="AR1138" i="3"/>
  <c r="AR1139" i="3"/>
  <c r="AR1140" i="3"/>
  <c r="AR1141" i="3"/>
  <c r="AR1142" i="3"/>
  <c r="AR1143" i="3"/>
  <c r="AR1144" i="3"/>
  <c r="AR1145" i="3"/>
  <c r="AR1146" i="3"/>
  <c r="AR1147" i="3"/>
  <c r="AR1148" i="3"/>
  <c r="AR1149" i="3"/>
  <c r="AR1150" i="3"/>
  <c r="AR1151" i="3"/>
  <c r="AR1152" i="3"/>
  <c r="AR1153" i="3"/>
  <c r="AR1154" i="3"/>
  <c r="AR1155" i="3"/>
  <c r="AR1156" i="3"/>
  <c r="AR1157" i="3"/>
  <c r="AR1158" i="3"/>
  <c r="AR1159" i="3"/>
  <c r="AR1160" i="3"/>
  <c r="AR1161" i="3"/>
  <c r="AR1162" i="3"/>
  <c r="AR1163" i="3"/>
  <c r="AR1164" i="3"/>
  <c r="AR1165" i="3"/>
  <c r="AR1166" i="3"/>
  <c r="AR1167" i="3"/>
  <c r="AR1168" i="3"/>
  <c r="AR1169" i="3"/>
  <c r="AR1170" i="3"/>
  <c r="AR1171" i="3"/>
  <c r="AR1172" i="3"/>
  <c r="AR1173" i="3"/>
  <c r="AR1174" i="3"/>
  <c r="AR1175" i="3"/>
  <c r="AR1176" i="3"/>
  <c r="AR1177" i="3"/>
  <c r="AR1178" i="3"/>
  <c r="AR1179" i="3"/>
  <c r="AR1180" i="3"/>
  <c r="AR1181" i="3"/>
  <c r="AR1182" i="3"/>
  <c r="AR1183" i="3"/>
  <c r="AR1184" i="3"/>
  <c r="AR1185" i="3"/>
  <c r="AR1186" i="3"/>
  <c r="AR1187" i="3"/>
  <c r="AR1188" i="3"/>
  <c r="AR1189" i="3"/>
  <c r="AR1190" i="3"/>
  <c r="AR1191" i="3"/>
  <c r="AR1192" i="3"/>
  <c r="AR1193" i="3"/>
  <c r="AR1194" i="3"/>
  <c r="AR1195" i="3"/>
  <c r="AR1196" i="3"/>
  <c r="AR1197" i="3"/>
  <c r="AR1198" i="3"/>
  <c r="AR1199" i="3"/>
  <c r="AR1200" i="3"/>
  <c r="AR1201" i="3"/>
  <c r="AR1202" i="3"/>
  <c r="AR1203" i="3"/>
  <c r="AR1204" i="3"/>
  <c r="AR1205" i="3"/>
  <c r="AR1206" i="3"/>
  <c r="AR1207" i="3"/>
  <c r="AR1208" i="3"/>
  <c r="AR1209" i="3"/>
  <c r="AR1210" i="3"/>
  <c r="AR1211" i="3"/>
  <c r="AR1212" i="3"/>
  <c r="AR1213" i="3"/>
  <c r="AR1214" i="3"/>
  <c r="AR1215" i="3"/>
  <c r="AR1216" i="3"/>
  <c r="AR1217" i="3"/>
  <c r="AR1218" i="3"/>
  <c r="AR1219" i="3"/>
  <c r="AR1220" i="3"/>
  <c r="AR1221" i="3"/>
  <c r="AR1222" i="3"/>
  <c r="AR1223" i="3"/>
  <c r="AR1224" i="3"/>
  <c r="AR1225" i="3"/>
  <c r="AR1226" i="3"/>
  <c r="AR1227" i="3"/>
  <c r="AR1228" i="3"/>
  <c r="AR1229" i="3"/>
  <c r="AR1230" i="3"/>
  <c r="AR1231" i="3"/>
  <c r="AR1232" i="3"/>
  <c r="AR1233" i="3"/>
  <c r="AR1234" i="3"/>
  <c r="AR1235" i="3"/>
  <c r="AR1236" i="3"/>
  <c r="AR1237" i="3"/>
  <c r="AR1238" i="3"/>
  <c r="AR1239" i="3"/>
  <c r="AR1240" i="3"/>
  <c r="AR1241" i="3"/>
  <c r="AR1242" i="3"/>
  <c r="AR1243" i="3"/>
  <c r="AR1244" i="3"/>
  <c r="AR1245" i="3"/>
  <c r="AR1246" i="3"/>
  <c r="AR1247" i="3"/>
  <c r="AR1248" i="3"/>
  <c r="AR1249" i="3"/>
  <c r="AR1250" i="3"/>
  <c r="AR1251" i="3"/>
  <c r="AR1252" i="3"/>
  <c r="AR1253" i="3"/>
  <c r="AR1254" i="3"/>
  <c r="AR1255" i="3"/>
  <c r="AR1256" i="3"/>
  <c r="AR1257" i="3"/>
  <c r="AR1258" i="3"/>
  <c r="AR1259" i="3"/>
  <c r="AR1260" i="3"/>
  <c r="AR1261" i="3"/>
  <c r="AR1262" i="3"/>
  <c r="AR1263" i="3"/>
  <c r="AR1264" i="3"/>
  <c r="AR1265" i="3"/>
  <c r="AR1266" i="3"/>
  <c r="AR1267" i="3"/>
  <c r="AR1268" i="3"/>
  <c r="AR1269" i="3"/>
  <c r="AR1270" i="3"/>
  <c r="AR1271" i="3"/>
  <c r="AR1272" i="3"/>
  <c r="AR1273" i="3"/>
  <c r="AR1274" i="3"/>
  <c r="AR1275" i="3"/>
  <c r="AR1276" i="3"/>
  <c r="AR1277" i="3"/>
  <c r="AR1278" i="3"/>
  <c r="AR1279" i="3"/>
  <c r="AR1280" i="3"/>
  <c r="AR1281" i="3"/>
  <c r="AR1282" i="3"/>
  <c r="AR1283" i="3"/>
  <c r="AR1284" i="3"/>
  <c r="AR1285" i="3"/>
  <c r="AR1286" i="3"/>
  <c r="AR1287" i="3"/>
  <c r="AR1288" i="3"/>
  <c r="AR1289" i="3"/>
  <c r="AR1290" i="3"/>
  <c r="AR1291" i="3"/>
  <c r="AR1292" i="3"/>
  <c r="AR1293" i="3"/>
  <c r="AR1294" i="3"/>
  <c r="AR1295" i="3"/>
  <c r="AR1296" i="3"/>
  <c r="AR1297" i="3"/>
  <c r="AR1298" i="3"/>
  <c r="AR1299" i="3"/>
  <c r="AR1300" i="3"/>
  <c r="AR1301" i="3"/>
  <c r="AR1302" i="3"/>
  <c r="AR1303" i="3"/>
  <c r="AR1304" i="3"/>
  <c r="AR1305" i="3"/>
  <c r="AR1306" i="3"/>
  <c r="AR1307" i="3"/>
  <c r="AR1308" i="3"/>
  <c r="AR1309" i="3"/>
  <c r="AR1310" i="3"/>
  <c r="AR1311" i="3"/>
  <c r="AR1312" i="3"/>
  <c r="AR1313" i="3"/>
  <c r="AR1314" i="3"/>
  <c r="AR1315" i="3"/>
  <c r="AR1316" i="3"/>
  <c r="AR1317" i="3"/>
  <c r="AR1318" i="3"/>
  <c r="AR1319" i="3"/>
  <c r="AR1320" i="3"/>
  <c r="AR1321" i="3"/>
  <c r="AR1322" i="3"/>
  <c r="AR1323" i="3"/>
  <c r="AR1324" i="3"/>
  <c r="AR1325" i="3"/>
  <c r="AR1326" i="3"/>
  <c r="AR1327" i="3"/>
  <c r="AR1328" i="3"/>
  <c r="AR1329" i="3"/>
  <c r="AR1330" i="3"/>
  <c r="AR1331" i="3"/>
  <c r="AR1332" i="3"/>
  <c r="AR1333" i="3"/>
  <c r="AR1334" i="3"/>
  <c r="AR1335" i="3"/>
  <c r="AR1336" i="3"/>
  <c r="AR1337" i="3"/>
  <c r="AR1338" i="3"/>
  <c r="AR1339" i="3"/>
  <c r="AR1340" i="3"/>
  <c r="AR1341" i="3"/>
  <c r="AR1342" i="3"/>
  <c r="AR1343" i="3"/>
  <c r="AR1344" i="3"/>
  <c r="AR1345" i="3"/>
  <c r="AR1346" i="3"/>
  <c r="AR1347" i="3"/>
  <c r="AR1348" i="3"/>
  <c r="AR1349" i="3"/>
  <c r="AR1350" i="3"/>
  <c r="AR1351" i="3"/>
  <c r="AR1352" i="3"/>
  <c r="AR1353" i="3"/>
  <c r="AR1354" i="3"/>
  <c r="AR1355" i="3"/>
  <c r="AR1356" i="3"/>
  <c r="AR1357" i="3"/>
  <c r="AR1358" i="3"/>
  <c r="AR1359" i="3"/>
  <c r="AR1360" i="3"/>
  <c r="AR1361" i="3"/>
  <c r="AR1362" i="3"/>
  <c r="AR1363" i="3"/>
  <c r="AR1364" i="3"/>
  <c r="AR1365" i="3"/>
  <c r="AR1366" i="3"/>
  <c r="AR1367" i="3"/>
  <c r="AR1368" i="3"/>
  <c r="AR1369" i="3"/>
  <c r="AR1370" i="3"/>
  <c r="AR1371" i="3"/>
  <c r="AR1372" i="3"/>
  <c r="AR1373" i="3"/>
  <c r="AR1374" i="3"/>
  <c r="AR1375" i="3"/>
  <c r="AR1376" i="3"/>
  <c r="AR1377" i="3"/>
  <c r="AR1378" i="3"/>
  <c r="AR1379" i="3"/>
  <c r="AR1380" i="3"/>
  <c r="AR1381" i="3"/>
  <c r="AR1382" i="3"/>
  <c r="AR1383" i="3"/>
  <c r="AR1384" i="3"/>
  <c r="AR1385" i="3"/>
  <c r="AR1386" i="3"/>
  <c r="AR1387" i="3"/>
  <c r="AR1388" i="3"/>
  <c r="AR1389" i="3"/>
  <c r="AR1390" i="3"/>
  <c r="AR1391" i="3"/>
  <c r="AR1392" i="3"/>
  <c r="AR1393" i="3"/>
  <c r="AR1394" i="3"/>
  <c r="AR1395" i="3"/>
  <c r="AR1396" i="3"/>
  <c r="AR1397" i="3"/>
  <c r="AR1398" i="3"/>
  <c r="AR1399" i="3"/>
  <c r="AR1400" i="3"/>
  <c r="AR1401" i="3"/>
  <c r="AR1402" i="3"/>
  <c r="AR1403" i="3"/>
  <c r="AR1404" i="3"/>
  <c r="AR1405" i="3"/>
  <c r="AR1406" i="3"/>
  <c r="AR1407" i="3"/>
  <c r="AR1408" i="3"/>
  <c r="AR1409" i="3"/>
  <c r="AR1410" i="3"/>
  <c r="AR1411" i="3"/>
  <c r="AR1412" i="3"/>
  <c r="AR1413" i="3"/>
  <c r="AR1414" i="3"/>
  <c r="AR1415" i="3"/>
  <c r="AR1416" i="3"/>
  <c r="AR1417" i="3"/>
  <c r="AR1418" i="3"/>
  <c r="AR1419" i="3"/>
  <c r="AR1420" i="3"/>
  <c r="AR1421" i="3"/>
  <c r="AR1422" i="3"/>
  <c r="AR1423" i="3"/>
  <c r="AR1424" i="3"/>
  <c r="AR1425" i="3"/>
  <c r="AR1426" i="3"/>
  <c r="AR1427" i="3"/>
  <c r="AR1428" i="3"/>
  <c r="AR1429" i="3"/>
  <c r="AR1430" i="3"/>
  <c r="AR1431" i="3"/>
  <c r="AR1432" i="3"/>
  <c r="AR1433" i="3"/>
  <c r="AR1434" i="3"/>
  <c r="AR1435" i="3"/>
  <c r="AR1436" i="3"/>
  <c r="AR1437" i="3"/>
  <c r="AR1438" i="3"/>
  <c r="AR1439" i="3"/>
  <c r="AR1440" i="3"/>
  <c r="AR1441" i="3"/>
  <c r="AR1442" i="3"/>
  <c r="AR1443" i="3"/>
  <c r="AR1444" i="3"/>
  <c r="AR1445" i="3"/>
  <c r="AR1446" i="3"/>
  <c r="AR1447" i="3"/>
  <c r="AR1448" i="3"/>
  <c r="AR1449" i="3"/>
  <c r="AR1450" i="3"/>
  <c r="AR1451" i="3"/>
  <c r="AR1452" i="3"/>
  <c r="AR1453" i="3"/>
  <c r="AR1454" i="3"/>
  <c r="AR1455" i="3"/>
  <c r="AR1456" i="3"/>
  <c r="AR1457" i="3"/>
  <c r="AR1458" i="3"/>
  <c r="AR1459" i="3"/>
  <c r="AR1460" i="3"/>
  <c r="AR1461" i="3"/>
  <c r="AR1462" i="3"/>
  <c r="AR1463" i="3"/>
  <c r="AR1464" i="3"/>
  <c r="AR1465" i="3"/>
  <c r="AR1466" i="3"/>
  <c r="AR1467" i="3"/>
  <c r="AR1468" i="3"/>
  <c r="AR1469" i="3"/>
  <c r="AR1470" i="3"/>
  <c r="AR1471" i="3"/>
  <c r="AR1472" i="3"/>
  <c r="AR1473" i="3"/>
  <c r="AR1474" i="3"/>
  <c r="AR1475" i="3"/>
  <c r="AR1476" i="3"/>
  <c r="AR1477" i="3"/>
  <c r="AR1478" i="3"/>
  <c r="AR1479" i="3"/>
  <c r="AR1480" i="3"/>
  <c r="AR1481" i="3"/>
  <c r="AR1482" i="3"/>
  <c r="AR1483" i="3"/>
  <c r="AR1484" i="3"/>
  <c r="AR1485" i="3"/>
  <c r="AR1486" i="3"/>
  <c r="AR1487" i="3"/>
  <c r="AR1488" i="3"/>
  <c r="AR1489" i="3"/>
  <c r="AR1490" i="3"/>
  <c r="AR1491" i="3"/>
  <c r="AR1492" i="3"/>
  <c r="AR1493" i="3"/>
  <c r="AR1494" i="3"/>
  <c r="AR1495" i="3"/>
  <c r="AR1496" i="3"/>
  <c r="AR1497" i="3"/>
  <c r="AR1498" i="3"/>
  <c r="AR1499" i="3"/>
  <c r="AR1500" i="3"/>
  <c r="AR1501" i="3"/>
  <c r="AR1502" i="3"/>
  <c r="AR1503" i="3"/>
  <c r="AR1504" i="3"/>
  <c r="AR1505" i="3"/>
  <c r="AR1506" i="3"/>
  <c r="AR1507" i="3"/>
  <c r="AR1508" i="3"/>
  <c r="AR1509" i="3"/>
  <c r="AR1510" i="3"/>
  <c r="AR1511" i="3"/>
  <c r="AR1512" i="3"/>
  <c r="AR1513" i="3"/>
  <c r="AR1514" i="3"/>
  <c r="AR1515" i="3"/>
  <c r="AR1516" i="3"/>
  <c r="AR1517" i="3"/>
  <c r="AR1518" i="3"/>
  <c r="AR1519" i="3"/>
  <c r="AR1520" i="3"/>
  <c r="AR1521" i="3"/>
  <c r="AR1522" i="3"/>
  <c r="AR1523" i="3"/>
  <c r="AR1524" i="3"/>
  <c r="AR1525" i="3"/>
  <c r="AR1526" i="3"/>
  <c r="AR1527" i="3"/>
  <c r="AR1528" i="3"/>
  <c r="AR1529" i="3"/>
  <c r="AR1530" i="3"/>
  <c r="AR1531" i="3"/>
  <c r="AR1532" i="3"/>
  <c r="AR1533" i="3"/>
  <c r="AR1534" i="3"/>
  <c r="AR1535" i="3"/>
  <c r="AR1536" i="3"/>
  <c r="AR1537" i="3"/>
  <c r="AR1538" i="3"/>
  <c r="AR1539" i="3"/>
  <c r="AR1540" i="3"/>
  <c r="AR1541" i="3"/>
  <c r="AR1542" i="3"/>
  <c r="AR1543" i="3"/>
  <c r="AR1544" i="3"/>
  <c r="AR1545" i="3"/>
  <c r="AR1546" i="3"/>
  <c r="AR1547" i="3"/>
  <c r="AR1548" i="3"/>
  <c r="AR1549" i="3"/>
  <c r="AR1550" i="3"/>
  <c r="AR1551" i="3"/>
  <c r="AR1552" i="3"/>
  <c r="AR1553" i="3"/>
  <c r="AR1554" i="3"/>
  <c r="AR1555" i="3"/>
  <c r="AR1556" i="3"/>
  <c r="AR1557" i="3"/>
  <c r="AR1558" i="3"/>
  <c r="AR1559" i="3"/>
  <c r="AR1560" i="3"/>
  <c r="AR1561" i="3"/>
  <c r="AR1562" i="3"/>
  <c r="AR1563" i="3"/>
  <c r="AR1564" i="3"/>
  <c r="AR1565" i="3"/>
  <c r="AR1566" i="3"/>
  <c r="AR1567" i="3"/>
  <c r="AR1568" i="3"/>
  <c r="AR1569" i="3"/>
  <c r="AR1570" i="3"/>
  <c r="AR1571" i="3"/>
  <c r="AR1572" i="3"/>
  <c r="AR1573" i="3"/>
  <c r="AR1574" i="3"/>
  <c r="AR1575" i="3"/>
  <c r="AR1576" i="3"/>
  <c r="AR1577" i="3"/>
  <c r="AR1578" i="3"/>
  <c r="AR1579" i="3"/>
  <c r="AR1580" i="3"/>
  <c r="AR1581" i="3"/>
  <c r="AR1582" i="3"/>
  <c r="AR1583" i="3"/>
  <c r="AR1584" i="3"/>
  <c r="AR1585" i="3"/>
  <c r="AR1586" i="3"/>
  <c r="AR1587" i="3"/>
  <c r="AR1588" i="3"/>
  <c r="AR1589" i="3"/>
  <c r="AR1590" i="3"/>
  <c r="AR1591" i="3"/>
  <c r="AR1592" i="3"/>
  <c r="AR1593" i="3"/>
  <c r="AR1594" i="3"/>
  <c r="AR1595" i="3"/>
  <c r="AR1596" i="3"/>
  <c r="AR1597" i="3"/>
  <c r="AR1598" i="3"/>
  <c r="AR1599" i="3"/>
  <c r="AR1600" i="3"/>
  <c r="AR1601" i="3"/>
  <c r="AR1602" i="3"/>
  <c r="AR1603" i="3"/>
  <c r="AR1604" i="3"/>
  <c r="AR1605" i="3"/>
  <c r="AR1606" i="3"/>
  <c r="AR1607" i="3"/>
  <c r="AR1608" i="3"/>
  <c r="AR1609" i="3"/>
  <c r="AR1610" i="3"/>
  <c r="AR1611" i="3"/>
  <c r="AR1612" i="3"/>
  <c r="AR1613" i="3"/>
  <c r="AR1614" i="3"/>
  <c r="AR1615" i="3"/>
  <c r="AR1616" i="3"/>
  <c r="AR1617" i="3"/>
  <c r="AR1618" i="3"/>
  <c r="AR1619" i="3"/>
  <c r="AR1620" i="3"/>
  <c r="AR1621" i="3"/>
  <c r="AR1622" i="3"/>
  <c r="AR1623" i="3"/>
  <c r="AR1624" i="3"/>
  <c r="AR1625" i="3"/>
  <c r="AR1626" i="3"/>
  <c r="AR1627" i="3"/>
  <c r="AR1628" i="3"/>
  <c r="AR1629" i="3"/>
  <c r="AR1630" i="3"/>
  <c r="AR1631" i="3"/>
  <c r="AR1632" i="3"/>
  <c r="AR1633" i="3"/>
  <c r="AR1634" i="3"/>
  <c r="AR1635" i="3"/>
  <c r="AR1636" i="3"/>
  <c r="AR1637" i="3"/>
  <c r="AR1638" i="3"/>
  <c r="AR1639" i="3"/>
  <c r="AR1640" i="3"/>
  <c r="AR1641" i="3"/>
  <c r="AR1642" i="3"/>
  <c r="AR1643" i="3"/>
  <c r="AR1644" i="3"/>
  <c r="AR1645" i="3"/>
  <c r="AR1646" i="3"/>
  <c r="AR1647" i="3"/>
  <c r="AR1648" i="3"/>
  <c r="AR1649" i="3"/>
  <c r="AR1650" i="3"/>
  <c r="AR1651" i="3"/>
  <c r="AR1652" i="3"/>
  <c r="AR1653" i="3"/>
  <c r="AR1654" i="3"/>
  <c r="AR1655" i="3"/>
  <c r="AR1656" i="3"/>
  <c r="AR1657" i="3"/>
  <c r="AR1658" i="3"/>
  <c r="AR1659" i="3"/>
  <c r="AR1660" i="3"/>
  <c r="AR1661" i="3"/>
  <c r="AR1662" i="3"/>
  <c r="AR1663" i="3"/>
  <c r="AR1664" i="3"/>
  <c r="AR1665" i="3"/>
  <c r="AR1666" i="3"/>
  <c r="AR1667" i="3"/>
  <c r="AR1668" i="3"/>
  <c r="AR1669" i="3"/>
  <c r="AR1670" i="3"/>
  <c r="AR1671" i="3"/>
  <c r="AR1672" i="3"/>
  <c r="AR1673" i="3"/>
  <c r="AR1674" i="3"/>
  <c r="AR1675" i="3"/>
  <c r="AR1676" i="3"/>
  <c r="AR1677" i="3"/>
  <c r="AR1678" i="3"/>
  <c r="AR1679" i="3"/>
  <c r="AR1680" i="3"/>
  <c r="AR1681" i="3"/>
  <c r="AR1682" i="3"/>
  <c r="AR1683" i="3"/>
  <c r="AR1684" i="3"/>
  <c r="AR1685" i="3"/>
  <c r="AR1686" i="3"/>
  <c r="AR1687" i="3"/>
  <c r="AR1688" i="3"/>
  <c r="AR1689" i="3"/>
  <c r="AR1690" i="3"/>
  <c r="AR1691" i="3"/>
  <c r="AR1692" i="3"/>
  <c r="AR1693" i="3"/>
  <c r="AR1694" i="3"/>
  <c r="AR1695" i="3"/>
  <c r="AR1696" i="3"/>
  <c r="AR1697" i="3"/>
  <c r="AR1698" i="3"/>
  <c r="AR1699" i="3"/>
  <c r="AR1700" i="3"/>
  <c r="AR1701" i="3"/>
  <c r="AR1702" i="3"/>
  <c r="AR1703" i="3"/>
  <c r="AR1704" i="3"/>
  <c r="AR1705" i="3"/>
  <c r="AR1706" i="3"/>
  <c r="AR1707" i="3"/>
  <c r="AR1708" i="3"/>
  <c r="AR1709" i="3"/>
  <c r="AR1710" i="3"/>
  <c r="AR1711" i="3"/>
  <c r="AR1712" i="3"/>
  <c r="AR1713" i="3"/>
  <c r="AR1714" i="3"/>
  <c r="AR1715" i="3"/>
  <c r="AR1716" i="3"/>
  <c r="AR1717" i="3"/>
  <c r="AR1718" i="3"/>
  <c r="AR1719" i="3"/>
  <c r="AR1720" i="3"/>
  <c r="AR1721" i="3"/>
  <c r="AR1722" i="3"/>
  <c r="AR1723" i="3"/>
  <c r="AR1724" i="3"/>
  <c r="AR1725" i="3"/>
  <c r="AR1726" i="3"/>
  <c r="AR1727" i="3"/>
  <c r="AR1728" i="3"/>
  <c r="AR1729" i="3"/>
  <c r="AR1730" i="3"/>
  <c r="AR1731" i="3"/>
  <c r="AR1732" i="3"/>
  <c r="AR1733" i="3"/>
  <c r="AR1734" i="3"/>
  <c r="AR1735" i="3"/>
  <c r="AR1736" i="3"/>
  <c r="AR1737" i="3"/>
  <c r="AR1738" i="3"/>
  <c r="AR1739" i="3"/>
  <c r="AR1740" i="3"/>
  <c r="AR1741" i="3"/>
  <c r="AR1742" i="3"/>
  <c r="AR1743" i="3"/>
  <c r="AR1744" i="3"/>
  <c r="AR1745" i="3"/>
  <c r="AR1746" i="3"/>
  <c r="AR1747" i="3"/>
  <c r="AR1748" i="3"/>
  <c r="AR1749" i="3"/>
  <c r="AR1750" i="3"/>
  <c r="AR1751" i="3"/>
  <c r="AR1752" i="3"/>
  <c r="AR1753" i="3"/>
  <c r="AR1754" i="3"/>
  <c r="AR1755" i="3"/>
  <c r="AR1756" i="3"/>
  <c r="AR1757" i="3"/>
  <c r="AR1758" i="3"/>
  <c r="AR1759" i="3"/>
  <c r="AR1760" i="3"/>
  <c r="AR1761" i="3"/>
  <c r="AR1762" i="3"/>
  <c r="AR1763" i="3"/>
  <c r="AR1764" i="3"/>
  <c r="AR1765" i="3"/>
  <c r="AR1766" i="3"/>
  <c r="AR1767" i="3"/>
  <c r="AR1768" i="3"/>
  <c r="AR1769" i="3"/>
  <c r="AR1770" i="3"/>
  <c r="AR1771" i="3"/>
  <c r="AR1772" i="3"/>
  <c r="AR1773" i="3"/>
  <c r="AR1774" i="3"/>
  <c r="AR1775" i="3"/>
  <c r="AR1776" i="3"/>
  <c r="AR1777" i="3"/>
  <c r="AR1778" i="3"/>
  <c r="AR1779" i="3"/>
  <c r="AR1780" i="3"/>
  <c r="AR1781" i="3"/>
  <c r="AR1782" i="3"/>
  <c r="AR1783" i="3"/>
  <c r="AR1784" i="3"/>
  <c r="AR1785" i="3"/>
  <c r="AR1786" i="3"/>
  <c r="AR1787" i="3"/>
  <c r="AR1788" i="3"/>
  <c r="AR1789" i="3"/>
  <c r="AR1790" i="3"/>
  <c r="AR1791" i="3"/>
  <c r="AR1792" i="3"/>
  <c r="AR1793" i="3"/>
  <c r="AR1794" i="3"/>
  <c r="AR1795" i="3"/>
  <c r="AR1796" i="3"/>
  <c r="AR1797" i="3"/>
  <c r="AR1798" i="3"/>
  <c r="AR1799" i="3"/>
  <c r="AR1800" i="3"/>
  <c r="AR1801" i="3"/>
  <c r="AR1802" i="3"/>
  <c r="AR1803" i="3"/>
  <c r="AR1804" i="3"/>
  <c r="AR1805" i="3"/>
  <c r="AR1806" i="3"/>
  <c r="AR1807" i="3"/>
  <c r="AR1808" i="3"/>
  <c r="AR1809" i="3"/>
  <c r="AR1810" i="3"/>
  <c r="AR1811" i="3"/>
  <c r="AR1812" i="3"/>
  <c r="AR1813" i="3"/>
  <c r="AR1814" i="3"/>
  <c r="AR1815" i="3"/>
  <c r="AR1816" i="3"/>
  <c r="AR1817" i="3"/>
  <c r="AR1818" i="3"/>
  <c r="AR1819" i="3"/>
  <c r="AR1820" i="3"/>
  <c r="AR1821" i="3"/>
  <c r="AR1822" i="3"/>
  <c r="AR1823" i="3"/>
  <c r="AR1824" i="3"/>
  <c r="AR1825" i="3"/>
  <c r="AR1826" i="3"/>
  <c r="AR1827" i="3"/>
  <c r="AR1828" i="3"/>
  <c r="AR1829" i="3"/>
  <c r="AR1830" i="3"/>
  <c r="AR1831" i="3"/>
  <c r="AR1832" i="3"/>
  <c r="AR1833" i="3"/>
  <c r="AR1834" i="3"/>
  <c r="AR1835" i="3"/>
  <c r="AR1836" i="3"/>
  <c r="AR1837" i="3"/>
  <c r="AR1838" i="3"/>
  <c r="AR1839" i="3"/>
  <c r="AR1840" i="3"/>
  <c r="AR1841" i="3"/>
  <c r="AR1842" i="3"/>
  <c r="AR1843" i="3"/>
  <c r="AR1844" i="3"/>
  <c r="AR1845" i="3"/>
  <c r="AR1846" i="3"/>
  <c r="AR1847" i="3"/>
  <c r="AR1848" i="3"/>
  <c r="AR1849" i="3"/>
  <c r="AR1850" i="3"/>
  <c r="AR1851" i="3"/>
  <c r="AR1852" i="3"/>
  <c r="AR1853" i="3"/>
  <c r="AR1854" i="3"/>
  <c r="AR1855" i="3"/>
  <c r="AR1856" i="3"/>
  <c r="AR1857" i="3"/>
  <c r="AR1858" i="3"/>
  <c r="AR1859" i="3"/>
  <c r="AR1860" i="3"/>
  <c r="AR1861" i="3"/>
  <c r="AR1862" i="3"/>
  <c r="AR1863" i="3"/>
  <c r="AR1864" i="3"/>
  <c r="AR1865" i="3"/>
  <c r="AR1866" i="3"/>
  <c r="AR1867" i="3"/>
  <c r="AR1868" i="3"/>
  <c r="AR1869" i="3"/>
  <c r="AR1870" i="3"/>
  <c r="AR1871" i="3"/>
  <c r="AR1872" i="3"/>
  <c r="AR1873" i="3"/>
  <c r="AR1874" i="3"/>
  <c r="AR1875" i="3"/>
  <c r="AR1876" i="3"/>
  <c r="AR1877" i="3"/>
  <c r="AR1878" i="3"/>
  <c r="AR1879" i="3"/>
  <c r="AR1880" i="3"/>
  <c r="AR1881" i="3"/>
  <c r="AR1882" i="3"/>
  <c r="AR1883" i="3"/>
  <c r="AR1884" i="3"/>
  <c r="AR1885" i="3"/>
  <c r="AR1886" i="3"/>
  <c r="AR1887" i="3"/>
  <c r="AR1888" i="3"/>
  <c r="AR1889" i="3"/>
  <c r="AR1890" i="3"/>
  <c r="AR1891" i="3"/>
  <c r="AR1892" i="3"/>
  <c r="AR1893" i="3"/>
  <c r="AR1894" i="3"/>
  <c r="AR1895" i="3"/>
  <c r="AR1896" i="3"/>
  <c r="AR1897" i="3"/>
  <c r="AR1898" i="3"/>
  <c r="AR1899" i="3"/>
  <c r="AR1900" i="3"/>
  <c r="AR1901" i="3"/>
  <c r="AR1902" i="3"/>
  <c r="AR1903" i="3"/>
  <c r="AR1904" i="3"/>
  <c r="AR1905" i="3"/>
  <c r="AR1906" i="3"/>
  <c r="AR1907" i="3"/>
  <c r="AR1908" i="3"/>
  <c r="AR1909" i="3"/>
  <c r="AR1910" i="3"/>
  <c r="AR1911" i="3"/>
  <c r="AR1912" i="3"/>
  <c r="AR1913" i="3"/>
  <c r="AR1914" i="3"/>
  <c r="AR1915" i="3"/>
  <c r="AR1916" i="3"/>
  <c r="AR1917" i="3"/>
  <c r="AR1918" i="3"/>
  <c r="AR1919" i="3"/>
  <c r="AR1920" i="3"/>
  <c r="AR1921" i="3"/>
  <c r="AR1922" i="3"/>
  <c r="AR1923" i="3"/>
  <c r="AR1924" i="3"/>
  <c r="AR1925" i="3"/>
  <c r="AR1926" i="3"/>
  <c r="AR1927" i="3"/>
  <c r="AR1928" i="3"/>
  <c r="AR1929" i="3"/>
  <c r="AR1930" i="3"/>
  <c r="AR1931" i="3"/>
  <c r="AR1932" i="3"/>
  <c r="AR1933" i="3"/>
  <c r="AR1934" i="3"/>
  <c r="AR1935" i="3"/>
  <c r="AR1936" i="3"/>
  <c r="AR1937" i="3"/>
  <c r="AR1938" i="3"/>
  <c r="AR1939" i="3"/>
  <c r="AR1940" i="3"/>
  <c r="AR1941" i="3"/>
  <c r="AR1942" i="3"/>
  <c r="AR1943" i="3"/>
  <c r="AR1944" i="3"/>
  <c r="AR1945" i="3"/>
  <c r="AR1946" i="3"/>
  <c r="AR1947" i="3"/>
  <c r="AR1948" i="3"/>
  <c r="AR1949" i="3"/>
  <c r="AR1950" i="3"/>
  <c r="AR1951" i="3"/>
  <c r="AR1952" i="3"/>
  <c r="AR1953" i="3"/>
  <c r="AR1954" i="3"/>
  <c r="AR1955" i="3"/>
  <c r="AR1956" i="3"/>
  <c r="AR1957" i="3"/>
  <c r="AR1958" i="3"/>
  <c r="AR1959" i="3"/>
  <c r="AR1960" i="3"/>
  <c r="AR1961" i="3"/>
  <c r="AR1962" i="3"/>
  <c r="AR1963" i="3"/>
  <c r="AR1964" i="3"/>
  <c r="AR1965" i="3"/>
  <c r="AR1966" i="3"/>
  <c r="AR1967" i="3"/>
  <c r="AR1968" i="3"/>
  <c r="AR1969" i="3"/>
  <c r="AR1970" i="3"/>
  <c r="AR1971" i="3"/>
  <c r="AR1972" i="3"/>
  <c r="AR1973" i="3"/>
  <c r="AR1974" i="3"/>
  <c r="AR1975" i="3"/>
  <c r="AR1976" i="3"/>
  <c r="AR1977" i="3"/>
  <c r="AR1978" i="3"/>
  <c r="AR1979" i="3"/>
  <c r="AR1980" i="3"/>
  <c r="AR1981" i="3"/>
  <c r="AR1982" i="3"/>
  <c r="AR1983" i="3"/>
  <c r="AR1984" i="3"/>
  <c r="AR1985" i="3"/>
  <c r="AR1986" i="3"/>
  <c r="AR1987" i="3"/>
  <c r="AR1988" i="3"/>
  <c r="AR1989" i="3"/>
  <c r="AR1990" i="3"/>
  <c r="AR1991" i="3"/>
  <c r="AR1992" i="3"/>
  <c r="AR1993" i="3"/>
  <c r="AR1994" i="3"/>
  <c r="AR1995" i="3"/>
  <c r="AR1996" i="3"/>
  <c r="AR1997" i="3"/>
  <c r="AR1998" i="3"/>
  <c r="AR1999" i="3"/>
  <c r="AR2000" i="3"/>
  <c r="AR2001" i="3"/>
  <c r="AR2002" i="3"/>
  <c r="AR2003" i="3"/>
  <c r="AR2004" i="3"/>
  <c r="AR2005" i="3"/>
  <c r="AR2006" i="3"/>
  <c r="AR2007" i="3"/>
  <c r="AR2008" i="3"/>
  <c r="AR2009" i="3"/>
  <c r="AR2010" i="3"/>
  <c r="AR2011" i="3"/>
  <c r="AR2012" i="3"/>
  <c r="AR2013" i="3"/>
  <c r="AR2014" i="3"/>
  <c r="AR2015" i="3"/>
  <c r="AR2016" i="3"/>
  <c r="AR2017" i="3"/>
  <c r="AR2018" i="3"/>
  <c r="AR2019" i="3"/>
  <c r="AR2020" i="3"/>
  <c r="AR2021" i="3"/>
  <c r="AR2022" i="3"/>
  <c r="AR2023" i="3"/>
  <c r="AR2024" i="3"/>
  <c r="AR2025" i="3"/>
  <c r="AR2026" i="3"/>
  <c r="AR2027" i="3"/>
  <c r="AR2028" i="3"/>
  <c r="AR2029" i="3"/>
  <c r="AR2030" i="3"/>
  <c r="AR2031" i="3"/>
  <c r="AR2032" i="3"/>
  <c r="AR2033" i="3"/>
  <c r="AR2034" i="3"/>
  <c r="AR2035" i="3"/>
  <c r="AR2036" i="3"/>
  <c r="AR2037" i="3"/>
  <c r="AR2038" i="3"/>
  <c r="AR2039" i="3"/>
  <c r="AR2040" i="3"/>
  <c r="AR2041" i="3"/>
  <c r="AR2042" i="3"/>
  <c r="AR2043" i="3"/>
  <c r="AR2044" i="3"/>
  <c r="AR2045" i="3"/>
  <c r="AR2046" i="3"/>
  <c r="AR2047" i="3"/>
  <c r="AR2048" i="3"/>
  <c r="AR2049" i="3"/>
  <c r="AR2050" i="3"/>
  <c r="AR2051" i="3"/>
  <c r="AR2052" i="3"/>
  <c r="AR2053" i="3"/>
  <c r="AR2054" i="3"/>
  <c r="AR2055" i="3"/>
  <c r="AR2056" i="3"/>
  <c r="AR2057" i="3"/>
  <c r="AR2058" i="3"/>
  <c r="AR2059" i="3"/>
  <c r="AR2060" i="3"/>
  <c r="AR2061" i="3"/>
  <c r="AR2062" i="3"/>
  <c r="AR2063" i="3"/>
  <c r="AR2064" i="3"/>
  <c r="AR2065" i="3"/>
  <c r="AR2066" i="3"/>
  <c r="AR2067" i="3"/>
  <c r="AR2068" i="3"/>
  <c r="AR2069" i="3"/>
  <c r="AR2070" i="3"/>
  <c r="AR2071" i="3"/>
  <c r="AR2072" i="3"/>
  <c r="AR2073" i="3"/>
  <c r="AR2074" i="3"/>
  <c r="AR2075" i="3"/>
  <c r="AR2076" i="3"/>
  <c r="AR2077" i="3"/>
  <c r="AR2078" i="3"/>
  <c r="AR2079" i="3"/>
  <c r="AR2080" i="3"/>
  <c r="AR2081" i="3"/>
  <c r="AR2082" i="3"/>
  <c r="AR2083" i="3"/>
  <c r="AR2084" i="3"/>
  <c r="AR2085" i="3"/>
  <c r="AR2086" i="3"/>
  <c r="AR2087" i="3"/>
  <c r="AR2088" i="3"/>
  <c r="AR2089" i="3"/>
  <c r="AR2090" i="3"/>
  <c r="AR2091" i="3"/>
  <c r="AR2092" i="3"/>
  <c r="AR2093" i="3"/>
  <c r="AR2094" i="3"/>
  <c r="AR2095" i="3"/>
  <c r="AR2096" i="3"/>
  <c r="AR2097" i="3"/>
  <c r="AR2098" i="3"/>
  <c r="AR2099" i="3"/>
  <c r="AR2100" i="3"/>
  <c r="AR2101" i="3"/>
  <c r="AR2102" i="3"/>
  <c r="AR2103" i="3"/>
  <c r="AR2104" i="3"/>
  <c r="AR2105" i="3"/>
  <c r="AR2106" i="3"/>
  <c r="AR2107" i="3"/>
  <c r="AR2108" i="3"/>
  <c r="AR2109" i="3"/>
  <c r="AR2110" i="3"/>
  <c r="AR2111" i="3"/>
  <c r="AR2112" i="3"/>
  <c r="AR2113" i="3"/>
  <c r="AR2114" i="3"/>
  <c r="AR2115" i="3"/>
  <c r="AR2116" i="3"/>
  <c r="AR2117" i="3"/>
  <c r="AR2118" i="3"/>
  <c r="AR2119" i="3"/>
  <c r="AR2120" i="3"/>
  <c r="AR2121" i="3"/>
  <c r="AR2122" i="3"/>
  <c r="AR2123" i="3"/>
  <c r="AR2124" i="3"/>
  <c r="AR2125" i="3"/>
  <c r="AR2126" i="3"/>
  <c r="AR2127" i="3"/>
  <c r="AR2128" i="3"/>
  <c r="AR2129" i="3"/>
  <c r="AR2130" i="3"/>
  <c r="AR2131" i="3"/>
  <c r="AR2132" i="3"/>
  <c r="AR2133" i="3"/>
  <c r="AR2134" i="3"/>
  <c r="AR2135" i="3"/>
  <c r="AR2136" i="3"/>
  <c r="AR2137" i="3"/>
  <c r="AR2138" i="3"/>
  <c r="AR2139" i="3"/>
  <c r="AR2140" i="3"/>
  <c r="AR2141" i="3"/>
  <c r="AR2142" i="3"/>
  <c r="AR2143" i="3"/>
  <c r="AR2144" i="3"/>
  <c r="AR2145" i="3"/>
  <c r="AR2146" i="3"/>
  <c r="AR2147" i="3"/>
  <c r="AR2148" i="3"/>
  <c r="AR2149" i="3"/>
  <c r="AR2150" i="3"/>
  <c r="AR2151" i="3"/>
  <c r="AR2152" i="3"/>
  <c r="AR2153" i="3"/>
  <c r="AR2154" i="3"/>
  <c r="AR2155" i="3"/>
  <c r="AR2156" i="3"/>
  <c r="AR2157" i="3"/>
  <c r="AR2158" i="3"/>
  <c r="AR2159" i="3"/>
  <c r="AR2160" i="3"/>
  <c r="AR2161" i="3"/>
  <c r="AR2162" i="3"/>
  <c r="AR2163" i="3"/>
  <c r="AR2164" i="3"/>
  <c r="AR2165" i="3"/>
  <c r="AR2166" i="3"/>
  <c r="AR2167" i="3"/>
  <c r="AR2168" i="3"/>
  <c r="AR2169" i="3"/>
  <c r="AR2170" i="3"/>
  <c r="AR2171" i="3"/>
  <c r="AR2172" i="3"/>
  <c r="AR2173" i="3"/>
  <c r="AR2174" i="3"/>
  <c r="AR2175" i="3"/>
  <c r="AR2176" i="3"/>
  <c r="AR2177" i="3"/>
  <c r="AR2178" i="3"/>
  <c r="AR2179" i="3"/>
  <c r="AR2180" i="3"/>
  <c r="AR2181" i="3"/>
  <c r="AR2182" i="3"/>
  <c r="AR2183" i="3"/>
  <c r="AR2184" i="3"/>
  <c r="AR2185" i="3"/>
  <c r="AR2186" i="3"/>
  <c r="AR2187" i="3"/>
  <c r="AR2188" i="3"/>
  <c r="AR2189" i="3"/>
  <c r="AR2190" i="3"/>
  <c r="AR2191" i="3"/>
  <c r="AR2192" i="3"/>
  <c r="AR2193" i="3"/>
  <c r="AR2194" i="3"/>
  <c r="AR2195" i="3"/>
  <c r="AR2196" i="3"/>
  <c r="AR2197" i="3"/>
  <c r="AR2198" i="3"/>
  <c r="AR2199" i="3"/>
  <c r="AR2200" i="3"/>
  <c r="AR2201" i="3"/>
  <c r="AR2202" i="3"/>
  <c r="AR2203" i="3"/>
  <c r="AR2204" i="3"/>
  <c r="AR2205" i="3"/>
  <c r="AR2206" i="3"/>
  <c r="AR2207" i="3"/>
  <c r="AR2208" i="3"/>
  <c r="AR2209" i="3"/>
  <c r="AR2210" i="3"/>
  <c r="AR2211" i="3"/>
  <c r="AR2212" i="3"/>
  <c r="AR2213" i="3"/>
  <c r="AR2214" i="3"/>
  <c r="AR2215" i="3"/>
  <c r="AR2216" i="3"/>
  <c r="AR2217" i="3"/>
  <c r="AR2218" i="3"/>
  <c r="AR2219" i="3"/>
  <c r="AR2220" i="3"/>
  <c r="AR2221" i="3"/>
  <c r="AR2222" i="3"/>
  <c r="AR2223" i="3"/>
  <c r="AR2224" i="3"/>
  <c r="AR2225" i="3"/>
  <c r="AR2226" i="3"/>
  <c r="AR2227" i="3"/>
  <c r="AR2228" i="3"/>
  <c r="AR2229" i="3"/>
  <c r="AR2230" i="3"/>
  <c r="AR2231" i="3"/>
  <c r="AR2232" i="3"/>
  <c r="AR2233" i="3"/>
  <c r="AR2234" i="3"/>
  <c r="AR2235" i="3"/>
  <c r="AR2236" i="3"/>
  <c r="AR2237" i="3"/>
  <c r="AR2238" i="3"/>
  <c r="AR2239" i="3"/>
  <c r="AR2240" i="3"/>
  <c r="AR2241" i="3"/>
  <c r="AR2242" i="3"/>
  <c r="AR2243" i="3"/>
  <c r="AR2244" i="3"/>
  <c r="AR2245" i="3"/>
  <c r="AR2246" i="3"/>
  <c r="AR2247" i="3"/>
  <c r="AR2248" i="3"/>
  <c r="AR2249" i="3"/>
  <c r="AR2250" i="3"/>
  <c r="AR2251" i="3"/>
  <c r="AR2252" i="3"/>
  <c r="AR2253" i="3"/>
  <c r="AR2254" i="3"/>
  <c r="AR2255" i="3"/>
  <c r="AR2256" i="3"/>
  <c r="AR2257" i="3"/>
  <c r="AR2258" i="3"/>
  <c r="AR2259" i="3"/>
  <c r="AR2260" i="3"/>
  <c r="AR2261" i="3"/>
  <c r="AR2262" i="3"/>
  <c r="AR2263" i="3"/>
  <c r="AR2264" i="3"/>
  <c r="AR2265" i="3"/>
  <c r="AR2266" i="3"/>
  <c r="AR2267" i="3"/>
  <c r="AR2268" i="3"/>
  <c r="AR2269" i="3"/>
  <c r="AR2270" i="3"/>
  <c r="AR2271" i="3"/>
  <c r="AR2272" i="3"/>
  <c r="AR2273" i="3"/>
  <c r="AR2274" i="3"/>
  <c r="AR2275" i="3"/>
  <c r="AR2276" i="3"/>
  <c r="AR2277" i="3"/>
  <c r="AR2278" i="3"/>
  <c r="AR2279" i="3"/>
  <c r="AR2280" i="3"/>
  <c r="AR2281" i="3"/>
  <c r="AR2282" i="3"/>
  <c r="AR2283" i="3"/>
  <c r="AR2284" i="3"/>
  <c r="AR2285" i="3"/>
  <c r="AR2286" i="3"/>
  <c r="AR2287" i="3"/>
  <c r="AR2288" i="3"/>
  <c r="AR2289" i="3"/>
  <c r="AR2290" i="3"/>
  <c r="AR2291" i="3"/>
  <c r="AR2292" i="3"/>
  <c r="AR2293" i="3"/>
  <c r="AR2294" i="3"/>
  <c r="AR2295" i="3"/>
  <c r="AR2296" i="3"/>
  <c r="AR2297" i="3"/>
  <c r="AR2298" i="3"/>
  <c r="AR2299" i="3"/>
  <c r="AR2300" i="3"/>
  <c r="AR2301" i="3"/>
  <c r="AR2302" i="3"/>
  <c r="AR2303" i="3"/>
  <c r="AR2304" i="3"/>
  <c r="AR2305" i="3"/>
  <c r="AR2306" i="3"/>
  <c r="AR2307" i="3"/>
  <c r="AR2308" i="3"/>
  <c r="AR2309" i="3"/>
  <c r="AR2310" i="3"/>
  <c r="AR2311" i="3"/>
  <c r="AR2312" i="3"/>
  <c r="AR2313" i="3"/>
  <c r="AR2314" i="3"/>
  <c r="AR2315" i="3"/>
  <c r="AR2316" i="3"/>
  <c r="AR2317" i="3"/>
  <c r="AR2318" i="3"/>
  <c r="AR2319" i="3"/>
  <c r="AR2320" i="3"/>
  <c r="AR2321" i="3"/>
  <c r="AR2322" i="3"/>
  <c r="AR2323" i="3"/>
  <c r="AR2324" i="3"/>
  <c r="AR2325" i="3"/>
  <c r="AR2326" i="3"/>
  <c r="AR2327" i="3"/>
  <c r="AR2328" i="3"/>
  <c r="AR2329" i="3"/>
  <c r="AR2330" i="3"/>
  <c r="AR2331" i="3"/>
  <c r="AR2332" i="3"/>
  <c r="AR2333" i="3"/>
  <c r="AR2334" i="3"/>
  <c r="AR2335" i="3"/>
  <c r="AR2336" i="3"/>
  <c r="AR2337" i="3"/>
  <c r="AR2338" i="3"/>
  <c r="AR2339" i="3"/>
  <c r="AR2340" i="3"/>
  <c r="AR2341" i="3"/>
  <c r="AR2342" i="3"/>
  <c r="AR2343" i="3"/>
  <c r="AR2344" i="3"/>
  <c r="AR2345" i="3"/>
  <c r="AR2346" i="3"/>
  <c r="AR2347" i="3"/>
  <c r="AR2348" i="3"/>
  <c r="AR2349" i="3"/>
  <c r="AR2350" i="3"/>
  <c r="AR2351" i="3"/>
  <c r="AR2352" i="3"/>
  <c r="AR2353" i="3"/>
  <c r="AR2354" i="3"/>
  <c r="AR2355" i="3"/>
  <c r="AR2356" i="3"/>
  <c r="AR2357" i="3"/>
  <c r="AR2358" i="3"/>
  <c r="AR2359" i="3"/>
  <c r="AR2360" i="3"/>
  <c r="AR2361" i="3"/>
  <c r="AR2362" i="3"/>
  <c r="AR2363" i="3"/>
  <c r="AR2364" i="3"/>
  <c r="AR2365" i="3"/>
  <c r="AR2366" i="3"/>
  <c r="AR2367" i="3"/>
  <c r="AR2368" i="3"/>
  <c r="AR2369" i="3"/>
  <c r="AR2370" i="3"/>
  <c r="AR2371" i="3"/>
  <c r="AR2372" i="3"/>
  <c r="AR2373" i="3"/>
  <c r="AR2374" i="3"/>
  <c r="AR2375" i="3"/>
  <c r="AR2376" i="3"/>
  <c r="AR2377" i="3"/>
  <c r="AR2378" i="3"/>
  <c r="AR2379" i="3"/>
  <c r="AR2380" i="3"/>
  <c r="AR2381" i="3"/>
  <c r="AR2382" i="3"/>
  <c r="AR2383" i="3"/>
  <c r="AR2384" i="3"/>
  <c r="AR2385" i="3"/>
  <c r="AR2386" i="3"/>
  <c r="AR2387" i="3"/>
  <c r="AR2388" i="3"/>
  <c r="AR2389" i="3"/>
  <c r="AR2390" i="3"/>
  <c r="AR2391" i="3"/>
  <c r="AR2392" i="3"/>
  <c r="AR2393" i="3"/>
  <c r="AR2394" i="3"/>
  <c r="AR2395" i="3"/>
  <c r="AR2396" i="3"/>
  <c r="AR2397" i="3"/>
  <c r="AR2398" i="3"/>
  <c r="AR2399" i="3"/>
  <c r="AR2400" i="3"/>
  <c r="AR2401" i="3"/>
  <c r="AR2402" i="3"/>
  <c r="AR2403" i="3"/>
  <c r="AR2404" i="3"/>
  <c r="AR2405" i="3"/>
  <c r="AR2406" i="3"/>
  <c r="AR2407" i="3"/>
  <c r="AR2408" i="3"/>
  <c r="AR2409" i="3"/>
  <c r="AR2410" i="3"/>
  <c r="AR2411" i="3"/>
  <c r="AR2412" i="3"/>
  <c r="AR2413" i="3"/>
  <c r="AR2414" i="3"/>
  <c r="AR2415" i="3"/>
  <c r="AR2416" i="3"/>
  <c r="AR2417" i="3"/>
  <c r="AR2418" i="3"/>
  <c r="AR2419" i="3"/>
  <c r="AR2420" i="3"/>
  <c r="AR2421" i="3"/>
  <c r="AR2422" i="3"/>
  <c r="AR2423" i="3"/>
  <c r="AR2424" i="3"/>
  <c r="AR2425" i="3"/>
  <c r="AR2426" i="3"/>
  <c r="AR2427" i="3"/>
  <c r="AR2428" i="3"/>
  <c r="AR2429" i="3"/>
  <c r="AR2430" i="3"/>
  <c r="AR2431" i="3"/>
  <c r="AR2432" i="3"/>
  <c r="AR2433" i="3"/>
  <c r="AR2434" i="3"/>
  <c r="AR2435" i="3"/>
  <c r="AR2436" i="3"/>
  <c r="AR2437" i="3"/>
  <c r="AR2438" i="3"/>
  <c r="AR2439" i="3"/>
  <c r="AR2440" i="3"/>
  <c r="AR2441" i="3"/>
  <c r="AR2442" i="3"/>
  <c r="AR2443" i="3"/>
  <c r="AR2444" i="3"/>
  <c r="AR2445" i="3"/>
  <c r="AR2446" i="3"/>
  <c r="AR2447" i="3"/>
  <c r="AR2448" i="3"/>
  <c r="AR2449" i="3"/>
  <c r="AR2450" i="3"/>
  <c r="AR2451" i="3"/>
  <c r="AR2452" i="3"/>
  <c r="AR2453" i="3"/>
  <c r="AR2454" i="3"/>
  <c r="AR2455" i="3"/>
  <c r="AR2456" i="3"/>
  <c r="AR2457" i="3"/>
  <c r="AR2458" i="3"/>
  <c r="AR2459" i="3"/>
  <c r="AR2460" i="3"/>
  <c r="AR2461" i="3"/>
  <c r="AR2462" i="3"/>
  <c r="AR2463" i="3"/>
  <c r="AR2464" i="3"/>
  <c r="AR2465" i="3"/>
  <c r="AR2466" i="3"/>
  <c r="AR2467" i="3"/>
  <c r="AR2468" i="3"/>
  <c r="AR2469" i="3"/>
  <c r="AR2470" i="3"/>
  <c r="AR2471" i="3"/>
  <c r="AR2472" i="3"/>
  <c r="AR2473" i="3"/>
  <c r="AR2474" i="3"/>
  <c r="AR2475" i="3"/>
  <c r="AR2476" i="3"/>
  <c r="AR2477" i="3"/>
  <c r="AR2478" i="3"/>
  <c r="AR2479" i="3"/>
  <c r="AR2480" i="3"/>
  <c r="AR2481" i="3"/>
  <c r="AR2482" i="3"/>
  <c r="AR2483" i="3"/>
  <c r="AR2484" i="3"/>
  <c r="AR2485" i="3"/>
  <c r="AR2486" i="3"/>
  <c r="AR2487" i="3"/>
  <c r="AR2488" i="3"/>
  <c r="AR2489" i="3"/>
  <c r="AR2490" i="3"/>
  <c r="AR2491" i="3"/>
  <c r="AR2492" i="3"/>
  <c r="AR2493" i="3"/>
  <c r="AR2494" i="3"/>
  <c r="AR2495" i="3"/>
  <c r="AR2496" i="3"/>
  <c r="AR2497" i="3"/>
  <c r="AR2498" i="3"/>
  <c r="AR2499" i="3"/>
  <c r="AR2500" i="3"/>
  <c r="AR2501" i="3"/>
  <c r="AR2502" i="3"/>
  <c r="AR2503" i="3"/>
  <c r="AR2504" i="3"/>
  <c r="AR2505" i="3"/>
  <c r="AR2506" i="3"/>
  <c r="AR2507" i="3"/>
  <c r="AR2508" i="3"/>
  <c r="AR2509" i="3"/>
  <c r="AR2510" i="3"/>
  <c r="AR2511" i="3"/>
  <c r="AR2512" i="3"/>
  <c r="AR2513" i="3"/>
  <c r="AR2514" i="3"/>
  <c r="AR2515" i="3"/>
  <c r="AR2516" i="3"/>
  <c r="AR2517" i="3"/>
  <c r="AR2518" i="3"/>
  <c r="AR2519" i="3"/>
  <c r="AR2520" i="3"/>
  <c r="AR2521" i="3"/>
  <c r="AR2522" i="3"/>
  <c r="AR2523" i="3"/>
  <c r="AR2524" i="3"/>
  <c r="AR2525" i="3"/>
  <c r="AR2526" i="3"/>
  <c r="AR2527" i="3"/>
  <c r="AR2528" i="3"/>
  <c r="AR2529" i="3"/>
  <c r="AR2530" i="3"/>
  <c r="AR2531" i="3"/>
  <c r="AR2532" i="3"/>
  <c r="AR2533" i="3"/>
  <c r="AR2534" i="3"/>
  <c r="AR2535" i="3"/>
  <c r="AR2536" i="3"/>
  <c r="AR2537" i="3"/>
  <c r="E9" i="4"/>
  <c r="E8" i="4"/>
  <c r="E7" i="4"/>
  <c r="E6" i="4"/>
  <c r="E5" i="4"/>
  <c r="E4" i="4"/>
  <c r="E207" i="7" a="1"/>
  <c r="E207" i="7" s="1"/>
  <c r="C207" i="7"/>
  <c r="B207" i="7"/>
  <c r="A207" i="7"/>
  <c r="D207" i="7" s="1" a="1"/>
  <c r="D207" i="7" s="1"/>
  <c r="E206" i="7" a="1"/>
  <c r="E206" i="7" s="1"/>
  <c r="C206" i="7"/>
  <c r="B206" i="7"/>
  <c r="A206" i="7"/>
  <c r="D206" i="7" s="1" a="1"/>
  <c r="D206" i="7" s="1"/>
  <c r="E205" i="7" a="1"/>
  <c r="E205" i="7" s="1"/>
  <c r="C205" i="7"/>
  <c r="B205" i="7"/>
  <c r="A205" i="7"/>
  <c r="D205" i="7" s="1" a="1"/>
  <c r="D205" i="7" s="1"/>
  <c r="E204" i="7" a="1"/>
  <c r="E204" i="7" s="1"/>
  <c r="C204" i="7"/>
  <c r="B204" i="7"/>
  <c r="A204" i="7"/>
  <c r="D204" i="7" s="1" a="1"/>
  <c r="D204" i="7" s="1"/>
  <c r="E203" i="7" a="1"/>
  <c r="E203" i="7" s="1"/>
  <c r="C203" i="7"/>
  <c r="B203" i="7"/>
  <c r="A203" i="7"/>
  <c r="D203" i="7" s="1" a="1"/>
  <c r="D203" i="7" s="1"/>
  <c r="E202" i="7" a="1"/>
  <c r="E202" i="7" s="1"/>
  <c r="C202" i="7"/>
  <c r="B202" i="7"/>
  <c r="A202" i="7"/>
  <c r="D202" i="7" s="1" a="1"/>
  <c r="D202" i="7" s="1"/>
  <c r="E201" i="7" a="1"/>
  <c r="E201" i="7" s="1"/>
  <c r="C201" i="7"/>
  <c r="B201" i="7"/>
  <c r="A201" i="7"/>
  <c r="D201" i="7" s="1" a="1"/>
  <c r="D201" i="7" s="1"/>
  <c r="E200" i="7" a="1"/>
  <c r="E200" i="7" s="1"/>
  <c r="C200" i="7"/>
  <c r="B200" i="7"/>
  <c r="A200" i="7"/>
  <c r="D200" i="7" s="1" a="1"/>
  <c r="D200" i="7" s="1"/>
  <c r="E199" i="7" a="1"/>
  <c r="E199" i="7" s="1"/>
  <c r="C199" i="7"/>
  <c r="B199" i="7"/>
  <c r="A199" i="7"/>
  <c r="D199" i="7" s="1" a="1"/>
  <c r="D199" i="7" s="1"/>
  <c r="E198" i="7" a="1"/>
  <c r="E198" i="7" s="1"/>
  <c r="C198" i="7"/>
  <c r="B198" i="7"/>
  <c r="A198" i="7"/>
  <c r="D198" i="7" s="1" a="1"/>
  <c r="D198" i="7" s="1"/>
  <c r="E197" i="7" a="1"/>
  <c r="E197" i="7" s="1"/>
  <c r="C197" i="7"/>
  <c r="B197" i="7"/>
  <c r="A197" i="7"/>
  <c r="D197" i="7" s="1" a="1"/>
  <c r="D197" i="7" s="1"/>
  <c r="E196" i="7" a="1"/>
  <c r="E196" i="7" s="1"/>
  <c r="C196" i="7"/>
  <c r="B196" i="7"/>
  <c r="A196" i="7"/>
  <c r="D196" i="7" s="1" a="1"/>
  <c r="D196" i="7" s="1"/>
  <c r="E195" i="7" a="1"/>
  <c r="E195" i="7" s="1"/>
  <c r="C195" i="7"/>
  <c r="B195" i="7"/>
  <c r="A195" i="7"/>
  <c r="D195" i="7" s="1" a="1"/>
  <c r="D195" i="7" s="1"/>
  <c r="E194" i="7" a="1"/>
  <c r="E194" i="7" s="1"/>
  <c r="C194" i="7"/>
  <c r="B194" i="7"/>
  <c r="A194" i="7"/>
  <c r="D194" i="7" s="1" a="1"/>
  <c r="D194" i="7" s="1"/>
  <c r="E193" i="7" a="1"/>
  <c r="E193" i="7" s="1"/>
  <c r="C193" i="7"/>
  <c r="B193" i="7"/>
  <c r="A193" i="7"/>
  <c r="D193" i="7" s="1" a="1"/>
  <c r="D193" i="7" s="1"/>
  <c r="E192" i="7" a="1"/>
  <c r="E192" i="7" s="1"/>
  <c r="C192" i="7"/>
  <c r="B192" i="7"/>
  <c r="A192" i="7"/>
  <c r="D192" i="7" s="1" a="1"/>
  <c r="D192" i="7" s="1"/>
  <c r="E191" i="7" a="1"/>
  <c r="E191" i="7" s="1"/>
  <c r="C191" i="7"/>
  <c r="B191" i="7"/>
  <c r="A191" i="7"/>
  <c r="D191" i="7" s="1" a="1"/>
  <c r="D191" i="7" s="1"/>
  <c r="E190" i="7" a="1"/>
  <c r="E190" i="7" s="1"/>
  <c r="C190" i="7"/>
  <c r="B190" i="7"/>
  <c r="A190" i="7"/>
  <c r="D190" i="7" s="1" a="1"/>
  <c r="D190" i="7" s="1"/>
  <c r="E189" i="7" a="1"/>
  <c r="E189" i="7" s="1"/>
  <c r="C189" i="7"/>
  <c r="B189" i="7"/>
  <c r="A189" i="7"/>
  <c r="D189" i="7" s="1" a="1"/>
  <c r="D189" i="7" s="1"/>
  <c r="E188" i="7" a="1"/>
  <c r="E188" i="7" s="1"/>
  <c r="C188" i="7"/>
  <c r="B188" i="7"/>
  <c r="A188" i="7"/>
  <c r="D188" i="7" s="1" a="1"/>
  <c r="D188" i="7" s="1"/>
  <c r="E187" i="7" a="1"/>
  <c r="E187" i="7" s="1"/>
  <c r="C187" i="7"/>
  <c r="B187" i="7"/>
  <c r="A187" i="7"/>
  <c r="D187" i="7" s="1" a="1"/>
  <c r="D187" i="7" s="1"/>
  <c r="E186" i="7" a="1"/>
  <c r="E186" i="7" s="1"/>
  <c r="C186" i="7"/>
  <c r="B186" i="7"/>
  <c r="A186" i="7"/>
  <c r="D186" i="7" s="1" a="1"/>
  <c r="D186" i="7" s="1"/>
  <c r="E185" i="7" a="1"/>
  <c r="E185" i="7" s="1"/>
  <c r="C185" i="7"/>
  <c r="B185" i="7"/>
  <c r="A185" i="7"/>
  <c r="D185" i="7" s="1" a="1"/>
  <c r="D185" i="7" s="1"/>
  <c r="E184" i="7" a="1"/>
  <c r="E184" i="7" s="1"/>
  <c r="C184" i="7"/>
  <c r="B184" i="7"/>
  <c r="A184" i="7"/>
  <c r="D184" i="7" s="1" a="1"/>
  <c r="D184" i="7" s="1"/>
  <c r="E183" i="7" a="1"/>
  <c r="E183" i="7" s="1"/>
  <c r="C183" i="7"/>
  <c r="B183" i="7"/>
  <c r="A183" i="7"/>
  <c r="D183" i="7" s="1" a="1"/>
  <c r="D183" i="7" s="1"/>
  <c r="E182" i="7" a="1"/>
  <c r="E182" i="7" s="1"/>
  <c r="C182" i="7"/>
  <c r="B182" i="7"/>
  <c r="A182" i="7"/>
  <c r="D182" i="7" s="1" a="1"/>
  <c r="D182" i="7" s="1"/>
  <c r="E181" i="7" a="1"/>
  <c r="E181" i="7" s="1"/>
  <c r="C181" i="7"/>
  <c r="B181" i="7"/>
  <c r="A181" i="7"/>
  <c r="D181" i="7" s="1" a="1"/>
  <c r="D181" i="7" s="1"/>
  <c r="E180" i="7" a="1"/>
  <c r="E180" i="7" s="1"/>
  <c r="C180" i="7"/>
  <c r="B180" i="7"/>
  <c r="A180" i="7"/>
  <c r="D180" i="7" s="1" a="1"/>
  <c r="D180" i="7" s="1"/>
  <c r="E179" i="7" a="1"/>
  <c r="E179" i="7" s="1"/>
  <c r="C179" i="7"/>
  <c r="B179" i="7"/>
  <c r="A179" i="7"/>
  <c r="D179" i="7" s="1" a="1"/>
  <c r="D179" i="7" s="1"/>
  <c r="E178" i="7" a="1"/>
  <c r="E178" i="7" s="1"/>
  <c r="C178" i="7"/>
  <c r="B178" i="7"/>
  <c r="A178" i="7"/>
  <c r="D178" i="7" s="1" a="1"/>
  <c r="D178" i="7" s="1"/>
  <c r="E177" i="7" a="1"/>
  <c r="E177" i="7" s="1"/>
  <c r="C177" i="7"/>
  <c r="B177" i="7"/>
  <c r="A177" i="7"/>
  <c r="D177" i="7" s="1" a="1"/>
  <c r="D177" i="7" s="1"/>
  <c r="E176" i="7" a="1"/>
  <c r="E176" i="7" s="1"/>
  <c r="C176" i="7"/>
  <c r="B176" i="7"/>
  <c r="A176" i="7"/>
  <c r="D176" i="7" s="1" a="1"/>
  <c r="D176" i="7" s="1"/>
  <c r="E175" i="7" a="1"/>
  <c r="E175" i="7" s="1"/>
  <c r="C175" i="7"/>
  <c r="B175" i="7"/>
  <c r="A175" i="7"/>
  <c r="D175" i="7" s="1" a="1"/>
  <c r="D175" i="7" s="1"/>
  <c r="E174" i="7" a="1"/>
  <c r="E174" i="7" s="1"/>
  <c r="C174" i="7"/>
  <c r="B174" i="7"/>
  <c r="A174" i="7"/>
  <c r="D174" i="7" s="1" a="1"/>
  <c r="D174" i="7" s="1"/>
  <c r="E173" i="7" a="1"/>
  <c r="E173" i="7" s="1"/>
  <c r="C173" i="7"/>
  <c r="B173" i="7"/>
  <c r="A173" i="7"/>
  <c r="D173" i="7" s="1" a="1"/>
  <c r="D173" i="7" s="1"/>
  <c r="E172" i="7" a="1"/>
  <c r="E172" i="7" s="1"/>
  <c r="C172" i="7"/>
  <c r="B172" i="7"/>
  <c r="A172" i="7"/>
  <c r="D172" i="7" s="1" a="1"/>
  <c r="D172" i="7" s="1"/>
  <c r="E171" i="7" a="1"/>
  <c r="E171" i="7" s="1"/>
  <c r="C171" i="7"/>
  <c r="B171" i="7"/>
  <c r="A171" i="7"/>
  <c r="D171" i="7" s="1" a="1"/>
  <c r="D171" i="7" s="1"/>
  <c r="E170" i="7" a="1"/>
  <c r="E170" i="7" s="1"/>
  <c r="C170" i="7"/>
  <c r="B170" i="7"/>
  <c r="A170" i="7"/>
  <c r="D170" i="7" s="1" a="1"/>
  <c r="D170" i="7" s="1"/>
  <c r="E169" i="7" a="1"/>
  <c r="E169" i="7" s="1"/>
  <c r="C169" i="7"/>
  <c r="B169" i="7"/>
  <c r="A169" i="7"/>
  <c r="D169" i="7" s="1" a="1"/>
  <c r="D169" i="7" s="1"/>
  <c r="E168" i="7" a="1"/>
  <c r="E168" i="7" s="1"/>
  <c r="C168" i="7"/>
  <c r="B168" i="7"/>
  <c r="A168" i="7"/>
  <c r="D168" i="7" s="1" a="1"/>
  <c r="D168" i="7" s="1"/>
  <c r="E167" i="7" a="1"/>
  <c r="E167" i="7" s="1"/>
  <c r="C167" i="7"/>
  <c r="B167" i="7"/>
  <c r="A167" i="7"/>
  <c r="D167" i="7" s="1" a="1"/>
  <c r="D167" i="7" s="1"/>
  <c r="E166" i="7" a="1"/>
  <c r="E166" i="7" s="1"/>
  <c r="C166" i="7"/>
  <c r="B166" i="7"/>
  <c r="A166" i="7"/>
  <c r="D166" i="7" s="1" a="1"/>
  <c r="D166" i="7" s="1"/>
  <c r="E165" i="7" a="1"/>
  <c r="E165" i="7" s="1"/>
  <c r="C165" i="7"/>
  <c r="B165" i="7"/>
  <c r="A165" i="7"/>
  <c r="D165" i="7" s="1" a="1"/>
  <c r="D165" i="7" s="1"/>
  <c r="E164" i="7" a="1"/>
  <c r="E164" i="7" s="1"/>
  <c r="C164" i="7"/>
  <c r="B164" i="7"/>
  <c r="A164" i="7"/>
  <c r="D164" i="7" s="1" a="1"/>
  <c r="D164" i="7" s="1"/>
  <c r="E163" i="7" a="1"/>
  <c r="E163" i="7" s="1"/>
  <c r="C163" i="7"/>
  <c r="B163" i="7"/>
  <c r="A163" i="7"/>
  <c r="D163" i="7" s="1" a="1"/>
  <c r="D163" i="7" s="1"/>
  <c r="E162" i="7" a="1"/>
  <c r="E162" i="7"/>
  <c r="C162" i="7"/>
  <c r="B162" i="7"/>
  <c r="A162" i="7"/>
  <c r="D162" i="7" s="1" a="1"/>
  <c r="D162" i="7" s="1"/>
  <c r="E161" i="7" a="1"/>
  <c r="E161" i="7" s="1"/>
  <c r="C161" i="7"/>
  <c r="B161" i="7"/>
  <c r="A161" i="7"/>
  <c r="D161" i="7" s="1" a="1"/>
  <c r="D161" i="7" s="1"/>
  <c r="E160" i="7" a="1"/>
  <c r="E160" i="7" s="1"/>
  <c r="C160" i="7"/>
  <c r="B160" i="7"/>
  <c r="A160" i="7"/>
  <c r="D160" i="7" s="1" a="1"/>
  <c r="D160" i="7" s="1"/>
  <c r="E159" i="7" a="1"/>
  <c r="E159" i="7" s="1"/>
  <c r="C159" i="7"/>
  <c r="B159" i="7"/>
  <c r="A159" i="7"/>
  <c r="D159" i="7" s="1" a="1"/>
  <c r="D159" i="7" s="1"/>
  <c r="E158" i="7" a="1"/>
  <c r="E158" i="7" s="1"/>
  <c r="C158" i="7"/>
  <c r="B158" i="7"/>
  <c r="A158" i="7"/>
  <c r="D158" i="7" s="1" a="1"/>
  <c r="D158" i="7" s="1"/>
  <c r="E157" i="7" a="1"/>
  <c r="E157" i="7" s="1"/>
  <c r="C157" i="7"/>
  <c r="B157" i="7"/>
  <c r="A157" i="7"/>
  <c r="D157" i="7" s="1" a="1"/>
  <c r="D157" i="7" s="1"/>
  <c r="E156" i="7" a="1"/>
  <c r="E156" i="7" s="1"/>
  <c r="C156" i="7"/>
  <c r="B156" i="7"/>
  <c r="A156" i="7"/>
  <c r="D156" i="7" s="1" a="1"/>
  <c r="D156" i="7" s="1"/>
  <c r="E155" i="7" a="1"/>
  <c r="E155" i="7" s="1"/>
  <c r="C155" i="7"/>
  <c r="B155" i="7"/>
  <c r="A155" i="7"/>
  <c r="D155" i="7" s="1" a="1"/>
  <c r="D155" i="7" s="1"/>
  <c r="E154" i="7" a="1"/>
  <c r="E154" i="7" s="1"/>
  <c r="C154" i="7"/>
  <c r="B154" i="7"/>
  <c r="A154" i="7"/>
  <c r="D154" i="7" s="1" a="1"/>
  <c r="D154" i="7" s="1"/>
  <c r="E153" i="7" a="1"/>
  <c r="E153" i="7" s="1"/>
  <c r="C153" i="7"/>
  <c r="B153" i="7"/>
  <c r="A153" i="7"/>
  <c r="D153" i="7" s="1" a="1"/>
  <c r="D153" i="7" s="1"/>
  <c r="E152" i="7" a="1"/>
  <c r="E152" i="7" s="1"/>
  <c r="C152" i="7"/>
  <c r="B152" i="7"/>
  <c r="A152" i="7"/>
  <c r="D152" i="7" s="1" a="1"/>
  <c r="D152" i="7" s="1"/>
  <c r="E151" i="7" a="1"/>
  <c r="E151" i="7" s="1"/>
  <c r="C151" i="7"/>
  <c r="B151" i="7"/>
  <c r="A151" i="7"/>
  <c r="D151" i="7" s="1" a="1"/>
  <c r="D151" i="7" s="1"/>
  <c r="E150" i="7" a="1"/>
  <c r="E150" i="7" s="1"/>
  <c r="C150" i="7"/>
  <c r="B150" i="7"/>
  <c r="A150" i="7"/>
  <c r="D150" i="7" s="1" a="1"/>
  <c r="D150" i="7" s="1"/>
  <c r="E149" i="7" a="1"/>
  <c r="E149" i="7" s="1"/>
  <c r="C149" i="7"/>
  <c r="B149" i="7"/>
  <c r="A149" i="7"/>
  <c r="D149" i="7" s="1" a="1"/>
  <c r="D149" i="7" s="1"/>
  <c r="E148" i="7" a="1"/>
  <c r="E148" i="7" s="1"/>
  <c r="C148" i="7"/>
  <c r="B148" i="7"/>
  <c r="A148" i="7"/>
  <c r="D148" i="7" s="1" a="1"/>
  <c r="D148" i="7" s="1"/>
  <c r="E147" i="7" a="1"/>
  <c r="E147" i="7" s="1"/>
  <c r="C147" i="7"/>
  <c r="B147" i="7"/>
  <c r="A147" i="7"/>
  <c r="D147" i="7" s="1" a="1"/>
  <c r="D147" i="7" s="1"/>
  <c r="E146" i="7" a="1"/>
  <c r="E146" i="7" s="1"/>
  <c r="C146" i="7"/>
  <c r="B146" i="7"/>
  <c r="A146" i="7"/>
  <c r="D146" i="7" s="1" a="1"/>
  <c r="D146" i="7" s="1"/>
  <c r="E145" i="7" a="1"/>
  <c r="E145" i="7" s="1"/>
  <c r="C145" i="7"/>
  <c r="B145" i="7"/>
  <c r="A145" i="7"/>
  <c r="D145" i="7" s="1" a="1"/>
  <c r="D145" i="7" s="1"/>
  <c r="E144" i="7" a="1"/>
  <c r="E144" i="7"/>
  <c r="C144" i="7"/>
  <c r="B144" i="7"/>
  <c r="A144" i="7"/>
  <c r="D144" i="7" s="1" a="1"/>
  <c r="D144" i="7" s="1"/>
  <c r="E143" i="7" a="1"/>
  <c r="E143" i="7" s="1"/>
  <c r="C143" i="7"/>
  <c r="B143" i="7"/>
  <c r="A143" i="7"/>
  <c r="D143" i="7" s="1" a="1"/>
  <c r="D143" i="7" s="1"/>
  <c r="E142" i="7" a="1"/>
  <c r="E142" i="7" s="1"/>
  <c r="C142" i="7"/>
  <c r="B142" i="7"/>
  <c r="A142" i="7"/>
  <c r="D142" i="7" s="1" a="1"/>
  <c r="D142" i="7" s="1"/>
  <c r="E141" i="7" a="1"/>
  <c r="E141" i="7" s="1"/>
  <c r="C141" i="7"/>
  <c r="B141" i="7"/>
  <c r="A141" i="7"/>
  <c r="D141" i="7" s="1" a="1"/>
  <c r="D141" i="7" s="1"/>
  <c r="E140" i="7" a="1"/>
  <c r="E140" i="7" s="1"/>
  <c r="C140" i="7"/>
  <c r="B140" i="7"/>
  <c r="A140" i="7"/>
  <c r="D140" i="7" s="1" a="1"/>
  <c r="D140" i="7" s="1"/>
  <c r="E139" i="7" a="1"/>
  <c r="E139" i="7"/>
  <c r="C139" i="7"/>
  <c r="B139" i="7"/>
  <c r="A139" i="7"/>
  <c r="D139" i="7" s="1" a="1"/>
  <c r="D139" i="7" s="1"/>
  <c r="E138" i="7" a="1"/>
  <c r="E138" i="7" s="1"/>
  <c r="C138" i="7"/>
  <c r="B138" i="7"/>
  <c r="A138" i="7"/>
  <c r="D138" i="7" s="1" a="1"/>
  <c r="D138" i="7" s="1"/>
  <c r="E137" i="7" a="1"/>
  <c r="E137" i="7" s="1"/>
  <c r="C137" i="7"/>
  <c r="B137" i="7"/>
  <c r="A137" i="7"/>
  <c r="D137" i="7" s="1" a="1"/>
  <c r="D137" i="7" s="1"/>
  <c r="E136" i="7" a="1"/>
  <c r="E136" i="7" s="1"/>
  <c r="C136" i="7"/>
  <c r="B136" i="7"/>
  <c r="A136" i="7"/>
  <c r="D136" i="7" s="1" a="1"/>
  <c r="D136" i="7" s="1"/>
  <c r="E135" i="7" a="1"/>
  <c r="E135" i="7"/>
  <c r="C135" i="7"/>
  <c r="B135" i="7"/>
  <c r="A135" i="7"/>
  <c r="D135" i="7" s="1" a="1"/>
  <c r="D135" i="7" s="1"/>
  <c r="E134" i="7" a="1"/>
  <c r="E134" i="7" s="1"/>
  <c r="C134" i="7"/>
  <c r="B134" i="7"/>
  <c r="A134" i="7"/>
  <c r="D134" i="7" s="1" a="1"/>
  <c r="D134" i="7" s="1"/>
  <c r="E133" i="7" a="1"/>
  <c r="E133" i="7" s="1"/>
  <c r="C133" i="7"/>
  <c r="B133" i="7"/>
  <c r="A133" i="7"/>
  <c r="D133" i="7" s="1" a="1"/>
  <c r="D133" i="7" s="1"/>
  <c r="E132" i="7" a="1"/>
  <c r="E132" i="7" s="1"/>
  <c r="C132" i="7"/>
  <c r="B132" i="7"/>
  <c r="A132" i="7"/>
  <c r="D132" i="7" s="1" a="1"/>
  <c r="D132" i="7" s="1"/>
  <c r="E131" i="7" a="1"/>
  <c r="E131" i="7" s="1"/>
  <c r="C131" i="7"/>
  <c r="B131" i="7"/>
  <c r="A131" i="7"/>
  <c r="D131" i="7" s="1" a="1"/>
  <c r="D131" i="7" s="1"/>
  <c r="E130" i="7" a="1"/>
  <c r="E130" i="7" s="1"/>
  <c r="C130" i="7"/>
  <c r="B130" i="7"/>
  <c r="A130" i="7"/>
  <c r="D130" i="7" s="1" a="1"/>
  <c r="D130" i="7" s="1"/>
  <c r="E129" i="7" a="1"/>
  <c r="E129" i="7" s="1"/>
  <c r="C129" i="7"/>
  <c r="B129" i="7"/>
  <c r="A129" i="7"/>
  <c r="D129" i="7" s="1" a="1"/>
  <c r="D129" i="7" s="1"/>
  <c r="E128" i="7" a="1"/>
  <c r="E128" i="7" s="1"/>
  <c r="C128" i="7"/>
  <c r="B128" i="7"/>
  <c r="A128" i="7"/>
  <c r="D128" i="7" s="1" a="1"/>
  <c r="D128" i="7" s="1"/>
  <c r="E127" i="7" a="1"/>
  <c r="E127" i="7" s="1"/>
  <c r="C127" i="7"/>
  <c r="B127" i="7"/>
  <c r="A127" i="7"/>
  <c r="D127" i="7" s="1" a="1"/>
  <c r="D127" i="7" s="1"/>
  <c r="E126" i="7" a="1"/>
  <c r="E126" i="7" s="1"/>
  <c r="C126" i="7"/>
  <c r="B126" i="7"/>
  <c r="A126" i="7"/>
  <c r="D126" i="7" s="1" a="1"/>
  <c r="D126" i="7" s="1"/>
  <c r="E125" i="7" a="1"/>
  <c r="E125" i="7" s="1"/>
  <c r="C125" i="7"/>
  <c r="B125" i="7"/>
  <c r="A125" i="7"/>
  <c r="D125" i="7" s="1" a="1"/>
  <c r="D125" i="7" s="1"/>
  <c r="E124" i="7" a="1"/>
  <c r="E124" i="7" s="1"/>
  <c r="C124" i="7"/>
  <c r="B124" i="7"/>
  <c r="A124" i="7"/>
  <c r="D124" i="7" s="1" a="1"/>
  <c r="D124" i="7" s="1"/>
  <c r="E123" i="7" a="1"/>
  <c r="E123" i="7" s="1"/>
  <c r="C123" i="7"/>
  <c r="B123" i="7"/>
  <c r="A123" i="7"/>
  <c r="D123" i="7" s="1" a="1"/>
  <c r="D123" i="7" s="1"/>
  <c r="E122" i="7" a="1"/>
  <c r="E122" i="7" s="1"/>
  <c r="C122" i="7"/>
  <c r="B122" i="7"/>
  <c r="A122" i="7"/>
  <c r="D122" i="7" s="1" a="1"/>
  <c r="D122" i="7" s="1"/>
  <c r="E121" i="7" a="1"/>
  <c r="E121" i="7" s="1"/>
  <c r="C121" i="7"/>
  <c r="B121" i="7"/>
  <c r="A121" i="7"/>
  <c r="D121" i="7" s="1" a="1"/>
  <c r="D121" i="7" s="1"/>
  <c r="E120" i="7" a="1"/>
  <c r="E120" i="7" s="1"/>
  <c r="C120" i="7"/>
  <c r="B120" i="7"/>
  <c r="A120" i="7"/>
  <c r="D120" i="7" s="1" a="1"/>
  <c r="D120" i="7" s="1"/>
  <c r="E119" i="7" a="1"/>
  <c r="E119" i="7"/>
  <c r="C119" i="7"/>
  <c r="B119" i="7"/>
  <c r="A119" i="7"/>
  <c r="D119" i="7" s="1" a="1"/>
  <c r="D119" i="7" s="1"/>
  <c r="E118" i="7" a="1"/>
  <c r="E118" i="7" s="1"/>
  <c r="C118" i="7"/>
  <c r="B118" i="7"/>
  <c r="A118" i="7"/>
  <c r="D118" i="7" s="1" a="1"/>
  <c r="D118" i="7" s="1"/>
  <c r="E117" i="7" a="1"/>
  <c r="E117" i="7" s="1"/>
  <c r="C117" i="7"/>
  <c r="B117" i="7"/>
  <c r="A117" i="7"/>
  <c r="D117" i="7" s="1" a="1"/>
  <c r="D117" i="7" s="1"/>
  <c r="E116" i="7" a="1"/>
  <c r="E116" i="7" s="1"/>
  <c r="C116" i="7"/>
  <c r="B116" i="7"/>
  <c r="A116" i="7"/>
  <c r="D116" i="7" s="1" a="1"/>
  <c r="D116" i="7" s="1"/>
  <c r="E115" i="7" a="1"/>
  <c r="E115" i="7" s="1"/>
  <c r="C115" i="7"/>
  <c r="B115" i="7"/>
  <c r="A115" i="7"/>
  <c r="D115" i="7" s="1" a="1"/>
  <c r="D115" i="7" s="1"/>
  <c r="E114" i="7" a="1"/>
  <c r="E114" i="7" s="1"/>
  <c r="C114" i="7"/>
  <c r="B114" i="7"/>
  <c r="A114" i="7"/>
  <c r="D114" i="7" s="1" a="1"/>
  <c r="D114" i="7" s="1"/>
  <c r="E113" i="7" a="1"/>
  <c r="E113" i="7" s="1"/>
  <c r="C113" i="7"/>
  <c r="B113" i="7"/>
  <c r="A113" i="7"/>
  <c r="D113" i="7" s="1" a="1"/>
  <c r="D113" i="7" s="1"/>
  <c r="E112" i="7" a="1"/>
  <c r="E112" i="7" s="1"/>
  <c r="C112" i="7"/>
  <c r="B112" i="7"/>
  <c r="A112" i="7"/>
  <c r="D112" i="7" s="1" a="1"/>
  <c r="D112" i="7" s="1"/>
  <c r="E111" i="7" a="1"/>
  <c r="E111" i="7"/>
  <c r="C111" i="7"/>
  <c r="B111" i="7"/>
  <c r="A111" i="7"/>
  <c r="D111" i="7" s="1" a="1"/>
  <c r="D111" i="7" s="1"/>
  <c r="E110" i="7" a="1"/>
  <c r="E110" i="7"/>
  <c r="C110" i="7"/>
  <c r="B110" i="7"/>
  <c r="A110" i="7"/>
  <c r="D110" i="7" s="1" a="1"/>
  <c r="D110" i="7" s="1"/>
  <c r="E109" i="7" a="1"/>
  <c r="E109" i="7" s="1"/>
  <c r="C109" i="7"/>
  <c r="B109" i="7"/>
  <c r="A109" i="7"/>
  <c r="D109" i="7" s="1" a="1"/>
  <c r="D109" i="7" s="1"/>
  <c r="E108" i="7" a="1"/>
  <c r="E108" i="7" s="1"/>
  <c r="C108" i="7"/>
  <c r="B108" i="7"/>
  <c r="A108" i="7"/>
  <c r="D108" i="7" s="1" a="1"/>
  <c r="D108" i="7" s="1"/>
  <c r="E107" i="7" a="1"/>
  <c r="E107" i="7" s="1"/>
  <c r="C107" i="7"/>
  <c r="B107" i="7"/>
  <c r="A107" i="7"/>
  <c r="D107" i="7" s="1" a="1"/>
  <c r="D107" i="7" s="1"/>
  <c r="E106" i="7" a="1"/>
  <c r="E106" i="7" s="1"/>
  <c r="C106" i="7"/>
  <c r="B106" i="7"/>
  <c r="A106" i="7"/>
  <c r="D106" i="7" s="1" a="1"/>
  <c r="D106" i="7" s="1"/>
  <c r="E105" i="7" a="1"/>
  <c r="E105" i="7" s="1"/>
  <c r="C105" i="7"/>
  <c r="B105" i="7"/>
  <c r="A105" i="7"/>
  <c r="D105" i="7" s="1" a="1"/>
  <c r="D105" i="7" s="1"/>
  <c r="E104" i="7" a="1"/>
  <c r="E104" i="7" s="1"/>
  <c r="C104" i="7"/>
  <c r="B104" i="7"/>
  <c r="A104" i="7"/>
  <c r="D104" i="7" s="1" a="1"/>
  <c r="D104" i="7" s="1"/>
  <c r="E103" i="7" a="1"/>
  <c r="E103" i="7" s="1"/>
  <c r="C103" i="7"/>
  <c r="B103" i="7"/>
  <c r="A103" i="7"/>
  <c r="D103" i="7" s="1" a="1"/>
  <c r="D103" i="7" s="1"/>
  <c r="E102" i="7" a="1"/>
  <c r="E102" i="7" s="1"/>
  <c r="C102" i="7"/>
  <c r="B102" i="7"/>
  <c r="A102" i="7"/>
  <c r="D102" i="7" s="1" a="1"/>
  <c r="D102" i="7" s="1"/>
  <c r="E101" i="7" a="1"/>
  <c r="E101" i="7" s="1"/>
  <c r="C101" i="7"/>
  <c r="B101" i="7"/>
  <c r="A101" i="7"/>
  <c r="D101" i="7" s="1" a="1"/>
  <c r="D101" i="7" s="1"/>
  <c r="E100" i="7" a="1"/>
  <c r="E100" i="7" s="1"/>
  <c r="C100" i="7"/>
  <c r="B100" i="7"/>
  <c r="A100" i="7"/>
  <c r="D100" i="7" s="1" a="1"/>
  <c r="D100" i="7" s="1"/>
  <c r="E99" i="7" a="1"/>
  <c r="E99" i="7" s="1"/>
  <c r="C99" i="7"/>
  <c r="B99" i="7"/>
  <c r="A99" i="7"/>
  <c r="D99" i="7" s="1" a="1"/>
  <c r="D99" i="7" s="1"/>
  <c r="E98" i="7" a="1"/>
  <c r="E98" i="7" s="1"/>
  <c r="C98" i="7"/>
  <c r="B98" i="7"/>
  <c r="A98" i="7"/>
  <c r="D98" i="7" s="1" a="1"/>
  <c r="D98" i="7" s="1"/>
  <c r="E97" i="7" a="1"/>
  <c r="E97" i="7" s="1"/>
  <c r="C97" i="7"/>
  <c r="B97" i="7"/>
  <c r="A97" i="7"/>
  <c r="D97" i="7" s="1" a="1"/>
  <c r="D97" i="7" s="1"/>
  <c r="E96" i="7" a="1"/>
  <c r="E96" i="7" s="1"/>
  <c r="C96" i="7"/>
  <c r="B96" i="7"/>
  <c r="A96" i="7"/>
  <c r="D96" i="7" s="1" a="1"/>
  <c r="D96" i="7" s="1"/>
  <c r="E95" i="7" a="1"/>
  <c r="E95" i="7" s="1"/>
  <c r="C95" i="7"/>
  <c r="B95" i="7"/>
  <c r="A95" i="7"/>
  <c r="D95" i="7" s="1" a="1"/>
  <c r="D95" i="7" s="1"/>
  <c r="E94" i="7" a="1"/>
  <c r="E94" i="7" s="1"/>
  <c r="C94" i="7"/>
  <c r="B94" i="7"/>
  <c r="A94" i="7"/>
  <c r="D94" i="7" s="1" a="1"/>
  <c r="D94" i="7" s="1"/>
  <c r="E93" i="7" a="1"/>
  <c r="E93" i="7" s="1"/>
  <c r="C93" i="7"/>
  <c r="B93" i="7"/>
  <c r="A93" i="7"/>
  <c r="D93" i="7" s="1" a="1"/>
  <c r="D93" i="7" s="1"/>
  <c r="E92" i="7" a="1"/>
  <c r="E92" i="7" s="1"/>
  <c r="C92" i="7"/>
  <c r="B92" i="7"/>
  <c r="A92" i="7"/>
  <c r="D92" i="7" s="1" a="1"/>
  <c r="D92" i="7" s="1"/>
  <c r="E91" i="7" a="1"/>
  <c r="E91" i="7" s="1"/>
  <c r="C91" i="7"/>
  <c r="B91" i="7"/>
  <c r="A91" i="7"/>
  <c r="D91" i="7" s="1" a="1"/>
  <c r="D91" i="7" s="1"/>
  <c r="E90" i="7" a="1"/>
  <c r="E90" i="7" s="1"/>
  <c r="C90" i="7"/>
  <c r="B90" i="7"/>
  <c r="A90" i="7"/>
  <c r="D90" i="7" s="1" a="1"/>
  <c r="D90" i="7" s="1"/>
  <c r="E89" i="7" a="1"/>
  <c r="E89" i="7" s="1"/>
  <c r="C89" i="7"/>
  <c r="B89" i="7"/>
  <c r="A89" i="7"/>
  <c r="D89" i="7" s="1" a="1"/>
  <c r="D89" i="7" s="1"/>
  <c r="E88" i="7" a="1"/>
  <c r="E88" i="7" s="1"/>
  <c r="C88" i="7"/>
  <c r="B88" i="7"/>
  <c r="A88" i="7"/>
  <c r="D88" i="7" s="1" a="1"/>
  <c r="D88" i="7" s="1"/>
  <c r="E87" i="7" a="1"/>
  <c r="E87" i="7" s="1"/>
  <c r="C87" i="7"/>
  <c r="B87" i="7"/>
  <c r="A87" i="7"/>
  <c r="D87" i="7" s="1" a="1"/>
  <c r="D87" i="7" s="1"/>
  <c r="E86" i="7" a="1"/>
  <c r="E86" i="7" s="1"/>
  <c r="C86" i="7"/>
  <c r="B86" i="7"/>
  <c r="A86" i="7"/>
  <c r="D86" i="7" s="1" a="1"/>
  <c r="D86" i="7" s="1"/>
  <c r="E85" i="7" a="1"/>
  <c r="E85" i="7" s="1"/>
  <c r="C85" i="7"/>
  <c r="B85" i="7"/>
  <c r="A85" i="7"/>
  <c r="D85" i="7" s="1" a="1"/>
  <c r="D85" i="7" s="1"/>
  <c r="E84" i="7" a="1"/>
  <c r="E84" i="7" s="1"/>
  <c r="C84" i="7"/>
  <c r="B84" i="7"/>
  <c r="A84" i="7"/>
  <c r="D84" i="7" s="1" a="1"/>
  <c r="D84" i="7" s="1"/>
  <c r="E83" i="7" a="1"/>
  <c r="E83" i="7" s="1"/>
  <c r="C83" i="7"/>
  <c r="B83" i="7"/>
  <c r="A83" i="7"/>
  <c r="D83" i="7" s="1" a="1"/>
  <c r="D83" i="7" s="1"/>
  <c r="E82" i="7" a="1"/>
  <c r="E82" i="7" s="1"/>
  <c r="C82" i="7"/>
  <c r="B82" i="7"/>
  <c r="A82" i="7"/>
  <c r="D82" i="7" s="1" a="1"/>
  <c r="D82" i="7" s="1"/>
  <c r="E81" i="7" a="1"/>
  <c r="E81" i="7" s="1"/>
  <c r="C81" i="7"/>
  <c r="B81" i="7"/>
  <c r="A81" i="7"/>
  <c r="D81" i="7" s="1" a="1"/>
  <c r="D81" i="7" s="1"/>
  <c r="E80" i="7" a="1"/>
  <c r="E80" i="7" s="1"/>
  <c r="C80" i="7"/>
  <c r="B80" i="7"/>
  <c r="A80" i="7"/>
  <c r="D80" i="7" s="1" a="1"/>
  <c r="D80" i="7" s="1"/>
  <c r="E79" i="7" a="1"/>
  <c r="E79" i="7" s="1"/>
  <c r="C79" i="7"/>
  <c r="B79" i="7"/>
  <c r="A79" i="7"/>
  <c r="D79" i="7" s="1" a="1"/>
  <c r="D79" i="7" s="1"/>
  <c r="E78" i="7" a="1"/>
  <c r="E78" i="7" s="1"/>
  <c r="C78" i="7"/>
  <c r="B78" i="7"/>
  <c r="A78" i="7"/>
  <c r="D78" i="7" s="1" a="1"/>
  <c r="D78" i="7" s="1"/>
  <c r="E77" i="7" a="1"/>
  <c r="E77" i="7" s="1"/>
  <c r="C77" i="7"/>
  <c r="B77" i="7"/>
  <c r="A77" i="7"/>
  <c r="D77" i="7" s="1" a="1"/>
  <c r="D77" i="7" s="1"/>
  <c r="E76" i="7" a="1"/>
  <c r="E76" i="7" s="1"/>
  <c r="C76" i="7"/>
  <c r="B76" i="7"/>
  <c r="A76" i="7"/>
  <c r="D76" i="7" s="1" a="1"/>
  <c r="D76" i="7" s="1"/>
  <c r="E75" i="7" a="1"/>
  <c r="E75" i="7" s="1"/>
  <c r="C75" i="7"/>
  <c r="B75" i="7"/>
  <c r="A75" i="7"/>
  <c r="D75" i="7" s="1" a="1"/>
  <c r="D75" i="7" s="1"/>
  <c r="E74" i="7" a="1"/>
  <c r="E74" i="7" s="1"/>
  <c r="C74" i="7"/>
  <c r="B74" i="7"/>
  <c r="A74" i="7"/>
  <c r="D74" i="7" s="1" a="1"/>
  <c r="D74" i="7" s="1"/>
  <c r="E73" i="7" a="1"/>
  <c r="E73" i="7" s="1"/>
  <c r="C73" i="7"/>
  <c r="B73" i="7"/>
  <c r="A73" i="7"/>
  <c r="D73" i="7" s="1" a="1"/>
  <c r="D73" i="7" s="1"/>
  <c r="E72" i="7" a="1"/>
  <c r="E72" i="7" s="1"/>
  <c r="C72" i="7"/>
  <c r="B72" i="7"/>
  <c r="A72" i="7"/>
  <c r="D72" i="7" s="1" a="1"/>
  <c r="D72" i="7" s="1"/>
  <c r="E71" i="7" a="1"/>
  <c r="E71" i="7" s="1"/>
  <c r="C71" i="7"/>
  <c r="B71" i="7"/>
  <c r="A71" i="7"/>
  <c r="D71" i="7" s="1" a="1"/>
  <c r="D71" i="7" s="1"/>
  <c r="E70" i="7" a="1"/>
  <c r="E70" i="7" s="1"/>
  <c r="C70" i="7"/>
  <c r="B70" i="7"/>
  <c r="A70" i="7"/>
  <c r="D70" i="7" s="1" a="1"/>
  <c r="D70" i="7" s="1"/>
  <c r="E69" i="7" a="1"/>
  <c r="E69" i="7" s="1"/>
  <c r="C69" i="7"/>
  <c r="B69" i="7"/>
  <c r="A69" i="7"/>
  <c r="D69" i="7" s="1" a="1"/>
  <c r="D69" i="7" s="1"/>
  <c r="E68" i="7" a="1"/>
  <c r="E68" i="7" s="1"/>
  <c r="C68" i="7"/>
  <c r="B68" i="7"/>
  <c r="A68" i="7"/>
  <c r="D68" i="7" s="1" a="1"/>
  <c r="D68" i="7" s="1"/>
  <c r="E67" i="7" a="1"/>
  <c r="E67" i="7" s="1"/>
  <c r="C67" i="7"/>
  <c r="B67" i="7"/>
  <c r="A67" i="7"/>
  <c r="D67" i="7" s="1" a="1"/>
  <c r="D67" i="7" s="1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C5" i="7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F209" i="1"/>
  <c r="E209" i="1"/>
  <c r="D209" i="1"/>
  <c r="L208" i="1"/>
  <c r="K208" i="1"/>
  <c r="J208" i="1"/>
  <c r="F208" i="1"/>
  <c r="E208" i="1"/>
  <c r="D208" i="1"/>
  <c r="L207" i="1"/>
  <c r="K207" i="1"/>
  <c r="J207" i="1"/>
  <c r="F207" i="1"/>
  <c r="E207" i="1"/>
  <c r="D207" i="1"/>
  <c r="L206" i="1"/>
  <c r="K206" i="1"/>
  <c r="J206" i="1"/>
  <c r="F206" i="1"/>
  <c r="E206" i="1"/>
  <c r="D206" i="1"/>
  <c r="L205" i="1"/>
  <c r="K205" i="1"/>
  <c r="J205" i="1"/>
  <c r="F205" i="1"/>
  <c r="E205" i="1"/>
  <c r="D205" i="1"/>
  <c r="L204" i="1"/>
  <c r="K204" i="1"/>
  <c r="J204" i="1"/>
  <c r="F204" i="1"/>
  <c r="E204" i="1"/>
  <c r="D204" i="1"/>
  <c r="L203" i="1"/>
  <c r="K203" i="1"/>
  <c r="J203" i="1"/>
  <c r="F203" i="1"/>
  <c r="E203" i="1"/>
  <c r="D203" i="1"/>
  <c r="L202" i="1"/>
  <c r="K202" i="1"/>
  <c r="J202" i="1"/>
  <c r="F202" i="1"/>
  <c r="E202" i="1"/>
  <c r="D202" i="1"/>
  <c r="L201" i="1"/>
  <c r="K201" i="1"/>
  <c r="J201" i="1"/>
  <c r="F201" i="1"/>
  <c r="E201" i="1"/>
  <c r="D201" i="1"/>
  <c r="L200" i="1"/>
  <c r="K200" i="1"/>
  <c r="J200" i="1"/>
  <c r="F200" i="1"/>
  <c r="E200" i="1"/>
  <c r="D200" i="1"/>
  <c r="L199" i="1"/>
  <c r="K199" i="1"/>
  <c r="J199" i="1"/>
  <c r="F199" i="1"/>
  <c r="E199" i="1"/>
  <c r="D199" i="1"/>
  <c r="L198" i="1"/>
  <c r="K198" i="1"/>
  <c r="J198" i="1"/>
  <c r="F198" i="1"/>
  <c r="E198" i="1"/>
  <c r="D198" i="1"/>
  <c r="L197" i="1"/>
  <c r="K197" i="1"/>
  <c r="J197" i="1"/>
  <c r="F197" i="1"/>
  <c r="E197" i="1"/>
  <c r="D197" i="1"/>
  <c r="L196" i="1"/>
  <c r="K196" i="1"/>
  <c r="J196" i="1"/>
  <c r="F196" i="1"/>
  <c r="E196" i="1"/>
  <c r="D196" i="1"/>
  <c r="L195" i="1"/>
  <c r="K195" i="1"/>
  <c r="J195" i="1"/>
  <c r="F195" i="1"/>
  <c r="E195" i="1"/>
  <c r="D195" i="1"/>
  <c r="L194" i="1"/>
  <c r="K194" i="1"/>
  <c r="J194" i="1"/>
  <c r="F194" i="1"/>
  <c r="E194" i="1"/>
  <c r="D194" i="1"/>
  <c r="L193" i="1"/>
  <c r="K193" i="1"/>
  <c r="J193" i="1"/>
  <c r="F193" i="1"/>
  <c r="E193" i="1"/>
  <c r="D193" i="1"/>
  <c r="L192" i="1"/>
  <c r="K192" i="1"/>
  <c r="J192" i="1"/>
  <c r="F192" i="1"/>
  <c r="E192" i="1"/>
  <c r="D192" i="1"/>
  <c r="L191" i="1"/>
  <c r="K191" i="1"/>
  <c r="J191" i="1"/>
  <c r="F191" i="1"/>
  <c r="E191" i="1"/>
  <c r="D191" i="1"/>
  <c r="L190" i="1"/>
  <c r="K190" i="1"/>
  <c r="J190" i="1"/>
  <c r="F190" i="1"/>
  <c r="E190" i="1"/>
  <c r="D190" i="1"/>
  <c r="L189" i="1"/>
  <c r="K189" i="1"/>
  <c r="J189" i="1"/>
  <c r="F189" i="1"/>
  <c r="E189" i="1"/>
  <c r="D189" i="1"/>
  <c r="L188" i="1"/>
  <c r="K188" i="1"/>
  <c r="J188" i="1"/>
  <c r="F188" i="1"/>
  <c r="E188" i="1"/>
  <c r="D188" i="1"/>
  <c r="L187" i="1"/>
  <c r="K187" i="1"/>
  <c r="J187" i="1"/>
  <c r="F187" i="1"/>
  <c r="E187" i="1"/>
  <c r="D187" i="1"/>
  <c r="L186" i="1"/>
  <c r="K186" i="1"/>
  <c r="J186" i="1"/>
  <c r="F186" i="1"/>
  <c r="E186" i="1"/>
  <c r="D186" i="1"/>
  <c r="L185" i="1"/>
  <c r="K185" i="1"/>
  <c r="J185" i="1"/>
  <c r="F185" i="1"/>
  <c r="E185" i="1"/>
  <c r="D185" i="1"/>
  <c r="L184" i="1"/>
  <c r="K184" i="1"/>
  <c r="J184" i="1"/>
  <c r="F184" i="1"/>
  <c r="E184" i="1"/>
  <c r="D184" i="1"/>
  <c r="L183" i="1"/>
  <c r="K183" i="1"/>
  <c r="J183" i="1"/>
  <c r="F183" i="1"/>
  <c r="E183" i="1"/>
  <c r="D183" i="1"/>
  <c r="L182" i="1"/>
  <c r="K182" i="1"/>
  <c r="J182" i="1"/>
  <c r="F182" i="1"/>
  <c r="E182" i="1"/>
  <c r="D182" i="1"/>
  <c r="L181" i="1"/>
  <c r="K181" i="1"/>
  <c r="J181" i="1"/>
  <c r="F181" i="1"/>
  <c r="E181" i="1"/>
  <c r="D181" i="1"/>
  <c r="L180" i="1"/>
  <c r="K180" i="1"/>
  <c r="J180" i="1"/>
  <c r="F180" i="1"/>
  <c r="E180" i="1"/>
  <c r="D180" i="1"/>
  <c r="L179" i="1"/>
  <c r="K179" i="1"/>
  <c r="J179" i="1"/>
  <c r="F179" i="1"/>
  <c r="E179" i="1"/>
  <c r="D179" i="1"/>
  <c r="L178" i="1"/>
  <c r="K178" i="1"/>
  <c r="J178" i="1"/>
  <c r="F178" i="1"/>
  <c r="E178" i="1"/>
  <c r="D178" i="1"/>
  <c r="L177" i="1"/>
  <c r="K177" i="1"/>
  <c r="J177" i="1"/>
  <c r="F177" i="1"/>
  <c r="E177" i="1"/>
  <c r="D177" i="1"/>
  <c r="L176" i="1"/>
  <c r="K176" i="1"/>
  <c r="J176" i="1"/>
  <c r="F176" i="1"/>
  <c r="E176" i="1"/>
  <c r="D176" i="1"/>
  <c r="L175" i="1"/>
  <c r="K175" i="1"/>
  <c r="J175" i="1"/>
  <c r="F175" i="1"/>
  <c r="E175" i="1"/>
  <c r="D175" i="1"/>
  <c r="L174" i="1"/>
  <c r="K174" i="1"/>
  <c r="J174" i="1"/>
  <c r="F174" i="1"/>
  <c r="E174" i="1"/>
  <c r="D174" i="1"/>
  <c r="L173" i="1"/>
  <c r="K173" i="1"/>
  <c r="J173" i="1"/>
  <c r="F173" i="1"/>
  <c r="E173" i="1"/>
  <c r="D173" i="1"/>
  <c r="L172" i="1"/>
  <c r="K172" i="1"/>
  <c r="J172" i="1"/>
  <c r="F172" i="1"/>
  <c r="E172" i="1"/>
  <c r="D172" i="1"/>
  <c r="L171" i="1"/>
  <c r="K171" i="1"/>
  <c r="J171" i="1"/>
  <c r="F171" i="1"/>
  <c r="E171" i="1"/>
  <c r="D171" i="1"/>
  <c r="L170" i="1"/>
  <c r="K170" i="1"/>
  <c r="J170" i="1"/>
  <c r="F170" i="1"/>
  <c r="E170" i="1"/>
  <c r="D170" i="1"/>
  <c r="L169" i="1"/>
  <c r="K169" i="1"/>
  <c r="J169" i="1"/>
  <c r="F169" i="1"/>
  <c r="E169" i="1"/>
  <c r="D169" i="1"/>
  <c r="L168" i="1"/>
  <c r="K168" i="1"/>
  <c r="J168" i="1"/>
  <c r="F168" i="1"/>
  <c r="E168" i="1"/>
  <c r="D168" i="1"/>
  <c r="L167" i="1"/>
  <c r="K167" i="1"/>
  <c r="J167" i="1"/>
  <c r="F167" i="1"/>
  <c r="E167" i="1"/>
  <c r="D167" i="1"/>
  <c r="L166" i="1"/>
  <c r="K166" i="1"/>
  <c r="J166" i="1"/>
  <c r="F166" i="1"/>
  <c r="E166" i="1"/>
  <c r="D166" i="1"/>
  <c r="L165" i="1"/>
  <c r="K165" i="1"/>
  <c r="J165" i="1"/>
  <c r="F165" i="1"/>
  <c r="E165" i="1"/>
  <c r="D165" i="1"/>
  <c r="L164" i="1"/>
  <c r="K164" i="1"/>
  <c r="J164" i="1"/>
  <c r="F164" i="1"/>
  <c r="E164" i="1"/>
  <c r="D164" i="1"/>
  <c r="L163" i="1"/>
  <c r="K163" i="1"/>
  <c r="J163" i="1"/>
  <c r="F163" i="1"/>
  <c r="E163" i="1"/>
  <c r="D163" i="1"/>
  <c r="L162" i="1"/>
  <c r="K162" i="1"/>
  <c r="J162" i="1"/>
  <c r="F162" i="1"/>
  <c r="E162" i="1"/>
  <c r="D162" i="1"/>
  <c r="L161" i="1"/>
  <c r="K161" i="1"/>
  <c r="J161" i="1"/>
  <c r="F161" i="1"/>
  <c r="E161" i="1"/>
  <c r="D161" i="1"/>
  <c r="L160" i="1"/>
  <c r="K160" i="1"/>
  <c r="J160" i="1"/>
  <c r="F160" i="1"/>
  <c r="E160" i="1"/>
  <c r="D160" i="1"/>
  <c r="L159" i="1"/>
  <c r="K159" i="1"/>
  <c r="J159" i="1"/>
  <c r="F159" i="1"/>
  <c r="E159" i="1"/>
  <c r="D159" i="1"/>
  <c r="L158" i="1"/>
  <c r="K158" i="1"/>
  <c r="J158" i="1"/>
  <c r="F158" i="1"/>
  <c r="E158" i="1"/>
  <c r="D158" i="1"/>
  <c r="L157" i="1"/>
  <c r="K157" i="1"/>
  <c r="J157" i="1"/>
  <c r="F157" i="1"/>
  <c r="E157" i="1"/>
  <c r="D157" i="1"/>
  <c r="L156" i="1"/>
  <c r="K156" i="1"/>
  <c r="J156" i="1"/>
  <c r="F156" i="1"/>
  <c r="E156" i="1"/>
  <c r="D156" i="1"/>
  <c r="L155" i="1"/>
  <c r="K155" i="1"/>
  <c r="J155" i="1"/>
  <c r="F155" i="1"/>
  <c r="E155" i="1"/>
  <c r="D155" i="1"/>
  <c r="L154" i="1"/>
  <c r="K154" i="1"/>
  <c r="J154" i="1"/>
  <c r="F154" i="1"/>
  <c r="E154" i="1"/>
  <c r="D154" i="1"/>
  <c r="L153" i="1"/>
  <c r="K153" i="1"/>
  <c r="J153" i="1"/>
  <c r="F153" i="1"/>
  <c r="E153" i="1"/>
  <c r="D153" i="1"/>
  <c r="L152" i="1"/>
  <c r="K152" i="1"/>
  <c r="J152" i="1"/>
  <c r="F152" i="1"/>
  <c r="E152" i="1"/>
  <c r="D152" i="1"/>
  <c r="L151" i="1"/>
  <c r="K151" i="1"/>
  <c r="J151" i="1"/>
  <c r="F151" i="1"/>
  <c r="E151" i="1"/>
  <c r="D151" i="1"/>
  <c r="L150" i="1"/>
  <c r="K150" i="1"/>
  <c r="J150" i="1"/>
  <c r="F150" i="1"/>
  <c r="E150" i="1"/>
  <c r="D150" i="1"/>
  <c r="L149" i="1"/>
  <c r="K149" i="1"/>
  <c r="J149" i="1"/>
  <c r="F149" i="1"/>
  <c r="E149" i="1"/>
  <c r="D149" i="1"/>
  <c r="L148" i="1"/>
  <c r="K148" i="1"/>
  <c r="J148" i="1"/>
  <c r="F148" i="1"/>
  <c r="E148" i="1"/>
  <c r="D148" i="1"/>
  <c r="L147" i="1"/>
  <c r="K147" i="1"/>
  <c r="J147" i="1"/>
  <c r="F147" i="1"/>
  <c r="E147" i="1"/>
  <c r="D147" i="1"/>
  <c r="L146" i="1"/>
  <c r="K146" i="1"/>
  <c r="J146" i="1"/>
  <c r="F146" i="1"/>
  <c r="E146" i="1"/>
  <c r="D146" i="1"/>
  <c r="L145" i="1"/>
  <c r="K145" i="1"/>
  <c r="J145" i="1"/>
  <c r="F145" i="1"/>
  <c r="E145" i="1"/>
  <c r="D145" i="1"/>
  <c r="L144" i="1"/>
  <c r="K144" i="1"/>
  <c r="J144" i="1"/>
  <c r="F144" i="1"/>
  <c r="E144" i="1"/>
  <c r="D144" i="1"/>
  <c r="L143" i="1"/>
  <c r="K143" i="1"/>
  <c r="J143" i="1"/>
  <c r="F143" i="1"/>
  <c r="E143" i="1"/>
  <c r="D143" i="1"/>
  <c r="L142" i="1"/>
  <c r="K142" i="1"/>
  <c r="J142" i="1"/>
  <c r="F142" i="1"/>
  <c r="E142" i="1"/>
  <c r="D142" i="1"/>
  <c r="L141" i="1"/>
  <c r="K141" i="1"/>
  <c r="J141" i="1"/>
  <c r="F141" i="1"/>
  <c r="E141" i="1"/>
  <c r="D141" i="1"/>
  <c r="L140" i="1"/>
  <c r="K140" i="1"/>
  <c r="J140" i="1"/>
  <c r="F140" i="1"/>
  <c r="E140" i="1"/>
  <c r="D140" i="1"/>
  <c r="L139" i="1"/>
  <c r="K139" i="1"/>
  <c r="J139" i="1"/>
  <c r="F139" i="1"/>
  <c r="E139" i="1"/>
  <c r="D139" i="1"/>
  <c r="L138" i="1"/>
  <c r="K138" i="1"/>
  <c r="J138" i="1"/>
  <c r="F138" i="1"/>
  <c r="E138" i="1"/>
  <c r="D138" i="1"/>
  <c r="L137" i="1"/>
  <c r="K137" i="1"/>
  <c r="J137" i="1"/>
  <c r="F137" i="1"/>
  <c r="E137" i="1"/>
  <c r="D137" i="1"/>
  <c r="L136" i="1"/>
  <c r="K136" i="1"/>
  <c r="J136" i="1"/>
  <c r="F136" i="1"/>
  <c r="E136" i="1"/>
  <c r="D136" i="1"/>
  <c r="L135" i="1"/>
  <c r="K135" i="1"/>
  <c r="J135" i="1"/>
  <c r="F135" i="1"/>
  <c r="E135" i="1"/>
  <c r="D135" i="1"/>
  <c r="L134" i="1"/>
  <c r="K134" i="1"/>
  <c r="J134" i="1"/>
  <c r="F134" i="1"/>
  <c r="E134" i="1"/>
  <c r="D134" i="1"/>
  <c r="L133" i="1"/>
  <c r="K133" i="1"/>
  <c r="J133" i="1"/>
  <c r="F133" i="1"/>
  <c r="E133" i="1"/>
  <c r="D133" i="1"/>
  <c r="L132" i="1"/>
  <c r="K132" i="1"/>
  <c r="J132" i="1"/>
  <c r="F132" i="1"/>
  <c r="E132" i="1"/>
  <c r="D132" i="1"/>
  <c r="L131" i="1"/>
  <c r="K131" i="1"/>
  <c r="J131" i="1"/>
  <c r="F131" i="1"/>
  <c r="E131" i="1"/>
  <c r="D131" i="1"/>
  <c r="L130" i="1"/>
  <c r="K130" i="1"/>
  <c r="J130" i="1"/>
  <c r="F130" i="1"/>
  <c r="E130" i="1"/>
  <c r="D130" i="1"/>
  <c r="L129" i="1"/>
  <c r="K129" i="1"/>
  <c r="J129" i="1"/>
  <c r="F129" i="1"/>
  <c r="E129" i="1"/>
  <c r="D129" i="1"/>
  <c r="L128" i="1"/>
  <c r="K128" i="1"/>
  <c r="J128" i="1"/>
  <c r="F128" i="1"/>
  <c r="E128" i="1"/>
  <c r="D128" i="1"/>
  <c r="L127" i="1"/>
  <c r="K127" i="1"/>
  <c r="J127" i="1"/>
  <c r="F127" i="1"/>
  <c r="E127" i="1"/>
  <c r="D127" i="1"/>
  <c r="L126" i="1"/>
  <c r="K126" i="1"/>
  <c r="J126" i="1"/>
  <c r="F126" i="1"/>
  <c r="E126" i="1"/>
  <c r="D126" i="1"/>
  <c r="L125" i="1"/>
  <c r="K125" i="1"/>
  <c r="J125" i="1"/>
  <c r="F125" i="1"/>
  <c r="E125" i="1"/>
  <c r="D125" i="1"/>
  <c r="L124" i="1"/>
  <c r="K124" i="1"/>
  <c r="J124" i="1"/>
  <c r="F124" i="1"/>
  <c r="E124" i="1"/>
  <c r="D124" i="1"/>
  <c r="L123" i="1"/>
  <c r="K123" i="1"/>
  <c r="J123" i="1"/>
  <c r="F123" i="1"/>
  <c r="E123" i="1"/>
  <c r="D123" i="1"/>
  <c r="L122" i="1"/>
  <c r="K122" i="1"/>
  <c r="J122" i="1"/>
  <c r="F122" i="1"/>
  <c r="E122" i="1"/>
  <c r="D122" i="1"/>
  <c r="L121" i="1"/>
  <c r="K121" i="1"/>
  <c r="J121" i="1"/>
  <c r="F121" i="1"/>
  <c r="E121" i="1"/>
  <c r="D121" i="1"/>
  <c r="L120" i="1"/>
  <c r="K120" i="1"/>
  <c r="J120" i="1"/>
  <c r="F120" i="1"/>
  <c r="E120" i="1"/>
  <c r="D120" i="1"/>
  <c r="L119" i="1"/>
  <c r="K119" i="1"/>
  <c r="J119" i="1"/>
  <c r="F119" i="1"/>
  <c r="E119" i="1"/>
  <c r="D119" i="1"/>
  <c r="L118" i="1"/>
  <c r="K118" i="1"/>
  <c r="J118" i="1"/>
  <c r="F118" i="1"/>
  <c r="E118" i="1"/>
  <c r="D118" i="1"/>
  <c r="L117" i="1"/>
  <c r="K117" i="1"/>
  <c r="J117" i="1"/>
  <c r="F117" i="1"/>
  <c r="E117" i="1"/>
  <c r="D117" i="1"/>
  <c r="L116" i="1"/>
  <c r="K116" i="1"/>
  <c r="J116" i="1"/>
  <c r="F116" i="1"/>
  <c r="E116" i="1"/>
  <c r="D116" i="1"/>
  <c r="L115" i="1"/>
  <c r="K115" i="1"/>
  <c r="J115" i="1"/>
  <c r="F115" i="1"/>
  <c r="E115" i="1"/>
  <c r="D115" i="1"/>
  <c r="L114" i="1"/>
  <c r="K114" i="1"/>
  <c r="J114" i="1"/>
  <c r="F114" i="1"/>
  <c r="E114" i="1"/>
  <c r="D114" i="1"/>
  <c r="L113" i="1"/>
  <c r="K113" i="1"/>
  <c r="J113" i="1"/>
  <c r="F113" i="1"/>
  <c r="E113" i="1"/>
  <c r="D113" i="1"/>
  <c r="L112" i="1"/>
  <c r="K112" i="1"/>
  <c r="J112" i="1"/>
  <c r="F112" i="1"/>
  <c r="E112" i="1"/>
  <c r="D112" i="1"/>
  <c r="L111" i="1"/>
  <c r="K111" i="1"/>
  <c r="J111" i="1"/>
  <c r="F111" i="1"/>
  <c r="E111" i="1"/>
  <c r="D111" i="1"/>
  <c r="L110" i="1"/>
  <c r="K110" i="1"/>
  <c r="J110" i="1"/>
  <c r="F110" i="1"/>
  <c r="E110" i="1"/>
  <c r="D110" i="1"/>
  <c r="L109" i="1"/>
  <c r="K109" i="1"/>
  <c r="J109" i="1"/>
  <c r="F109" i="1"/>
  <c r="E109" i="1"/>
  <c r="D109" i="1"/>
  <c r="L108" i="1"/>
  <c r="K108" i="1"/>
  <c r="J108" i="1"/>
  <c r="F108" i="1"/>
  <c r="E108" i="1"/>
  <c r="D108" i="1"/>
  <c r="L107" i="1"/>
  <c r="K107" i="1"/>
  <c r="J107" i="1"/>
  <c r="F107" i="1"/>
  <c r="E107" i="1"/>
  <c r="D107" i="1"/>
  <c r="L106" i="1"/>
  <c r="K106" i="1"/>
  <c r="J106" i="1"/>
  <c r="F106" i="1"/>
  <c r="E106" i="1"/>
  <c r="D106" i="1"/>
  <c r="L105" i="1"/>
  <c r="K105" i="1"/>
  <c r="J105" i="1"/>
  <c r="F105" i="1"/>
  <c r="E105" i="1"/>
  <c r="D105" i="1"/>
  <c r="L104" i="1"/>
  <c r="K104" i="1"/>
  <c r="J104" i="1"/>
  <c r="F104" i="1"/>
  <c r="E104" i="1"/>
  <c r="D104" i="1"/>
  <c r="L103" i="1"/>
  <c r="K103" i="1"/>
  <c r="J103" i="1"/>
  <c r="F103" i="1"/>
  <c r="E103" i="1"/>
  <c r="D103" i="1"/>
  <c r="L102" i="1"/>
  <c r="K102" i="1"/>
  <c r="J102" i="1"/>
  <c r="F102" i="1"/>
  <c r="E102" i="1"/>
  <c r="D102" i="1"/>
  <c r="L101" i="1"/>
  <c r="K101" i="1"/>
  <c r="J101" i="1"/>
  <c r="F101" i="1"/>
  <c r="E101" i="1"/>
  <c r="D101" i="1"/>
  <c r="L100" i="1"/>
  <c r="K100" i="1"/>
  <c r="J100" i="1"/>
  <c r="F100" i="1"/>
  <c r="E100" i="1"/>
  <c r="D100" i="1"/>
  <c r="L99" i="1"/>
  <c r="K99" i="1"/>
  <c r="J99" i="1"/>
  <c r="F99" i="1"/>
  <c r="E99" i="1"/>
  <c r="D99" i="1"/>
  <c r="L98" i="1"/>
  <c r="K98" i="1"/>
  <c r="J98" i="1"/>
  <c r="F98" i="1"/>
  <c r="E98" i="1"/>
  <c r="D98" i="1"/>
  <c r="L97" i="1"/>
  <c r="K97" i="1"/>
  <c r="J97" i="1"/>
  <c r="F97" i="1"/>
  <c r="E97" i="1"/>
  <c r="D97" i="1"/>
  <c r="L96" i="1"/>
  <c r="K96" i="1"/>
  <c r="J96" i="1"/>
  <c r="F96" i="1"/>
  <c r="E96" i="1"/>
  <c r="D96" i="1"/>
  <c r="L95" i="1"/>
  <c r="K95" i="1"/>
  <c r="J95" i="1"/>
  <c r="F95" i="1"/>
  <c r="E95" i="1"/>
  <c r="D95" i="1"/>
  <c r="L94" i="1"/>
  <c r="K94" i="1"/>
  <c r="J94" i="1"/>
  <c r="F94" i="1"/>
  <c r="E94" i="1"/>
  <c r="D94" i="1"/>
  <c r="L93" i="1"/>
  <c r="K93" i="1"/>
  <c r="J93" i="1"/>
  <c r="F93" i="1"/>
  <c r="E93" i="1"/>
  <c r="D93" i="1"/>
  <c r="L92" i="1"/>
  <c r="K92" i="1"/>
  <c r="J92" i="1"/>
  <c r="F92" i="1"/>
  <c r="E92" i="1"/>
  <c r="D92" i="1"/>
  <c r="L91" i="1"/>
  <c r="K91" i="1"/>
  <c r="J91" i="1"/>
  <c r="F91" i="1"/>
  <c r="E91" i="1"/>
  <c r="D91" i="1"/>
  <c r="L90" i="1"/>
  <c r="K90" i="1"/>
  <c r="J90" i="1"/>
  <c r="F90" i="1"/>
  <c r="E90" i="1"/>
  <c r="D90" i="1"/>
  <c r="L89" i="1"/>
  <c r="K89" i="1"/>
  <c r="J89" i="1"/>
  <c r="F89" i="1"/>
  <c r="E89" i="1"/>
  <c r="D89" i="1"/>
  <c r="L88" i="1"/>
  <c r="K88" i="1"/>
  <c r="J88" i="1"/>
  <c r="F88" i="1"/>
  <c r="E88" i="1"/>
  <c r="D88" i="1"/>
  <c r="L87" i="1"/>
  <c r="K87" i="1"/>
  <c r="J87" i="1"/>
  <c r="F87" i="1"/>
  <c r="E87" i="1"/>
  <c r="D87" i="1"/>
  <c r="L86" i="1"/>
  <c r="K86" i="1"/>
  <c r="J86" i="1"/>
  <c r="F86" i="1"/>
  <c r="E86" i="1"/>
  <c r="D86" i="1"/>
  <c r="L85" i="1"/>
  <c r="K85" i="1"/>
  <c r="J85" i="1"/>
  <c r="F85" i="1"/>
  <c r="E85" i="1"/>
  <c r="D85" i="1"/>
  <c r="L84" i="1"/>
  <c r="K84" i="1"/>
  <c r="J84" i="1"/>
  <c r="F84" i="1"/>
  <c r="E84" i="1"/>
  <c r="D84" i="1"/>
  <c r="L83" i="1"/>
  <c r="K83" i="1"/>
  <c r="J83" i="1"/>
  <c r="F83" i="1"/>
  <c r="E83" i="1"/>
  <c r="D83" i="1"/>
  <c r="L82" i="1"/>
  <c r="K82" i="1"/>
  <c r="J82" i="1"/>
  <c r="F82" i="1"/>
  <c r="E82" i="1"/>
  <c r="D82" i="1"/>
  <c r="L81" i="1"/>
  <c r="K81" i="1"/>
  <c r="J81" i="1"/>
  <c r="F81" i="1"/>
  <c r="E81" i="1"/>
  <c r="D81" i="1"/>
  <c r="L80" i="1"/>
  <c r="K80" i="1"/>
  <c r="J80" i="1"/>
  <c r="F80" i="1"/>
  <c r="E80" i="1"/>
  <c r="D80" i="1"/>
  <c r="L79" i="1"/>
  <c r="K79" i="1"/>
  <c r="J79" i="1"/>
  <c r="F79" i="1"/>
  <c r="E79" i="1"/>
  <c r="D79" i="1"/>
  <c r="L78" i="1"/>
  <c r="K78" i="1"/>
  <c r="J78" i="1"/>
  <c r="F78" i="1"/>
  <c r="E78" i="1"/>
  <c r="D78" i="1"/>
  <c r="L77" i="1"/>
  <c r="K77" i="1"/>
  <c r="J77" i="1"/>
  <c r="F77" i="1"/>
  <c r="E77" i="1"/>
  <c r="D77" i="1"/>
  <c r="L76" i="1"/>
  <c r="K76" i="1"/>
  <c r="J76" i="1"/>
  <c r="F76" i="1"/>
  <c r="E76" i="1"/>
  <c r="D76" i="1"/>
  <c r="L75" i="1"/>
  <c r="K75" i="1"/>
  <c r="J75" i="1"/>
  <c r="F75" i="1"/>
  <c r="E75" i="1"/>
  <c r="D75" i="1"/>
  <c r="L74" i="1"/>
  <c r="K74" i="1"/>
  <c r="J74" i="1"/>
  <c r="F74" i="1"/>
  <c r="E74" i="1"/>
  <c r="D74" i="1"/>
  <c r="L73" i="1"/>
  <c r="K73" i="1"/>
  <c r="J73" i="1"/>
  <c r="F73" i="1"/>
  <c r="E73" i="1"/>
  <c r="D73" i="1"/>
  <c r="L72" i="1"/>
  <c r="K72" i="1"/>
  <c r="J72" i="1"/>
  <c r="F72" i="1"/>
  <c r="E72" i="1"/>
  <c r="D72" i="1"/>
  <c r="L71" i="1"/>
  <c r="K71" i="1"/>
  <c r="J71" i="1"/>
  <c r="F71" i="1"/>
  <c r="E71" i="1"/>
  <c r="D71" i="1"/>
  <c r="L70" i="1"/>
  <c r="K70" i="1"/>
  <c r="J70" i="1"/>
  <c r="F70" i="1"/>
  <c r="E70" i="1"/>
  <c r="D70" i="1"/>
  <c r="L69" i="1"/>
  <c r="K69" i="1"/>
  <c r="J69" i="1"/>
  <c r="F69" i="1"/>
  <c r="E69" i="1"/>
  <c r="D69" i="1"/>
  <c r="C10" i="1" a="1"/>
  <c r="C37" i="7" s="1"/>
  <c r="C4" i="1"/>
  <c r="E42" i="1" l="1"/>
  <c r="F42" i="1"/>
  <c r="F49" i="1"/>
  <c r="F51" i="1"/>
  <c r="J18" i="1"/>
  <c r="L25" i="1"/>
  <c r="F26" i="1"/>
  <c r="D33" i="1"/>
  <c r="C38" i="7"/>
  <c r="E38" i="7" s="1" a="1"/>
  <c r="E38" i="7" s="1"/>
  <c r="D35" i="1"/>
  <c r="C58" i="7"/>
  <c r="E58" i="7" s="1" a="1"/>
  <c r="E58" i="7" s="1"/>
  <c r="F35" i="1"/>
  <c r="E37" i="7" a="1"/>
  <c r="E37" i="7" s="1"/>
  <c r="A37" i="7"/>
  <c r="D37" i="7" s="1" a="1"/>
  <c r="D37" i="7" s="1"/>
  <c r="C4" i="7"/>
  <c r="B1" i="7" s="1"/>
  <c r="K4" i="4" a="1"/>
  <c r="K4" i="4" s="1"/>
  <c r="H4" i="4" a="1"/>
  <c r="H4" i="4" s="1"/>
  <c r="H47" i="1" s="1"/>
  <c r="I4" i="4" a="1"/>
  <c r="I4" i="4" s="1"/>
  <c r="I49" i="1" s="1"/>
  <c r="B1" i="1"/>
  <c r="F59" i="1"/>
  <c r="C11" i="7"/>
  <c r="K28" i="1"/>
  <c r="J35" i="1"/>
  <c r="J61" i="1"/>
  <c r="E12" i="1"/>
  <c r="L28" i="1"/>
  <c r="D45" i="1"/>
  <c r="K61" i="1"/>
  <c r="K52" i="1"/>
  <c r="K12" i="1"/>
  <c r="L21" i="1"/>
  <c r="F45" i="1"/>
  <c r="D62" i="1"/>
  <c r="E13" i="1"/>
  <c r="E22" i="1"/>
  <c r="F38" i="1"/>
  <c r="D55" i="1"/>
  <c r="E62" i="1"/>
  <c r="F22" i="1"/>
  <c r="D46" i="1"/>
  <c r="E55" i="1"/>
  <c r="C15" i="7"/>
  <c r="G4" i="4" a="1"/>
  <c r="G4" i="4" s="1"/>
  <c r="G55" i="1" s="1"/>
  <c r="E46" i="1"/>
  <c r="F55" i="1"/>
  <c r="D63" i="1"/>
  <c r="J31" i="1"/>
  <c r="J15" i="1"/>
  <c r="K31" i="1"/>
  <c r="D65" i="1"/>
  <c r="C54" i="7"/>
  <c r="J4" i="4" a="1"/>
  <c r="J4" i="4" s="1"/>
  <c r="K15" i="1"/>
  <c r="K22" i="1"/>
  <c r="L31" i="1"/>
  <c r="J55" i="1"/>
  <c r="E65" i="1"/>
  <c r="L15" i="1"/>
  <c r="D23" i="1"/>
  <c r="D32" i="1"/>
  <c r="J39" i="1"/>
  <c r="K55" i="1"/>
  <c r="D66" i="1"/>
  <c r="C59" i="7"/>
  <c r="C39" i="7"/>
  <c r="C19" i="7"/>
  <c r="D68" i="1"/>
  <c r="K65" i="1"/>
  <c r="E59" i="1"/>
  <c r="L56" i="1"/>
  <c r="J54" i="1"/>
  <c r="F50" i="1"/>
  <c r="D48" i="1"/>
  <c r="K45" i="1"/>
  <c r="E39" i="1"/>
  <c r="L36" i="1"/>
  <c r="J34" i="1"/>
  <c r="F30" i="1"/>
  <c r="D28" i="1"/>
  <c r="K25" i="1"/>
  <c r="E19" i="1"/>
  <c r="L16" i="1"/>
  <c r="J14" i="1"/>
  <c r="C50" i="7"/>
  <c r="J67" i="1"/>
  <c r="C56" i="7"/>
  <c r="C36" i="7"/>
  <c r="C16" i="7"/>
  <c r="L67" i="1"/>
  <c r="J65" i="1"/>
  <c r="F61" i="1"/>
  <c r="D59" i="1"/>
  <c r="K56" i="1"/>
  <c r="E50" i="1"/>
  <c r="L47" i="1"/>
  <c r="J45" i="1"/>
  <c r="F41" i="1"/>
  <c r="D39" i="1"/>
  <c r="K36" i="1"/>
  <c r="E30" i="1"/>
  <c r="L27" i="1"/>
  <c r="J25" i="1"/>
  <c r="F21" i="1"/>
  <c r="D19" i="1"/>
  <c r="K16" i="1"/>
  <c r="C10" i="7"/>
  <c r="C53" i="7"/>
  <c r="C33" i="7"/>
  <c r="C13" i="7"/>
  <c r="K67" i="1"/>
  <c r="E61" i="1"/>
  <c r="L58" i="1"/>
  <c r="J56" i="1"/>
  <c r="F52" i="1"/>
  <c r="D50" i="1"/>
  <c r="K47" i="1"/>
  <c r="E41" i="1"/>
  <c r="L38" i="1"/>
  <c r="J36" i="1"/>
  <c r="F32" i="1"/>
  <c r="D30" i="1"/>
  <c r="K27" i="1"/>
  <c r="E21" i="1"/>
  <c r="L18" i="1"/>
  <c r="J16" i="1"/>
  <c r="F12" i="1"/>
  <c r="C30" i="7"/>
  <c r="C47" i="7"/>
  <c r="C27" i="7"/>
  <c r="C63" i="7"/>
  <c r="C43" i="7"/>
  <c r="C23" i="7"/>
  <c r="L68" i="1"/>
  <c r="J66" i="1"/>
  <c r="F62" i="1"/>
  <c r="D60" i="1"/>
  <c r="K57" i="1"/>
  <c r="C60" i="7"/>
  <c r="C40" i="7"/>
  <c r="C20" i="7"/>
  <c r="C12" i="7"/>
  <c r="J68" i="1"/>
  <c r="L65" i="1"/>
  <c r="L62" i="1"/>
  <c r="F60" i="1"/>
  <c r="L54" i="1"/>
  <c r="D52" i="1"/>
  <c r="L46" i="1"/>
  <c r="K41" i="1"/>
  <c r="F39" i="1"/>
  <c r="K33" i="1"/>
  <c r="F31" i="1"/>
  <c r="J28" i="1"/>
  <c r="E26" i="1"/>
  <c r="F23" i="1"/>
  <c r="J20" i="1"/>
  <c r="E18" i="1"/>
  <c r="D13" i="1"/>
  <c r="C65" i="7"/>
  <c r="C44" i="7"/>
  <c r="K62" i="1"/>
  <c r="E60" i="1"/>
  <c r="K54" i="1"/>
  <c r="L51" i="1"/>
  <c r="K46" i="1"/>
  <c r="F44" i="1"/>
  <c r="J41" i="1"/>
  <c r="K38" i="1"/>
  <c r="F36" i="1"/>
  <c r="J33" i="1"/>
  <c r="E31" i="1"/>
  <c r="D26" i="1"/>
  <c r="E23" i="1"/>
  <c r="D18" i="1"/>
  <c r="L12" i="1"/>
  <c r="C32" i="7"/>
  <c r="C28" i="7"/>
  <c r="J62" i="1"/>
  <c r="C64" i="7"/>
  <c r="F65" i="1"/>
  <c r="K59" i="1"/>
  <c r="E57" i="1"/>
  <c r="F54" i="1"/>
  <c r="J51" i="1"/>
  <c r="E49" i="1"/>
  <c r="D44" i="1"/>
  <c r="D36" i="1"/>
  <c r="L30" i="1"/>
  <c r="L22" i="1"/>
  <c r="K17" i="1"/>
  <c r="F15" i="1"/>
  <c r="J12" i="1"/>
  <c r="C10" i="1"/>
  <c r="C52" i="7"/>
  <c r="C48" i="7"/>
  <c r="C26" i="7"/>
  <c r="D67" i="1"/>
  <c r="F64" i="1"/>
  <c r="L55" i="1"/>
  <c r="K50" i="1"/>
  <c r="F48" i="1"/>
  <c r="K42" i="1"/>
  <c r="F40" i="1"/>
  <c r="J37" i="1"/>
  <c r="E35" i="1"/>
  <c r="J29" i="1"/>
  <c r="E27" i="1"/>
  <c r="D22" i="1"/>
  <c r="D14" i="1"/>
  <c r="K64" i="1"/>
  <c r="D61" i="1"/>
  <c r="L57" i="1"/>
  <c r="E54" i="1"/>
  <c r="E51" i="1"/>
  <c r="J47" i="1"/>
  <c r="J44" i="1"/>
  <c r="D41" i="1"/>
  <c r="D38" i="1"/>
  <c r="L34" i="1"/>
  <c r="F28" i="1"/>
  <c r="L24" i="1"/>
  <c r="K21" i="1"/>
  <c r="E15" i="1"/>
  <c r="K11" i="1"/>
  <c r="K68" i="1"/>
  <c r="J64" i="1"/>
  <c r="L60" i="1"/>
  <c r="J57" i="1"/>
  <c r="D54" i="1"/>
  <c r="D51" i="1"/>
  <c r="L40" i="1"/>
  <c r="L37" i="1"/>
  <c r="K34" i="1"/>
  <c r="E28" i="1"/>
  <c r="K24" i="1"/>
  <c r="J21" i="1"/>
  <c r="D15" i="1"/>
  <c r="J11" i="1"/>
  <c r="J13" i="1"/>
  <c r="L59" i="1"/>
  <c r="E37" i="1"/>
  <c r="D24" i="1"/>
  <c r="C61" i="7"/>
  <c r="J59" i="1"/>
  <c r="F20" i="1"/>
  <c r="F63" i="1"/>
  <c r="D53" i="1"/>
  <c r="L39" i="1"/>
  <c r="L29" i="1"/>
  <c r="K23" i="1"/>
  <c r="E17" i="1"/>
  <c r="K66" i="1"/>
  <c r="D56" i="1"/>
  <c r="J26" i="1"/>
  <c r="D20" i="1"/>
  <c r="D17" i="1"/>
  <c r="C46" i="7"/>
  <c r="C41" i="7"/>
  <c r="F68" i="1"/>
  <c r="K60" i="1"/>
  <c r="L53" i="1"/>
  <c r="L50" i="1"/>
  <c r="K40" i="1"/>
  <c r="K37" i="1"/>
  <c r="J27" i="1"/>
  <c r="J24" i="1"/>
  <c r="F18" i="1"/>
  <c r="L14" i="1"/>
  <c r="E11" i="1"/>
  <c r="L63" i="1"/>
  <c r="D47" i="1"/>
  <c r="J43" i="1"/>
  <c r="F37" i="1"/>
  <c r="L33" i="1"/>
  <c r="F27" i="1"/>
  <c r="E24" i="1"/>
  <c r="K20" i="1"/>
  <c r="E14" i="1"/>
  <c r="D11" i="1"/>
  <c r="C34" i="7"/>
  <c r="C18" i="7"/>
  <c r="F67" i="1"/>
  <c r="K63" i="1"/>
  <c r="F53" i="1"/>
  <c r="L49" i="1"/>
  <c r="J46" i="1"/>
  <c r="F43" i="1"/>
  <c r="E40" i="1"/>
  <c r="D27" i="1"/>
  <c r="L13" i="1"/>
  <c r="C66" i="7"/>
  <c r="C45" i="7"/>
  <c r="C29" i="7"/>
  <c r="J63" i="1"/>
  <c r="E53" i="1"/>
  <c r="E43" i="1"/>
  <c r="L26" i="1"/>
  <c r="F17" i="1"/>
  <c r="C35" i="7"/>
  <c r="C25" i="7"/>
  <c r="C14" i="7"/>
  <c r="C9" i="7"/>
  <c r="E68" i="1"/>
  <c r="J60" i="1"/>
  <c r="F57" i="1"/>
  <c r="K53" i="1"/>
  <c r="J50" i="1"/>
  <c r="E44" i="1"/>
  <c r="J40" i="1"/>
  <c r="F34" i="1"/>
  <c r="D31" i="1"/>
  <c r="L17" i="1"/>
  <c r="K14" i="1"/>
  <c r="C57" i="7"/>
  <c r="C51" i="7"/>
  <c r="E64" i="1"/>
  <c r="D57" i="1"/>
  <c r="J53" i="1"/>
  <c r="F47" i="1"/>
  <c r="L43" i="1"/>
  <c r="E34" i="1"/>
  <c r="K30" i="1"/>
  <c r="D21" i="1"/>
  <c r="J17" i="1"/>
  <c r="F11" i="1"/>
  <c r="C62" i="7"/>
  <c r="C24" i="7"/>
  <c r="D64" i="1"/>
  <c r="E47" i="1"/>
  <c r="K43" i="1"/>
  <c r="D34" i="1"/>
  <c r="J30" i="1"/>
  <c r="F24" i="1"/>
  <c r="L20" i="1"/>
  <c r="F14" i="1"/>
  <c r="E67" i="1"/>
  <c r="F56" i="1"/>
  <c r="K49" i="1"/>
  <c r="D40" i="1"/>
  <c r="D37" i="1"/>
  <c r="L23" i="1"/>
  <c r="K13" i="1"/>
  <c r="L66" i="1"/>
  <c r="E56" i="1"/>
  <c r="J49" i="1"/>
  <c r="D43" i="1"/>
  <c r="F33" i="1"/>
  <c r="K26" i="1"/>
  <c r="E20" i="1"/>
  <c r="C55" i="7"/>
  <c r="E63" i="1"/>
  <c r="L52" i="1"/>
  <c r="F46" i="1"/>
  <c r="L42" i="1"/>
  <c r="K39" i="1"/>
  <c r="E33" i="1"/>
  <c r="K29" i="1"/>
  <c r="J23" i="1"/>
  <c r="C49" i="7"/>
  <c r="C22" i="7"/>
  <c r="K58" i="1"/>
  <c r="L48" i="1"/>
  <c r="L45" i="1"/>
  <c r="K35" i="1"/>
  <c r="K32" i="1"/>
  <c r="J22" i="1"/>
  <c r="J19" i="1"/>
  <c r="F16" i="1"/>
  <c r="F13" i="1"/>
  <c r="C31" i="7"/>
  <c r="L11" i="1"/>
  <c r="K51" i="1"/>
  <c r="D12" i="1"/>
  <c r="L44" i="1"/>
  <c r="L35" i="1"/>
  <c r="C42" i="7"/>
  <c r="E36" i="1"/>
  <c r="E38" i="1"/>
  <c r="J38" i="1"/>
  <c r="E48" i="1"/>
  <c r="D16" i="1"/>
  <c r="D25" i="1"/>
  <c r="E32" i="1"/>
  <c r="J48" i="1"/>
  <c r="D58" i="1"/>
  <c r="E66" i="1"/>
  <c r="C17" i="7"/>
  <c r="J58" i="1"/>
  <c r="K18" i="1"/>
  <c r="F19" i="1"/>
  <c r="J42" i="1"/>
  <c r="K44" i="1"/>
  <c r="C21" i="7"/>
  <c r="E52" i="1"/>
  <c r="K19" i="1"/>
  <c r="J52" i="1"/>
  <c r="L19" i="1"/>
  <c r="D29" i="1"/>
  <c r="E45" i="1"/>
  <c r="L61" i="1"/>
  <c r="E29" i="1"/>
  <c r="F29" i="1"/>
  <c r="L64" i="1"/>
  <c r="E16" i="1"/>
  <c r="E25" i="1"/>
  <c r="J32" i="1"/>
  <c r="L41" i="1"/>
  <c r="K48" i="1"/>
  <c r="E58" i="1"/>
  <c r="F66" i="1"/>
  <c r="F25" i="1"/>
  <c r="L32" i="1"/>
  <c r="D42" i="1"/>
  <c r="D49" i="1"/>
  <c r="F58" i="1"/>
  <c r="A38" i="7" l="1"/>
  <c r="D38" i="7" s="1" a="1"/>
  <c r="D38" i="7" s="1"/>
  <c r="A58" i="7"/>
  <c r="D58" i="7" s="1" a="1"/>
  <c r="D58" i="7" s="1"/>
  <c r="H51" i="1"/>
  <c r="H42" i="1"/>
  <c r="E55" i="7" a="1"/>
  <c r="E55" i="7" s="1"/>
  <c r="A55" i="7"/>
  <c r="D55" i="7" s="1" a="1"/>
  <c r="D55" i="7" s="1"/>
  <c r="H21" i="1"/>
  <c r="G67" i="1"/>
  <c r="E41" i="7" a="1"/>
  <c r="E41" i="7" s="1"/>
  <c r="A41" i="7"/>
  <c r="D41" i="7" s="1" a="1"/>
  <c r="D41" i="7" s="1"/>
  <c r="E61" i="7" a="1"/>
  <c r="E61" i="7" s="1"/>
  <c r="A61" i="7"/>
  <c r="D61" i="7" s="1" a="1"/>
  <c r="D61" i="7" s="1"/>
  <c r="H11" i="1"/>
  <c r="I28" i="1"/>
  <c r="A12" i="7"/>
  <c r="D12" i="7" s="1" a="1"/>
  <c r="D12" i="7" s="1"/>
  <c r="E12" i="7" a="1"/>
  <c r="E12" i="7" s="1"/>
  <c r="I65" i="1"/>
  <c r="H43" i="1"/>
  <c r="I63" i="1"/>
  <c r="E54" i="7" a="1"/>
  <c r="E54" i="7" s="1"/>
  <c r="A54" i="7"/>
  <c r="D54" i="7" s="1" a="1"/>
  <c r="D54" i="7" s="1"/>
  <c r="G38" i="1"/>
  <c r="A20" i="7"/>
  <c r="D20" i="7" s="1" a="1"/>
  <c r="D20" i="7" s="1"/>
  <c r="E20" i="7" a="1"/>
  <c r="E20" i="7" s="1"/>
  <c r="G23" i="1"/>
  <c r="G21" i="1"/>
  <c r="H29" i="1"/>
  <c r="I61" i="1"/>
  <c r="I46" i="1"/>
  <c r="I15" i="1"/>
  <c r="G15" i="1"/>
  <c r="G63" i="1"/>
  <c r="G61" i="1"/>
  <c r="G35" i="1"/>
  <c r="A42" i="7"/>
  <c r="D42" i="7" s="1" a="1"/>
  <c r="D42" i="7" s="1"/>
  <c r="E42" i="7" a="1"/>
  <c r="E42" i="7" s="1"/>
  <c r="G24" i="1"/>
  <c r="H24" i="1"/>
  <c r="E18" i="7" a="1"/>
  <c r="E18" i="7" s="1"/>
  <c r="A18" i="7"/>
  <c r="D18" i="7" s="1" a="1"/>
  <c r="D18" i="7" s="1"/>
  <c r="A46" i="7"/>
  <c r="D46" i="7" s="1" a="1"/>
  <c r="D46" i="7" s="1"/>
  <c r="E46" i="7" a="1"/>
  <c r="E46" i="7" s="1"/>
  <c r="I16" i="1"/>
  <c r="A26" i="7"/>
  <c r="D26" i="7" s="1" a="1"/>
  <c r="D26" i="7" s="1"/>
  <c r="E26" i="7" a="1"/>
  <c r="E26" i="7" s="1"/>
  <c r="E40" i="7" a="1"/>
  <c r="E40" i="7" s="1"/>
  <c r="A40" i="7"/>
  <c r="D40" i="7" s="1" a="1"/>
  <c r="D40" i="7" s="1"/>
  <c r="I25" i="1"/>
  <c r="A13" i="7"/>
  <c r="D13" i="7" s="1" a="1"/>
  <c r="D13" i="7" s="1"/>
  <c r="E13" i="7" a="1"/>
  <c r="E13" i="7" s="1"/>
  <c r="I23" i="1"/>
  <c r="H55" i="1"/>
  <c r="I19" i="1"/>
  <c r="I52" i="1"/>
  <c r="H19" i="1"/>
  <c r="E48" i="7" a="1"/>
  <c r="E48" i="7" s="1"/>
  <c r="A48" i="7"/>
  <c r="D48" i="7" s="1" a="1"/>
  <c r="D48" i="7" s="1"/>
  <c r="E60" i="7" a="1"/>
  <c r="E60" i="7" s="1"/>
  <c r="A60" i="7"/>
  <c r="D60" i="7" s="1" a="1"/>
  <c r="D60" i="7" s="1"/>
  <c r="A33" i="7"/>
  <c r="D33" i="7" s="1" a="1"/>
  <c r="D33" i="7" s="1"/>
  <c r="E33" i="7" a="1"/>
  <c r="E33" i="7" s="1"/>
  <c r="A53" i="7"/>
  <c r="D53" i="7" s="1" a="1"/>
  <c r="D53" i="7" s="1"/>
  <c r="E53" i="7" a="1"/>
  <c r="E53" i="7" s="1"/>
  <c r="G52" i="1"/>
  <c r="A39" i="7"/>
  <c r="D39" i="7" s="1" a="1"/>
  <c r="D39" i="7" s="1"/>
  <c r="E39" i="7" a="1"/>
  <c r="E39" i="7" s="1"/>
  <c r="E11" i="7" a="1"/>
  <c r="E11" i="7" s="1"/>
  <c r="A11" i="7"/>
  <c r="D11" i="7" s="1" a="1"/>
  <c r="D11" i="7" s="1"/>
  <c r="G27" i="1"/>
  <c r="H27" i="1"/>
  <c r="I27" i="1"/>
  <c r="E34" i="7" a="1"/>
  <c r="E34" i="7" s="1"/>
  <c r="A34" i="7"/>
  <c r="D34" i="7" s="1" a="1"/>
  <c r="D34" i="7" s="1"/>
  <c r="I11" i="1"/>
  <c r="E52" i="7" a="1"/>
  <c r="E52" i="7" s="1"/>
  <c r="A52" i="7"/>
  <c r="D52" i="7" s="1" a="1"/>
  <c r="D52" i="7" s="1"/>
  <c r="G37" i="1"/>
  <c r="H37" i="1"/>
  <c r="I37" i="1"/>
  <c r="A45" i="7"/>
  <c r="D45" i="7" s="1" a="1"/>
  <c r="D45" i="7" s="1"/>
  <c r="E45" i="7" a="1"/>
  <c r="E45" i="7" s="1"/>
  <c r="H17" i="1"/>
  <c r="I21" i="1"/>
  <c r="H36" i="1"/>
  <c r="H18" i="1"/>
  <c r="I24" i="1"/>
  <c r="F10" i="1"/>
  <c r="P4" i="4" s="1" a="1"/>
  <c r="E10" i="1"/>
  <c r="D10" i="1"/>
  <c r="H10" i="1"/>
  <c r="C8" i="7"/>
  <c r="G10" i="1"/>
  <c r="L10" i="1"/>
  <c r="J10" i="1"/>
  <c r="I10" i="1"/>
  <c r="K10" i="1"/>
  <c r="I62" i="1"/>
  <c r="A10" i="7"/>
  <c r="D10" i="7" s="1" a="1"/>
  <c r="D10" i="7" s="1"/>
  <c r="E10" i="7" a="1"/>
  <c r="E10" i="7" s="1"/>
  <c r="I54" i="1"/>
  <c r="A59" i="7"/>
  <c r="D59" i="7" s="1" a="1"/>
  <c r="D59" i="7" s="1"/>
  <c r="E59" i="7" a="1"/>
  <c r="E59" i="7" s="1"/>
  <c r="I22" i="1"/>
  <c r="H35" i="1"/>
  <c r="A19" i="7"/>
  <c r="D19" i="7" s="1" a="1"/>
  <c r="D19" i="7" s="1"/>
  <c r="E19" i="7" a="1"/>
  <c r="E19" i="7" s="1"/>
  <c r="G39" i="1"/>
  <c r="G13" i="1"/>
  <c r="I35" i="1"/>
  <c r="G54" i="1"/>
  <c r="E17" i="7" a="1"/>
  <c r="E17" i="7" s="1"/>
  <c r="A17" i="7"/>
  <c r="D17" i="7" s="1" a="1"/>
  <c r="D17" i="7" s="1"/>
  <c r="I55" i="1"/>
  <c r="I36" i="1"/>
  <c r="A29" i="7"/>
  <c r="D29" i="7" s="1" a="1"/>
  <c r="D29" i="7" s="1"/>
  <c r="E29" i="7" a="1"/>
  <c r="E29" i="7" s="1"/>
  <c r="H28" i="1"/>
  <c r="G62" i="1"/>
  <c r="H40" i="1"/>
  <c r="I40" i="1"/>
  <c r="A66" i="7"/>
  <c r="D66" i="7" s="1" a="1"/>
  <c r="D66" i="7" s="1"/>
  <c r="E66" i="7" a="1"/>
  <c r="E66" i="7" s="1"/>
  <c r="H34" i="1"/>
  <c r="G12" i="1"/>
  <c r="H32" i="1"/>
  <c r="I203" i="1"/>
  <c r="I183" i="1"/>
  <c r="I163" i="1"/>
  <c r="I143" i="1"/>
  <c r="I123" i="1"/>
  <c r="I103" i="1"/>
  <c r="I83" i="1"/>
  <c r="I176" i="1"/>
  <c r="I156" i="1"/>
  <c r="I194" i="1"/>
  <c r="I174" i="1"/>
  <c r="I154" i="1"/>
  <c r="I134" i="1"/>
  <c r="I114" i="1"/>
  <c r="I94" i="1"/>
  <c r="I74" i="1"/>
  <c r="I196" i="1"/>
  <c r="I136" i="1"/>
  <c r="I116" i="1"/>
  <c r="I96" i="1"/>
  <c r="I76" i="1"/>
  <c r="I250" i="1"/>
  <c r="I245" i="1"/>
  <c r="I240" i="1"/>
  <c r="I235" i="1"/>
  <c r="I230" i="1"/>
  <c r="I225" i="1"/>
  <c r="I220" i="1"/>
  <c r="I215" i="1"/>
  <c r="I210" i="1"/>
  <c r="I205" i="1"/>
  <c r="I185" i="1"/>
  <c r="I165" i="1"/>
  <c r="I145" i="1"/>
  <c r="I125" i="1"/>
  <c r="I105" i="1"/>
  <c r="I85" i="1"/>
  <c r="I207" i="1"/>
  <c r="I187" i="1"/>
  <c r="I167" i="1"/>
  <c r="I147" i="1"/>
  <c r="I127" i="1"/>
  <c r="I107" i="1"/>
  <c r="I87" i="1"/>
  <c r="I195" i="1"/>
  <c r="I175" i="1"/>
  <c r="I155" i="1"/>
  <c r="I135" i="1"/>
  <c r="I115" i="1"/>
  <c r="I95" i="1"/>
  <c r="I75" i="1"/>
  <c r="I251" i="1"/>
  <c r="I214" i="1"/>
  <c r="I204" i="1"/>
  <c r="I199" i="1"/>
  <c r="I177" i="1"/>
  <c r="I152" i="1"/>
  <c r="I142" i="1"/>
  <c r="I110" i="1"/>
  <c r="I88" i="1"/>
  <c r="I73" i="1"/>
  <c r="I219" i="1"/>
  <c r="I189" i="1"/>
  <c r="I100" i="1"/>
  <c r="I78" i="1"/>
  <c r="I224" i="1"/>
  <c r="I184" i="1"/>
  <c r="I179" i="1"/>
  <c r="I157" i="1"/>
  <c r="I132" i="1"/>
  <c r="I122" i="1"/>
  <c r="I90" i="1"/>
  <c r="I229" i="1"/>
  <c r="I201" i="1"/>
  <c r="I191" i="1"/>
  <c r="I169" i="1"/>
  <c r="I80" i="1"/>
  <c r="I234" i="1"/>
  <c r="I213" i="1"/>
  <c r="I164" i="1"/>
  <c r="I159" i="1"/>
  <c r="I137" i="1"/>
  <c r="I112" i="1"/>
  <c r="I102" i="1"/>
  <c r="I70" i="1"/>
  <c r="I248" i="1"/>
  <c r="I227" i="1"/>
  <c r="I200" i="1"/>
  <c r="I178" i="1"/>
  <c r="I146" i="1"/>
  <c r="I121" i="1"/>
  <c r="I111" i="1"/>
  <c r="I89" i="1"/>
  <c r="I236" i="1"/>
  <c r="I192" i="1"/>
  <c r="I181" i="1"/>
  <c r="I98" i="1"/>
  <c r="I252" i="1"/>
  <c r="I241" i="1"/>
  <c r="I170" i="1"/>
  <c r="I151" i="1"/>
  <c r="I130" i="1"/>
  <c r="I79" i="1"/>
  <c r="I222" i="1"/>
  <c r="I129" i="1"/>
  <c r="I113" i="1"/>
  <c r="I246" i="1"/>
  <c r="I208" i="1"/>
  <c r="I117" i="1"/>
  <c r="I106" i="1"/>
  <c r="I202" i="1"/>
  <c r="I108" i="1"/>
  <c r="I81" i="1"/>
  <c r="I217" i="1"/>
  <c r="I161" i="1"/>
  <c r="I153" i="1"/>
  <c r="I97" i="1"/>
  <c r="I239" i="1"/>
  <c r="I211" i="1"/>
  <c r="I180" i="1"/>
  <c r="I218" i="1"/>
  <c r="I197" i="1"/>
  <c r="I138" i="1"/>
  <c r="I84" i="1"/>
  <c r="I212" i="1"/>
  <c r="I186" i="1"/>
  <c r="I119" i="1"/>
  <c r="I92" i="1"/>
  <c r="I223" i="1"/>
  <c r="I172" i="1"/>
  <c r="I140" i="1"/>
  <c r="I228" i="1"/>
  <c r="I148" i="1"/>
  <c r="I86" i="1"/>
  <c r="I244" i="1"/>
  <c r="I188" i="1"/>
  <c r="I233" i="1"/>
  <c r="I150" i="1"/>
  <c r="I124" i="1"/>
  <c r="I254" i="1"/>
  <c r="I243" i="1"/>
  <c r="I221" i="1"/>
  <c r="I131" i="1"/>
  <c r="I118" i="1"/>
  <c r="I182" i="1"/>
  <c r="I253" i="1"/>
  <c r="I247" i="1"/>
  <c r="I216" i="1"/>
  <c r="I133" i="1"/>
  <c r="I209" i="1"/>
  <c r="I72" i="1"/>
  <c r="I206" i="1"/>
  <c r="I93" i="1"/>
  <c r="I190" i="1"/>
  <c r="I141" i="1"/>
  <c r="I99" i="1"/>
  <c r="I193" i="1"/>
  <c r="I126" i="1"/>
  <c r="I120" i="1"/>
  <c r="I198" i="1"/>
  <c r="I104" i="1"/>
  <c r="I101" i="1"/>
  <c r="I149" i="1"/>
  <c r="I242" i="1"/>
  <c r="I158" i="1"/>
  <c r="I160" i="1"/>
  <c r="I69" i="1"/>
  <c r="I249" i="1"/>
  <c r="I237" i="1"/>
  <c r="I231" i="1"/>
  <c r="I128" i="1"/>
  <c r="I82" i="1"/>
  <c r="I173" i="1"/>
  <c r="I109" i="1"/>
  <c r="I91" i="1"/>
  <c r="I139" i="1"/>
  <c r="I166" i="1"/>
  <c r="I144" i="1"/>
  <c r="I71" i="1"/>
  <c r="I77" i="1"/>
  <c r="I226" i="1"/>
  <c r="I232" i="1"/>
  <c r="I168" i="1"/>
  <c r="I66" i="1"/>
  <c r="I162" i="1"/>
  <c r="I171" i="1"/>
  <c r="I238" i="1"/>
  <c r="I18" i="1"/>
  <c r="G66" i="1"/>
  <c r="G18" i="1"/>
  <c r="G68" i="1"/>
  <c r="G36" i="1"/>
  <c r="H64" i="1"/>
  <c r="I14" i="1"/>
  <c r="I42" i="1"/>
  <c r="I41" i="1"/>
  <c r="E31" i="7" a="1"/>
  <c r="E31" i="7" s="1"/>
  <c r="A31" i="7"/>
  <c r="D31" i="7" s="1" a="1"/>
  <c r="D31" i="7" s="1"/>
  <c r="A22" i="7"/>
  <c r="D22" i="7" s="1" a="1"/>
  <c r="D22" i="7" s="1"/>
  <c r="E22" i="7" a="1"/>
  <c r="E22" i="7" s="1"/>
  <c r="I59" i="1"/>
  <c r="G47" i="1"/>
  <c r="G17" i="1"/>
  <c r="G31" i="1"/>
  <c r="I32" i="1"/>
  <c r="E64" i="7" a="1"/>
  <c r="E64" i="7" s="1"/>
  <c r="A64" i="7"/>
  <c r="D64" i="7" s="1" a="1"/>
  <c r="D64" i="7" s="1"/>
  <c r="G49" i="1"/>
  <c r="I48" i="1"/>
  <c r="H26" i="1"/>
  <c r="I51" i="1"/>
  <c r="A49" i="7"/>
  <c r="D49" i="7" s="1" a="1"/>
  <c r="D49" i="7" s="1"/>
  <c r="E49" i="7" a="1"/>
  <c r="E49" i="7" s="1"/>
  <c r="H50" i="1"/>
  <c r="I50" i="1"/>
  <c r="H20" i="1"/>
  <c r="I30" i="1"/>
  <c r="G34" i="1"/>
  <c r="I31" i="1"/>
  <c r="G20" i="1"/>
  <c r="H39" i="1"/>
  <c r="I17" i="1"/>
  <c r="H66" i="1"/>
  <c r="A16" i="7"/>
  <c r="D16" i="7" s="1" a="1"/>
  <c r="D16" i="7" s="1"/>
  <c r="E16" i="7" a="1"/>
  <c r="E16" i="7" s="1"/>
  <c r="I29" i="1"/>
  <c r="G16" i="1"/>
  <c r="E21" i="7" a="1"/>
  <c r="E21" i="7" s="1"/>
  <c r="A21" i="7"/>
  <c r="D21" i="7" s="1" a="1"/>
  <c r="D21" i="7" s="1"/>
  <c r="G48" i="1"/>
  <c r="G64" i="1"/>
  <c r="G46" i="1"/>
  <c r="G45" i="1"/>
  <c r="A32" i="7"/>
  <c r="D32" i="7" s="1" a="1"/>
  <c r="D32" i="7" s="1"/>
  <c r="E32" i="7" a="1"/>
  <c r="E32" i="7" s="1"/>
  <c r="E27" i="7" a="1"/>
  <c r="E27" i="7" s="1"/>
  <c r="A27" i="7"/>
  <c r="D27" i="7" s="1" a="1"/>
  <c r="D27" i="7" s="1"/>
  <c r="A36" i="7"/>
  <c r="D36" i="7" s="1" a="1"/>
  <c r="D36" i="7" s="1"/>
  <c r="E36" i="7" a="1"/>
  <c r="E36" i="7" s="1"/>
  <c r="G22" i="1"/>
  <c r="H192" i="1"/>
  <c r="H172" i="1"/>
  <c r="H152" i="1"/>
  <c r="H132" i="1"/>
  <c r="H112" i="1"/>
  <c r="H92" i="1"/>
  <c r="H72" i="1"/>
  <c r="H205" i="1"/>
  <c r="H145" i="1"/>
  <c r="H125" i="1"/>
  <c r="H105" i="1"/>
  <c r="H85" i="1"/>
  <c r="H203" i="1"/>
  <c r="H183" i="1"/>
  <c r="H163" i="1"/>
  <c r="H143" i="1"/>
  <c r="H123" i="1"/>
  <c r="H103" i="1"/>
  <c r="H83" i="1"/>
  <c r="H185" i="1"/>
  <c r="H165" i="1"/>
  <c r="H194" i="1"/>
  <c r="H174" i="1"/>
  <c r="H154" i="1"/>
  <c r="H134" i="1"/>
  <c r="H114" i="1"/>
  <c r="H94" i="1"/>
  <c r="H74" i="1"/>
  <c r="H196" i="1"/>
  <c r="H176" i="1"/>
  <c r="H156" i="1"/>
  <c r="H136" i="1"/>
  <c r="H116" i="1"/>
  <c r="H96" i="1"/>
  <c r="H76" i="1"/>
  <c r="H204" i="1"/>
  <c r="H184" i="1"/>
  <c r="H164" i="1"/>
  <c r="H144" i="1"/>
  <c r="H124" i="1"/>
  <c r="H104" i="1"/>
  <c r="H84" i="1"/>
  <c r="H209" i="1"/>
  <c r="H135" i="1"/>
  <c r="H120" i="1"/>
  <c r="H98" i="1"/>
  <c r="H199" i="1"/>
  <c r="H177" i="1"/>
  <c r="H167" i="1"/>
  <c r="H142" i="1"/>
  <c r="H110" i="1"/>
  <c r="H88" i="1"/>
  <c r="H73" i="1"/>
  <c r="H189" i="1"/>
  <c r="H115" i="1"/>
  <c r="H100" i="1"/>
  <c r="H78" i="1"/>
  <c r="H179" i="1"/>
  <c r="H157" i="1"/>
  <c r="H147" i="1"/>
  <c r="H122" i="1"/>
  <c r="H90" i="1"/>
  <c r="H201" i="1"/>
  <c r="H191" i="1"/>
  <c r="H169" i="1"/>
  <c r="H95" i="1"/>
  <c r="H80" i="1"/>
  <c r="H188" i="1"/>
  <c r="H173" i="1"/>
  <c r="H99" i="1"/>
  <c r="H77" i="1"/>
  <c r="H206" i="1"/>
  <c r="H162" i="1"/>
  <c r="H149" i="1"/>
  <c r="H133" i="1"/>
  <c r="H87" i="1"/>
  <c r="H200" i="1"/>
  <c r="H181" i="1"/>
  <c r="H180" i="1"/>
  <c r="H86" i="1"/>
  <c r="H129" i="1"/>
  <c r="H170" i="1"/>
  <c r="H151" i="1"/>
  <c r="H130" i="1"/>
  <c r="H79" i="1"/>
  <c r="H140" i="1"/>
  <c r="H89" i="1"/>
  <c r="H202" i="1"/>
  <c r="H127" i="1"/>
  <c r="H108" i="1"/>
  <c r="H81" i="1"/>
  <c r="H70" i="1"/>
  <c r="H161" i="1"/>
  <c r="H153" i="1"/>
  <c r="H97" i="1"/>
  <c r="H208" i="1"/>
  <c r="H178" i="1"/>
  <c r="H146" i="1"/>
  <c r="H117" i="1"/>
  <c r="H106" i="1"/>
  <c r="H197" i="1"/>
  <c r="H175" i="1"/>
  <c r="H159" i="1"/>
  <c r="H138" i="1"/>
  <c r="H111" i="1"/>
  <c r="H186" i="1"/>
  <c r="H119" i="1"/>
  <c r="H148" i="1"/>
  <c r="H121" i="1"/>
  <c r="H102" i="1"/>
  <c r="H193" i="1"/>
  <c r="H171" i="1"/>
  <c r="H166" i="1"/>
  <c r="H158" i="1"/>
  <c r="H155" i="1"/>
  <c r="H71" i="1"/>
  <c r="H93" i="1"/>
  <c r="H190" i="1"/>
  <c r="H150" i="1"/>
  <c r="H141" i="1"/>
  <c r="H107" i="1"/>
  <c r="H128" i="1"/>
  <c r="H137" i="1"/>
  <c r="H82" i="1"/>
  <c r="H118" i="1"/>
  <c r="H139" i="1"/>
  <c r="H75" i="1"/>
  <c r="H198" i="1"/>
  <c r="H195" i="1"/>
  <c r="H131" i="1"/>
  <c r="H113" i="1"/>
  <c r="H101" i="1"/>
  <c r="H207" i="1"/>
  <c r="H182" i="1"/>
  <c r="H109" i="1"/>
  <c r="H91" i="1"/>
  <c r="H160" i="1"/>
  <c r="H69" i="1"/>
  <c r="H187" i="1"/>
  <c r="H58" i="1"/>
  <c r="H126" i="1"/>
  <c r="H16" i="1"/>
  <c r="H168" i="1"/>
  <c r="I39" i="1"/>
  <c r="G30" i="1"/>
  <c r="H60" i="1"/>
  <c r="I60" i="1"/>
  <c r="I33" i="1"/>
  <c r="G40" i="1"/>
  <c r="H44" i="1"/>
  <c r="G28" i="1"/>
  <c r="E28" i="7" a="1"/>
  <c r="E28" i="7" s="1"/>
  <c r="A28" i="7"/>
  <c r="D28" i="7" s="1" a="1"/>
  <c r="D28" i="7" s="1"/>
  <c r="H49" i="1"/>
  <c r="A63" i="7"/>
  <c r="D63" i="7" s="1" a="1"/>
  <c r="D63" i="7" s="1"/>
  <c r="E63" i="7" a="1"/>
  <c r="E63" i="7" s="1"/>
  <c r="H61" i="1"/>
  <c r="V4" i="4" a="1"/>
  <c r="H67" i="1"/>
  <c r="I67" i="1"/>
  <c r="H33" i="1"/>
  <c r="H65" i="1"/>
  <c r="E47" i="7" a="1"/>
  <c r="E47" i="7" s="1"/>
  <c r="A47" i="7"/>
  <c r="D47" i="7" s="1" a="1"/>
  <c r="D47" i="7" s="1"/>
  <c r="A56" i="7"/>
  <c r="D56" i="7" s="1" a="1"/>
  <c r="D56" i="7" s="1"/>
  <c r="E56" i="7" a="1"/>
  <c r="E56" i="7" s="1"/>
  <c r="H13" i="1"/>
  <c r="I12" i="1"/>
  <c r="G201" i="1"/>
  <c r="G181" i="1"/>
  <c r="G161" i="1"/>
  <c r="G141" i="1"/>
  <c r="G121" i="1"/>
  <c r="G101" i="1"/>
  <c r="G81" i="1"/>
  <c r="G192" i="1"/>
  <c r="G172" i="1"/>
  <c r="G152" i="1"/>
  <c r="G132" i="1"/>
  <c r="G112" i="1"/>
  <c r="G92" i="1"/>
  <c r="G72" i="1"/>
  <c r="G203" i="1"/>
  <c r="G183" i="1"/>
  <c r="G163" i="1"/>
  <c r="G143" i="1"/>
  <c r="G123" i="1"/>
  <c r="G103" i="1"/>
  <c r="G83" i="1"/>
  <c r="G194" i="1"/>
  <c r="G174" i="1"/>
  <c r="G154" i="1"/>
  <c r="G134" i="1"/>
  <c r="G114" i="1"/>
  <c r="G94" i="1"/>
  <c r="G74" i="1"/>
  <c r="G205" i="1"/>
  <c r="G185" i="1"/>
  <c r="G165" i="1"/>
  <c r="G145" i="1"/>
  <c r="G125" i="1"/>
  <c r="G105" i="1"/>
  <c r="G85" i="1"/>
  <c r="G193" i="1"/>
  <c r="G173" i="1"/>
  <c r="G153" i="1"/>
  <c r="G133" i="1"/>
  <c r="G113" i="1"/>
  <c r="G93" i="1"/>
  <c r="G73" i="1"/>
  <c r="G197" i="1"/>
  <c r="G187" i="1"/>
  <c r="G162" i="1"/>
  <c r="G130" i="1"/>
  <c r="G108" i="1"/>
  <c r="G209" i="1"/>
  <c r="G204" i="1"/>
  <c r="G135" i="1"/>
  <c r="G120" i="1"/>
  <c r="G98" i="1"/>
  <c r="G199" i="1"/>
  <c r="G177" i="1"/>
  <c r="G167" i="1"/>
  <c r="G142" i="1"/>
  <c r="G110" i="1"/>
  <c r="G88" i="1"/>
  <c r="G189" i="1"/>
  <c r="G184" i="1"/>
  <c r="G115" i="1"/>
  <c r="G100" i="1"/>
  <c r="G78" i="1"/>
  <c r="G179" i="1"/>
  <c r="G157" i="1"/>
  <c r="G147" i="1"/>
  <c r="G122" i="1"/>
  <c r="G90" i="1"/>
  <c r="G198" i="1"/>
  <c r="G166" i="1"/>
  <c r="G156" i="1"/>
  <c r="G131" i="1"/>
  <c r="G109" i="1"/>
  <c r="G104" i="1"/>
  <c r="G136" i="1"/>
  <c r="G128" i="1"/>
  <c r="G71" i="1"/>
  <c r="G206" i="1"/>
  <c r="G149" i="1"/>
  <c r="G87" i="1"/>
  <c r="G202" i="1"/>
  <c r="G188" i="1"/>
  <c r="G169" i="1"/>
  <c r="G148" i="1"/>
  <c r="G86" i="1"/>
  <c r="G200" i="1"/>
  <c r="G186" i="1"/>
  <c r="G164" i="1"/>
  <c r="G119" i="1"/>
  <c r="G191" i="1"/>
  <c r="G140" i="1"/>
  <c r="G89" i="1"/>
  <c r="G127" i="1"/>
  <c r="G70" i="1"/>
  <c r="G170" i="1"/>
  <c r="G151" i="1"/>
  <c r="G95" i="1"/>
  <c r="G79" i="1"/>
  <c r="G208" i="1"/>
  <c r="G178" i="1"/>
  <c r="G146" i="1"/>
  <c r="G117" i="1"/>
  <c r="G106" i="1"/>
  <c r="G84" i="1"/>
  <c r="G76" i="1"/>
  <c r="G175" i="1"/>
  <c r="G159" i="1"/>
  <c r="G138" i="1"/>
  <c r="G111" i="1"/>
  <c r="G97" i="1"/>
  <c r="G180" i="1"/>
  <c r="G182" i="1"/>
  <c r="G137" i="1"/>
  <c r="G99" i="1"/>
  <c r="G91" i="1"/>
  <c r="G168" i="1"/>
  <c r="G207" i="1"/>
  <c r="G176" i="1"/>
  <c r="G155" i="1"/>
  <c r="G124" i="1"/>
  <c r="G160" i="1"/>
  <c r="G102" i="1"/>
  <c r="G144" i="1"/>
  <c r="G158" i="1"/>
  <c r="G118" i="1"/>
  <c r="G139" i="1"/>
  <c r="G75" i="1"/>
  <c r="G96" i="1"/>
  <c r="G107" i="1"/>
  <c r="G195" i="1"/>
  <c r="G116" i="1"/>
  <c r="G82" i="1"/>
  <c r="G69" i="1"/>
  <c r="G196" i="1"/>
  <c r="G129" i="1"/>
  <c r="G150" i="1"/>
  <c r="G42" i="1"/>
  <c r="G171" i="1"/>
  <c r="G25" i="1"/>
  <c r="G80" i="1"/>
  <c r="G77" i="1"/>
  <c r="G190" i="1"/>
  <c r="G51" i="1"/>
  <c r="G126" i="1"/>
  <c r="G58" i="1"/>
  <c r="G19" i="1"/>
  <c r="G29" i="1"/>
  <c r="A62" i="7"/>
  <c r="D62" i="7" s="1" a="1"/>
  <c r="D62" i="7" s="1"/>
  <c r="E62" i="7" a="1"/>
  <c r="E62" i="7" s="1"/>
  <c r="A57" i="7"/>
  <c r="D57" i="7" s="1" a="1"/>
  <c r="D57" i="7" s="1"/>
  <c r="E57" i="7" a="1"/>
  <c r="E57" i="7" s="1"/>
  <c r="E14" i="7" a="1"/>
  <c r="E14" i="7" s="1"/>
  <c r="A14" i="7"/>
  <c r="D14" i="7" s="1" a="1"/>
  <c r="D14" i="7" s="1"/>
  <c r="H53" i="1"/>
  <c r="I57" i="1"/>
  <c r="I47" i="1"/>
  <c r="G53" i="1"/>
  <c r="I38" i="1"/>
  <c r="E44" i="7" a="1"/>
  <c r="E44" i="7" s="1"/>
  <c r="A44" i="7"/>
  <c r="D44" i="7" s="1" a="1"/>
  <c r="D44" i="7" s="1"/>
  <c r="I34" i="1"/>
  <c r="E50" i="7" a="1"/>
  <c r="E50" i="7" s="1"/>
  <c r="A50" i="7"/>
  <c r="D50" i="7" s="1" a="1"/>
  <c r="D50" i="7" s="1"/>
  <c r="E15" i="7" a="1"/>
  <c r="E15" i="7" s="1"/>
  <c r="A15" i="7"/>
  <c r="D15" i="7" s="1" a="1"/>
  <c r="D15" i="7" s="1"/>
  <c r="H63" i="1"/>
  <c r="I26" i="1"/>
  <c r="I13" i="1"/>
  <c r="I53" i="1"/>
  <c r="G65" i="1"/>
  <c r="G44" i="1"/>
  <c r="E23" i="7" a="1"/>
  <c r="E23" i="7" s="1"/>
  <c r="A23" i="7"/>
  <c r="D23" i="7" s="1" a="1"/>
  <c r="D23" i="7" s="1"/>
  <c r="G43" i="1"/>
  <c r="G41" i="1"/>
  <c r="I56" i="1"/>
  <c r="H30" i="1"/>
  <c r="H31" i="1"/>
  <c r="H25" i="1"/>
  <c r="H68" i="1"/>
  <c r="G57" i="1"/>
  <c r="E43" i="7" a="1"/>
  <c r="E43" i="7" s="1"/>
  <c r="A43" i="7"/>
  <c r="D43" i="7" s="1" a="1"/>
  <c r="D43" i="7" s="1"/>
  <c r="I45" i="1"/>
  <c r="H23" i="1"/>
  <c r="I43" i="1"/>
  <c r="H38" i="1"/>
  <c r="G26" i="1"/>
  <c r="E24" i="7" a="1"/>
  <c r="E24" i="7" s="1"/>
  <c r="A24" i="7"/>
  <c r="D24" i="7" s="1" a="1"/>
  <c r="D24" i="7" s="1"/>
  <c r="E51" i="7" a="1"/>
  <c r="E51" i="7" s="1"/>
  <c r="A51" i="7"/>
  <c r="D51" i="7" s="1" a="1"/>
  <c r="D51" i="7" s="1"/>
  <c r="A9" i="7"/>
  <c r="D9" i="7" s="1" a="1"/>
  <c r="D9" i="7" s="1"/>
  <c r="E9" i="7" a="1"/>
  <c r="E9" i="7" s="1"/>
  <c r="G50" i="1"/>
  <c r="I44" i="1"/>
  <c r="H15" i="1"/>
  <c r="I68" i="1"/>
  <c r="H57" i="1"/>
  <c r="E30" i="7" a="1"/>
  <c r="E30" i="7" s="1"/>
  <c r="A30" i="7"/>
  <c r="D30" i="7" s="1" a="1"/>
  <c r="D30" i="7" s="1"/>
  <c r="H54" i="1"/>
  <c r="G32" i="1"/>
  <c r="H52" i="1"/>
  <c r="H48" i="1"/>
  <c r="G59" i="1"/>
  <c r="H22" i="1"/>
  <c r="G11" i="1"/>
  <c r="A25" i="7"/>
  <c r="D25" i="7" s="1" a="1"/>
  <c r="D25" i="7" s="1"/>
  <c r="E25" i="7" a="1"/>
  <c r="E25" i="7" s="1"/>
  <c r="H56" i="1"/>
  <c r="G33" i="1"/>
  <c r="H41" i="1"/>
  <c r="I20" i="1"/>
  <c r="A65" i="7"/>
  <c r="D65" i="7" s="1" a="1"/>
  <c r="D65" i="7" s="1"/>
  <c r="E65" i="7" a="1"/>
  <c r="E65" i="7" s="1"/>
  <c r="H14" i="1"/>
  <c r="H12" i="1"/>
  <c r="H62" i="1"/>
  <c r="H45" i="1"/>
  <c r="H59" i="1"/>
  <c r="G14" i="1"/>
  <c r="E35" i="7" a="1"/>
  <c r="E35" i="7" s="1"/>
  <c r="A35" i="7"/>
  <c r="D35" i="7" s="1" a="1"/>
  <c r="D35" i="7" s="1"/>
  <c r="G56" i="1"/>
  <c r="G60" i="1"/>
  <c r="I64" i="1"/>
  <c r="H46" i="1"/>
  <c r="I58" i="1"/>
  <c r="A8" i="7" l="1"/>
  <c r="D8" i="7" s="1" a="1"/>
  <c r="D8" i="7" s="1"/>
  <c r="E8" i="7" a="1"/>
  <c r="E8" i="7" s="1"/>
  <c r="T4" i="4"/>
  <c r="N4" i="4"/>
  <c r="N5" i="4"/>
  <c r="T5" i="4"/>
  <c r="Q9" i="4"/>
  <c r="Q8" i="4"/>
  <c r="P4" i="4"/>
  <c r="Q4" i="4" s="1"/>
  <c r="Q5" i="4"/>
  <c r="Q7" i="4"/>
  <c r="Q6" i="4"/>
  <c r="W9" i="4"/>
  <c r="V4" i="4"/>
  <c r="W4" i="4" s="1"/>
  <c r="W8" i="4"/>
  <c r="W7" i="4"/>
  <c r="W5" i="4"/>
  <c r="W6" i="4"/>
  <c r="V3" i="4" l="1"/>
  <c r="M3" i="4"/>
  <c r="T6" i="4"/>
  <c r="S3" i="4" s="1"/>
  <c r="P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00000000-0015-0000-FFFF-FFFF01000000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00000000-0015-0000-FFFF-FFFF02000000}" keepAlive="1" name="Consulta - BASE AGENDOR" description="Conexão com a consulta 'BASE AGENDOR' na pasta de trabalho." type="5" refreshedVersion="8" background="1" refreshOnLoad="1" saveData="1">
    <dbPr connection="Provider=Microsoft.Mashup.OleDb.1;Data Source=$Workbook$;Location=&quot;BASE AGENDOR&quot;;Extended Properties=&quot;&quot;" command="SELECT * FROM [BASE AGENDOR]"/>
  </connection>
  <connection id="4" xr16:uid="{00000000-0015-0000-FFFF-FFFF03000000}" keepAlive="1" name="Consulta - BASE AGENDOR (2)" description="Conexão com a consulta 'BASE AGENDOR (2)' na pasta de trabalho." type="5" refreshedVersion="8" background="1" refreshOnLoad="1" saveData="1">
    <dbPr connection="Provider=Microsoft.Mashup.OleDb.1;Data Source=$Workbook$;Location=&quot;BASE AGENDOR (2)&quot;;Extended Properties=&quot;&quot;" command="SELECT * FROM [BASE AGENDOR (2)]"/>
  </connection>
  <connection id="5" xr16:uid="{00000000-0015-0000-FFFF-FFFF04000000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00000000-0015-0000-FFFF-FFFF05000000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7" xr16:uid="{00000000-0015-0000-FFFF-FFFF0600000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00000000-0015-0000-FFFF-FFFF07000000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9" xr16:uid="{00000000-0015-0000-FFFF-FFFF08000000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0" xr16:uid="{00000000-0015-0000-FFFF-FFFF09000000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<sst xmlns="http://schemas.openxmlformats.org/spreadsheetml/2006/main" count="54541" uniqueCount="5651">
  <si>
    <t>EMPRESAS</t>
  </si>
  <si>
    <t>ATEND</t>
  </si>
  <si>
    <t>Ñ ATEND</t>
  </si>
  <si>
    <t>ORIGEM</t>
  </si>
  <si>
    <t>REAGENDADO</t>
  </si>
  <si>
    <t>VNP</t>
  </si>
  <si>
    <t>EMAIL</t>
  </si>
  <si>
    <t>PRE ANALISE</t>
  </si>
  <si>
    <t>DESCARTADA</t>
  </si>
  <si>
    <t>CADASTRO</t>
  </si>
  <si>
    <t>Nº</t>
  </si>
  <si>
    <t>Custo</t>
  </si>
  <si>
    <t>Atendidas</t>
  </si>
  <si>
    <t>Não atendidas</t>
  </si>
  <si>
    <t>DATA:</t>
  </si>
  <si>
    <t>Empresas Atend.</t>
  </si>
  <si>
    <t>Emp. Ñ Atend.</t>
  </si>
  <si>
    <t>Nome da Origem</t>
  </si>
  <si>
    <t>Código do comentário</t>
  </si>
  <si>
    <t>Usuário que realizou o comentário</t>
  </si>
  <si>
    <t>Métrica</t>
  </si>
  <si>
    <t>Código do Negócio</t>
  </si>
  <si>
    <t>Negócio relacionado</t>
  </si>
  <si>
    <t>Código da Pessoa</t>
  </si>
  <si>
    <t>Pessoa relacionada</t>
  </si>
  <si>
    <t>Código da Empresa</t>
  </si>
  <si>
    <t>Empresa relacionada</t>
  </si>
  <si>
    <t>Data de cadastro</t>
  </si>
  <si>
    <t>Data de agendamento</t>
  </si>
  <si>
    <t>Data de atualização</t>
  </si>
  <si>
    <t>Usuários responsáveis</t>
  </si>
  <si>
    <t>Usuário que finalizou</t>
  </si>
  <si>
    <t>Data de finalização</t>
  </si>
  <si>
    <t>Tipo de Atividade</t>
  </si>
  <si>
    <t>Comentário</t>
  </si>
  <si>
    <t>Telefone</t>
  </si>
  <si>
    <t>Celular</t>
  </si>
  <si>
    <t>Fax</t>
  </si>
  <si>
    <t>Whatsapp</t>
  </si>
  <si>
    <t>Ramal</t>
  </si>
  <si>
    <t>Rádio</t>
  </si>
  <si>
    <t>E-mail</t>
  </si>
  <si>
    <t>País</t>
  </si>
  <si>
    <t>Estado</t>
  </si>
  <si>
    <t>Cidade</t>
  </si>
  <si>
    <t>CEP</t>
  </si>
  <si>
    <t>Bairro</t>
  </si>
  <si>
    <t>Rua</t>
  </si>
  <si>
    <t>Número</t>
  </si>
  <si>
    <t>Complemento</t>
  </si>
  <si>
    <t>Facebook</t>
  </si>
  <si>
    <t>Twitter</t>
  </si>
  <si>
    <t>LinkedIn</t>
  </si>
  <si>
    <t>Skype</t>
  </si>
  <si>
    <t>Instagram</t>
  </si>
  <si>
    <t>Categoria</t>
  </si>
  <si>
    <t>Setor da Empresa</t>
  </si>
  <si>
    <t>Origem do cliente</t>
  </si>
  <si>
    <t>Realizar a pre analise do cliente</t>
  </si>
  <si>
    <t>Enviado para analise do comite</t>
  </si>
  <si>
    <t>CALL MARCADA PARA</t>
  </si>
  <si>
    <t>Enviado para confecção do contrato</t>
  </si>
  <si>
    <t>Jeann Moret</t>
  </si>
  <si>
    <t>Enviado para analise do cadastro.</t>
  </si>
  <si>
    <t>Realizar a analise pos call</t>
  </si>
  <si>
    <t>Usuário responsável</t>
  </si>
  <si>
    <t>ETAPAS</t>
  </si>
  <si>
    <t>PRÉ-ANALISE</t>
  </si>
  <si>
    <t>CALL</t>
  </si>
  <si>
    <t>PÓS-CALL</t>
  </si>
  <si>
    <t>COMITE</t>
  </si>
  <si>
    <t>CONTRATO</t>
  </si>
  <si>
    <t>Etapa Funil</t>
  </si>
  <si>
    <t>Ligação atendida?</t>
  </si>
  <si>
    <t>Título do negócio</t>
  </si>
  <si>
    <t>Data de início</t>
  </si>
  <si>
    <t>Data de conclusão</t>
  </si>
  <si>
    <t>Cadastrado por</t>
  </si>
  <si>
    <t>Valor</t>
  </si>
  <si>
    <t>Status</t>
  </si>
  <si>
    <t>Funil</t>
  </si>
  <si>
    <t>Etapa</t>
  </si>
  <si>
    <t>Ranking</t>
  </si>
  <si>
    <t>Descrição</t>
  </si>
  <si>
    <t>Motivo de perda</t>
  </si>
  <si>
    <t>Descrição do motivo de perda</t>
  </si>
  <si>
    <t>Produto</t>
  </si>
  <si>
    <t>CPF</t>
  </si>
  <si>
    <t>CNPJ</t>
  </si>
  <si>
    <t>Website</t>
  </si>
  <si>
    <t>WhatsApp</t>
  </si>
  <si>
    <t>Atividade</t>
  </si>
  <si>
    <t>AGENDADOS RETORNO</t>
  </si>
  <si>
    <t>VNP MARCADA</t>
  </si>
  <si>
    <t>EMAIL ENVIADO (TAREFAS)</t>
  </si>
  <si>
    <t>USUÁRIOS</t>
  </si>
  <si>
    <t xml:space="preserve">Creditos disponiveis: </t>
  </si>
  <si>
    <t>USUÁRIO</t>
  </si>
  <si>
    <t>COMENTÁRIO</t>
  </si>
  <si>
    <t>STATUS ATUAL</t>
  </si>
  <si>
    <t>809 - MARON MARCUS PIASON LOURENCO</t>
  </si>
  <si>
    <t/>
  </si>
  <si>
    <t>Em andamento</t>
  </si>
  <si>
    <t>Captação</t>
  </si>
  <si>
    <t>Interno</t>
  </si>
  <si>
    <t>CAPTAÇÃO INTERNA</t>
  </si>
  <si>
    <t>Brasil</t>
  </si>
  <si>
    <t>SP</t>
  </si>
  <si>
    <t>Indústria em geral</t>
  </si>
  <si>
    <t>806 - CAMILA MORAIS DE MELO LTDA</t>
  </si>
  <si>
    <t>São Paulo</t>
  </si>
  <si>
    <t>832 - MTX INDUSTRIA E COMERCIO LTDA</t>
  </si>
  <si>
    <t>PINHEIROS</t>
  </si>
  <si>
    <t>FLASH INDUSTRIA</t>
  </si>
  <si>
    <t>855 - FLASH INDUSTRIA</t>
  </si>
  <si>
    <t>https://flashengenharia.com.br/</t>
  </si>
  <si>
    <t>(15) 32377300</t>
  </si>
  <si>
    <t>(15) 996254701</t>
  </si>
  <si>
    <t>comercial@flashengenharia.com.br</t>
  </si>
  <si>
    <t>VISÃO CEDENTE</t>
  </si>
  <si>
    <t>Salto</t>
  </si>
  <si>
    <t>JARDIM SANTA CRUZ</t>
  </si>
  <si>
    <t>AVENIDA MARECHAL RONDON</t>
  </si>
  <si>
    <t>CDA ALIMENTOS</t>
  </si>
  <si>
    <t>854 - CDA ALIMENTOS</t>
  </si>
  <si>
    <t>(62) 33617131</t>
  </si>
  <si>
    <t>(51) 34063300</t>
  </si>
  <si>
    <t>juridico@cdaalimentos.com.br</t>
  </si>
  <si>
    <t>GO</t>
  </si>
  <si>
    <t>Anápolis</t>
  </si>
  <si>
    <t>DISTRITO AGROISDUSTRIAL DE ANAPOLIS - DAIA</t>
  </si>
  <si>
    <t>VIA VIL2</t>
  </si>
  <si>
    <t>QUADRA1B MODULO 03  BLOCO A</t>
  </si>
  <si>
    <t>SOTREQ S/A2</t>
  </si>
  <si>
    <t>853 - SOTREQ S/A2</t>
  </si>
  <si>
    <t>(21) 21072100</t>
  </si>
  <si>
    <t>(21) 21072208</t>
  </si>
  <si>
    <t>fiscal.matriz@sotreq.com.br</t>
  </si>
  <si>
    <t>MT</t>
  </si>
  <si>
    <t>Campo Novo do Parecis</t>
  </si>
  <si>
    <t>AREA INDUSTRIAL</t>
  </si>
  <si>
    <t>AVENIDA OLACIR FRANCISCO DE MORAES</t>
  </si>
  <si>
    <t>STR 00081 QDA 000998  LT 000002 UN SLT</t>
  </si>
  <si>
    <t>840 - MASCAFERRO ITATIBA SERVICOS LTDA</t>
  </si>
  <si>
    <t>SALA  02</t>
  </si>
  <si>
    <t>MONTEPEDRA MATERIAIS</t>
  </si>
  <si>
    <t>852 - MONTEPEDRA MATERIAIS</t>
  </si>
  <si>
    <t>(21) 25520889</t>
  </si>
  <si>
    <t>RJ</t>
  </si>
  <si>
    <t>Rio de Janeiro</t>
  </si>
  <si>
    <t>BOTAFOGO</t>
  </si>
  <si>
    <t>RUA MARQUES DE ABRANTES</t>
  </si>
  <si>
    <t>TERREO</t>
  </si>
  <si>
    <t>J ZANETTE</t>
  </si>
  <si>
    <t>851 - J ZANETTE</t>
  </si>
  <si>
    <t>Envio de proposta</t>
  </si>
  <si>
    <t>(16) 37136200</t>
  </si>
  <si>
    <t>(35) 35441326</t>
  </si>
  <si>
    <t>jzanette@com4.com.br</t>
  </si>
  <si>
    <t>MG</t>
  </si>
  <si>
    <t>Capetinga</t>
  </si>
  <si>
    <t>CENTRO</t>
  </si>
  <si>
    <t>RUA SAO VICENTE</t>
  </si>
  <si>
    <t>805 - ANTONIO GASPAR VILA REAL</t>
  </si>
  <si>
    <t>Carapicuíba</t>
  </si>
  <si>
    <t>THERMOCENTER ENGENHARIA</t>
  </si>
  <si>
    <t>529 - THERMOCENTER ENGENHARIA</t>
  </si>
  <si>
    <t>Interessados (Marcar VNP)</t>
  </si>
  <si>
    <t>(11) 46881862</t>
  </si>
  <si>
    <t>(11) 46881842</t>
  </si>
  <si>
    <t>tcfinanceiro@bighost.com.br</t>
  </si>
  <si>
    <t>Barueri</t>
  </si>
  <si>
    <t>ALPHAVILLE INDUSTRIAL</t>
  </si>
  <si>
    <t>ALAMEDA RIO NEGRO</t>
  </si>
  <si>
    <t>CONJ  402</t>
  </si>
  <si>
    <t>829 - RT CONSTRUCOES E MONTAGENS LTDA - NOP</t>
  </si>
  <si>
    <t>JARDIM MARISTELA</t>
  </si>
  <si>
    <t>820 - PLAST-TANQUES</t>
  </si>
  <si>
    <t>(11) 46360912</t>
  </si>
  <si>
    <t>Ferraz de Vasconcelos</t>
  </si>
  <si>
    <t>CASAS GUANABARA - Filial</t>
  </si>
  <si>
    <t>850 - CASAS GUANABARA - Filial</t>
  </si>
  <si>
    <t>(21) 24133382</t>
  </si>
  <si>
    <t>(21) 24188439</t>
  </si>
  <si>
    <t>guanabara@supermercadosguanabara.com.br</t>
  </si>
  <si>
    <t>PACIENCIA</t>
  </si>
  <si>
    <t>AVENIDA BRASIL</t>
  </si>
  <si>
    <t>E 51000</t>
  </si>
  <si>
    <t>849 - CLIMA AR</t>
  </si>
  <si>
    <t>São José dos Campos</t>
  </si>
  <si>
    <t>848 - SPA MONTAGENS</t>
  </si>
  <si>
    <t>847 - QUIMICA CORNWALL</t>
  </si>
  <si>
    <t>Mogi das Cruzes</t>
  </si>
  <si>
    <t>846 - YIELD MATERIAIS ELETRICOS LTDA</t>
  </si>
  <si>
    <t>845 - AMAC USINAGEM</t>
  </si>
  <si>
    <t>835 - ANTUNES E MEDEIROS REPRESENTACAO E DISTRIBUICAO</t>
  </si>
  <si>
    <t>844 - TTA REPRESENTACAO COMERCIAL</t>
  </si>
  <si>
    <t>803 - BELIVIE</t>
  </si>
  <si>
    <t>843 - LUCAS LISBOA</t>
  </si>
  <si>
    <t>BELA VISTA</t>
  </si>
  <si>
    <t>842 - SEIVAS BEAUTY INDUSTRIA E COMERCIO DE COSMETICOS LTDA</t>
  </si>
  <si>
    <t>841 - 3L REPRESENTACAO FARMACEUTICA LTDA</t>
  </si>
  <si>
    <t>BW EQUIPAMENTOS</t>
  </si>
  <si>
    <t>505 - BW EQUIPAMENTOS - x</t>
  </si>
  <si>
    <t>(11) 27800444</t>
  </si>
  <si>
    <t>(11) 998431909</t>
  </si>
  <si>
    <t>contato@bwequipamentos.com.br</t>
  </si>
  <si>
    <t>RUA MARIA JOSE</t>
  </si>
  <si>
    <t>LOJA  2</t>
  </si>
  <si>
    <t>839 - 44.650.689 FABIO DE ANDRADE SANTOS</t>
  </si>
  <si>
    <t>Santa Bárbara d'Oeste</t>
  </si>
  <si>
    <t>838 - RICCI SOLDAS ESPECIAIS LTDA - ME</t>
  </si>
  <si>
    <t>Itu</t>
  </si>
  <si>
    <t>837 - PW9 STORE LTDA.</t>
  </si>
  <si>
    <t>836 - AUGUSTO TIGLIA GARCIA</t>
  </si>
  <si>
    <t>São Bernardo do Campo</t>
  </si>
  <si>
    <t>PLANALTO</t>
  </si>
  <si>
    <t>CENTROGRAFICA</t>
  </si>
  <si>
    <t>237 - CENTROGRAFICA - OP</t>
  </si>
  <si>
    <t>(11) 39337500</t>
  </si>
  <si>
    <t>(11) 984477162</t>
  </si>
  <si>
    <t>luizg@centrografica.com.br</t>
  </si>
  <si>
    <t>PROSP MAURO</t>
  </si>
  <si>
    <t>PIQUERI</t>
  </si>
  <si>
    <t>RUA PEDRO COLACO</t>
  </si>
  <si>
    <t>R T A INDUSTRIA</t>
  </si>
  <si>
    <t>792 - R T A INDUSTRIA</t>
  </si>
  <si>
    <t>(11) 20283420</t>
  </si>
  <si>
    <t>(11) 950783094</t>
  </si>
  <si>
    <t>equipelegal@perescontabil.com.br</t>
  </si>
  <si>
    <t>VILA PRUDENTE</t>
  </si>
  <si>
    <t>RUA ITANHAEM</t>
  </si>
  <si>
    <t>834 - MR TRATAMENTO TERMICO DE METAIS LTDA</t>
  </si>
  <si>
    <t>833 - PPR POLYMER</t>
  </si>
  <si>
    <t>831 - BMR INDUSTRIA E COMERCIO DE COSMETICOS LTDA</t>
  </si>
  <si>
    <t>Itaquaquecetuba</t>
  </si>
  <si>
    <t>VILA JAPAO</t>
  </si>
  <si>
    <t>G&amp;B AUTO PECAS</t>
  </si>
  <si>
    <t>570 - G&amp;B AUTO PECAS</t>
  </si>
  <si>
    <t>(11) 35279918</t>
  </si>
  <si>
    <t>(11) 35279964</t>
  </si>
  <si>
    <t>(11) 21499966</t>
  </si>
  <si>
    <t>bruno_adm@gb.com.br</t>
  </si>
  <si>
    <t>Guarulhos</t>
  </si>
  <si>
    <t>JARDIM VILA GALVAO</t>
  </si>
  <si>
    <t>RUA CRISTOVAO COLOMBO</t>
  </si>
  <si>
    <t>M P SOUZAS - NOP+</t>
  </si>
  <si>
    <t>(19) 982126921</t>
  </si>
  <si>
    <t>m.a.mdutos@hotmail.com</t>
  </si>
  <si>
    <t>Hortolândia</t>
  </si>
  <si>
    <t>JARDIM ADELAIDE</t>
  </si>
  <si>
    <t>RUA DERCIDES ERNICA</t>
  </si>
  <si>
    <t>830 - ROSANGELA APARECIDA GARPELLI DE ALMEIDA</t>
  </si>
  <si>
    <t>Laranjal Paulista</t>
  </si>
  <si>
    <t>Priscylla Souza</t>
  </si>
  <si>
    <t>Thiago Villela</t>
  </si>
  <si>
    <t>PRISCYLLA</t>
  </si>
  <si>
    <t>Cabo Frio</t>
  </si>
  <si>
    <t>Comércio Varejista</t>
  </si>
  <si>
    <t>828 - HARVEY PRISMAS E CAPAS</t>
  </si>
  <si>
    <t>VILA FORMOSA</t>
  </si>
  <si>
    <t>Comércio Atacadista</t>
  </si>
  <si>
    <t>827 - 48.068.115 DIEGO SILVA ARBESU</t>
  </si>
  <si>
    <t>826 - ARTPOLI POLIURETANO</t>
  </si>
  <si>
    <t>825 - THROUGH - INDUSTRIA E COMERCIO DE COSMETICOS LTDA</t>
  </si>
  <si>
    <t>BONSUCESSO</t>
  </si>
  <si>
    <t>824 - INDUSTRIA METALURGICA DELTA</t>
  </si>
  <si>
    <t>823 - IANDRA CONFECCOES</t>
  </si>
  <si>
    <t>822 - MJW USINAGEM LTDA</t>
  </si>
  <si>
    <t>821 - HARMONY PRODUTOS PARA ESTETICA FACIAL LTDA</t>
  </si>
  <si>
    <t>819 - L &amp; G - COUROS</t>
  </si>
  <si>
    <t>818 - METAIS RL</t>
  </si>
  <si>
    <t>817 - ZP INDUSTRIA COMERCIO E REPRESENTACOES DE MATERIAIS PLASTICOS LTDA</t>
  </si>
  <si>
    <t>816 - USINCAT</t>
  </si>
  <si>
    <t>Catanduva</t>
  </si>
  <si>
    <t>815 - SOLUCAO INDUSTRIAL</t>
  </si>
  <si>
    <t>814 - BRUNIMEC</t>
  </si>
  <si>
    <t>813 - TAIANE ELLEN DA SILVA MEIRELES REPRESENTACAO COMERCIAL</t>
  </si>
  <si>
    <t>812 - RR EXTRUSAO INDUSTRIA E COMERCIO</t>
  </si>
  <si>
    <t>Santo André</t>
  </si>
  <si>
    <t>ELFEN INDUSTRIA</t>
  </si>
  <si>
    <t>554 - ELFEN INDUSTRIA</t>
  </si>
  <si>
    <t>(19) 38153060</t>
  </si>
  <si>
    <t>vanessa.b.c.paes@hotmail.com</t>
  </si>
  <si>
    <t>Mogi Mirim</t>
  </si>
  <si>
    <t>JARDIM BELA VISTA</t>
  </si>
  <si>
    <t>RODOVIA GOVERNADOR DOUTOR ADHEMAR PEREIRA DE BARROS</t>
  </si>
  <si>
    <t>KM1578   ANEXO A ZONA RURAL</t>
  </si>
  <si>
    <t>C M R INDUSTRIA</t>
  </si>
  <si>
    <t>230 - C M R INDUSTRIA</t>
  </si>
  <si>
    <t>(11) 45893500</t>
  </si>
  <si>
    <t>cmr.fiscalcontabil@cmrcia.com.br</t>
  </si>
  <si>
    <t>Jundiaí</t>
  </si>
  <si>
    <t>DISTRITO INDUSTRIAL III</t>
  </si>
  <si>
    <t>AVENIDA ANTONIETA PIVA BARRANQUEIROS</t>
  </si>
  <si>
    <t>JSM COMERCIO E SERVICOS</t>
  </si>
  <si>
    <t>856 - JSM COMERCIO E SERVICOS</t>
  </si>
  <si>
    <t>(21) 32544321</t>
  </si>
  <si>
    <t>(21) 991303345</t>
  </si>
  <si>
    <t>contabilidadeadmrj@gmail.com</t>
  </si>
  <si>
    <t>Niterói</t>
  </si>
  <si>
    <t>ICARAI</t>
  </si>
  <si>
    <t>AVENIDA SETE DE SETEMBRO</t>
  </si>
  <si>
    <t>COPOBRAS</t>
  </si>
  <si>
    <t>246 - COPOBRAS - OP</t>
  </si>
  <si>
    <t>(11) 48589620</t>
  </si>
  <si>
    <t>contlex@incoplast.com.br</t>
  </si>
  <si>
    <t>Carmópolis de Minas</t>
  </si>
  <si>
    <t>FATIMA</t>
  </si>
  <si>
    <t>RUA CARLOS VICENTE LARA</t>
  </si>
  <si>
    <t>BASTON INDUSTRIA DE AEROSSOIS</t>
  </si>
  <si>
    <t>160 - BASTON INDUSTRIA DE AEROSSOIS</t>
  </si>
  <si>
    <t>(42) 32521705</t>
  </si>
  <si>
    <t>(42) 32528120</t>
  </si>
  <si>
    <t>joseantonio@baston.com.br</t>
  </si>
  <si>
    <t>PR</t>
  </si>
  <si>
    <t>Palmeira</t>
  </si>
  <si>
    <t>COLONIA FRANCESA</t>
  </si>
  <si>
    <t>AVENIDA DAS PALMEIRAS</t>
  </si>
  <si>
    <t>METROPOLY COMERCIO</t>
  </si>
  <si>
    <t>786 - METROPOLY COMERCIO</t>
  </si>
  <si>
    <t>(11) 43149191</t>
  </si>
  <si>
    <t>(11) 41777777</t>
  </si>
  <si>
    <t>metropoly@metropoly.ind.br</t>
  </si>
  <si>
    <t>COOPERATIVA</t>
  </si>
  <si>
    <t>ESTRADA PARTICULAR EIJI KIKUTI</t>
  </si>
  <si>
    <t>MACABU CONSTRUCAO</t>
  </si>
  <si>
    <t>724 - MACABU CONSTRUCAO</t>
  </si>
  <si>
    <t>(21) 30851011</t>
  </si>
  <si>
    <t>(21) 25211840</t>
  </si>
  <si>
    <t>macabu2019@hotmail.com</t>
  </si>
  <si>
    <t>IPANEMA</t>
  </si>
  <si>
    <t>RUA JANGADEIROS</t>
  </si>
  <si>
    <t>LOJ</t>
  </si>
  <si>
    <t>BRASCOPPER CBC</t>
  </si>
  <si>
    <t>721 - BRASCOPPER CBC</t>
  </si>
  <si>
    <t>(16) 35164686</t>
  </si>
  <si>
    <t>(27) 33286500</t>
  </si>
  <si>
    <t>financeiro@brascopper.com.br</t>
  </si>
  <si>
    <t>Ribeirão Preto</t>
  </si>
  <si>
    <t>TANQUINHO</t>
  </si>
  <si>
    <t>RUA URUGUAI</t>
  </si>
  <si>
    <t>NOVA ALIANCA</t>
  </si>
  <si>
    <t>780 - NOVA ALIANCA</t>
  </si>
  <si>
    <t>(21) 25215494</t>
  </si>
  <si>
    <t>novaalianca100@gmail.com</t>
  </si>
  <si>
    <t>COPACABANA</t>
  </si>
  <si>
    <t>RUA FRANCISCO SA</t>
  </si>
  <si>
    <t>LOJ C</t>
  </si>
  <si>
    <t>LEGAS METAL</t>
  </si>
  <si>
    <t>343 - LEGAS METAL</t>
  </si>
  <si>
    <t>(11) 40534100</t>
  </si>
  <si>
    <t>(11) 26924500</t>
  </si>
  <si>
    <t>financeiro1@legas.com.br</t>
  </si>
  <si>
    <t>Diadema</t>
  </si>
  <si>
    <t>VILA CONCEICAO</t>
  </si>
  <si>
    <t>AVENIDA JOSE BONIFACIO</t>
  </si>
  <si>
    <t>811 - SEGCOM EPI</t>
  </si>
  <si>
    <t>Campinas</t>
  </si>
  <si>
    <t>810 - PHARMA PARTS INDUSTRIA E COMERCIO LTDA</t>
  </si>
  <si>
    <t>808 - LS PRADO USINAGEM LTDA</t>
  </si>
  <si>
    <t>Bragança Paulista</t>
  </si>
  <si>
    <t>807 - ELIANA MARIANI PELLIZON LTDA</t>
  </si>
  <si>
    <t>QUARTA PARADA</t>
  </si>
  <si>
    <t>804 - RECIPLAS</t>
  </si>
  <si>
    <t>Vinhedo</t>
  </si>
  <si>
    <t>LETRA A</t>
  </si>
  <si>
    <t>MAGAZINE LUIZA</t>
  </si>
  <si>
    <t>782 - MAGAZINE LUIZA</t>
  </si>
  <si>
    <t>(16) 37112002</t>
  </si>
  <si>
    <t>fiscal.estadual@magazineluiza.com.br</t>
  </si>
  <si>
    <t>Extrema</t>
  </si>
  <si>
    <t>DOS PESSEGUEIROS</t>
  </si>
  <si>
    <t>ESTRADA MUNICIPAL BENEDITO STEFFANI</t>
  </si>
  <si>
    <t>ANEXO 08</t>
  </si>
  <si>
    <t>FERNAGE 2007</t>
  </si>
  <si>
    <t>796 - FERNAGE 2007</t>
  </si>
  <si>
    <t>(21) 25885585</t>
  </si>
  <si>
    <t>GRAJAU</t>
  </si>
  <si>
    <t>RUA BARAO DE MESQUITA</t>
  </si>
  <si>
    <t>LOJA  B</t>
  </si>
  <si>
    <t>BAZAR DE MATERIAIS</t>
  </si>
  <si>
    <t>795 - BAZAR DE MATERIAIS</t>
  </si>
  <si>
    <t>(24) 33651359</t>
  </si>
  <si>
    <t>Angra dos Reis</t>
  </si>
  <si>
    <t>RUA ARCEBISPO SANTOS</t>
  </si>
  <si>
    <t>SELTA COMERCIO</t>
  </si>
  <si>
    <t>794 - SELTA COMERCIO</t>
  </si>
  <si>
    <t>(11) 29171144</t>
  </si>
  <si>
    <t>(11) 23182088</t>
  </si>
  <si>
    <t>wagner@seltametais.com.br</t>
  </si>
  <si>
    <t>CAMPESTRE</t>
  </si>
  <si>
    <t>RUA DOS COQUEIROS</t>
  </si>
  <si>
    <t>ZOCAR RIO CAMINHOES</t>
  </si>
  <si>
    <t>793 - ZOCAR RIO CAMINHOES</t>
  </si>
  <si>
    <t>(21) 24713511</t>
  </si>
  <si>
    <t>(21) 37560609</t>
  </si>
  <si>
    <t>PARADA DE LUCAS</t>
  </si>
  <si>
    <t>RODOVIA PRESIDENTE DUTRA</t>
  </si>
  <si>
    <t>PARTE</t>
  </si>
  <si>
    <t>ANDRADE DISTRIBUIDOR2</t>
  </si>
  <si>
    <t>787 - ANDRADE DISTRIBUIDOR2</t>
  </si>
  <si>
    <t>(79) 32414694</t>
  </si>
  <si>
    <t>(82) 35214163</t>
  </si>
  <si>
    <t>contabil@andradedistribuidor.com.br</t>
  </si>
  <si>
    <t>SE</t>
  </si>
  <si>
    <t>Laranjeiras</t>
  </si>
  <si>
    <t>PEDRA BRANCA</t>
  </si>
  <si>
    <t>RODOVIA BR 101 KM 79</t>
  </si>
  <si>
    <t>GALPAOA1</t>
  </si>
  <si>
    <t>EBS INDUSTRIA</t>
  </si>
  <si>
    <t>785 - EBS INDUSTRIA</t>
  </si>
  <si>
    <t>(24) 992043233</t>
  </si>
  <si>
    <t>(24) 981050157</t>
  </si>
  <si>
    <t>atendimento+ebs@conlinedigital.com.br</t>
  </si>
  <si>
    <t>Barra Mansa</t>
  </si>
  <si>
    <t>BOA SORTE</t>
  </si>
  <si>
    <t>AVENIDA PREF LEONISIO SOCRATES BAPTISTA</t>
  </si>
  <si>
    <t>LELUC LINGERIE</t>
  </si>
  <si>
    <t>779 - LELUC LINGERIE</t>
  </si>
  <si>
    <t>(22) 25231744</t>
  </si>
  <si>
    <t>(22) 25192593</t>
  </si>
  <si>
    <t>leluc@leluclingerie.com.br</t>
  </si>
  <si>
    <t>Nova Friburgo</t>
  </si>
  <si>
    <t>OLARIA</t>
  </si>
  <si>
    <t>AVENIDA JULIUS ARP</t>
  </si>
  <si>
    <t>ANDAR 1</t>
  </si>
  <si>
    <t>RAMON FAUSTINO</t>
  </si>
  <si>
    <t>777 - RAMON FAUSTINO</t>
  </si>
  <si>
    <t>(84) 32311041</t>
  </si>
  <si>
    <t>(84) 998663703</t>
  </si>
  <si>
    <t>renatamaiaadv@hotmail.com</t>
  </si>
  <si>
    <t>RN</t>
  </si>
  <si>
    <t>Natal</t>
  </si>
  <si>
    <t>ALECRIM</t>
  </si>
  <si>
    <t>RUA DOS CANINDES</t>
  </si>
  <si>
    <t>THERMO AR LTDA</t>
  </si>
  <si>
    <t>776 - THERMO AR LTDA</t>
  </si>
  <si>
    <t>(47) 33389000</t>
  </si>
  <si>
    <t>(47) 33390442</t>
  </si>
  <si>
    <t>SC</t>
  </si>
  <si>
    <t>Blumenau</t>
  </si>
  <si>
    <t>ITOUPAVAZINHA</t>
  </si>
  <si>
    <t>RUA DRPEDRO ZIMMERMANN</t>
  </si>
  <si>
    <t>SALA  07</t>
  </si>
  <si>
    <t>BMR YOCHIDA</t>
  </si>
  <si>
    <t>773 - BMR YOCHIDA</t>
  </si>
  <si>
    <t>(16) 39693637</t>
  </si>
  <si>
    <t>(11) 56607727</t>
  </si>
  <si>
    <t>verayochida@gmail.com</t>
  </si>
  <si>
    <t>JARDIM JOQUEI CLUBE</t>
  </si>
  <si>
    <t>RUA LENCOIS PAULISTA</t>
  </si>
  <si>
    <t>DOMINGUEZ INDUSTRIA</t>
  </si>
  <si>
    <t>772 - DOMINGUEZ INDUSTRIA</t>
  </si>
  <si>
    <t>(11) 21434699</t>
  </si>
  <si>
    <t>(11) 26047272</t>
  </si>
  <si>
    <t>dim@dim.ind.br</t>
  </si>
  <si>
    <t>PARQUE SAO LOURENCO</t>
  </si>
  <si>
    <t>RUA FORTE DO RIO BRANCO</t>
  </si>
  <si>
    <t>DISTRIBUIDORA LIGEIRINHO</t>
  </si>
  <si>
    <t>768 - DISTRIBUIDORA LIGEIRINHO</t>
  </si>
  <si>
    <t>(21) 37880348</t>
  </si>
  <si>
    <t>ligeirinhoatacado@gmail.com</t>
  </si>
  <si>
    <t>São Gonçalo</t>
  </si>
  <si>
    <t>COLUBANDE</t>
  </si>
  <si>
    <t>RUA CAPITAO JUVENAL FIGUEIREDO</t>
  </si>
  <si>
    <t>LOTE  06</t>
  </si>
  <si>
    <t>MOTO HONDA</t>
  </si>
  <si>
    <t>767 - MOTO HONDA</t>
  </si>
  <si>
    <t>(19) 38647413</t>
  </si>
  <si>
    <t>(92) 36165440</t>
  </si>
  <si>
    <t>maohondafiscalcontrole@honda.com.br</t>
  </si>
  <si>
    <t>AM</t>
  </si>
  <si>
    <t>Manaus</t>
  </si>
  <si>
    <t>DISTRIT INDUSTRIAL I</t>
  </si>
  <si>
    <t>RUA JURUA</t>
  </si>
  <si>
    <t>LTS 226 2261 228</t>
  </si>
  <si>
    <t>HIPERAGRO COMERCIO</t>
  </si>
  <si>
    <t>765 - HIPERAGRO COMERCIO</t>
  </si>
  <si>
    <t>(44) 32255420</t>
  </si>
  <si>
    <t>(44) 991722108</t>
  </si>
  <si>
    <t>adm.hiperagro@gmail.com</t>
  </si>
  <si>
    <t>Assis</t>
  </si>
  <si>
    <t>AREA RURAL DE ASSIS</t>
  </si>
  <si>
    <t>RODOVIA RAPOSO TAVARES SP270</t>
  </si>
  <si>
    <t>KM456 SALA C</t>
  </si>
  <si>
    <t>SUPERPLAST SAGA</t>
  </si>
  <si>
    <t>764 - SUPERPLAST SAGA</t>
  </si>
  <si>
    <t>(31) 34544147</t>
  </si>
  <si>
    <t>(31) 988013274</t>
  </si>
  <si>
    <t>distribuidorasjbh@gmail.com</t>
  </si>
  <si>
    <t>Santa Luzia</t>
  </si>
  <si>
    <t>SAO BENEDITO</t>
  </si>
  <si>
    <t>RUA GERALDO TEIXEIRA DA COSTA</t>
  </si>
  <si>
    <t>LETRA B</t>
  </si>
  <si>
    <t>K3 COMERCIAL</t>
  </si>
  <si>
    <t>762 - K3 COMERCIAL</t>
  </si>
  <si>
    <t>(11) 991278829</t>
  </si>
  <si>
    <t>geraldemaria1@gmail.com</t>
  </si>
  <si>
    <t>PARQUE SAO PEDRO</t>
  </si>
  <si>
    <t>RUA CADMIO</t>
  </si>
  <si>
    <t>GALPAOB</t>
  </si>
  <si>
    <t>BAZAR FEIRENSE</t>
  </si>
  <si>
    <t>760 - BAZAR FEIRENSE</t>
  </si>
  <si>
    <t>(21) 22472415</t>
  </si>
  <si>
    <t>RUA TEIXEIRA DE MELO</t>
  </si>
  <si>
    <t>NAT MODA</t>
  </si>
  <si>
    <t>759 - NAT MODA</t>
  </si>
  <si>
    <t>(24) 22371713</t>
  </si>
  <si>
    <t>despi@despi.com.br</t>
  </si>
  <si>
    <t>Petrópolis</t>
  </si>
  <si>
    <t>RUA AURELIANO COUTINHO</t>
  </si>
  <si>
    <t>MGK - INDUSTRIA</t>
  </si>
  <si>
    <t>758 - MGK - INDUSTRIA</t>
  </si>
  <si>
    <t>(19) 33953475</t>
  </si>
  <si>
    <t>mgkindustria@ecr.srv.br</t>
  </si>
  <si>
    <t>JARDIM DO TREVO</t>
  </si>
  <si>
    <t>RUA SALTO GRANDE</t>
  </si>
  <si>
    <t>CSS CONSTRUTORA</t>
  </si>
  <si>
    <t>755 - CSS CONSTRUTORA</t>
  </si>
  <si>
    <t>(31) 33162184</t>
  </si>
  <si>
    <t>(31) 33162220</t>
  </si>
  <si>
    <t>contabilidade@cssconstrutora.com.br</t>
  </si>
  <si>
    <t>Nova Lima</t>
  </si>
  <si>
    <t>VILA DA SERRA</t>
  </si>
  <si>
    <t>RUA MINISTRO OROZIMBO NONATO</t>
  </si>
  <si>
    <t>SALA  1301 B</t>
  </si>
  <si>
    <t>PARANAPANEMA S.A</t>
  </si>
  <si>
    <t>754 - PARANAPANEMA S.A</t>
  </si>
  <si>
    <t>(11) 21997535</t>
  </si>
  <si>
    <t>(11) 21997604</t>
  </si>
  <si>
    <t>lmacedo@paranapanema.com.br</t>
  </si>
  <si>
    <t>UTINGA</t>
  </si>
  <si>
    <t>RUA FELIPE CAMARAO</t>
  </si>
  <si>
    <t>BOX - R.P.L.</t>
  </si>
  <si>
    <t>753 - BOX - R.P.L.</t>
  </si>
  <si>
    <t>(11) 43802244</t>
  </si>
  <si>
    <t>contato@maxsousacontabilidade.com.br</t>
  </si>
  <si>
    <t>VILA ERCILIA</t>
  </si>
  <si>
    <t>RUA RIO GRANDE DO NORTE</t>
  </si>
  <si>
    <t>DENTALMED COMERCIO</t>
  </si>
  <si>
    <t>751 - DENTALMED COMERCIO</t>
  </si>
  <si>
    <t>(84) 32065408</t>
  </si>
  <si>
    <t>(84) 33712005</t>
  </si>
  <si>
    <t>contabilidade@dentalmednatal.com.br</t>
  </si>
  <si>
    <t>LAGOA NOVA</t>
  </si>
  <si>
    <t>RUA DOUTOR POTY NOBREGA</t>
  </si>
  <si>
    <t>GESOPLAST EMBALAGENS</t>
  </si>
  <si>
    <t>747 - GESOPLAST EMBALAGENS</t>
  </si>
  <si>
    <t>(44) 32441413</t>
  </si>
  <si>
    <t>(44) 30510015</t>
  </si>
  <si>
    <t>gesoplast@gmail.com</t>
  </si>
  <si>
    <t>Paiçandu</t>
  </si>
  <si>
    <t>PARQUE IND. E RES. BELA VISTA</t>
  </si>
  <si>
    <t>RUA MARECHAL CASTELO BRANCO</t>
  </si>
  <si>
    <t>LS - DISTRIBUIDORA</t>
  </si>
  <si>
    <t>746 - LS - DISTRIBUIDORA</t>
  </si>
  <si>
    <t>(15) 31991555</t>
  </si>
  <si>
    <t>legalizacao@escritoriosercon.com.br</t>
  </si>
  <si>
    <t>Betim</t>
  </si>
  <si>
    <t>FILADELFIA</t>
  </si>
  <si>
    <t>AVENIDA DAS AMERICAS</t>
  </si>
  <si>
    <t>GALPAO</t>
  </si>
  <si>
    <t>PL - INDUSTRIA</t>
  </si>
  <si>
    <t>745 - PL - INDUSTRIA</t>
  </si>
  <si>
    <t>(11) 24127787</t>
  </si>
  <si>
    <t>(11) 20851021</t>
  </si>
  <si>
    <t>faturamento@perfillider.com.br</t>
  </si>
  <si>
    <t>JARDIM FLOR DO CAMPO</t>
  </si>
  <si>
    <t>RUA GUILHERME LINO DOS SANTOS</t>
  </si>
  <si>
    <t>BAZAR COPA 70</t>
  </si>
  <si>
    <t>742 - BAZAR COPA 70</t>
  </si>
  <si>
    <t>(21) 25247575</t>
  </si>
  <si>
    <t>(21) 25486785</t>
  </si>
  <si>
    <t>taveira@taveiraempresarial.com.br</t>
  </si>
  <si>
    <t>RUA BARATA RIBEIRO</t>
  </si>
  <si>
    <t>LOJ D LOJ E</t>
  </si>
  <si>
    <t>DENTAL BRASIL</t>
  </si>
  <si>
    <t>740 - DENTAL BRASIL</t>
  </si>
  <si>
    <t>(61) 33995468</t>
  </si>
  <si>
    <t>dentalbrasil.df@gmail.com</t>
  </si>
  <si>
    <t>DF</t>
  </si>
  <si>
    <t>Brasília</t>
  </si>
  <si>
    <t>AREAL (AGUAS CLARAS)</t>
  </si>
  <si>
    <t>QUADRA QS 9 RUA 120</t>
  </si>
  <si>
    <t>LOTE  18  LOJA  02</t>
  </si>
  <si>
    <t>A.W.A TRATAMENTO</t>
  </si>
  <si>
    <t>739 - A.W.A TRATAMENTO</t>
  </si>
  <si>
    <t>(11) 43309095</t>
  </si>
  <si>
    <t>(11) 55660624</t>
  </si>
  <si>
    <t>denisegnovais99@outlook.com</t>
  </si>
  <si>
    <t>Suzano</t>
  </si>
  <si>
    <t>VILA SAO PEDRO</t>
  </si>
  <si>
    <t>ESTRADA DO TANAKA</t>
  </si>
  <si>
    <t>FLAVIFER INDUSTRIA</t>
  </si>
  <si>
    <t>738 - FLAVIFER INDUSTRIA</t>
  </si>
  <si>
    <t>(43) 33383574</t>
  </si>
  <si>
    <t>Londrina</t>
  </si>
  <si>
    <t>JARDIM ROSICLER</t>
  </si>
  <si>
    <t>AVENIDA TIRADENTES</t>
  </si>
  <si>
    <t>BOX   14  LETRA D</t>
  </si>
  <si>
    <t>USINAS SIDERURGICAS</t>
  </si>
  <si>
    <t>735 - USINAS SIDERURGICAS</t>
  </si>
  <si>
    <t>(31) 34998561</t>
  </si>
  <si>
    <t>(13) 33623174</t>
  </si>
  <si>
    <t>jslemos@usiminas.com.br</t>
  </si>
  <si>
    <t>Cubatão</t>
  </si>
  <si>
    <t>JARDIM DAS INDUSTRIAS</t>
  </si>
  <si>
    <t>RODOVIA DOM DOMENICO RANGONI</t>
  </si>
  <si>
    <t>OURO VERDE</t>
  </si>
  <si>
    <t>734 - OURO VERDE</t>
  </si>
  <si>
    <t>(73) 35332147</t>
  </si>
  <si>
    <t>maracas@orcoma.com.br</t>
  </si>
  <si>
    <t>BA</t>
  </si>
  <si>
    <t>Jaguaquara</t>
  </si>
  <si>
    <t>ZONA RURAL</t>
  </si>
  <si>
    <t>RODOVIA BR 116 KM 70</t>
  </si>
  <si>
    <t>OLIVEIRA E SOLER</t>
  </si>
  <si>
    <t>733 - OLIVEIRA E SOLER</t>
  </si>
  <si>
    <t>(17) 32421218</t>
  </si>
  <si>
    <t>(17) 992828943</t>
  </si>
  <si>
    <t>jr@jrassessoria.cnt.br</t>
  </si>
  <si>
    <t>Mirassol</t>
  </si>
  <si>
    <t>VILA MOREIRA</t>
  </si>
  <si>
    <t>AVENIDA JOSE EMIGDIO DE FARIA</t>
  </si>
  <si>
    <t>CRI CRI PAM</t>
  </si>
  <si>
    <t>732 - CRI CRI PAM</t>
  </si>
  <si>
    <t>(21) 22326387</t>
  </si>
  <si>
    <t>AVENIDA N S DE COPACABANA</t>
  </si>
  <si>
    <t>LOJA D</t>
  </si>
  <si>
    <t>CASAS GUANABARA MATRIZ</t>
  </si>
  <si>
    <t>800 - CASAS GUANABARA MATRIZ</t>
  </si>
  <si>
    <t>(21) 33256245</t>
  </si>
  <si>
    <t>(21) 33319191</t>
  </si>
  <si>
    <t>REALENGO</t>
  </si>
  <si>
    <t>ESTRADA DA AGUA BRANCA</t>
  </si>
  <si>
    <t>MIL INDUSTRIAL</t>
  </si>
  <si>
    <t>728 - MIL INDUSTRIAL</t>
  </si>
  <si>
    <t>(73) 32572100</t>
  </si>
  <si>
    <t>contabil@milselect.com.br</t>
  </si>
  <si>
    <t>Nilo Peçanha</t>
  </si>
  <si>
    <t>SEDE - ZONA RURAL</t>
  </si>
  <si>
    <t>BA 001  RODOVIA NILO PECANHA  ITUBERA</t>
  </si>
  <si>
    <t>PARQUE INDL DA MIL</t>
  </si>
  <si>
    <t>MOTA ENGIL MATRIZ</t>
  </si>
  <si>
    <t>799 - MOTA ENGIL MATRIZ</t>
  </si>
  <si>
    <t>(31) 35167977</t>
  </si>
  <si>
    <t>(31) 35167922</t>
  </si>
  <si>
    <t>societario@ecbsa.com.br</t>
  </si>
  <si>
    <t>Belo Horizonte</t>
  </si>
  <si>
    <t>LOURDES</t>
  </si>
  <si>
    <t>RUA SANTA CATARINA</t>
  </si>
  <si>
    <t>SALA  6</t>
  </si>
  <si>
    <t>DOCE RIO FRETAMENTO</t>
  </si>
  <si>
    <t>719 - DOCE RIO FRETAMENTO</t>
  </si>
  <si>
    <t>(21) 34627296</t>
  </si>
  <si>
    <t>(21) 33362864</t>
  </si>
  <si>
    <t>comercial@docerio.com.br</t>
  </si>
  <si>
    <t>TAQUARA</t>
  </si>
  <si>
    <t>ESTRADA DOS BANDEIRANTES</t>
  </si>
  <si>
    <t>LOT 1 PAL 38746</t>
  </si>
  <si>
    <t>ISOHEAT ISOLANTES</t>
  </si>
  <si>
    <t>720 - ISOHEAT ISOLANTES</t>
  </si>
  <si>
    <t>(11) 47420060</t>
  </si>
  <si>
    <t>(11) 975709732</t>
  </si>
  <si>
    <t>contato@isoheat.com.br</t>
  </si>
  <si>
    <t>VILA MONTE SION</t>
  </si>
  <si>
    <t>RUA ROMEU BONAFE</t>
  </si>
  <si>
    <t>MAEDRO SUPRIMENTOS</t>
  </si>
  <si>
    <t>718 - MAEDRO SUPRIMENTOS</t>
  </si>
  <si>
    <t>(21) 22700842</t>
  </si>
  <si>
    <t>RUA VIEIRA FERREIRA</t>
  </si>
  <si>
    <t>TRES TORRES</t>
  </si>
  <si>
    <t>717 - TRES TORRES</t>
  </si>
  <si>
    <t>(21) 22950957</t>
  </si>
  <si>
    <t>(21) 25414111</t>
  </si>
  <si>
    <t>LEME</t>
  </si>
  <si>
    <t>RUA GUSTAVO SAMPAIO</t>
  </si>
  <si>
    <t>LOJA A</t>
  </si>
  <si>
    <t>C.C.S.T. DO RINK</t>
  </si>
  <si>
    <t>716 - C.C.S.T. DO RINK</t>
  </si>
  <si>
    <t>(21) 26200300</t>
  </si>
  <si>
    <t>(21) 34924349</t>
  </si>
  <si>
    <t>RUA AURELINO LEAL</t>
  </si>
  <si>
    <t>LOJA</t>
  </si>
  <si>
    <t>P.V.J SANTOS</t>
  </si>
  <si>
    <t>715 - P.V.J SANTOS</t>
  </si>
  <si>
    <t>(13) 33172666</t>
  </si>
  <si>
    <t>(13) 997702015</t>
  </si>
  <si>
    <t>jr-contabilidade@uol.com.br</t>
  </si>
  <si>
    <t>Bertioga</t>
  </si>
  <si>
    <t>MAITINGA</t>
  </si>
  <si>
    <t>AVENIDA ANCHIETA</t>
  </si>
  <si>
    <t>LOTE  22B</t>
  </si>
  <si>
    <t>HINOVE AGROCIENCIA</t>
  </si>
  <si>
    <t>714 - HINOVE AGROCIENCIA</t>
  </si>
  <si>
    <t>(16) 32227481</t>
  </si>
  <si>
    <t>rbenatti@hinove.com</t>
  </si>
  <si>
    <t>Registro</t>
  </si>
  <si>
    <t>RODOVIA BR 116 FAZENDA PEROUPAVA</t>
  </si>
  <si>
    <t>KM426</t>
  </si>
  <si>
    <t>SOLUCOES ENGENHARIA</t>
  </si>
  <si>
    <t>712 - SOLUCOES ENGENHARIA</t>
  </si>
  <si>
    <t>(32) 35561172</t>
  </si>
  <si>
    <t>contabilidademonteiro65@gmail.com</t>
  </si>
  <si>
    <t>Visconde do Rio Branco</t>
  </si>
  <si>
    <t>AVENIDA DR CARLOS SOARES</t>
  </si>
  <si>
    <t>ARCELORMITTAL BRASIL</t>
  </si>
  <si>
    <t>711 - ARCELORMITTAL BRASIL</t>
  </si>
  <si>
    <t>(31) 32191122</t>
  </si>
  <si>
    <t>(11) 21483360</t>
  </si>
  <si>
    <t>nfe@arcelormittal.com.br</t>
  </si>
  <si>
    <t>JARDIM VERONICA</t>
  </si>
  <si>
    <t>RUA ARLINDO BETTIO</t>
  </si>
  <si>
    <t>GALPAO 1</t>
  </si>
  <si>
    <t>M C F RODRIGUES</t>
  </si>
  <si>
    <t>708 - M C F RODRIGUES</t>
  </si>
  <si>
    <t>(91) 37214502</t>
  </si>
  <si>
    <t>(91) 32646699</t>
  </si>
  <si>
    <t>escritoriodel@globomail.com</t>
  </si>
  <si>
    <t>PA</t>
  </si>
  <si>
    <t>Castanhal</t>
  </si>
  <si>
    <t>IANETAMA</t>
  </si>
  <si>
    <t>AVENIDA PRESIDENTE GETULIO VARGAS</t>
  </si>
  <si>
    <t>INOVA DESIGN</t>
  </si>
  <si>
    <t>707 - INOVA DESIGN</t>
  </si>
  <si>
    <t>(11) 999934196</t>
  </si>
  <si>
    <t>argraciotti@uol.com.br</t>
  </si>
  <si>
    <t>VILA ANDRADE</t>
  </si>
  <si>
    <t>RUA NELSON GAMA DE OLIVEIRA</t>
  </si>
  <si>
    <t>SALA  113</t>
  </si>
  <si>
    <t>ORTONORTE INDUSTRIA</t>
  </si>
  <si>
    <t>706 - ORTONORTE INDUSTRIA</t>
  </si>
  <si>
    <t>(91) 984381419</t>
  </si>
  <si>
    <t>silva@ortonorte.ind.br</t>
  </si>
  <si>
    <t>Santa Isabel do Pará</t>
  </si>
  <si>
    <t>MOEMA</t>
  </si>
  <si>
    <t>RODOVIA BR 316</t>
  </si>
  <si>
    <t>KM33</t>
  </si>
  <si>
    <t>FOCO PROMOCIONAL</t>
  </si>
  <si>
    <t>704 - FOCO PROMOCIONAL</t>
  </si>
  <si>
    <t>(11) 47023175</t>
  </si>
  <si>
    <t>contabilmm@yahoo.com.br</t>
  </si>
  <si>
    <t>Cotia</t>
  </si>
  <si>
    <t>MOINHO VELHO</t>
  </si>
  <si>
    <t>RUA LIMA CAMPOS</t>
  </si>
  <si>
    <t>TOP DUTOS</t>
  </si>
  <si>
    <t>439 - TOP DUTOS</t>
  </si>
  <si>
    <t>(19) 25764555</t>
  </si>
  <si>
    <t>contato@topdutos.com.br</t>
  </si>
  <si>
    <t>Osasco</t>
  </si>
  <si>
    <t>PIRATININGA</t>
  </si>
  <si>
    <t>RUA VICENTE RODRIGUES DA SILVA</t>
  </si>
  <si>
    <t>DTP INDUSTRIA</t>
  </si>
  <si>
    <t>436 - DTP INDUSTRIA</t>
  </si>
  <si>
    <t>(11) 59029835</t>
  </si>
  <si>
    <t>(11) 49693443</t>
  </si>
  <si>
    <t>dtpferragens2@gmail.com</t>
  </si>
  <si>
    <t>CIDADE PARQUE SAO LUIZ</t>
  </si>
  <si>
    <t>VIELA IPU</t>
  </si>
  <si>
    <t>J. B. RUFINO</t>
  </si>
  <si>
    <t>528 - J. B. RUFINO</t>
  </si>
  <si>
    <t>(11) 24000144</t>
  </si>
  <si>
    <t>gabriela.jrcontabil@bol.com.br</t>
  </si>
  <si>
    <t>PARQUE SANTO ANTONIO</t>
  </si>
  <si>
    <t>RUA ANTONIO LOPES INIESTA</t>
  </si>
  <si>
    <t>NOBE EMPREENDIMENTOS</t>
  </si>
  <si>
    <t>530 - NOBE EMPREENDIMENTOS</t>
  </si>
  <si>
    <t>(11) 30954314</t>
  </si>
  <si>
    <t>nobe@sdiweb.com.br</t>
  </si>
  <si>
    <t>JARDIM EUROPA</t>
  </si>
  <si>
    <t>RUA HUNGRIA</t>
  </si>
  <si>
    <t>ANDAR 10  CONJ  102 SALA  31</t>
  </si>
  <si>
    <t>JUNDIAI OUTDOOR</t>
  </si>
  <si>
    <t>531 - JUNDIAI OUTDOOR</t>
  </si>
  <si>
    <t>(11) 972141850</t>
  </si>
  <si>
    <t>(11) 45263211</t>
  </si>
  <si>
    <t>financeiro@jundiaioutdoor.com.br</t>
  </si>
  <si>
    <t>VILA ANGELICA</t>
  </si>
  <si>
    <t>RUA CICA</t>
  </si>
  <si>
    <t>SALA  146</t>
  </si>
  <si>
    <t>PRODUTIVA PAINEIS</t>
  </si>
  <si>
    <t>532 - PRODUTIVA PAINEIS</t>
  </si>
  <si>
    <t>(11) 47990399</t>
  </si>
  <si>
    <t>BRAS CUBAS</t>
  </si>
  <si>
    <t>RUA GASPAR VAZ</t>
  </si>
  <si>
    <t>JOSE COIFAS</t>
  </si>
  <si>
    <t>533 - JOSE COIFAS</t>
  </si>
  <si>
    <t>(11) 46473232</t>
  </si>
  <si>
    <t>josemamoni@abrilcoifas.com.br</t>
  </si>
  <si>
    <t>RUA DA LIBERDADE</t>
  </si>
  <si>
    <t>ANCHOR E EXAUSTORES</t>
  </si>
  <si>
    <t>534 - ANCHOR E EXAUSTORES</t>
  </si>
  <si>
    <t>(11) 33134812</t>
  </si>
  <si>
    <t>adao@photocontabil.com.br</t>
  </si>
  <si>
    <t>VILA DO CASTELO</t>
  </si>
  <si>
    <t>RUA ALESSIO DE PAOLIS</t>
  </si>
  <si>
    <t>IVTEC SERVICOS</t>
  </si>
  <si>
    <t>535 - IVTEC SERVICOS</t>
  </si>
  <si>
    <t>(11) 39955227</t>
  </si>
  <si>
    <t>(11) 31516295</t>
  </si>
  <si>
    <t>contato@ivtec.com.br</t>
  </si>
  <si>
    <t>VILA FIRMIANO PINTO</t>
  </si>
  <si>
    <t>RUA LUCINDA FERREIRA</t>
  </si>
  <si>
    <t>METALURGICA SPINFOR</t>
  </si>
  <si>
    <t>536 - METALURGICA SPINFOR</t>
  </si>
  <si>
    <t>(11) 26928542</t>
  </si>
  <si>
    <t>(11) 962912677</t>
  </si>
  <si>
    <t>tilieri@terra.com.br</t>
  </si>
  <si>
    <t>BRAS</t>
  </si>
  <si>
    <t>RUA CORONEL ANTONIO MARCELO</t>
  </si>
  <si>
    <t>ADEMAQ INDUSTRIA</t>
  </si>
  <si>
    <t>539 - ADEMAQ INDUSTRIA</t>
  </si>
  <si>
    <t>(11) 21623709</t>
  </si>
  <si>
    <t>(11) 38684486</t>
  </si>
  <si>
    <t>RUA BELGRADO</t>
  </si>
  <si>
    <t>50</t>
  </si>
  <si>
    <t>ADAPTA RESINAS</t>
  </si>
  <si>
    <t>540 - ADAPTA RESINAS</t>
  </si>
  <si>
    <t>(11) 42809645</t>
  </si>
  <si>
    <t>(11) 23766945</t>
  </si>
  <si>
    <t>adaptaresinas@adaptaresinas.com.br</t>
  </si>
  <si>
    <t>VILA PEDRO MOREIRA</t>
  </si>
  <si>
    <t>RUA SILVESTRE VASCONCELOS CALMON</t>
  </si>
  <si>
    <t>SALA  1113</t>
  </si>
  <si>
    <t>PLASBAS</t>
  </si>
  <si>
    <t>541 - PLASBAS</t>
  </si>
  <si>
    <t>(19) 34449707</t>
  </si>
  <si>
    <t>(19) 34467901</t>
  </si>
  <si>
    <t>tatianeb.borgia@plasbas.com.br</t>
  </si>
  <si>
    <t>Iracemápolis</t>
  </si>
  <si>
    <t>IV DISTRITO INDUSTRIAL</t>
  </si>
  <si>
    <t>RUA LUIZ RAITANO</t>
  </si>
  <si>
    <t>P A S DISTRIBUIDORA</t>
  </si>
  <si>
    <t>543 - P A S DISTRIBUIDORA</t>
  </si>
  <si>
    <t>(11) 40384413</t>
  </si>
  <si>
    <t>contato@galiscontabilidade.com.br</t>
  </si>
  <si>
    <t>Jarinu</t>
  </si>
  <si>
    <t>CHACARA BOA ESPERANCA</t>
  </si>
  <si>
    <t>AVENIDA MARGINAL</t>
  </si>
  <si>
    <t>FP EMBALAGENS</t>
  </si>
  <si>
    <t>542 - FP EMBALAGENS</t>
  </si>
  <si>
    <t>(15) 32292799</t>
  </si>
  <si>
    <t>legalizacao@vancreicontabil.com.br</t>
  </si>
  <si>
    <t>Sorocaba</t>
  </si>
  <si>
    <t>BOA VISTA</t>
  </si>
  <si>
    <t>AVENIDA RUDOLF DAFFERNER</t>
  </si>
  <si>
    <t>GALPAOA</t>
  </si>
  <si>
    <t>NOVINPET COMERCIO</t>
  </si>
  <si>
    <t>545 - NOVINPET COMERCIO</t>
  </si>
  <si>
    <t>(11) 47770300</t>
  </si>
  <si>
    <t>(11) 73005541</t>
  </si>
  <si>
    <t>(15) 34511818</t>
  </si>
  <si>
    <t>gmregis@alvoradapet.com.br</t>
  </si>
  <si>
    <t>Tatuí</t>
  </si>
  <si>
    <t>PONTE PRETA</t>
  </si>
  <si>
    <t>RODOVIA ANTONIO ROMANO SCHINCARIOL</t>
  </si>
  <si>
    <t>TALENTO MOTO</t>
  </si>
  <si>
    <t>546 - TALENTO MOTO</t>
  </si>
  <si>
    <t>(11) 26517440</t>
  </si>
  <si>
    <t>(11) 27850022</t>
  </si>
  <si>
    <t>VILA MATILDE</t>
  </si>
  <si>
    <t>RUA MARINA</t>
  </si>
  <si>
    <t>FRENTE</t>
  </si>
  <si>
    <t>PLASTITEC INDUSTRIA</t>
  </si>
  <si>
    <t>547 - PLASTITEC INDUSTRIA</t>
  </si>
  <si>
    <t>(47) 33711150</t>
  </si>
  <si>
    <t>(47) 33709864</t>
  </si>
  <si>
    <t>plasticosplastitec@gmail.com</t>
  </si>
  <si>
    <t>Jaraguá do Sul</t>
  </si>
  <si>
    <t>VIEIRAS</t>
  </si>
  <si>
    <t>RUA MANOEL FRANCISCO DA COSTA</t>
  </si>
  <si>
    <t>FRASCO LIFE</t>
  </si>
  <si>
    <t>548 - FRASCO LIFE</t>
  </si>
  <si>
    <t>(19) 41063377</t>
  </si>
  <si>
    <t>financeiro@frascolife.com.br</t>
  </si>
  <si>
    <t>DISTRITO INDUSTRIAL II</t>
  </si>
  <si>
    <t>RUA PLINIO SALGADO</t>
  </si>
  <si>
    <t>G H DE SOUZA</t>
  </si>
  <si>
    <t>549 - G H DE SOUZA</t>
  </si>
  <si>
    <t>(41) 997375605</t>
  </si>
  <si>
    <t>administrativo@ghplasticos.com.br</t>
  </si>
  <si>
    <t>Colombo</t>
  </si>
  <si>
    <t>OSASCO</t>
  </si>
  <si>
    <t>RODOVIA DA UVA</t>
  </si>
  <si>
    <t>BRCAO 04 E 05</t>
  </si>
  <si>
    <t>INJEPLAST INDUSTRIA</t>
  </si>
  <si>
    <t>550 - INJEPLAST INDUSTRIA</t>
  </si>
  <si>
    <t>(41) 36219000</t>
  </si>
  <si>
    <t>(41) 30271542</t>
  </si>
  <si>
    <t>JARDIM CALIFORNIA</t>
  </si>
  <si>
    <t>RUA ADELIO CORREIA</t>
  </si>
  <si>
    <t>TOYS LAB</t>
  </si>
  <si>
    <t>552 - TOYS LAB</t>
  </si>
  <si>
    <t>(31) 33638311</t>
  </si>
  <si>
    <t>(31) 985781178</t>
  </si>
  <si>
    <t>legalizacao@krvcontabilidade.com.br</t>
  </si>
  <si>
    <t>SAO FRANCISCO</t>
  </si>
  <si>
    <t>RUA ESTORIL</t>
  </si>
  <si>
    <t>ESDEVA INDUSTRIA</t>
  </si>
  <si>
    <t>558 - ESDEVA INDUSTRIA</t>
  </si>
  <si>
    <t>(32) 21014608</t>
  </si>
  <si>
    <t>(32) 21014652</t>
  </si>
  <si>
    <t>(32) 21014656</t>
  </si>
  <si>
    <t>contabilidade@esdeva.com.br</t>
  </si>
  <si>
    <t>Juiz de Fora</t>
  </si>
  <si>
    <t>POCO RICO</t>
  </si>
  <si>
    <t>ESTEVES ARQUITETURA</t>
  </si>
  <si>
    <t>559 - ESTEVES ARQUITETURA</t>
  </si>
  <si>
    <t>(21) 25330869</t>
  </si>
  <si>
    <t>pedro.esteves@estevesgrupo.com</t>
  </si>
  <si>
    <t>SANTA TERESA</t>
  </si>
  <si>
    <t>RUA ANDRE CAVALCANTI</t>
  </si>
  <si>
    <t>LOJ B</t>
  </si>
  <si>
    <t>EUROTRONICS ELETRONICA</t>
  </si>
  <si>
    <t>560 - EUROTRONICS ELETRONICA</t>
  </si>
  <si>
    <t>(11) 37515072</t>
  </si>
  <si>
    <t>(11) 37440506</t>
  </si>
  <si>
    <t>vendas@eurotronics.com.br</t>
  </si>
  <si>
    <t>JARDIM VAZANI</t>
  </si>
  <si>
    <t>RUA DR LUIZ MIGLIANO</t>
  </si>
  <si>
    <t>FBL COMERCIO</t>
  </si>
  <si>
    <t>561 - FBL COMERCIO</t>
  </si>
  <si>
    <t>(11) 43583836</t>
  </si>
  <si>
    <t>(11) 48857405</t>
  </si>
  <si>
    <t>izaiasdep@gmail.com</t>
  </si>
  <si>
    <t>JARDIM ELIZABETH</t>
  </si>
  <si>
    <t>RUA AFRICA</t>
  </si>
  <si>
    <t>FENAAGRO COMERCIO</t>
  </si>
  <si>
    <t>562 - FENAAGRO COMERCIO</t>
  </si>
  <si>
    <t>(65) 999260501</t>
  </si>
  <si>
    <t>(65) 996327133</t>
  </si>
  <si>
    <t>nfe@fenaagro.com.br</t>
  </si>
  <si>
    <t>Cuiabá</t>
  </si>
  <si>
    <t>QUILOMBO</t>
  </si>
  <si>
    <t>AVENIDA SAO SEBASTIAO</t>
  </si>
  <si>
    <t>SALA  405 EDIF  XINGU BUSINESS CENTE</t>
  </si>
  <si>
    <t>FERREIRA COSTA</t>
  </si>
  <si>
    <t>563 - FERREIRA COSTA</t>
  </si>
  <si>
    <t>www.ferreiracosta.com</t>
  </si>
  <si>
    <t>(87) 37628010</t>
  </si>
  <si>
    <t>(81) 37628112</t>
  </si>
  <si>
    <t>(81) 34454000</t>
  </si>
  <si>
    <t>sandro.melo@ferreiracosta.com.br</t>
  </si>
  <si>
    <t>PE</t>
  </si>
  <si>
    <t>Garanhuns</t>
  </si>
  <si>
    <t>SANTO ANTONIO</t>
  </si>
  <si>
    <t>AVENIDA SANTO ANTONIO</t>
  </si>
  <si>
    <t>525</t>
  </si>
  <si>
    <t>FLEXIN INDUSTRIA</t>
  </si>
  <si>
    <t>564 - FLEXIN INDUSTRIA</t>
  </si>
  <si>
    <t>(47) 32859770</t>
  </si>
  <si>
    <t>(47) 33340227</t>
  </si>
  <si>
    <t>flexintextil@gmail.com</t>
  </si>
  <si>
    <t>FORTALEZA ALTA</t>
  </si>
  <si>
    <t>RUA THEODOR KLEINE</t>
  </si>
  <si>
    <t>GALPAO01</t>
  </si>
  <si>
    <t>FORTE INDUSTRIA</t>
  </si>
  <si>
    <t>565 - FORTE INDUSTRIA</t>
  </si>
  <si>
    <t>(47) 34322006</t>
  </si>
  <si>
    <t>forte@forteplasticos.ind.br</t>
  </si>
  <si>
    <t>Araquari</t>
  </si>
  <si>
    <t>PORTO GRANDE</t>
  </si>
  <si>
    <t>RUA ANTONIO JASPER</t>
  </si>
  <si>
    <t>GALPAOB   SETOR B1</t>
  </si>
  <si>
    <t>FORTE PESCADOS</t>
  </si>
  <si>
    <t>566 - FORTE PESCADOS</t>
  </si>
  <si>
    <t>(47) 33483852</t>
  </si>
  <si>
    <t>eduardo@fortepescados.com.br</t>
  </si>
  <si>
    <t>Itajaí</t>
  </si>
  <si>
    <t>CORDEIROS</t>
  </si>
  <si>
    <t>RUA ONILDO REIS</t>
  </si>
  <si>
    <t>PESC</t>
  </si>
  <si>
    <t>GARBONI INDUSTRIA</t>
  </si>
  <si>
    <t>569 - GARBONI INDUSTRIA</t>
  </si>
  <si>
    <t>(24) 22443301</t>
  </si>
  <si>
    <t>(24) 22443335</t>
  </si>
  <si>
    <t>albest.beto@gmail.com.br</t>
  </si>
  <si>
    <t>QUITANDINHA</t>
  </si>
  <si>
    <t>RUA GENERAL RONDON</t>
  </si>
  <si>
    <t>1248</t>
  </si>
  <si>
    <t>GBG PNEUS</t>
  </si>
  <si>
    <t>572 - GBG PNEUS</t>
  </si>
  <si>
    <t>(21) 33889222</t>
  </si>
  <si>
    <t>(21) 33889200</t>
  </si>
  <si>
    <t>gbgpneus@uol.com.br</t>
  </si>
  <si>
    <t>PENHA</t>
  </si>
  <si>
    <t>RUA OURIQUE</t>
  </si>
  <si>
    <t>E 200</t>
  </si>
  <si>
    <t>GEMINI-7</t>
  </si>
  <si>
    <t>573 - GEMINI-7</t>
  </si>
  <si>
    <t>(67) 34421033</t>
  </si>
  <si>
    <t>(67) 34421822</t>
  </si>
  <si>
    <t>gemini7agro@gmail.com</t>
  </si>
  <si>
    <t>MS</t>
  </si>
  <si>
    <t>Ivinhema</t>
  </si>
  <si>
    <t>GUIRAI</t>
  </si>
  <si>
    <t>RUA ANA DIAS GARRIDO</t>
  </si>
  <si>
    <t>GOLD PACK</t>
  </si>
  <si>
    <t>574 - GOLD PACK</t>
  </si>
  <si>
    <t>(62) 33270514</t>
  </si>
  <si>
    <t>DAIA</t>
  </si>
  <si>
    <t>VIA VP3D</t>
  </si>
  <si>
    <t>QUADRA 08A MODULOS 19 A 21</t>
  </si>
  <si>
    <t>GT FABRICACAO</t>
  </si>
  <si>
    <t>577 - GT FABRICACAO</t>
  </si>
  <si>
    <t>(16) 39571428</t>
  </si>
  <si>
    <t>(16) 39571427</t>
  </si>
  <si>
    <t>gt1comercio@gmail.com</t>
  </si>
  <si>
    <t>Pitangueiras</t>
  </si>
  <si>
    <t>DISTRITO DE IBITIUVA</t>
  </si>
  <si>
    <t>AVENIDA QUATRO</t>
  </si>
  <si>
    <t>GT- IMPLEMENTOS</t>
  </si>
  <si>
    <t>578 - GT- IMPLEMENTOS</t>
  </si>
  <si>
    <t>(81) 35266168</t>
  </si>
  <si>
    <t>(49) 33313821</t>
  </si>
  <si>
    <t>(49) 998143118</t>
  </si>
  <si>
    <t>Chapecó</t>
  </si>
  <si>
    <t>LIDER</t>
  </si>
  <si>
    <t>ACESSO PLINIO ARLINDO DE NES</t>
  </si>
  <si>
    <t>LETRA D</t>
  </si>
  <si>
    <t>HEUTEMAN INDUSTRIA</t>
  </si>
  <si>
    <t>579 - HEUTEMAN INDUSTRIA - RJ</t>
  </si>
  <si>
    <t>(51) 35629500</t>
  </si>
  <si>
    <t>(51) 35932186</t>
  </si>
  <si>
    <t>contabilidade@heuteman.com.br</t>
  </si>
  <si>
    <t>PB</t>
  </si>
  <si>
    <t>Cabedelo</t>
  </si>
  <si>
    <t>PARQUE ESPERANCA</t>
  </si>
  <si>
    <t>RUA ANTONIO FRANCISCO DE ARAUJO</t>
  </si>
  <si>
    <t>BOX   1057</t>
  </si>
  <si>
    <t>HECAPLAST INDUSTRIA</t>
  </si>
  <si>
    <t>580 - HECAPLAST INDUSTRIA - RJ</t>
  </si>
  <si>
    <t>(15) 32477542</t>
  </si>
  <si>
    <t>BAIRRO ITANGUA</t>
  </si>
  <si>
    <t>RUA ANTONIO APARECIDO FERRAZ</t>
  </si>
  <si>
    <t>HEFTOS OLEO</t>
  </si>
  <si>
    <t>581 - HEFTOS OLEO</t>
  </si>
  <si>
    <t>(11) 37937787</t>
  </si>
  <si>
    <t>fiscal@azevedotravassos.com.br</t>
  </si>
  <si>
    <t>BROOKLIN PAULISTA</t>
  </si>
  <si>
    <t>AVENIDA DAS NACOES UNIDAS</t>
  </si>
  <si>
    <t>ANDAR 21  CONJ  2102SETOR PARTEB  EDIF  TORRENORTE</t>
  </si>
  <si>
    <t>HOFFMANN MATERIAIS</t>
  </si>
  <si>
    <t>582 - HOFFMANN MATERIAIS</t>
  </si>
  <si>
    <t>(54) 35353535</t>
  </si>
  <si>
    <t>(54) 32282547</t>
  </si>
  <si>
    <t>beto@casabeto.com.br</t>
  </si>
  <si>
    <t>RS</t>
  </si>
  <si>
    <t>Caxias do Sul</t>
  </si>
  <si>
    <t>SAGRADA FAMILIA</t>
  </si>
  <si>
    <t>RUA FAUSTINO BIASIN</t>
  </si>
  <si>
    <t>MAMAO DISTRIB</t>
  </si>
  <si>
    <t>696 - MAMAO DISTRIB</t>
  </si>
  <si>
    <t>(21) 23990512</t>
  </si>
  <si>
    <t>contato@mamaodistribuidora.com.br</t>
  </si>
  <si>
    <t>Duque de Caxias</t>
  </si>
  <si>
    <t>CHACARAS RIO-PETROPOLIS</t>
  </si>
  <si>
    <t>AVENIDA PITAGORAS</t>
  </si>
  <si>
    <t>LOTE  34  QUADRA24</t>
  </si>
  <si>
    <t>MAPP COMERCIO</t>
  </si>
  <si>
    <t>698 - MAPP COMERCIO</t>
  </si>
  <si>
    <t>(62) 35141232</t>
  </si>
  <si>
    <t>(62) 35111232</t>
  </si>
  <si>
    <t>mappalimentos@gmail.com</t>
  </si>
  <si>
    <t>Inhumas</t>
  </si>
  <si>
    <t>PARQUE SAO JORGE</t>
  </si>
  <si>
    <t>AVENIDA BERNARDO SAYAO</t>
  </si>
  <si>
    <t>QUADRA19BLOTE  04A</t>
  </si>
  <si>
    <t>FUSION INDUSTRIA</t>
  </si>
  <si>
    <t>699 - FUSION INDUSTRIA</t>
  </si>
  <si>
    <t>(27) 33364030</t>
  </si>
  <si>
    <t>(27) 33434318</t>
  </si>
  <si>
    <t>msrjsucatas@gmail.com</t>
  </si>
  <si>
    <t>ES</t>
  </si>
  <si>
    <t>Vila Velha</t>
  </si>
  <si>
    <t>RIO MARINHO</t>
  </si>
  <si>
    <t>RUA 13 DE MAIO</t>
  </si>
  <si>
    <t>MASTERFOODS BRASIL</t>
  </si>
  <si>
    <t>700 - MASTERFOODS BRASIL</t>
  </si>
  <si>
    <t>(19) 21279600</t>
  </si>
  <si>
    <t>(11) 46938125</t>
  </si>
  <si>
    <t>group_brtax@effem.com</t>
  </si>
  <si>
    <t>DISTRITO INDUSTRIAL I JOSE MARANGONI</t>
  </si>
  <si>
    <t>AVENIDA CAETANO SCHINCARIOL</t>
  </si>
  <si>
    <t>ANEXO PARTE</t>
  </si>
  <si>
    <t>MATCH SOLUTIONS</t>
  </si>
  <si>
    <t>701 - MATCH SOLUTIONS</t>
  </si>
  <si>
    <t>(11) 20101010</t>
  </si>
  <si>
    <t>(11) 982038409</t>
  </si>
  <si>
    <t>janilson@geassessoria.com.br</t>
  </si>
  <si>
    <t>VILA PRIMAVERA</t>
  </si>
  <si>
    <t>RUA INACIO DE LOYOLA</t>
  </si>
  <si>
    <t>MAXICLIMA S.A.</t>
  </si>
  <si>
    <t>702 - MAXICLIMA S.A.</t>
  </si>
  <si>
    <t>(54) 32912522</t>
  </si>
  <si>
    <t>ismael@maxiclima.com.br</t>
  </si>
  <si>
    <t>São Marcos</t>
  </si>
  <si>
    <t>RUA LUIZ MIOTTO</t>
  </si>
  <si>
    <t>CUSTODIO SOLUCOES</t>
  </si>
  <si>
    <t>524 - CUSTODIO SOLUCOES</t>
  </si>
  <si>
    <t>(21) 38020252</t>
  </si>
  <si>
    <t>(21) 35491205</t>
  </si>
  <si>
    <t>paralegal@valorizacao.com</t>
  </si>
  <si>
    <t>VILA GERTRUDES</t>
  </si>
  <si>
    <t>SAL 2201</t>
  </si>
  <si>
    <t>STADIA PROJETOS</t>
  </si>
  <si>
    <t>523 - STADIA PROJETOS</t>
  </si>
  <si>
    <t>(11) 30673400</t>
  </si>
  <si>
    <t>(11) 32746300</t>
  </si>
  <si>
    <t>contratos@sahcontabil.com.br</t>
  </si>
  <si>
    <t>VILA OLIMPIA</t>
  </si>
  <si>
    <t>RUA DO ROCIO</t>
  </si>
  <si>
    <t>CONJ  71</t>
  </si>
  <si>
    <t>SEMEQ</t>
  </si>
  <si>
    <t>522 - SEMEQ</t>
  </si>
  <si>
    <t>(19) 34466862</t>
  </si>
  <si>
    <t>(19) 988034193</t>
  </si>
  <si>
    <t>alessandra@semeq.com.br</t>
  </si>
  <si>
    <t>Limeira</t>
  </si>
  <si>
    <t>PARQUE EGISTO RAGAZZO</t>
  </si>
  <si>
    <t>AVENIDA AMBROSIO FUMAGALLI</t>
  </si>
  <si>
    <t>WALL AIR</t>
  </si>
  <si>
    <t>521 - WALL AIR</t>
  </si>
  <si>
    <t>(11) 24255400</t>
  </si>
  <si>
    <t>fin.wallair@gmail.com</t>
  </si>
  <si>
    <t>JARDIM GUIMARAES</t>
  </si>
  <si>
    <t>RUA CONSTANCIA</t>
  </si>
  <si>
    <t>ART AR</t>
  </si>
  <si>
    <t>520 - ART AR</t>
  </si>
  <si>
    <t>(11) 22210445</t>
  </si>
  <si>
    <t>CARANDIRU</t>
  </si>
  <si>
    <t>RUA GABRIEL PRESTES</t>
  </si>
  <si>
    <t>ABS FILTEX</t>
  </si>
  <si>
    <t>519 - ABS FILTEX</t>
  </si>
  <si>
    <t>(19) 33084152</t>
  </si>
  <si>
    <t>(19) 32727707</t>
  </si>
  <si>
    <t>contato@absfiltex.com.br</t>
  </si>
  <si>
    <t>JARDIM DAS BANDEIRAS</t>
  </si>
  <si>
    <t>AVENIDA RICARDO BASSOLI CEZARE</t>
  </si>
  <si>
    <t>HERSA ENGENHARIA</t>
  </si>
  <si>
    <t>517 - HERSA ENGENHARIA</t>
  </si>
  <si>
    <t>(11) 26042285</t>
  </si>
  <si>
    <t>(11) 26034178</t>
  </si>
  <si>
    <t>(11) 26034171</t>
  </si>
  <si>
    <t>financeiro@hersa.com.br</t>
  </si>
  <si>
    <t>MOOCA</t>
  </si>
  <si>
    <t>RUA PADRE RAPOSO</t>
  </si>
  <si>
    <t>NOTCO BRASIL</t>
  </si>
  <si>
    <t>516 - NOTCO BRASIL</t>
  </si>
  <si>
    <t>(11) 29363088</t>
  </si>
  <si>
    <t>(11) 992304430</t>
  </si>
  <si>
    <t>(11) 992520172</t>
  </si>
  <si>
    <t>financeiro.br@thenotcompany.com</t>
  </si>
  <si>
    <t>CIDADE MONCOES</t>
  </si>
  <si>
    <t>RUA SURUBIM</t>
  </si>
  <si>
    <t>CONJ  01 E 02</t>
  </si>
  <si>
    <t>HP INDUSTRIA</t>
  </si>
  <si>
    <t>515 - HP INDUSTRIA</t>
  </si>
  <si>
    <t>(19) 32457752</t>
  </si>
  <si>
    <t>(19) 32954734</t>
  </si>
  <si>
    <t>adm@hpindustrial.com.br</t>
  </si>
  <si>
    <t>PARQUE VIA NORTE</t>
  </si>
  <si>
    <t>RUA JOAO DAGOSTINO</t>
  </si>
  <si>
    <t>MALTA RIO</t>
  </si>
  <si>
    <t>512 - MALTA RIO</t>
  </si>
  <si>
    <t>(24) 33563351</t>
  </si>
  <si>
    <t>lcwcontabilidade2@hotmail.com</t>
  </si>
  <si>
    <t>Pinheiral</t>
  </si>
  <si>
    <t>PARQUE MAIRA</t>
  </si>
  <si>
    <t>RUA 1851</t>
  </si>
  <si>
    <t>APERAM</t>
  </si>
  <si>
    <t>511 - APERAM</t>
  </si>
  <si>
    <t>(31) 38497000</t>
  </si>
  <si>
    <t>tributario@aperam.com</t>
  </si>
  <si>
    <t>Timóteo</t>
  </si>
  <si>
    <t>PRA?A PRIMEIRO DE MAIO</t>
  </si>
  <si>
    <t>PLAST QUALY</t>
  </si>
  <si>
    <t>509 - PLAST QUALY</t>
  </si>
  <si>
    <t>(11) 89049747</t>
  </si>
  <si>
    <t>pro-micro@uol.com.br</t>
  </si>
  <si>
    <t>Taboão da Serra</t>
  </si>
  <si>
    <t>VILA FRANCISCO REMEIKIS</t>
  </si>
  <si>
    <t>RUA JOSE MARIA DE MELO</t>
  </si>
  <si>
    <t>CONSTRUART COMERCIO</t>
  </si>
  <si>
    <t>507 - CONSTRUART COMERCIO</t>
  </si>
  <si>
    <t>(11) 40447956</t>
  </si>
  <si>
    <t>(11) 40591719</t>
  </si>
  <si>
    <t>ethoscont@hotmail.com</t>
  </si>
  <si>
    <t>VILA INDEPENDENCIA</t>
  </si>
  <si>
    <t>RUA ALBINO DE MORAIS</t>
  </si>
  <si>
    <t>EMBRASFER COMERCIO</t>
  </si>
  <si>
    <t>506 - EMBRASFER COMERCIO</t>
  </si>
  <si>
    <t>(11) 27746853</t>
  </si>
  <si>
    <t>embrasfer@embrasfer.com.br</t>
  </si>
  <si>
    <t>PARQUE NOVO ORATORIO</t>
  </si>
  <si>
    <t>RUA AMERICA DO SUL</t>
  </si>
  <si>
    <t>CONJ  08</t>
  </si>
  <si>
    <t>JA SANTOS</t>
  </si>
  <si>
    <t>504 - JA SANTOS</t>
  </si>
  <si>
    <t>(11) 34593121</t>
  </si>
  <si>
    <t>(11) 22252546</t>
  </si>
  <si>
    <t>josearruda27@jasantoseng.com.br</t>
  </si>
  <si>
    <t>VILA GOMES CARDIM</t>
  </si>
  <si>
    <t>RUA AIAPAINA</t>
  </si>
  <si>
    <t>C.A. RICIOPPO</t>
  </si>
  <si>
    <t>503 - C.A. RICIOPPO</t>
  </si>
  <si>
    <t>(11) 33708499</t>
  </si>
  <si>
    <t>(11) 978476940</t>
  </si>
  <si>
    <t>evandro@easempresarial.com.br</t>
  </si>
  <si>
    <t>TABOAO</t>
  </si>
  <si>
    <t>RUA EUGENIA S VITALE</t>
  </si>
  <si>
    <t>MAPEFER INDUSTRIA</t>
  </si>
  <si>
    <t>501 - MAPEFER INDUSTRIA</t>
  </si>
  <si>
    <t>(11) 20628156</t>
  </si>
  <si>
    <t>(11) 997527632</t>
  </si>
  <si>
    <t>mapeferdesbobinamento@hotmail.com</t>
  </si>
  <si>
    <t>CHACARA BELENZINHO</t>
  </si>
  <si>
    <t>RUA BENEDITO BERNARDES</t>
  </si>
  <si>
    <t>SUBRES COMERCIAL</t>
  </si>
  <si>
    <t>500 - SUBRES COMERCIAL</t>
  </si>
  <si>
    <t>(11) 22392619</t>
  </si>
  <si>
    <t>(11) 22369900</t>
  </si>
  <si>
    <t>faverocont@uol.com.be</t>
  </si>
  <si>
    <t>PARQUE DA MOOCA</t>
  </si>
  <si>
    <t>RUA CADIRIRI</t>
  </si>
  <si>
    <t>GALPAO 31</t>
  </si>
  <si>
    <t>ABC TELHAS</t>
  </si>
  <si>
    <t>497 - ABC TELHAS</t>
  </si>
  <si>
    <t>(11) 23077859</t>
  </si>
  <si>
    <t>societario@rossicontabil.com.br</t>
  </si>
  <si>
    <t>PROJETO FENIX</t>
  </si>
  <si>
    <t>496 - PROJETO FENIX</t>
  </si>
  <si>
    <t>(11) 981614028</t>
  </si>
  <si>
    <t>(11) 59203814</t>
  </si>
  <si>
    <t>projetocalha.fenix@gmail.com</t>
  </si>
  <si>
    <t>RECANTO CAMPO BELO</t>
  </si>
  <si>
    <t>RUA IRENE PEDROSO CATALDO</t>
  </si>
  <si>
    <t>DJEUTEC INDUSTRIA</t>
  </si>
  <si>
    <t>495 - DJEUTEC INDUSTRIA</t>
  </si>
  <si>
    <t>(11) 44731676</t>
  </si>
  <si>
    <t>(11) 29572019</t>
  </si>
  <si>
    <t>legalizacao@bluemaster.com.br</t>
  </si>
  <si>
    <t>AVENIDA TIETE</t>
  </si>
  <si>
    <t>D. L. ALVES</t>
  </si>
  <si>
    <t>492 - D. L. ALVES</t>
  </si>
  <si>
    <t>(19) 33420272</t>
  </si>
  <si>
    <t>(19) 32312461</t>
  </si>
  <si>
    <t>(19) 32710511</t>
  </si>
  <si>
    <t>nmmattos@terra.com.br</t>
  </si>
  <si>
    <t>Sumaré</t>
  </si>
  <si>
    <t>JARDIM MARCHISSOLO</t>
  </si>
  <si>
    <t>ESTRADA MUNICIPAL TEODOR CONDIEV</t>
  </si>
  <si>
    <t>JHSF EMPREENDIMENTOS</t>
  </si>
  <si>
    <t>491 - JHSF EMPREENDIMENTOS</t>
  </si>
  <si>
    <t>(11) 37021900</t>
  </si>
  <si>
    <t>fiscal@jhsf.com.br</t>
  </si>
  <si>
    <t>CIDADE JARDIM</t>
  </si>
  <si>
    <t>AVENIDA MAGALHAES DE CASTRO</t>
  </si>
  <si>
    <t>ANDAR 27  PARTE   TORRE 3</t>
  </si>
  <si>
    <t>ALDA LAZARO</t>
  </si>
  <si>
    <t>484 - ALDA LAZARO</t>
  </si>
  <si>
    <t>(11) 27473177</t>
  </si>
  <si>
    <t>astravisual@superig.com.br</t>
  </si>
  <si>
    <t>CIDADE LIDER</t>
  </si>
  <si>
    <t>RUA DOMINICIANO RIBEIRO</t>
  </si>
  <si>
    <t>WORLD SIGN DESIGN</t>
  </si>
  <si>
    <t>487 - WORLD SIGN DESIGN</t>
  </si>
  <si>
    <t>(11) 29172643</t>
  </si>
  <si>
    <t>(11) 37946361</t>
  </si>
  <si>
    <t>rubenilron@terra.com.br</t>
  </si>
  <si>
    <t>JD INDEPENDENCIA</t>
  </si>
  <si>
    <t>RUA SECUNDINO DOMINGUES</t>
  </si>
  <si>
    <t>JMN CONSTRUCOES</t>
  </si>
  <si>
    <t>483 - JMN CONSTRUCOES</t>
  </si>
  <si>
    <t>(11) 47988616</t>
  </si>
  <si>
    <t>jmneng@gmail.com</t>
  </si>
  <si>
    <t>VILA SAO JOSE (CIDADE DUTRA)</t>
  </si>
  <si>
    <t>RUA VIRIATO LEAO DE MOURA</t>
  </si>
  <si>
    <t>KOFISA COMERCIO</t>
  </si>
  <si>
    <t>482 - KOFISA COMERCIO</t>
  </si>
  <si>
    <t>(11) 29676671</t>
  </si>
  <si>
    <t>(11) 29672166</t>
  </si>
  <si>
    <t>financeiro@kofisa.com.br</t>
  </si>
  <si>
    <t>CIDADE INDUSTRIAL SATELITE DE SAO PAULO</t>
  </si>
  <si>
    <t>RUA GUARANI DOESTE</t>
  </si>
  <si>
    <t>ROCHA COMUNICACAO</t>
  </si>
  <si>
    <t>480 - ROCHA COMUNICACAO</t>
  </si>
  <si>
    <t>ITAQUERA</t>
  </si>
  <si>
    <t>RUA TOMAZZO FERRARA</t>
  </si>
  <si>
    <t>RAIMUNDO MACHADO</t>
  </si>
  <si>
    <t>471 - RAIMUNDO MACHADO</t>
  </si>
  <si>
    <t>(11) 58165122</t>
  </si>
  <si>
    <t>(11) 962166709</t>
  </si>
  <si>
    <t>robertolippi@hotmail.com</t>
  </si>
  <si>
    <t>VILA PREL</t>
  </si>
  <si>
    <t>RUA DOUTOR OSVALDO MELLONE</t>
  </si>
  <si>
    <t>A</t>
  </si>
  <si>
    <t>FORTMASTER COMERCIO</t>
  </si>
  <si>
    <t>470 - FORTMASTER COMERCIO</t>
  </si>
  <si>
    <t>(11) 25538997</t>
  </si>
  <si>
    <t>legal1@queirozvenancio.com.br</t>
  </si>
  <si>
    <t>PARQUE SAO MIGUEL</t>
  </si>
  <si>
    <t>RUA JOAO DE FARIA</t>
  </si>
  <si>
    <t>SIGMAECP SERVICOS</t>
  </si>
  <si>
    <t>469 - SIGMAECP SERVICOS</t>
  </si>
  <si>
    <t>(11) 20938039</t>
  </si>
  <si>
    <t>(11) 29673985</t>
  </si>
  <si>
    <t>adm@carratucontabil.com.br</t>
  </si>
  <si>
    <t>RUA SERRA DE BOTUCATU</t>
  </si>
  <si>
    <t>SALA  1503</t>
  </si>
  <si>
    <t>G FORMA</t>
  </si>
  <si>
    <t>467 - G FORMA</t>
  </si>
  <si>
    <t>(11) 20363226</t>
  </si>
  <si>
    <t>fiscal@gforma.com.br</t>
  </si>
  <si>
    <t>VILA NOVA PAULICEIA</t>
  </si>
  <si>
    <t>RUA JANUARIO CICCO</t>
  </si>
  <si>
    <t>WORLD SINALIZE</t>
  </si>
  <si>
    <t>466 - WORLD SINALIZE</t>
  </si>
  <si>
    <t>rubenilton@terra.com.br</t>
  </si>
  <si>
    <t>RUA AUGUSTO PIACENTINI</t>
  </si>
  <si>
    <t>TENTAKULUS COMERCIO</t>
  </si>
  <si>
    <t>464 - TENTAKULUS COMERCIO</t>
  </si>
  <si>
    <t>(11) 47178905</t>
  </si>
  <si>
    <t>(11) 40215999</t>
  </si>
  <si>
    <t>comercial@tentakulus.com.br</t>
  </si>
  <si>
    <t>RUA ONEDA</t>
  </si>
  <si>
    <t>ARCONTE DESENVOLVIMENTO</t>
  </si>
  <si>
    <t>461 - ARCONTE DESENVOLVIMENTO</t>
  </si>
  <si>
    <t>(11) 38767600</t>
  </si>
  <si>
    <t>daniel@precisaocontabil.com.br</t>
  </si>
  <si>
    <t>AVENIDA DR CARDOSO DE MELO</t>
  </si>
  <si>
    <t>CONJ  21</t>
  </si>
  <si>
    <t>TECNOMONTY SISTEMA</t>
  </si>
  <si>
    <t>459 - TECNOMONTY SISTEMA</t>
  </si>
  <si>
    <t>(11) 968562119</t>
  </si>
  <si>
    <t>tecnomonty5@gmail.com</t>
  </si>
  <si>
    <t>JARDIM PRESIDENTE DUTRA</t>
  </si>
  <si>
    <t>RUA ALPES</t>
  </si>
  <si>
    <t>ISOFORRO INDUSTRIA</t>
  </si>
  <si>
    <t>455 - ISOFORRO INDUSTRIA</t>
  </si>
  <si>
    <t>(27) 999477006</t>
  </si>
  <si>
    <t>isoforro@hotmail.com</t>
  </si>
  <si>
    <t>Colatina</t>
  </si>
  <si>
    <t>MORADA DO SOL</t>
  </si>
  <si>
    <t>RUA PAULO PANCIERI</t>
  </si>
  <si>
    <t>ISOLAR SOLUCOES</t>
  </si>
  <si>
    <t>454 - ISOLAR SOLUCOES</t>
  </si>
  <si>
    <t>BLOCO A</t>
  </si>
  <si>
    <t>RANKINE ENGENHARIA</t>
  </si>
  <si>
    <t>453 - RANKINE ENGENHARIA</t>
  </si>
  <si>
    <t>(11) 41146063</t>
  </si>
  <si>
    <t>(11) 937305639</t>
  </si>
  <si>
    <t>financeiro@rknengenharia.com</t>
  </si>
  <si>
    <t>BOM RETIRO</t>
  </si>
  <si>
    <t>RUA EDUARDO VIANA</t>
  </si>
  <si>
    <t>GALPAOLADO A</t>
  </si>
  <si>
    <t>CBBA - CENTRO BRASILEIRO</t>
  </si>
  <si>
    <t>451 - CBBA - CENTRO BRASILEIRO</t>
  </si>
  <si>
    <t>(11) 44557975</t>
  </si>
  <si>
    <t>(11) 43651142</t>
  </si>
  <si>
    <t>vladiscontabil@terra.com.br</t>
  </si>
  <si>
    <t>JARDIM IRENE</t>
  </si>
  <si>
    <t>RUA CIPRESTES</t>
  </si>
  <si>
    <t>ACOS PONTO</t>
  </si>
  <si>
    <t>449 - ACOS PONTO</t>
  </si>
  <si>
    <t>(11) 41568422</t>
  </si>
  <si>
    <t>(11) 35647703</t>
  </si>
  <si>
    <t>adriana@acospontocom.com.br</t>
  </si>
  <si>
    <t>ROCHDALE</t>
  </si>
  <si>
    <t>PRACA HIRAKU YAMATO</t>
  </si>
  <si>
    <t>DIFUS-AR INDUSTRIA</t>
  </si>
  <si>
    <t>444 - DIFUS-AR INDUSTRIA</t>
  </si>
  <si>
    <t>(11) 26059770</t>
  </si>
  <si>
    <t>(11) 29653197</t>
  </si>
  <si>
    <t>luciana@difusar.com.br</t>
  </si>
  <si>
    <t>AVENIDA PRESIDENTE WILSON</t>
  </si>
  <si>
    <t>ROCKTEC INDUSTRIA</t>
  </si>
  <si>
    <t>442 - ROCKTEC INDUSTRIA</t>
  </si>
  <si>
    <t>(11) 956705555</t>
  </si>
  <si>
    <t>(11) 35774733</t>
  </si>
  <si>
    <t>faturamento@rocktec.com.br</t>
  </si>
  <si>
    <t>VILA SANTA CATARINA</t>
  </si>
  <si>
    <t>RUA CABIUNA</t>
  </si>
  <si>
    <t>J C L FABRICACAO</t>
  </si>
  <si>
    <t>441 - J C L FABRICACAO</t>
  </si>
  <si>
    <t>(11) 968896221</t>
  </si>
  <si>
    <t>(11) 968896889</t>
  </si>
  <si>
    <t>jpjoaopauloalves13@gmail.com</t>
  </si>
  <si>
    <t>JARDIM GUILHERMINO</t>
  </si>
  <si>
    <t>RUA MUCUGEO</t>
  </si>
  <si>
    <t>GALPAO2</t>
  </si>
  <si>
    <t>802 - PLANO B INJECAO E COMPONENTES LTDA</t>
  </si>
  <si>
    <t>EDEN</t>
  </si>
  <si>
    <t>801 - COMPORPLAST INDUSTRIA E COMERCIO LTDA - NOP</t>
  </si>
  <si>
    <t>INDUSTRIAL</t>
  </si>
  <si>
    <t>C.B.PET  COMERCIO</t>
  </si>
  <si>
    <t>723 - C.B.PET  COMERCIO - OP</t>
  </si>
  <si>
    <t>(16) 33333977</t>
  </si>
  <si>
    <t>(16) 997522151</t>
  </si>
  <si>
    <t>financeiro@cbpet.com.br</t>
  </si>
  <si>
    <t>Araraquara</t>
  </si>
  <si>
    <t>8? DISTRITO INDUSTRIAL</t>
  </si>
  <si>
    <t>AVENIDA JORGE FERNANDES MATTOS</t>
  </si>
  <si>
    <t>GALPAO678</t>
  </si>
  <si>
    <t>BOENING</t>
  </si>
  <si>
    <t>60 - BOENING</t>
  </si>
  <si>
    <t>THIAGO</t>
  </si>
  <si>
    <t>(19) 38591201</t>
  </si>
  <si>
    <t>brazil@boening.com</t>
  </si>
  <si>
    <t>ALEX</t>
  </si>
  <si>
    <t>Valinhos</t>
  </si>
  <si>
    <t>JARDIM RIBEIRO</t>
  </si>
  <si>
    <t>AVENIDA ONZE DE AGOSTO</t>
  </si>
  <si>
    <t>SALA  408</t>
  </si>
  <si>
    <t>TECNOCUBA</t>
  </si>
  <si>
    <t>70 - TECNOCUBA</t>
  </si>
  <si>
    <t>(11) 46539999</t>
  </si>
  <si>
    <t>alexandra@tecnocuba.com.br</t>
  </si>
  <si>
    <t>Arujá</t>
  </si>
  <si>
    <t>CENTRO INDUSTRIAL ARUJA</t>
  </si>
  <si>
    <t>PRACA UTA YOSHIKAWA</t>
  </si>
  <si>
    <t>KOCH</t>
  </si>
  <si>
    <t>78 - KOCH</t>
  </si>
  <si>
    <t>(31) 21222400</t>
  </si>
  <si>
    <t>contabil@tecnometal.com.br</t>
  </si>
  <si>
    <t>Vespasiano</t>
  </si>
  <si>
    <t>DISTRITO INDUSTRIAL</t>
  </si>
  <si>
    <t>AVENIDA DAS NACOES</t>
  </si>
  <si>
    <t>Indústria fabricante de máquinas</t>
  </si>
  <si>
    <t>NUTRIFOL</t>
  </si>
  <si>
    <t>79 - NUTRIFOL</t>
  </si>
  <si>
    <t>(19) 992680292</t>
  </si>
  <si>
    <t>(19) 997664230</t>
  </si>
  <si>
    <t>(19) 997664713</t>
  </si>
  <si>
    <t>atendimento@nutrifol.com.br</t>
  </si>
  <si>
    <t>Santa Cruz das Palmeiras</t>
  </si>
  <si>
    <t>JD SAO CARLOS</t>
  </si>
  <si>
    <t>RUA JOSE MAURILIO MENDES DA SILVA</t>
  </si>
  <si>
    <t>XINGU FRUIT</t>
  </si>
  <si>
    <t>67 - XINGU FRUIT</t>
  </si>
  <si>
    <t>(91) 991622590</t>
  </si>
  <si>
    <t>uberlandio@xingufruit.com.br</t>
  </si>
  <si>
    <t>RODOVIA CASTANHALINHANGAPI</t>
  </si>
  <si>
    <t>KM07</t>
  </si>
  <si>
    <t>GLOBALPLAS</t>
  </si>
  <si>
    <t>65 - GLOBALPLAS</t>
  </si>
  <si>
    <t>(11) 45866512</t>
  </si>
  <si>
    <t>(11) 996842408</t>
  </si>
  <si>
    <t>(11) 25381149</t>
  </si>
  <si>
    <t>katia.rolim@solidezgroup.com.br</t>
  </si>
  <si>
    <t>QUINTA DA BOA VISTA (INDUSTRIAL)</t>
  </si>
  <si>
    <t>RUA FLOR DO IMPERADOR</t>
  </si>
  <si>
    <t>BRAZIL QUIMICA</t>
  </si>
  <si>
    <t>55 - BRAZIL QUIMICA</t>
  </si>
  <si>
    <t>(43) 31725100</t>
  </si>
  <si>
    <t>(43) 33420096</t>
  </si>
  <si>
    <t>(16) 36606722</t>
  </si>
  <si>
    <t>contato@brazilquimica.com.br</t>
  </si>
  <si>
    <t>Prado Ferreira</t>
  </si>
  <si>
    <t>MARGINAL JOSE MARIA ROCHA</t>
  </si>
  <si>
    <t>LOTE  01</t>
  </si>
  <si>
    <t>KIOEL</t>
  </si>
  <si>
    <t>75 - KIOEL</t>
  </si>
  <si>
    <t>(11) 31514219</t>
  </si>
  <si>
    <t>renata@kioel.com.br</t>
  </si>
  <si>
    <t>VILA BUARQUE</t>
  </si>
  <si>
    <t>RUA MARQUES DE ITU</t>
  </si>
  <si>
    <t>CONJ  121 ANDAR 12  EDIF  DORCHESTER GATE</t>
  </si>
  <si>
    <t>FUNDACAO DE ESTUDOS DO MAR</t>
  </si>
  <si>
    <t>61 - FUNDACAO DE ESTUDOS DO MAR</t>
  </si>
  <si>
    <t>(21) 32379500</t>
  </si>
  <si>
    <t>(21) 996494797</t>
  </si>
  <si>
    <t>RUA MARQUES DE OLINDA</t>
  </si>
  <si>
    <t>Prestadora de serviços</t>
  </si>
  <si>
    <t>ATLANTICO SUL</t>
  </si>
  <si>
    <t>58 - ATLANTICO SUL</t>
  </si>
  <si>
    <t>(61) 33833003</t>
  </si>
  <si>
    <t>(81) 33117674</t>
  </si>
  <si>
    <t>import@atlanticosulpneus.com.br</t>
  </si>
  <si>
    <t>SANTA MARIA</t>
  </si>
  <si>
    <t>SETOR POLO DE DESENV JUSCELINO KUBITSCHEK TR 02 CONJ 02 LOTE 03</t>
  </si>
  <si>
    <t>ALTAVE</t>
  </si>
  <si>
    <t>57 - ALTAVE</t>
  </si>
  <si>
    <t>(12) 39135900</t>
  </si>
  <si>
    <t>(12) 39391073</t>
  </si>
  <si>
    <t>contato@altave.com.br</t>
  </si>
  <si>
    <t>EUGENIO DE MELLO</t>
  </si>
  <si>
    <t>ESTRADA DOUTOR ALTINO BONDENSAN</t>
  </si>
  <si>
    <t>TERREO  SALA  1102SALA  1104SALA  1301</t>
  </si>
  <si>
    <t>CAPIM LIMAO</t>
  </si>
  <si>
    <t>232 - CAPIM LIMAO</t>
  </si>
  <si>
    <t>(13) 34554346</t>
  </si>
  <si>
    <t>(13) 34554854</t>
  </si>
  <si>
    <t>adcmeyla@uol.com.br</t>
  </si>
  <si>
    <t>VILA CURUCA</t>
  </si>
  <si>
    <t>RUA ANA GROU</t>
  </si>
  <si>
    <t>CATIVA</t>
  </si>
  <si>
    <t>234 - CATIVA</t>
  </si>
  <si>
    <t>(47) 33879999</t>
  </si>
  <si>
    <t>(47) 33532100</t>
  </si>
  <si>
    <t>contabilidade@cativa.com.br</t>
  </si>
  <si>
    <t>Apiúna</t>
  </si>
  <si>
    <t>RIBEIRAO DO BODE</t>
  </si>
  <si>
    <t>RODOVIA BR 470</t>
  </si>
  <si>
    <t>KM96</t>
  </si>
  <si>
    <t>CBENGRENAGENS</t>
  </si>
  <si>
    <t>236 - CBENGRENAGENS</t>
  </si>
  <si>
    <t>talisma@talismacontabil.com.br</t>
  </si>
  <si>
    <t>RUA CAMPOS SALES</t>
  </si>
  <si>
    <t>COMPROMESSO INDUSTRIA</t>
  </si>
  <si>
    <t>241 - COMPROMESSO INDUSTRIA</t>
  </si>
  <si>
    <t>(11) 46467096</t>
  </si>
  <si>
    <t>(11) 968551774</t>
  </si>
  <si>
    <t>pedro@andmend.com.br</t>
  </si>
  <si>
    <t>QUINTA DA BOAVISTA</t>
  </si>
  <si>
    <t>RUA FLOR DE NOIVA</t>
  </si>
  <si>
    <t>CSX INOVACAO</t>
  </si>
  <si>
    <t>249 - CSX INOVACAO</t>
  </si>
  <si>
    <t>(41) 32407707</t>
  </si>
  <si>
    <t>(41) 988614255</t>
  </si>
  <si>
    <t>financeiro@csxinovacao.com.br</t>
  </si>
  <si>
    <t>Curitiba</t>
  </si>
  <si>
    <t>CENTRO CIVICO</t>
  </si>
  <si>
    <t>RUA HEITOR STOCKLER DE FRANCA</t>
  </si>
  <si>
    <t>SALA  802 ANDAR 08  COND  NEO SUPER QUADRA ED BLOCO NEO SUPER QUADRA TOR</t>
  </si>
  <si>
    <t>DBR ENERGIES</t>
  </si>
  <si>
    <t>257 - DBR ENERGIES</t>
  </si>
  <si>
    <t>(21) 30311500</t>
  </si>
  <si>
    <t>(21) 30311555</t>
  </si>
  <si>
    <t>ualace.santos@dbrenergies.com.br</t>
  </si>
  <si>
    <t>AVENIDA ALMIRANTE BARROSO</t>
  </si>
  <si>
    <t>SALAS 801 802 E 901   COM ENTRADA SUPL PELA AV NILO  PECANHA 11 SALAS  803 804 805 E 905</t>
  </si>
  <si>
    <t>DELCA</t>
  </si>
  <si>
    <t>258 - DELCA</t>
  </si>
  <si>
    <t>PENHA CIRCULAR</t>
  </si>
  <si>
    <t>RUA DA CEVADA</t>
  </si>
  <si>
    <t>E 92A</t>
  </si>
  <si>
    <t>DEVIR</t>
  </si>
  <si>
    <t>259 - DEVIR</t>
  </si>
  <si>
    <t>(11) 26027400</t>
  </si>
  <si>
    <t>(11) 996266924</t>
  </si>
  <si>
    <t>wyano@devir.com.br</t>
  </si>
  <si>
    <t>RUA CHAMATU</t>
  </si>
  <si>
    <t>DIA BRASIL</t>
  </si>
  <si>
    <t>260 - DIA BRASIL</t>
  </si>
  <si>
    <t>(11) 31049855</t>
  </si>
  <si>
    <t>diagroup.fiscal@diagroup.com</t>
  </si>
  <si>
    <t>INDIANOPOLIS</t>
  </si>
  <si>
    <t>AVENIDA IBIRAPUERA</t>
  </si>
  <si>
    <t>BLOCO I TORRE IBIRAPUERA IANDAR 14</t>
  </si>
  <si>
    <t>PLASTICOGERAL</t>
  </si>
  <si>
    <t>189 - PLASTICOGERAL</t>
  </si>
  <si>
    <t>(11) 44412020</t>
  </si>
  <si>
    <t>financeiro@plasticogeral.com.br</t>
  </si>
  <si>
    <t>Caieiras</t>
  </si>
  <si>
    <t>VILA ROSINA</t>
  </si>
  <si>
    <t>RUA MARIA BENILDE GOMES DA SILVA</t>
  </si>
  <si>
    <t>DYNA INDUSTRIA</t>
  </si>
  <si>
    <t>264 - DYNA INDUSTRIA</t>
  </si>
  <si>
    <t>(11) 24232100</t>
  </si>
  <si>
    <t>fiscal.recebimento@dyna.com.br</t>
  </si>
  <si>
    <t>VILA CAVADAS</t>
  </si>
  <si>
    <t>RUA BARAO DO RIO BRANCO</t>
  </si>
  <si>
    <t>AGORA SOLUCOES EM TECNOLOGIA</t>
  </si>
  <si>
    <t>180 - AGORA SOLUCOES EM TECNOLOGIA</t>
  </si>
  <si>
    <t>(11) 40589600</t>
  </si>
  <si>
    <t>fiscal@agoratelecom.com.br</t>
  </si>
  <si>
    <t>RUA FRADIQUE COUTINHO</t>
  </si>
  <si>
    <t>ANDAR 14 E 15</t>
  </si>
  <si>
    <t>ALPLAST</t>
  </si>
  <si>
    <t>197 - ALPLAST</t>
  </si>
  <si>
    <t>(62) 35131553</t>
  </si>
  <si>
    <t>(62) 984751785</t>
  </si>
  <si>
    <t>alplastatacadista@gmail.com</t>
  </si>
  <si>
    <t>Nerópolis</t>
  </si>
  <si>
    <t>RUA ALAN KARDEK</t>
  </si>
  <si>
    <t>QUADRA50  LOTE  01  SALA  01</t>
  </si>
  <si>
    <t>BOA ESPERANCA</t>
  </si>
  <si>
    <t>223 - BOA ESPERANCA</t>
  </si>
  <si>
    <t>(11) 45399238</t>
  </si>
  <si>
    <t>(11) 25565736</t>
  </si>
  <si>
    <t>oejo@uol.com.br</t>
  </si>
  <si>
    <t>Joanópolis</t>
  </si>
  <si>
    <t>JARDIM SAO LUIZ</t>
  </si>
  <si>
    <t>RUA RUA ANTONIO MORETTI</t>
  </si>
  <si>
    <t>BILHETERIA DIGITAL</t>
  </si>
  <si>
    <t>224 - BILHETERIA DIGITAL</t>
  </si>
  <si>
    <t>contabilidade@bilheteriadigital.com</t>
  </si>
  <si>
    <t>RUA ARIZONA</t>
  </si>
  <si>
    <t>ANDAR 8   CONJ  82</t>
  </si>
  <si>
    <t>BONALAT</t>
  </si>
  <si>
    <t>225 - BONALAT</t>
  </si>
  <si>
    <t>(21) 35469575</t>
  </si>
  <si>
    <t>giacomotrica@gmail.com</t>
  </si>
  <si>
    <t>CATUMBI</t>
  </si>
  <si>
    <t>RUA DO CATUMBI</t>
  </si>
  <si>
    <t>NUM 00068</t>
  </si>
  <si>
    <t>TSL ENGENHARIA</t>
  </si>
  <si>
    <t>766 - TSL ENGENHARIA</t>
  </si>
  <si>
    <t>(11) 21962300</t>
  </si>
  <si>
    <t>Macaé</t>
  </si>
  <si>
    <t>IMBOASSICA</t>
  </si>
  <si>
    <t>RUA BARAO DO BOM RETIRO</t>
  </si>
  <si>
    <t>BOX STEEL 2</t>
  </si>
  <si>
    <t>227 - BOX STEEL 2</t>
  </si>
  <si>
    <t>(11) 49665522</t>
  </si>
  <si>
    <t>(11) 47503600</t>
  </si>
  <si>
    <t>adm@boxsteelacos.com.br</t>
  </si>
  <si>
    <t>SAUDADE</t>
  </si>
  <si>
    <t>AVENIDA HOMERO LEITE</t>
  </si>
  <si>
    <t>D.F.V. COMERCIAL</t>
  </si>
  <si>
    <t>255 - D.F.V. COMERCIAL</t>
  </si>
  <si>
    <t>(21) 32066023</t>
  </si>
  <si>
    <t>VIDIGAL</t>
  </si>
  <si>
    <t>AVENIDA NIEMEYER</t>
  </si>
  <si>
    <t>PARTE TERREO</t>
  </si>
  <si>
    <t>COPOSUL</t>
  </si>
  <si>
    <t>247 - COPOSUL</t>
  </si>
  <si>
    <t>(48) 34613100</t>
  </si>
  <si>
    <t>Içara</t>
  </si>
  <si>
    <t>JAQUELINE</t>
  </si>
  <si>
    <t>RUA CRICIUMA</t>
  </si>
  <si>
    <t>AMONEX DO BRASIL</t>
  </si>
  <si>
    <t>(11) 47898989</t>
  </si>
  <si>
    <t>assuntosregulatorios@amonex.com.br</t>
  </si>
  <si>
    <t>Jandira</t>
  </si>
  <si>
    <t>JARDIM ALVORADA</t>
  </si>
  <si>
    <t>RUA MUNICIPAL</t>
  </si>
  <si>
    <t>FS INDUSTRIA</t>
  </si>
  <si>
    <t>481 - FS INDUSTRIA</t>
  </si>
  <si>
    <t>(65) 35481525</t>
  </si>
  <si>
    <t>(65) 35481500</t>
  </si>
  <si>
    <t>etanol@fsbioenergia.com.br</t>
  </si>
  <si>
    <t>Sorriso</t>
  </si>
  <si>
    <t>RODOVIA BR 163</t>
  </si>
  <si>
    <t>KM768</t>
  </si>
  <si>
    <t>MAIS GRAOS</t>
  </si>
  <si>
    <t>479 - MAIS GRAOS</t>
  </si>
  <si>
    <t>(41) 30453312</t>
  </si>
  <si>
    <t>(41) 99206932</t>
  </si>
  <si>
    <t>fernandacajaalimentos@gmail.com</t>
  </si>
  <si>
    <t>BOQUEIRAO</t>
  </si>
  <si>
    <t>RUA TENENTE FRANCISCO FERREIRA DE SOUZA</t>
  </si>
  <si>
    <t>CASA  06</t>
  </si>
  <si>
    <t>PLASTWIN COMERCIAL</t>
  </si>
  <si>
    <t>750 - PLASTWIN COMERCIAL</t>
  </si>
  <si>
    <t>(11) 42026992</t>
  </si>
  <si>
    <t>financeiro@plastwin.com.br</t>
  </si>
  <si>
    <t>JARDIM DO RIO COTIA</t>
  </si>
  <si>
    <t>RUA ETIOPIA</t>
  </si>
  <si>
    <t>GALPAO125 E 138</t>
  </si>
  <si>
    <t>RECICLAR</t>
  </si>
  <si>
    <t>477 - RECICLAR</t>
  </si>
  <si>
    <t>(19) 25332737</t>
  </si>
  <si>
    <t>(19) 996164133</t>
  </si>
  <si>
    <t>legalizacao@nanc.com.br</t>
  </si>
  <si>
    <t>Piracicaba</t>
  </si>
  <si>
    <t>JARDIM NOVA IGUACU</t>
  </si>
  <si>
    <t>RODOVIA SP308</t>
  </si>
  <si>
    <t>KM1545   BRCAO 03 B</t>
  </si>
  <si>
    <t>ADAMANTIUM</t>
  </si>
  <si>
    <t>475 - ADAMANTIUM</t>
  </si>
  <si>
    <t>(14) 36522697</t>
  </si>
  <si>
    <t>(14) 997530259</t>
  </si>
  <si>
    <t>Bariri</t>
  </si>
  <si>
    <t>PALMITAL</t>
  </si>
  <si>
    <t>ESTRADA BRI 070</t>
  </si>
  <si>
    <t>KM 03</t>
  </si>
  <si>
    <t>INPLASTIC</t>
  </si>
  <si>
    <t>468 - INPLASTIC</t>
  </si>
  <si>
    <t>(11) 991479021</t>
  </si>
  <si>
    <t>(11) 20998070</t>
  </si>
  <si>
    <t>sac@jawacontabil.com.br</t>
  </si>
  <si>
    <t>PARQUE EDU CHAVES</t>
  </si>
  <si>
    <t>RUA CAP BUSSE</t>
  </si>
  <si>
    <t>H-TEC IND.</t>
  </si>
  <si>
    <t>472 - H-TEC IND.</t>
  </si>
  <si>
    <t>(17) 997322487</t>
  </si>
  <si>
    <t>(17) 32364343</t>
  </si>
  <si>
    <t>financeirohtecmaquinas@gmail.com</t>
  </si>
  <si>
    <t>São José do Rio Preto</t>
  </si>
  <si>
    <t>JARDIM MARAJO</t>
  </si>
  <si>
    <t>RUA NOE GONCALVES DE SOUZA</t>
  </si>
  <si>
    <t>BAZAR MARITANA</t>
  </si>
  <si>
    <t>798 - BAZAR MARITANA</t>
  </si>
  <si>
    <t>(21) 34211960</t>
  </si>
  <si>
    <t>(21) 34952840</t>
  </si>
  <si>
    <t>bazarmaritana@yahoo.com.br</t>
  </si>
  <si>
    <t>VILA VALQUEIRE</t>
  </si>
  <si>
    <t>RUA DAS ROSAS</t>
  </si>
  <si>
    <t>LOJA  A</t>
  </si>
  <si>
    <t>FOTOSFERA LTDA</t>
  </si>
  <si>
    <t>783 - FOTOSFERA LTDA</t>
  </si>
  <si>
    <t>(21) 21069888</t>
  </si>
  <si>
    <t>(21) 35535393</t>
  </si>
  <si>
    <t>fato@fatocontabil.com.br</t>
  </si>
  <si>
    <t>SAO CRISTOVAO</t>
  </si>
  <si>
    <t>RUA GENERAL BRUCE</t>
  </si>
  <si>
    <t>T E 2 PAV N 299297305311315T E 2 PAV E331</t>
  </si>
  <si>
    <t>MINERACAO CARAIBA</t>
  </si>
  <si>
    <t>797 - MINERACAO CARAIBA</t>
  </si>
  <si>
    <t>(74) 35328504</t>
  </si>
  <si>
    <t>(74) 35328311</t>
  </si>
  <si>
    <t>comunicados_rfb_ebc@erobr.com</t>
  </si>
  <si>
    <t>Jaguarari</t>
  </si>
  <si>
    <t>SEDE</t>
  </si>
  <si>
    <t>LOC  FAZENDA CARAIBA</t>
  </si>
  <si>
    <t>SANTA LUIZA</t>
  </si>
  <si>
    <t>462 - SANTA LUIZA</t>
  </si>
  <si>
    <t>(11) 50351800</t>
  </si>
  <si>
    <t>(11) 36797794</t>
  </si>
  <si>
    <t>qualidade@santaluiza.ind.br</t>
  </si>
  <si>
    <t>VILA PAULISTA</t>
  </si>
  <si>
    <t>RUA GASTAO  DA CUNHA</t>
  </si>
  <si>
    <t>PROFER - FORJARIA</t>
  </si>
  <si>
    <t>790 - PROFER - FORJARIA</t>
  </si>
  <si>
    <t>(17) 35223535</t>
  </si>
  <si>
    <t>(17) 35247601</t>
  </si>
  <si>
    <t>auditec_pin@hotmail.com</t>
  </si>
  <si>
    <t>CONJUNTO POLO COMERCIAL E INDUSTRIAL GIORDANO MEST</t>
  </si>
  <si>
    <t>RUA PAULO LOURENCO FIGUEIREDO</t>
  </si>
  <si>
    <t>MARFEM</t>
  </si>
  <si>
    <t>452 - MARFEM</t>
  </si>
  <si>
    <t>(21) 41058481</t>
  </si>
  <si>
    <t>(21) 34898944</t>
  </si>
  <si>
    <t>lbarroscunha@gmail.com</t>
  </si>
  <si>
    <t>VILA DA PENHA</t>
  </si>
  <si>
    <t>RUA MARCO POLO</t>
  </si>
  <si>
    <t>FDS 2</t>
  </si>
  <si>
    <t>MIL WATTS COMERCIO</t>
  </si>
  <si>
    <t>791 - MIL WATTS COMERCIO</t>
  </si>
  <si>
    <t>(11) 25281266</t>
  </si>
  <si>
    <t>(11) 25288587</t>
  </si>
  <si>
    <t>barbara@1000wm.com.br</t>
  </si>
  <si>
    <t>RUA DOS ITALIANOS</t>
  </si>
  <si>
    <t>TECHOCEAN</t>
  </si>
  <si>
    <t>450 - TECHOCEAN</t>
  </si>
  <si>
    <t>(21) 999018184</t>
  </si>
  <si>
    <t>(21) 26832847</t>
  </si>
  <si>
    <t>asiqueira@techoceansolutions.com.br</t>
  </si>
  <si>
    <t>VALE ENCANTADO</t>
  </si>
  <si>
    <t>RUA FISCAL JUCA</t>
  </si>
  <si>
    <t>QUADRA00W LOTE  31</t>
  </si>
  <si>
    <t>COMERCIAL ITINGA</t>
  </si>
  <si>
    <t>447 - COMERCIAL ITINGA</t>
  </si>
  <si>
    <t>(47) 34650051</t>
  </si>
  <si>
    <t>(47) 999812329</t>
  </si>
  <si>
    <t>contato@shoppingdamadeira.com.br</t>
  </si>
  <si>
    <t>ITINGA</t>
  </si>
  <si>
    <t>RODOVIA A 280 A</t>
  </si>
  <si>
    <t>SALA  FUNDOS</t>
  </si>
  <si>
    <t>IDEAL INFRA</t>
  </si>
  <si>
    <t>641 - IDEAL INFRA</t>
  </si>
  <si>
    <t>(12) 38611134</t>
  </si>
  <si>
    <t>controladoria@idealgrupo.com.br</t>
  </si>
  <si>
    <t>São Sebastião</t>
  </si>
  <si>
    <t>ENSEADA</t>
  </si>
  <si>
    <t>AVENIDA VEREADOR EMILIO GRANATO</t>
  </si>
  <si>
    <t>INNOVAZIONE INDUSTRIA</t>
  </si>
  <si>
    <t>789 - INNOVAZIONE INDUSTRIA</t>
  </si>
  <si>
    <t>(21) 26016023</t>
  </si>
  <si>
    <t>(11) 38419082</t>
  </si>
  <si>
    <t>agilita.financeiro@globo.com</t>
  </si>
  <si>
    <t>ALAMEDA ENGENHEIRO JOAO CORNER</t>
  </si>
  <si>
    <t>M G COMERCIO</t>
  </si>
  <si>
    <t>430 - M G COMERCIO</t>
  </si>
  <si>
    <t>(47) 996075963</t>
  </si>
  <si>
    <t>(47) 34268560</t>
  </si>
  <si>
    <t>financeiro@mghidraulicos.com.br</t>
  </si>
  <si>
    <t>Joinville</t>
  </si>
  <si>
    <t>FLORESTA</t>
  </si>
  <si>
    <t>RUA COPACABANA</t>
  </si>
  <si>
    <t>Z LUKY</t>
  </si>
  <si>
    <t>429 - Z LUKY</t>
  </si>
  <si>
    <t>(11) 23513415</t>
  </si>
  <si>
    <t>(11) 29475320</t>
  </si>
  <si>
    <t>aline@zluky.com.br</t>
  </si>
  <si>
    <t>VILA DAS MERCES</t>
  </si>
  <si>
    <t>RUA DOM VILARES</t>
  </si>
  <si>
    <t>RENAUX SERVICE</t>
  </si>
  <si>
    <t>634 - RENAUX SERVICE</t>
  </si>
  <si>
    <t>(81) 33149335</t>
  </si>
  <si>
    <t>(81) 32685030</t>
  </si>
  <si>
    <t>amarilis@renauxservice.com.br</t>
  </si>
  <si>
    <t>Recife</t>
  </si>
  <si>
    <t>PARNAMIRIM</t>
  </si>
  <si>
    <t>RUA SEBASTIAO MALTA ARCOVERDE</t>
  </si>
  <si>
    <t>LUBRISINT LUB</t>
  </si>
  <si>
    <t>692 - LUBRISINT LUB</t>
  </si>
  <si>
    <t>(11) 40544300</t>
  </si>
  <si>
    <t>(11) 977134528</t>
  </si>
  <si>
    <t>rodrigo@lubrisint.com</t>
  </si>
  <si>
    <t>CAMPANARIO</t>
  </si>
  <si>
    <t>RUA SERRA DA BORBOREMA</t>
  </si>
  <si>
    <t>FARBIA CHEMICALS</t>
  </si>
  <si>
    <t>788 - FARBIA CHEMICALS</t>
  </si>
  <si>
    <t>(11) 45526882</t>
  </si>
  <si>
    <t>(11) 988885184</t>
  </si>
  <si>
    <t>contato@soteccontabil.com.br</t>
  </si>
  <si>
    <t>TAMBORE</t>
  </si>
  <si>
    <t>AVENIDA MARCOS PENTEADO DE ULHOA RODRIGUES</t>
  </si>
  <si>
    <t>SALA  1504</t>
  </si>
  <si>
    <t>LIZOTEX TEXTIL</t>
  </si>
  <si>
    <t>690 - LIZOTEX TEXTIL</t>
  </si>
  <si>
    <t>(47) 992552555</t>
  </si>
  <si>
    <t>solfcanabarro@gmail.com</t>
  </si>
  <si>
    <t>Guabiruba</t>
  </si>
  <si>
    <t>LAGEADO BAIXO</t>
  </si>
  <si>
    <t>RUA FREDERICO BARON</t>
  </si>
  <si>
    <t>ANEXO C</t>
  </si>
  <si>
    <t>L'ESSENCE INDUSTRIA</t>
  </si>
  <si>
    <t>689 - L'ESSENCE INDUSTRIA</t>
  </si>
  <si>
    <t>(11) 46468000</t>
  </si>
  <si>
    <t>(11) 46468020</t>
  </si>
  <si>
    <t>contato@ngcon.site</t>
  </si>
  <si>
    <t>QUINTA DA BOA VISTA</t>
  </si>
  <si>
    <t>AVENIDA THEVEAR</t>
  </si>
  <si>
    <t>INNOFORM INDUSTRIA</t>
  </si>
  <si>
    <t>784 - INNOFORM INDUSTRIA</t>
  </si>
  <si>
    <t>(41) 31237111</t>
  </si>
  <si>
    <t>(41) 31541650</t>
  </si>
  <si>
    <t>adm@plastprime.com</t>
  </si>
  <si>
    <t>São José dos Pinhais</t>
  </si>
  <si>
    <t>BRAGA</t>
  </si>
  <si>
    <t>RUA JOAO JUVENAL BELBET</t>
  </si>
  <si>
    <t>BRCAO F</t>
  </si>
  <si>
    <t>LATICINIOS BRQ</t>
  </si>
  <si>
    <t>685 - LATICINIOS BRQ - RJ</t>
  </si>
  <si>
    <t>(17) 35311700</t>
  </si>
  <si>
    <t>(51) 36634400</t>
  </si>
  <si>
    <t>fiscal@matilat.com.br</t>
  </si>
  <si>
    <t>Tenente Portela</t>
  </si>
  <si>
    <t>DISTRITO OSVALDO TRENTIN</t>
  </si>
  <si>
    <t>RODOVIA 330 ENTRONCAMENTO RST 472</t>
  </si>
  <si>
    <t>CORREA MATERIAIS</t>
  </si>
  <si>
    <t>781 - CORREA MATERIAIS</t>
  </si>
  <si>
    <t>(47) 30361800</t>
  </si>
  <si>
    <t>gerente02@correamte.com.br</t>
  </si>
  <si>
    <t>ITOUPAVA NORTE</t>
  </si>
  <si>
    <t>RUA PAULO KUEHNRICH</t>
  </si>
  <si>
    <t>KOIMAS LTDA</t>
  </si>
  <si>
    <t>684 - KOIMAS LTDA</t>
  </si>
  <si>
    <t>(11) 39316810</t>
  </si>
  <si>
    <t>(11) 39333400</t>
  </si>
  <si>
    <t>capeloza@koimas.com.br</t>
  </si>
  <si>
    <t>VILA ALBERTINA</t>
  </si>
  <si>
    <t>RUA SIMAO VELHO</t>
  </si>
  <si>
    <t>TERREO229</t>
  </si>
  <si>
    <t>JM COMERCIO</t>
  </si>
  <si>
    <t>680 - JM COMERCIO</t>
  </si>
  <si>
    <t>(48) 996352666</t>
  </si>
  <si>
    <t>(48) 34628435</t>
  </si>
  <si>
    <t>DEMBOSKI</t>
  </si>
  <si>
    <t>RODOVIA SC 443</t>
  </si>
  <si>
    <t>KM 23</t>
  </si>
  <si>
    <t>KANAFLEX INDUSTRIA</t>
  </si>
  <si>
    <t>682 - KANAFLEX INDUSTRIA</t>
  </si>
  <si>
    <t>(11) 46155752</t>
  </si>
  <si>
    <t>(11) 47852100</t>
  </si>
  <si>
    <t>kanaflex@kanaflex.com.br</t>
  </si>
  <si>
    <t>Embu das Artes</t>
  </si>
  <si>
    <t>QUINHAU</t>
  </si>
  <si>
    <t>RUA JOSE SEMIAO RODRIGUES AGOSTINHO</t>
  </si>
  <si>
    <t>SBA-MAQUINAS</t>
  </si>
  <si>
    <t>778 - SBA-MAQUINAS</t>
  </si>
  <si>
    <t>(16) 34130112</t>
  </si>
  <si>
    <t>(16) 33075354</t>
  </si>
  <si>
    <t>mse@sba.net.br</t>
  </si>
  <si>
    <t>São Carlos</t>
  </si>
  <si>
    <t>JARDIM SAO PAULO</t>
  </si>
  <si>
    <t>RUA ERNESTO GONCALVES ROSA JUNIOR</t>
  </si>
  <si>
    <t>AMBIENTE REFRIGERACAO</t>
  </si>
  <si>
    <t>775 - AMBIENTE REFRIGERACAO</t>
  </si>
  <si>
    <t>Parnamirim</t>
  </si>
  <si>
    <t>AVENIDA PILOTO PEREIRA TIM</t>
  </si>
  <si>
    <t>LOJA  06</t>
  </si>
  <si>
    <t>SOTREQ S/A</t>
  </si>
  <si>
    <t>774 - SOTREQ S/A</t>
  </si>
  <si>
    <t>(67) 33031818</t>
  </si>
  <si>
    <t>yasmin.souza@sotreq.com.br</t>
  </si>
  <si>
    <t>Campo Grande</t>
  </si>
  <si>
    <t>VIVENDAS DO PARQUE</t>
  </si>
  <si>
    <t>AVENIDA DOUTOR PAULO ADOLFO BERNARD</t>
  </si>
  <si>
    <t>JHD FABRICACAO</t>
  </si>
  <si>
    <t>679 - JHD FABRICACAO</t>
  </si>
  <si>
    <t>humberto@jhdagricola.com.br</t>
  </si>
  <si>
    <t>Dourados</t>
  </si>
  <si>
    <t>INDAPOLIS</t>
  </si>
  <si>
    <t>RODOVIA MS 276 INDAPOLISLAGOA BONITA KM 01</t>
  </si>
  <si>
    <t>J L MAQUINAS</t>
  </si>
  <si>
    <t>676 - J L MAQUINAS</t>
  </si>
  <si>
    <t>(44) 991802020</t>
  </si>
  <si>
    <t>(44) 33018993</t>
  </si>
  <si>
    <t>adm.jlequipamentos@yahoo.com.br</t>
  </si>
  <si>
    <t>Maringá</t>
  </si>
  <si>
    <t>GLEBA PATRIMONIO MARINGA</t>
  </si>
  <si>
    <t>AVENIDA COLOMBO</t>
  </si>
  <si>
    <t>BRCAO COMERCIAL</t>
  </si>
  <si>
    <t>IPE INDUSTRIA</t>
  </si>
  <si>
    <t>673 - IPE INDUSTRIA</t>
  </si>
  <si>
    <t>(62) 32125633</t>
  </si>
  <si>
    <t>(62) 999207568</t>
  </si>
  <si>
    <t>suelymendes@tintasipe.com.br</t>
  </si>
  <si>
    <t>Goiânia</t>
  </si>
  <si>
    <t>FAZ SAO DOMINGOS</t>
  </si>
  <si>
    <t>RODOVIA GO070</t>
  </si>
  <si>
    <t>QUADRAAREALOTE  GB01A   KM7</t>
  </si>
  <si>
    <t>BELA FERRAZ COSMETICOS</t>
  </si>
  <si>
    <t>763 - BELA FERRAZ COSMETICOS</t>
  </si>
  <si>
    <t>(21) 33889088</t>
  </si>
  <si>
    <t>(22) 22103935</t>
  </si>
  <si>
    <t>riodasostras2@belaferraz.com.br</t>
  </si>
  <si>
    <t>Rio das Ostras</t>
  </si>
  <si>
    <t>RODOVIA AMARAL PEIXOTO</t>
  </si>
  <si>
    <t>LOJA  02 E 03</t>
  </si>
  <si>
    <t>EMPRESAS RENTAL</t>
  </si>
  <si>
    <t>636 - EMPRESAS RENTAL</t>
  </si>
  <si>
    <t>(21) 32478295</t>
  </si>
  <si>
    <t>(21) 40035216</t>
  </si>
  <si>
    <t>PARQUE JORGE ABDALA CHAMMA</t>
  </si>
  <si>
    <t>RODOVIA WASHINGTON LUIZ</t>
  </si>
  <si>
    <t>LOTE  36  GALPAOKM1085   QUADRA08</t>
  </si>
  <si>
    <t>IMA EQUIPAMENTOS</t>
  </si>
  <si>
    <t>761 - IMA EQUIPAMENTOS</t>
  </si>
  <si>
    <t>(31) 38781900</t>
  </si>
  <si>
    <t>contagemg@contagemg.com.br</t>
  </si>
  <si>
    <t>Parauapebas</t>
  </si>
  <si>
    <t>AVENIDA DOS IPES</t>
  </si>
  <si>
    <t>QUADRA041 LOTE  006</t>
  </si>
  <si>
    <t>REAL AGRICOLA</t>
  </si>
  <si>
    <t>630 - REAL AGRICOLA</t>
  </si>
  <si>
    <t>(11) 41438866</t>
  </si>
  <si>
    <t>(11) 24272915</t>
  </si>
  <si>
    <t>administrativo@rlpcontabilidade.com.br</t>
  </si>
  <si>
    <t>Atibaia</t>
  </si>
  <si>
    <t>LOTEAMENTO JARDIM MORUMBI</t>
  </si>
  <si>
    <t>RUA JOAO BATISTA PECANHA SOBRINHO</t>
  </si>
  <si>
    <t>QUINTA DO VALE</t>
  </si>
  <si>
    <t>629 - QUINTA DO VALE</t>
  </si>
  <si>
    <t>(51) 37517164</t>
  </si>
  <si>
    <t>(51) 37511048</t>
  </si>
  <si>
    <t>sac@quintadovale.ind.br</t>
  </si>
  <si>
    <t>Encantado</t>
  </si>
  <si>
    <t>PALMAS</t>
  </si>
  <si>
    <t>ESTRADA LINHA CEDRO</t>
  </si>
  <si>
    <t>BRASFIT INDUSTRIA</t>
  </si>
  <si>
    <t>757 - BRASFIT INDUSTRIA</t>
  </si>
  <si>
    <t>(11) 55559222</t>
  </si>
  <si>
    <t>(11) 983402505</t>
  </si>
  <si>
    <t>lindsei.gaffo@brasfit.com.br</t>
  </si>
  <si>
    <t>PIRAPORINHA</t>
  </si>
  <si>
    <t>RUA PAULO AFONSO</t>
  </si>
  <si>
    <t>LETRA E</t>
  </si>
  <si>
    <t>PLASTIMIL</t>
  </si>
  <si>
    <t>325 - PLASTIMIL</t>
  </si>
  <si>
    <t>(11) 48948937</t>
  </si>
  <si>
    <t>Astranieri@fortymil.com.br</t>
  </si>
  <si>
    <t>RUA ANGELO BELIVACQUA</t>
  </si>
  <si>
    <t>ENERGIA NATURAL</t>
  </si>
  <si>
    <t>756 - ENERGIA NATURAL</t>
  </si>
  <si>
    <t>(31) 36374205</t>
  </si>
  <si>
    <t>(31) 36411272</t>
  </si>
  <si>
    <t>contato@energianaturalacai.com.br</t>
  </si>
  <si>
    <t>MONTE CARLO</t>
  </si>
  <si>
    <t>RUA MODESTINO GONCALVES FILHO</t>
  </si>
  <si>
    <t>MARBRAN INDUSTRIA</t>
  </si>
  <si>
    <t>315 - MARBRAN INDUSTRIA</t>
  </si>
  <si>
    <t>(32) 34418010</t>
  </si>
  <si>
    <t>financeiro@sorvetesoleneve.com.br</t>
  </si>
  <si>
    <t>Leopoldina</t>
  </si>
  <si>
    <t>AVENIDA DOS EXPEDICIONARIOS</t>
  </si>
  <si>
    <t>QUALIPOL INDUSTRIA</t>
  </si>
  <si>
    <t>628 - QUALIPOL INDUSTRIA - RJ</t>
  </si>
  <si>
    <t>(11) 5311-9778</t>
  </si>
  <si>
    <t>(19) 971475221</t>
  </si>
  <si>
    <t>(19) 97871409</t>
  </si>
  <si>
    <t>(11) 57871407</t>
  </si>
  <si>
    <t>fiscal.qualipol@gmail.com</t>
  </si>
  <si>
    <t>Louveira</t>
  </si>
  <si>
    <t>CAPIVARI</t>
  </si>
  <si>
    <t>RUA ATILIO BISCUOLA</t>
  </si>
  <si>
    <t>GALPAOC</t>
  </si>
  <si>
    <t>QSL - COMERCIO</t>
  </si>
  <si>
    <t>627 - QSL - COMERCIO</t>
  </si>
  <si>
    <t>(42) 30356431</t>
  </si>
  <si>
    <t>Guarapuava</t>
  </si>
  <si>
    <t>RUA SEBASTIAO DE CAMARGO RIBAS</t>
  </si>
  <si>
    <t>BRCAO 02</t>
  </si>
  <si>
    <t>PUPEE INDUSTRIA</t>
  </si>
  <si>
    <t>626 - PUPEE INDUSTRIA</t>
  </si>
  <si>
    <t>(15) 996033443</t>
  </si>
  <si>
    <t>(15) 32835038</t>
  </si>
  <si>
    <t>financeiro@puppe.com.br</t>
  </si>
  <si>
    <t>INDAGUASSU</t>
  </si>
  <si>
    <t>RODOVIA MARECHAL RONDON</t>
  </si>
  <si>
    <t>KM 178 MAIS 830 M</t>
  </si>
  <si>
    <t>PROPALMA ATACADISTA</t>
  </si>
  <si>
    <t>625 - PROPALMA ATACADISTA</t>
  </si>
  <si>
    <t>(63) 32173083</t>
  </si>
  <si>
    <t>(63) 33224413</t>
  </si>
  <si>
    <t>adm@propalmabrasil.com.br</t>
  </si>
  <si>
    <t>TO</t>
  </si>
  <si>
    <t>Palmas</t>
  </si>
  <si>
    <t>PLANO DIRETOR SUL</t>
  </si>
  <si>
    <t>QUADRA 912 SUL ALAMEDA 9</t>
  </si>
  <si>
    <t>LOTE  02  GALPAOASR SE 95 QI K</t>
  </si>
  <si>
    <t>PROCONNECT INSTALACOES</t>
  </si>
  <si>
    <t>622 - PROCONNECT INSTALACOES</t>
  </si>
  <si>
    <t>(11) 33110508</t>
  </si>
  <si>
    <t>(11) 975430069</t>
  </si>
  <si>
    <t>contato@proconnect.com.br</t>
  </si>
  <si>
    <t>TATUAPE</t>
  </si>
  <si>
    <t>RUA RESTINGA</t>
  </si>
  <si>
    <t>CONJ  413</t>
  </si>
  <si>
    <t>PREMIUM AUTOMOTIVE</t>
  </si>
  <si>
    <t>621 - PREMIUM AUTOMOTIVE</t>
  </si>
  <si>
    <t>(11) 40350765</t>
  </si>
  <si>
    <t>adm@premiumaut.com.br</t>
  </si>
  <si>
    <t>RUA HENRIQUE MANASSES</t>
  </si>
  <si>
    <t>BOX   130</t>
  </si>
  <si>
    <t>PORTO METAIS</t>
  </si>
  <si>
    <t>620 - PORTO METAIS</t>
  </si>
  <si>
    <t>(61) 32425631</t>
  </si>
  <si>
    <t>(62) 30954084</t>
  </si>
  <si>
    <t>clientes@consulthec.com.br</t>
  </si>
  <si>
    <t>Aparecida de Goiânia</t>
  </si>
  <si>
    <t>CHACARAS MARIVANIA</t>
  </si>
  <si>
    <t>VIA ACESSO 6</t>
  </si>
  <si>
    <t>QUADRAB   LOTE  17  GALPAO</t>
  </si>
  <si>
    <t>POLI FRUTAS</t>
  </si>
  <si>
    <t>619 - POLI FRUTAS</t>
  </si>
  <si>
    <t>(31) 36212808</t>
  </si>
  <si>
    <t>(31) 36220510</t>
  </si>
  <si>
    <t>polifrutas@polifrutas.com.br</t>
  </si>
  <si>
    <t>ANGICOS</t>
  </si>
  <si>
    <t>RUA PEDRO VIEIRA</t>
  </si>
  <si>
    <t>PLASTICPROMO EMBALAGENS</t>
  </si>
  <si>
    <t>617 - PLASTICPROMO EMBALAGENS</t>
  </si>
  <si>
    <t>(21) 27791544</t>
  </si>
  <si>
    <t>marcos@plasticpromo.com.br</t>
  </si>
  <si>
    <t>RUA SAO JOAO DO ARAGUAIA</t>
  </si>
  <si>
    <t>SALA  01</t>
  </si>
  <si>
    <t>PLASBRAS INDUSTRIA</t>
  </si>
  <si>
    <t>616 - PLASBRAS INDUSTRIA</t>
  </si>
  <si>
    <t>(19) 38525009</t>
  </si>
  <si>
    <t>(19) 38523405</t>
  </si>
  <si>
    <t>salma@plasbras.com.br</t>
  </si>
  <si>
    <t>Pedreira</t>
  </si>
  <si>
    <t>CASCALHO</t>
  </si>
  <si>
    <t>RUA ALBERTINA CASSARO GALLI</t>
  </si>
  <si>
    <t>PG QUIMICA</t>
  </si>
  <si>
    <t>611 - PG QUIMICA</t>
  </si>
  <si>
    <t>(81) 21231403</t>
  </si>
  <si>
    <t>(19) 35469060</t>
  </si>
  <si>
    <t>(19) 998898344</t>
  </si>
  <si>
    <t>nfe@pgquimica.com.br</t>
  </si>
  <si>
    <t>Cordeirópolis</t>
  </si>
  <si>
    <t>DISTRITO INDUSTRIAL ALCIDES FANTUSSI</t>
  </si>
  <si>
    <t>ESTRADA MUNICIPAL JAYME ALBERTO BERGSTRON</t>
  </si>
  <si>
    <t>PETFIVE BRANDS</t>
  </si>
  <si>
    <t>610 - PETFIVE BRANDS</t>
  </si>
  <si>
    <t>(21) 20182087</t>
  </si>
  <si>
    <t>(24) 24313282</t>
  </si>
  <si>
    <t>(22) 26740883</t>
  </si>
  <si>
    <t>fiscal@petfive.com</t>
  </si>
  <si>
    <t>BARRA DA TIJUCA</t>
  </si>
  <si>
    <t>RUA HELIOS SEELINGER</t>
  </si>
  <si>
    <t>SAL 2 152</t>
  </si>
  <si>
    <t>PEMAGRI PECAS</t>
  </si>
  <si>
    <t>609 - PEMAGRI PECAS</t>
  </si>
  <si>
    <t>(82) 32145107</t>
  </si>
  <si>
    <t>(82) 33139698</t>
  </si>
  <si>
    <t>(82) 32145130</t>
  </si>
  <si>
    <t>nildoglf@hotmail.com</t>
  </si>
  <si>
    <t>AL</t>
  </si>
  <si>
    <t>Maceió</t>
  </si>
  <si>
    <t>SANTA LUCIA</t>
  </si>
  <si>
    <t>AVENIDA DOUTOR DURVAL DE GOES MONTEIRO</t>
  </si>
  <si>
    <t>PAFER COMERCIO</t>
  </si>
  <si>
    <t>607 - PAFER COMERCIO</t>
  </si>
  <si>
    <t>www.pafer.com.br</t>
  </si>
  <si>
    <t>(21) 25606349</t>
  </si>
  <si>
    <t>AVENIDA PARIS</t>
  </si>
  <si>
    <t>S A USINA</t>
  </si>
  <si>
    <t>752 - S A USINA</t>
  </si>
  <si>
    <t>(34) 34119200</t>
  </si>
  <si>
    <t>(82) 32172136</t>
  </si>
  <si>
    <t>Limeira do Oeste</t>
  </si>
  <si>
    <t>FAZENDA BARREIRO</t>
  </si>
  <si>
    <t>INFRATEL INFRAESTRUTURA</t>
  </si>
  <si>
    <t>600 - INFRATEL INFRAESTRUTURA</t>
  </si>
  <si>
    <t>(41) 36687506</t>
  </si>
  <si>
    <t>(41) 992929510</t>
  </si>
  <si>
    <t>nfe@infratel.com.br</t>
  </si>
  <si>
    <t>Pinhais</t>
  </si>
  <si>
    <t>EMILIANO PERNETA</t>
  </si>
  <si>
    <t>RUA BENEVENUTO RATTMANN</t>
  </si>
  <si>
    <t>USINAS SIDERURGICAS MG</t>
  </si>
  <si>
    <t>748 - USINAS SIDERURGICAS MG</t>
  </si>
  <si>
    <t>(31) 34999019</t>
  </si>
  <si>
    <t>(31) 38294200</t>
  </si>
  <si>
    <t>nilsomar.silva@usiminas.com</t>
  </si>
  <si>
    <t>Ipatinga</t>
  </si>
  <si>
    <t>AVENIDA PERO VAZ DE CAMINHA</t>
  </si>
  <si>
    <t>PORTARIA 3</t>
  </si>
  <si>
    <t>INFINITY INDUSTRIAL</t>
  </si>
  <si>
    <t>598 - INFINITY INDUSTRIAL</t>
  </si>
  <si>
    <t>(11) 20840108</t>
  </si>
  <si>
    <t>(11) 981494990</t>
  </si>
  <si>
    <t>atendimento@columbiacontabil.com.br</t>
  </si>
  <si>
    <t>CENTRO INDUSTRIAL DE ARUJA</t>
  </si>
  <si>
    <t>AVENIDA OSAKA</t>
  </si>
  <si>
    <t>Externo</t>
  </si>
  <si>
    <t>INDUSTRIA MINEIRA</t>
  </si>
  <si>
    <t>597 - INDUSTRIA MINEIRA</t>
  </si>
  <si>
    <t>(37) 34213038</t>
  </si>
  <si>
    <t>(37) 999761152</t>
  </si>
  <si>
    <t>contabilidade@vitaminas.ind.br</t>
  </si>
  <si>
    <t>Luz</t>
  </si>
  <si>
    <t>RODOVIA MG 176 KM 2</t>
  </si>
  <si>
    <t>800 M</t>
  </si>
  <si>
    <t>IRMAOS CERQUEIRA</t>
  </si>
  <si>
    <t>371 - IRMAOS CERQUEIRA</t>
  </si>
  <si>
    <t>(21) 27090871</t>
  </si>
  <si>
    <t>(21) 26098377</t>
  </si>
  <si>
    <t>ITAIPU</t>
  </si>
  <si>
    <t>ETR  FRANCISCO DA CRUZ NUNES</t>
  </si>
  <si>
    <t>LOJA 101 E 102</t>
  </si>
  <si>
    <t>CAIRO BENEVIDES</t>
  </si>
  <si>
    <t>366 - CAIRO BENEVIDES</t>
  </si>
  <si>
    <t>(85) 30333034</t>
  </si>
  <si>
    <t>(85) 32333207</t>
  </si>
  <si>
    <t>CE</t>
  </si>
  <si>
    <t>Fortaleza</t>
  </si>
  <si>
    <t>AUTRAN NUNES</t>
  </si>
  <si>
    <t>RUA VIRGILIO BRANDAO</t>
  </si>
  <si>
    <t>ALCAST DO BRASIL</t>
  </si>
  <si>
    <t>744 - ALCAST DO BRASIL</t>
  </si>
  <si>
    <t>(46) 32638870</t>
  </si>
  <si>
    <t>(46) 32638850</t>
  </si>
  <si>
    <t>LAGOAO</t>
  </si>
  <si>
    <t>RUA GOV PEDRO VERIATO PARIGOT DE SOUZA</t>
  </si>
  <si>
    <t>CASAMAT</t>
  </si>
  <si>
    <t>364 - CASAMAT</t>
  </si>
  <si>
    <t>(21) 22100678</t>
  </si>
  <si>
    <t>(21) 35479565</t>
  </si>
  <si>
    <t>RUA SANTA CLARA</t>
  </si>
  <si>
    <t>GOTA ELETRICA</t>
  </si>
  <si>
    <t>358 - GOTA ELETRICA</t>
  </si>
  <si>
    <t>(21) 26429605</t>
  </si>
  <si>
    <t>(21) 27421093</t>
  </si>
  <si>
    <t>Teresópolis</t>
  </si>
  <si>
    <t>RUA TIETE</t>
  </si>
  <si>
    <t>ECOMASTER</t>
  </si>
  <si>
    <t>383 - ECOMASTER - RJ - OP</t>
  </si>
  <si>
    <t>(24) 22554447</t>
  </si>
  <si>
    <t>(24) 22551936</t>
  </si>
  <si>
    <t>Três Rios</t>
  </si>
  <si>
    <t>SANTA TEREZINHA</t>
  </si>
  <si>
    <t>RUA SAO JOAO</t>
  </si>
  <si>
    <t>GALPAO02</t>
  </si>
  <si>
    <t>KARDANI MATERIAL</t>
  </si>
  <si>
    <t>743 - KARDANI MATERIAL</t>
  </si>
  <si>
    <t>(21) 25212791</t>
  </si>
  <si>
    <t>kardanicopa1302@gmail.com</t>
  </si>
  <si>
    <t>B</t>
  </si>
  <si>
    <t>INDUSTRIA METALOQUIMICA</t>
  </si>
  <si>
    <t>596 - INDUSTRIA METALOQUIMICA</t>
  </si>
  <si>
    <t>(19) 38279191</t>
  </si>
  <si>
    <t>(19) 38274200</t>
  </si>
  <si>
    <t>financeiro@kels.com.br</t>
  </si>
  <si>
    <t>Artur Nogueira</t>
  </si>
  <si>
    <t>SITIO PALMEIRAS</t>
  </si>
  <si>
    <t>RODOVIA SSP332 KM 155</t>
  </si>
  <si>
    <t>SOTEPLAS SOLUCOES</t>
  </si>
  <si>
    <t>741 - SOTEPLAS SOLUCOES</t>
  </si>
  <si>
    <t>(31) 33334666</t>
  </si>
  <si>
    <t>(31) 33334990</t>
  </si>
  <si>
    <t>rossana.zambelli@soteplas.com.br</t>
  </si>
  <si>
    <t>JARDINOPOLIS</t>
  </si>
  <si>
    <t>AVENIDA AMAZONAS</t>
  </si>
  <si>
    <t>INDUSTRIA E COMERCIO</t>
  </si>
  <si>
    <t>595 - INDUSTRIA E COMERCIO</t>
  </si>
  <si>
    <t>(21) 27341574</t>
  </si>
  <si>
    <t>(21) 996864650</t>
  </si>
  <si>
    <t>contar-rb@bol.com.br</t>
  </si>
  <si>
    <t>Rio Bonito</t>
  </si>
  <si>
    <t>CONDOMINIO INDUSTRIAL</t>
  </si>
  <si>
    <t>AVENIDA FRANCISCO ALEXANDRE VIEIRA</t>
  </si>
  <si>
    <t>LOTE  01 AQUADRA04</t>
  </si>
  <si>
    <t>INDUSTRIA DE COMPENSADOS</t>
  </si>
  <si>
    <t>591 - INDUSTRIA DE COMPENSADOS</t>
  </si>
  <si>
    <t>(46) 32638400</t>
  </si>
  <si>
    <t>(46) 32638409</t>
  </si>
  <si>
    <t>tributosup.03@sudati.com.br</t>
  </si>
  <si>
    <t>RUA PRESIDENTE GETULIO VARGAS</t>
  </si>
  <si>
    <t>AREIA CARIOCA</t>
  </si>
  <si>
    <t>737 - AREIA CARIOCA</t>
  </si>
  <si>
    <t>(21) 983589996</t>
  </si>
  <si>
    <t>RUA NILOPOLIS</t>
  </si>
  <si>
    <t>0</t>
  </si>
  <si>
    <t>Contagem</t>
  </si>
  <si>
    <t>Araruama</t>
  </si>
  <si>
    <t>FORTE E LIMPO</t>
  </si>
  <si>
    <t>730 - FORTE E LIMPO</t>
  </si>
  <si>
    <t>(73) 32118629</t>
  </si>
  <si>
    <t>(73) 999831177</t>
  </si>
  <si>
    <t>forteelimpo@gmail.com</t>
  </si>
  <si>
    <t>Itabuna</t>
  </si>
  <si>
    <t>ALTO MARON</t>
  </si>
  <si>
    <t>TRAVESSA ILHEUS</t>
  </si>
  <si>
    <t>XPK COSMETICOS</t>
  </si>
  <si>
    <t>729 - XPK COSMETICOS</t>
  </si>
  <si>
    <t>(21) 26044289</t>
  </si>
  <si>
    <t>perfumariakennedy@hotmail.com</t>
  </si>
  <si>
    <t>ALCANTARA</t>
  </si>
  <si>
    <t>RUA YOLANDA SAAD ABUZAID</t>
  </si>
  <si>
    <t>INDUSTRIA DE BEBIDAS PARIS</t>
  </si>
  <si>
    <t>589 - INDUSTRIA DE BEBIDAS PARIS - RJ</t>
  </si>
  <si>
    <t>(81) 32241284</t>
  </si>
  <si>
    <t>(19) 34939500</t>
  </si>
  <si>
    <t>contasareceber@ibpapoio.com.br</t>
  </si>
  <si>
    <t>Olinda</t>
  </si>
  <si>
    <t>PEIXINHOS</t>
  </si>
  <si>
    <t>AVENIDA VASCO RODRIGUES</t>
  </si>
  <si>
    <t>Y</t>
  </si>
  <si>
    <t>PK MANILHA</t>
  </si>
  <si>
    <t>727 - PK MANILHA</t>
  </si>
  <si>
    <t>pk.manilha@hotmail.com</t>
  </si>
  <si>
    <t>Itaboraí</t>
  </si>
  <si>
    <t>MANILHA</t>
  </si>
  <si>
    <t>AVENIDA PREFEITO MILTON RODRIGUES</t>
  </si>
  <si>
    <t>TRESBOMM COMERCIO</t>
  </si>
  <si>
    <t>726 - TRESBOMM COMERCIO</t>
  </si>
  <si>
    <t>(44) 36491240</t>
  </si>
  <si>
    <t>(44) 36494474</t>
  </si>
  <si>
    <t>marco@bomm.com.br</t>
  </si>
  <si>
    <t>Palotina</t>
  </si>
  <si>
    <t>RUA DOM PEDRO I</t>
  </si>
  <si>
    <t>INDIPECAS INDUSTRIA</t>
  </si>
  <si>
    <t>588 - INDIPECAS INDUSTRIA</t>
  </si>
  <si>
    <t>(21) 21598615</t>
  </si>
  <si>
    <t>(21) 30300051</t>
  </si>
  <si>
    <t>rh@indipecas.com.br</t>
  </si>
  <si>
    <t>INHAUMA</t>
  </si>
  <si>
    <t>RUA NUNES VIANA</t>
  </si>
  <si>
    <t>IMPERIAL PLAZA</t>
  </si>
  <si>
    <t>587 - IMPERIAL PLAZA</t>
  </si>
  <si>
    <t>(15) 32728094</t>
  </si>
  <si>
    <t>(15) 32728791</t>
  </si>
  <si>
    <t>atendimento.eci@terra.com.br</t>
  </si>
  <si>
    <t>Itapetininga</t>
  </si>
  <si>
    <t>RUA LOPES DE OLIVEIRA</t>
  </si>
  <si>
    <t>IMBIL INDUSTRIA</t>
  </si>
  <si>
    <t>585 - IMBIL INDUSTRIA</t>
  </si>
  <si>
    <t>(19) 38439731</t>
  </si>
  <si>
    <t>iadmin@imbil.com.br</t>
  </si>
  <si>
    <t>Itapira</t>
  </si>
  <si>
    <t>VILA IZAURA</t>
  </si>
  <si>
    <t>RUA JACOB AUDI</t>
  </si>
  <si>
    <t>CABR CABOS</t>
  </si>
  <si>
    <t>675 - CABR CABOS</t>
  </si>
  <si>
    <t>(12) 36022565</t>
  </si>
  <si>
    <t>fiscal@cabrcabos.com.br</t>
  </si>
  <si>
    <t>KAUE</t>
  </si>
  <si>
    <t>Taubaté</t>
  </si>
  <si>
    <t>UNA</t>
  </si>
  <si>
    <t>AVENIDA JOSE CARLOS LOPES</t>
  </si>
  <si>
    <t>C.E. CENTRAL</t>
  </si>
  <si>
    <t>513 - C.E. CENTRAL</t>
  </si>
  <si>
    <t>(11) 36870311</t>
  </si>
  <si>
    <t>VILA SAO JOSE</t>
  </si>
  <si>
    <t>RUA FRANCISCO ALVES</t>
  </si>
  <si>
    <t>MSU INDUSTRIA</t>
  </si>
  <si>
    <t>311 - MSU INDUSTRIA</t>
  </si>
  <si>
    <t>(14) 33663101</t>
  </si>
  <si>
    <t>andregomes@msu.com.br</t>
  </si>
  <si>
    <t>Bauru</t>
  </si>
  <si>
    <t>D.I.D. BIANCARDI</t>
  </si>
  <si>
    <t>RUA ARMANDO LAMBERTINI</t>
  </si>
  <si>
    <t>EMQUARE DISTRIBUIDORA</t>
  </si>
  <si>
    <t>188 - EMQUARE DISTRIBUIDORA</t>
  </si>
  <si>
    <t>(21) 27675929</t>
  </si>
  <si>
    <t>(21) 27964064</t>
  </si>
  <si>
    <t>renata.emquare@gmail.com</t>
  </si>
  <si>
    <t>Mesquita</t>
  </si>
  <si>
    <t>JUSCELINO</t>
  </si>
  <si>
    <t>RUA GETULIO DE MOURA</t>
  </si>
  <si>
    <t>1100   LOJA  A   LOJA  C 1140 GALPAO</t>
  </si>
  <si>
    <t>DISVET ARAXA</t>
  </si>
  <si>
    <t>332 - DISVET ARAXA</t>
  </si>
  <si>
    <t>(34) 36647440</t>
  </si>
  <si>
    <t>(34) 36644469</t>
  </si>
  <si>
    <t>disvet@disvet.vet.br</t>
  </si>
  <si>
    <t>Araxá</t>
  </si>
  <si>
    <t>VILA JARDIM</t>
  </si>
  <si>
    <t>RUA JOAO PAULO II</t>
  </si>
  <si>
    <t>SKIM FAST</t>
  </si>
  <si>
    <t>314 - SKIM FAST</t>
  </si>
  <si>
    <t>(32) 32156631</t>
  </si>
  <si>
    <t>fiscal@tecol.com.br</t>
  </si>
  <si>
    <t>Rio Pomba</t>
  </si>
  <si>
    <t>RUA ANTONIO CAIAFA</t>
  </si>
  <si>
    <t>MUSA</t>
  </si>
  <si>
    <t>656 - MUSA</t>
  </si>
  <si>
    <t>(21) 44130000</t>
  </si>
  <si>
    <t>(21) 24418700</t>
  </si>
  <si>
    <t>JACAREPAGUA</t>
  </si>
  <si>
    <t>RUA PEDRA DOURADA</t>
  </si>
  <si>
    <t>3R SOLUCOES SOLDA</t>
  </si>
  <si>
    <t>319 - 3R SOLUCOES SOLDA</t>
  </si>
  <si>
    <t>(21) 983973752</t>
  </si>
  <si>
    <t>3rsoldaplastica@gmail.com</t>
  </si>
  <si>
    <t>JARDIM DAS OLIVEIRAS</t>
  </si>
  <si>
    <t>RUA IBIAPINA</t>
  </si>
  <si>
    <t>LOTE  8   QUADRA4</t>
  </si>
  <si>
    <t>DMA DISTRIBUIDORA</t>
  </si>
  <si>
    <t>335 - DMA DISTRIBUIDORA</t>
  </si>
  <si>
    <t>(31) 33895550</t>
  </si>
  <si>
    <t>(31) 33895691</t>
  </si>
  <si>
    <t>armando.ferreira@grupodma.com.br</t>
  </si>
  <si>
    <t>VILA PARIS</t>
  </si>
  <si>
    <t>RODOVIA BR040</t>
  </si>
  <si>
    <t>KM527 SETOR 02</t>
  </si>
  <si>
    <t>BRASIL SUL INDUSTRIA - RJ</t>
  </si>
  <si>
    <t>339 - BRASIL SUL INDUSTRIA - RJ</t>
  </si>
  <si>
    <t>(47) 32465479</t>
  </si>
  <si>
    <t>financeiro@brasilsulpescados.com.br</t>
  </si>
  <si>
    <t>BARRA DO RIO</t>
  </si>
  <si>
    <t>RUA DAVID ADAO SCHMITT</t>
  </si>
  <si>
    <t>FORNECEDORA JACOME</t>
  </si>
  <si>
    <t>341 - FORNECEDORA JACOME</t>
  </si>
  <si>
    <t>(31) 31985500</t>
  </si>
  <si>
    <t>(31) 31985522</t>
  </si>
  <si>
    <t>legalizacao@supersj.com.br</t>
  </si>
  <si>
    <t>BERNARDO MONTEIRO</t>
  </si>
  <si>
    <t>RUA REGINALDO DE SOUZA LIMA</t>
  </si>
  <si>
    <t>BRASVILA COMERCIO</t>
  </si>
  <si>
    <t>342 - BRASVILA COMERCIO</t>
  </si>
  <si>
    <t>(27) 33280012</t>
  </si>
  <si>
    <t>patricia.resende@brasvila.com</t>
  </si>
  <si>
    <t>Serra</t>
  </si>
  <si>
    <t>JARDIM LIMOEIRO</t>
  </si>
  <si>
    <t>RUA CASTELO</t>
  </si>
  <si>
    <t>LOTE  4   QUADRA6   SALA  A</t>
  </si>
  <si>
    <t>DISTRIAR COMERCIO</t>
  </si>
  <si>
    <t>344 - DISTRIAR COMERCIO</t>
  </si>
  <si>
    <t>(19) 33657358</t>
  </si>
  <si>
    <t>edulimaneto@yahoo.com</t>
  </si>
  <si>
    <t>VILA MIRANDA</t>
  </si>
  <si>
    <t>RUA RIO DE JANEIRO</t>
  </si>
  <si>
    <t>DIST INDUSTRIAL</t>
  </si>
  <si>
    <t>VALORIZA AGRONEGOCIOS</t>
  </si>
  <si>
    <t>713 - VALORIZA AGRONEGOCIOS</t>
  </si>
  <si>
    <t>(34) 38184000</t>
  </si>
  <si>
    <t>Uberlândia</t>
  </si>
  <si>
    <t>RODOVIA COMUNITARIA NEUZA REZENDE</t>
  </si>
  <si>
    <t>KM10</t>
  </si>
  <si>
    <t>ALUZINCO INDUSTRIA</t>
  </si>
  <si>
    <t>710 - ALUZINCO INDUSTRIA</t>
  </si>
  <si>
    <t>(11) 41363638</t>
  </si>
  <si>
    <t>fiscal@aluzinco.com.br</t>
  </si>
  <si>
    <t>Araçariguama</t>
  </si>
  <si>
    <t>ESTRADA IMPERIAL</t>
  </si>
  <si>
    <t>LATICNIOS BRQ</t>
  </si>
  <si>
    <t>688 - LATICNIOS BRQ - RJ</t>
  </si>
  <si>
    <t>(49) 36420007</t>
  </si>
  <si>
    <t>contabilidade@brqalimentos.com.br</t>
  </si>
  <si>
    <t>Guarujá do Sul</t>
  </si>
  <si>
    <t>RODOVIA BR 163 KM 41</t>
  </si>
  <si>
    <t>SALA</t>
  </si>
  <si>
    <t>LATICINIOS HORIZONTE</t>
  </si>
  <si>
    <t>686 - LATICINIOS HORIZONTE</t>
  </si>
  <si>
    <t>(49) 999201113</t>
  </si>
  <si>
    <t>(49) 999313516</t>
  </si>
  <si>
    <t>contato@laticinioshorizonte.com.br</t>
  </si>
  <si>
    <t>Novo Horizonte</t>
  </si>
  <si>
    <t>URBANO</t>
  </si>
  <si>
    <t>RUA EULIVIO PASTRE</t>
  </si>
  <si>
    <t>FAINOX</t>
  </si>
  <si>
    <t>736 - FAINOX</t>
  </si>
  <si>
    <t>(11) 46522020</t>
  </si>
  <si>
    <t>(11) 46550612</t>
  </si>
  <si>
    <t>contabilidade@fainox.com.br</t>
  </si>
  <si>
    <t>CIDADE NOVA ARUJA</t>
  </si>
  <si>
    <t>ESTRADA ADILIA BARBOSA NEVES</t>
  </si>
  <si>
    <t>JOPACK INDUSTRIAL</t>
  </si>
  <si>
    <t>681 - JOPACK INDUSTRIAL</t>
  </si>
  <si>
    <t>(11) 38763079</t>
  </si>
  <si>
    <t>(11) 25533079</t>
  </si>
  <si>
    <t>queensassessoria@uol.com.br</t>
  </si>
  <si>
    <t>JORDANOPOLIS</t>
  </si>
  <si>
    <t>INTERPLAST INDUSTRIA</t>
  </si>
  <si>
    <t>672 - INTERPLAST INDUSTRIA</t>
  </si>
  <si>
    <t>(71) 34965551</t>
  </si>
  <si>
    <t>(71) 34813947</t>
  </si>
  <si>
    <t>paiva@paivaeasssociados.com.br</t>
  </si>
  <si>
    <t>Camaçari</t>
  </si>
  <si>
    <t>LOTEAMENTO MONTENEGRO</t>
  </si>
  <si>
    <t>RUA AMELIA MONTENEGRO DE ALMEIDA</t>
  </si>
  <si>
    <t>QUADRAI   LOTE  199 E 200</t>
  </si>
  <si>
    <t>INNPACK FERRAMENTARIA</t>
  </si>
  <si>
    <t>670 - INNPACK FERRAMENTARIA</t>
  </si>
  <si>
    <t>(11) 41847297</t>
  </si>
  <si>
    <t>(11) 31815052</t>
  </si>
  <si>
    <t>andre.barbosa@zloti.com.br</t>
  </si>
  <si>
    <t>PARQUE INDUSTRIAL SAN JOSE</t>
  </si>
  <si>
    <t>LOTE  09  QUADRAA1  ANDAR 2</t>
  </si>
  <si>
    <t>KMW SERVICOS</t>
  </si>
  <si>
    <t>705 - KMW SERVICOS</t>
  </si>
  <si>
    <t>(11) 47918944</t>
  </si>
  <si>
    <t>(47) 32686878</t>
  </si>
  <si>
    <t>rodrigo.pierini@contabilconsulte.com.br</t>
  </si>
  <si>
    <t>VILA SAO BENTO</t>
  </si>
  <si>
    <t>AVENIDA CECILIA SAMIA ZARUR</t>
  </si>
  <si>
    <t>MW COMERCIO</t>
  </si>
  <si>
    <t>494 - MW COMERCIO</t>
  </si>
  <si>
    <t>(11) 56153844</t>
  </si>
  <si>
    <t>(11) 56169630</t>
  </si>
  <si>
    <t>calhasbotelho@uol.com.br</t>
  </si>
  <si>
    <t>JARDIM DA PEDREIRA</t>
  </si>
  <si>
    <t>ESTRADA DO ALVARENGA</t>
  </si>
  <si>
    <t>MMC COMERCIO</t>
  </si>
  <si>
    <t>526 - MMC COMERCIO</t>
  </si>
  <si>
    <t>(11) 25289082</t>
  </si>
  <si>
    <t>(11) 34335244</t>
  </si>
  <si>
    <t>williammouraocvm@hotmail.com</t>
  </si>
  <si>
    <t>RUA LUIS MURAT</t>
  </si>
  <si>
    <t>AMPLIMAG CONTROLES</t>
  </si>
  <si>
    <t>527 - AMPLIMAG CONTROLES</t>
  </si>
  <si>
    <t>(11) 38585855</t>
  </si>
  <si>
    <t>(11) 28429000</t>
  </si>
  <si>
    <t>comercial@amplimag.com.br</t>
  </si>
  <si>
    <t>LIMAO</t>
  </si>
  <si>
    <t>RUA LUAR DO MEU BEM</t>
  </si>
  <si>
    <t>ORION</t>
  </si>
  <si>
    <t>665 - ORION</t>
  </si>
  <si>
    <t>(41) 36011250</t>
  </si>
  <si>
    <t>(41) 30560017</t>
  </si>
  <si>
    <t>fiscal@oriondobrasil.com.br</t>
  </si>
  <si>
    <t>WEISSOPOLIS</t>
  </si>
  <si>
    <t>RUA RIO SAO FRANCISCO</t>
  </si>
  <si>
    <t>MG MEDICAMENTO</t>
  </si>
  <si>
    <t>664 - MG MEDICAMENTO</t>
  </si>
  <si>
    <t>(31) 991366166</t>
  </si>
  <si>
    <t>(31) 34190000</t>
  </si>
  <si>
    <t>comercial@mgmedicamentos.com.br</t>
  </si>
  <si>
    <t>CASTELO</t>
  </si>
  <si>
    <t>RUA DOUTOR AGUINALDO MONTEIRO</t>
  </si>
  <si>
    <t>G. FENIX DESIGN</t>
  </si>
  <si>
    <t>537 - G. FENIX DESIGN</t>
  </si>
  <si>
    <t>www.gfenix.com.br</t>
  </si>
  <si>
    <t>(11) 29416299</t>
  </si>
  <si>
    <t>(11) 947172657</t>
  </si>
  <si>
    <t>gfenix@gfenix.com.br</t>
  </si>
  <si>
    <t>VILA TALARICO</t>
  </si>
  <si>
    <t>AVENIDA AVELINO PARANHO</t>
  </si>
  <si>
    <t>COMERCIAL MILANO</t>
  </si>
  <si>
    <t>663 - COMERCIAL MILANO</t>
  </si>
  <si>
    <t>(21) 36751000</t>
  </si>
  <si>
    <t>(21) 27768797</t>
  </si>
  <si>
    <t>CHACARAS RIO PETROPOLIS</t>
  </si>
  <si>
    <t>ESTRADA DAS NOGUEIRAS</t>
  </si>
  <si>
    <t>QUADRA15  LOTE  11</t>
  </si>
  <si>
    <t>JULGUI CLEAN</t>
  </si>
  <si>
    <t>662 - JULGUI CLEAN</t>
  </si>
  <si>
    <t>(71) 33780567</t>
  </si>
  <si>
    <t>(71) 999944748</t>
  </si>
  <si>
    <t>jacaralopes_63@hotmail.com</t>
  </si>
  <si>
    <t>Lauro de Freitas</t>
  </si>
  <si>
    <t>AVENIDA FORTALEZA</t>
  </si>
  <si>
    <t>LOTE 02</t>
  </si>
  <si>
    <t>FORTMAX</t>
  </si>
  <si>
    <t>661 - FORTMAX</t>
  </si>
  <si>
    <t>(11) 49631177</t>
  </si>
  <si>
    <t>contato@fortmaxexport.com.br</t>
  </si>
  <si>
    <t>NOSSA SENHORA DA PENHA</t>
  </si>
  <si>
    <t>AVENIDA CARLOS LINDENBERG</t>
  </si>
  <si>
    <t>SALA  191</t>
  </si>
  <si>
    <t>STLU IND.E COM</t>
  </si>
  <si>
    <t>544 - STLU IND.E COM</t>
  </si>
  <si>
    <t>(11) 27232340</t>
  </si>
  <si>
    <t>(11) 27232341</t>
  </si>
  <si>
    <t>gisa.nuevo@stlu.com.br</t>
  </si>
  <si>
    <t>VILA GEPINA</t>
  </si>
  <si>
    <t>AVENIDA ELDORADO</t>
  </si>
  <si>
    <t>Nilópolis</t>
  </si>
  <si>
    <t>BELGO BEKAERT</t>
  </si>
  <si>
    <t>659 - BELGO BEKAERT</t>
  </si>
  <si>
    <t>frank.hermorgenes@belgobekaert.com.br</t>
  </si>
  <si>
    <t>OUTSIDE</t>
  </si>
  <si>
    <t>658 - OUTSIDE</t>
  </si>
  <si>
    <t>(21) 26766143</t>
  </si>
  <si>
    <t>(21) 979544994</t>
  </si>
  <si>
    <t>ESTRADA DO TINDIBA</t>
  </si>
  <si>
    <t>LOJ A</t>
  </si>
  <si>
    <t>KTELI INDUSTRIA</t>
  </si>
  <si>
    <t>551 - KTELI INDUSTRIA</t>
  </si>
  <si>
    <t>(19) 34444679</t>
  </si>
  <si>
    <t>(19) 982930417</t>
  </si>
  <si>
    <t>kteli@kteli.com.br</t>
  </si>
  <si>
    <t>JARDIM OLGA VERONI</t>
  </si>
  <si>
    <t>RUA MANOEL MONTEIRO DE MORAES</t>
  </si>
  <si>
    <t>ZAPIRANGA</t>
  </si>
  <si>
    <t>657 - ZAPIRANGA</t>
  </si>
  <si>
    <t>(24) 22559736</t>
  </si>
  <si>
    <t>(24) 22520626</t>
  </si>
  <si>
    <t>almoxarifado@zapiranga.com.br</t>
  </si>
  <si>
    <t>MONTE CASTELO</t>
  </si>
  <si>
    <t>RUA RABINO FRANCISCO DUARTE</t>
  </si>
  <si>
    <t>GALPAOA AZUL  GALPAOB AMARELO</t>
  </si>
  <si>
    <t>EMBANOR EMBALAGENS</t>
  </si>
  <si>
    <t>555 - EMBANOR EMBALAGENS</t>
  </si>
  <si>
    <t>(11) 40288823</t>
  </si>
  <si>
    <t>(11) 40288822</t>
  </si>
  <si>
    <t>administracao@embanor.com.br</t>
  </si>
  <si>
    <t>CANJICA</t>
  </si>
  <si>
    <t>ESTRADA JURUMIRIM</t>
  </si>
  <si>
    <t>ENXUTO SUPERMERCADOS</t>
  </si>
  <si>
    <t>557 - ENXUTO SUPERMERCADOS</t>
  </si>
  <si>
    <t>(19) 37434599</t>
  </si>
  <si>
    <t>(19) 34468477</t>
  </si>
  <si>
    <t>(19) 37434600</t>
  </si>
  <si>
    <t>contabil@enxuto.com.br</t>
  </si>
  <si>
    <t>JARDIM AURELIA</t>
  </si>
  <si>
    <t>AVENIDA IMPERIO DO SOL NASCENTE</t>
  </si>
  <si>
    <t>JUMAK</t>
  </si>
  <si>
    <t>654 - JUMAK</t>
  </si>
  <si>
    <t>(19) 35004888</t>
  </si>
  <si>
    <t>(11) 40280251</t>
  </si>
  <si>
    <t>daniela@jumak.com.br</t>
  </si>
  <si>
    <t>Indaiatuba</t>
  </si>
  <si>
    <t>PARK COMERCIAL DE INDAIATUBA</t>
  </si>
  <si>
    <t>RUA FORTUNATO JOSE DELTREGGIA</t>
  </si>
  <si>
    <t>UNAMAR LAGOS</t>
  </si>
  <si>
    <t>653 - UNAMAR LAGOS</t>
  </si>
  <si>
    <t>(22) 33215689</t>
  </si>
  <si>
    <t>(22) 26461472</t>
  </si>
  <si>
    <t>fiscal@preventcontabilidade.com.br</t>
  </si>
  <si>
    <t>SANTA MARGARIDA I (TAMOIOS)</t>
  </si>
  <si>
    <t>RUA OSCAR NIEMEYER</t>
  </si>
  <si>
    <t>QUADRA35  LOTE  06</t>
  </si>
  <si>
    <t>BRASQUIM</t>
  </si>
  <si>
    <t>652 - BRASQUIM</t>
  </si>
  <si>
    <t>(11) 26800316</t>
  </si>
  <si>
    <t>(11) 945365353</t>
  </si>
  <si>
    <t>rita@brasquimpolimeros.com.br</t>
  </si>
  <si>
    <t>LARANJEIRAS</t>
  </si>
  <si>
    <t>AVENIDA PAULICEIA</t>
  </si>
  <si>
    <t>ANEXO ESCRITORIO II</t>
  </si>
  <si>
    <t>AO TOM DA COR</t>
  </si>
  <si>
    <t>650 - AO TOM DA COR</t>
  </si>
  <si>
    <t>(21) 966961956</t>
  </si>
  <si>
    <t>(21) 35847774</t>
  </si>
  <si>
    <t>contato@aotomdacor.com.br</t>
  </si>
  <si>
    <t>Nova Iguaçu</t>
  </si>
  <si>
    <t>RIACHAO</t>
  </si>
  <si>
    <t>RUA ANTENOR</t>
  </si>
  <si>
    <t>AVENIDA VISCONDE DO RIO BRANCO</t>
  </si>
  <si>
    <t>ELETRICA TEMPERMAR</t>
  </si>
  <si>
    <t>647 - ELETRICA TEMPERMAR</t>
  </si>
  <si>
    <t>(21) 38904949</t>
  </si>
  <si>
    <t>(21) 25608835</t>
  </si>
  <si>
    <t>tempermar@tempermar.com.br</t>
  </si>
  <si>
    <t>BRAZ DE PINA</t>
  </si>
  <si>
    <t>RUA IGUAPERIBA</t>
  </si>
  <si>
    <t>LIKKIDS</t>
  </si>
  <si>
    <t>646 - LIKKIDS</t>
  </si>
  <si>
    <t>(47) 996497787</t>
  </si>
  <si>
    <t>(47) 33180138</t>
  </si>
  <si>
    <t>financeiro@likkids.com.br</t>
  </si>
  <si>
    <t>Gaspar</t>
  </si>
  <si>
    <t>GASPAR MIRIM</t>
  </si>
  <si>
    <t>RUA RODOLFO VIEIRA PAMPLONA</t>
  </si>
  <si>
    <t>DAGOBERTO</t>
  </si>
  <si>
    <t>645 - DAGOBERTO</t>
  </si>
  <si>
    <t>(55) 32810123</t>
  </si>
  <si>
    <t>(55) 999436616</t>
  </si>
  <si>
    <t>Caçapava do Sul</t>
  </si>
  <si>
    <t>PRIMEIRO DISTRITO</t>
  </si>
  <si>
    <t>RODOVIA BR392 KM 2525</t>
  </si>
  <si>
    <t>GBG COMERCIO</t>
  </si>
  <si>
    <t>571 - GBG COMERCIO</t>
  </si>
  <si>
    <t>(21) 30321985</t>
  </si>
  <si>
    <t>(21) 30321989</t>
  </si>
  <si>
    <t>(21) 24083352</t>
  </si>
  <si>
    <t>fiscal@gbgpneus.com.br</t>
  </si>
  <si>
    <t>GL COSMETICOS</t>
  </si>
  <si>
    <t>644 - GL COSMETICOS</t>
  </si>
  <si>
    <t>(71) 999864743</t>
  </si>
  <si>
    <t>legal@bomfimconsultoria.com.br</t>
  </si>
  <si>
    <t>JARDIM VITORIA</t>
  </si>
  <si>
    <t>AVENIDA AZIZ MARON</t>
  </si>
  <si>
    <t>LOJA  L36</t>
  </si>
  <si>
    <t>S. SERVICE COMERCIO</t>
  </si>
  <si>
    <t>640 - S. SERVICE COMERCIO</t>
  </si>
  <si>
    <t>(11) 43582207</t>
  </si>
  <si>
    <t>(11) 992923656</t>
  </si>
  <si>
    <t>zona.sul@terra.com.br</t>
  </si>
  <si>
    <t>São Caetano do Sul</t>
  </si>
  <si>
    <t>CERAMICA</t>
  </si>
  <si>
    <t>RUA MONTEIRO LOBATO</t>
  </si>
  <si>
    <t>GRANLOTE URBANISMO</t>
  </si>
  <si>
    <t>575 - GRANLOTE URBANISMO</t>
  </si>
  <si>
    <t>(11) 38166392</t>
  </si>
  <si>
    <t>(11) 36499000</t>
  </si>
  <si>
    <t>atendimento@ssca.com.br</t>
  </si>
  <si>
    <t>ALPHAVILLE CENTRO INDUSTRIAL E EMPRESARIAL/ALPHAV</t>
  </si>
  <si>
    <t>CONJ  23  SALA  2</t>
  </si>
  <si>
    <t>S CHEM DAS AMERICAS</t>
  </si>
  <si>
    <t>639 - S CHEM DAS AMERICAS</t>
  </si>
  <si>
    <t>(47) 30830239</t>
  </si>
  <si>
    <t>(47) 32416145</t>
  </si>
  <si>
    <t>contabilidade@groupchembrasil.com.br</t>
  </si>
  <si>
    <t>RUA FRANCISCO REIS</t>
  </si>
  <si>
    <t>SALA  3</t>
  </si>
  <si>
    <t>RW TRANSPORTES</t>
  </si>
  <si>
    <t>638 - RW TRANSPORTES</t>
  </si>
  <si>
    <t>(47) 33446295</t>
  </si>
  <si>
    <t>rw.cargas@gmail.com</t>
  </si>
  <si>
    <t>SALSEIROS</t>
  </si>
  <si>
    <t>RODOVIA BR 101</t>
  </si>
  <si>
    <t>KM115 GALPAOC D</t>
  </si>
  <si>
    <t>REFINARIA DE MANAUS</t>
  </si>
  <si>
    <t>631 - REFINARIA DE MANAUS</t>
  </si>
  <si>
    <t>(92) 21250050</t>
  </si>
  <si>
    <t>(92) 21250051</t>
  </si>
  <si>
    <t>fiscal@ream.com.br</t>
  </si>
  <si>
    <t>VILA BURITI</t>
  </si>
  <si>
    <t>RUA RIO QUIXITO</t>
  </si>
  <si>
    <t>LUMI-LAR ATACADISTA</t>
  </si>
  <si>
    <t>693 - LUMI-LAR ATACADISTA - RJ</t>
  </si>
  <si>
    <t>(11) 36348110</t>
  </si>
  <si>
    <t>gustavo.silva@bronzearte.com.br</t>
  </si>
  <si>
    <t>FAZENDA TAMBORE</t>
  </si>
  <si>
    <t>AVENIDA MARGINAL PROJETADA</t>
  </si>
  <si>
    <t>GALPAO04  SALA  02</t>
  </si>
  <si>
    <t>NOGUEIRA JUNIOR</t>
  </si>
  <si>
    <t>446 - NOGUEIRA JUNIOR</t>
  </si>
  <si>
    <t>(17) 35231103</t>
  </si>
  <si>
    <t>(17) 35241767</t>
  </si>
  <si>
    <t>meirefoliver@hotmail.com</t>
  </si>
  <si>
    <t>JARDIM SALLES</t>
  </si>
  <si>
    <t>RUA BARRA DO GARCAS</t>
  </si>
  <si>
    <t>COTRIAL</t>
  </si>
  <si>
    <t>444 - COTRIAL</t>
  </si>
  <si>
    <t>(34) 21022180</t>
  </si>
  <si>
    <t>(34) 32555635</t>
  </si>
  <si>
    <t>fiscal@c3controladoria.com.br</t>
  </si>
  <si>
    <t>RUA LINEU ANTERINO MARIANO</t>
  </si>
  <si>
    <t>SALA 1 LOTE 1  A</t>
  </si>
  <si>
    <t>GUACU CABOS</t>
  </si>
  <si>
    <t>440 - GUACU CABOS</t>
  </si>
  <si>
    <t>(19) 38181536</t>
  </si>
  <si>
    <t>(19) 38517609</t>
  </si>
  <si>
    <t>m.o@guacucabos.com.br</t>
  </si>
  <si>
    <t>JARDIM SANTO ANTONIO</t>
  </si>
  <si>
    <t>RUA PINHAL</t>
  </si>
  <si>
    <t>SALA  1  TERREO</t>
  </si>
  <si>
    <t>MONAMIE</t>
  </si>
  <si>
    <t>437 - MONAMIE</t>
  </si>
  <si>
    <t>(21) 24968719</t>
  </si>
  <si>
    <t>(21) 33843870</t>
  </si>
  <si>
    <t>atendimento@monamie.com.br</t>
  </si>
  <si>
    <t>CAMPO GRANDE</t>
  </si>
  <si>
    <t>RUA CORONEL AGOSTINHO</t>
  </si>
  <si>
    <t>NUM 00163</t>
  </si>
  <si>
    <t>M.A SOLAR</t>
  </si>
  <si>
    <t>434 - M.A SOLAR</t>
  </si>
  <si>
    <t>(15) 33253418</t>
  </si>
  <si>
    <t>(15) 33252143</t>
  </si>
  <si>
    <t>legalizacao@contabilidadechapetta.com.br</t>
  </si>
  <si>
    <t>IPORANGA</t>
  </si>
  <si>
    <t>RUA AURELIANO CESAR DO NASCIMENTO</t>
  </si>
  <si>
    <t>ANEXO 445</t>
  </si>
  <si>
    <t>PLAST SYSTEM</t>
  </si>
  <si>
    <t>431 - PLAST SYSTEM</t>
  </si>
  <si>
    <t>(41) 30298262</t>
  </si>
  <si>
    <t>(41) 30298812</t>
  </si>
  <si>
    <t>contabil.folador@terra.com.br</t>
  </si>
  <si>
    <t>PARQUE EMBU</t>
  </si>
  <si>
    <t>BRCAO 1</t>
  </si>
  <si>
    <t>CULTURA</t>
  </si>
  <si>
    <t>405 - CULTURA</t>
  </si>
  <si>
    <t>(34) 35150500</t>
  </si>
  <si>
    <t>janine.rosa@cultura.arg.br</t>
  </si>
  <si>
    <t>Patrocínio</t>
  </si>
  <si>
    <t>AVENIDA FARIA PEREIRA</t>
  </si>
  <si>
    <t>MINAS FERTIL</t>
  </si>
  <si>
    <t>404 - MINAS FERTIL</t>
  </si>
  <si>
    <t>(34) 33562177</t>
  </si>
  <si>
    <t>minasfertil@minasfertil.com.br</t>
  </si>
  <si>
    <t>Nova Ponte</t>
  </si>
  <si>
    <t>SETOR INDUSTRIAL</t>
  </si>
  <si>
    <t>AVENIDA JOSE RELA ZATTONI</t>
  </si>
  <si>
    <t>M.A. COELHO</t>
  </si>
  <si>
    <t>394 - M.A. COELHO</t>
  </si>
  <si>
    <t>(21) 27562603</t>
  </si>
  <si>
    <t>gelli2008@hotmail.com</t>
  </si>
  <si>
    <t>PAVUNA</t>
  </si>
  <si>
    <t>RUA BENJAMIM DA SILVA</t>
  </si>
  <si>
    <t>GLP PAVILHAO 2</t>
  </si>
  <si>
    <t>HOSPDROGAS</t>
  </si>
  <si>
    <t>390 - HOSPDROGAS</t>
  </si>
  <si>
    <t>(62) 40121103</t>
  </si>
  <si>
    <t>PARQUE IND.VICE-PRESIDENTE JOSE ALENCAR - ETAPA II</t>
  </si>
  <si>
    <t>AVENIDA OESTE</t>
  </si>
  <si>
    <t>QUADRA01  LOTE  03  ARMZ  02</t>
  </si>
  <si>
    <t>ZEUSAGRO</t>
  </si>
  <si>
    <t>387 - ZEUSAGRO</t>
  </si>
  <si>
    <t>(34) 30463489</t>
  </si>
  <si>
    <t>fiscal@zeusagro.com</t>
  </si>
  <si>
    <t>TIBERY</t>
  </si>
  <si>
    <t>RUA VENEZUELA</t>
  </si>
  <si>
    <t>MTP</t>
  </si>
  <si>
    <t>385 - MTP</t>
  </si>
  <si>
    <t>(44) 31337550</t>
  </si>
  <si>
    <t>(44) 32334524</t>
  </si>
  <si>
    <t>nf@mtp.ind.br</t>
  </si>
  <si>
    <t>Mandaguari</t>
  </si>
  <si>
    <t>PARQUE INDUSTRIAL II</t>
  </si>
  <si>
    <t>RUA RUA LUIZ JOB DE SOUZA</t>
  </si>
  <si>
    <t>BAG PLANET</t>
  </si>
  <si>
    <t>384 - BAG PLANET</t>
  </si>
  <si>
    <t>(21) 40426180</t>
  </si>
  <si>
    <t>(21) 980077453</t>
  </si>
  <si>
    <t>wisilvacontabilidade@gmail.com</t>
  </si>
  <si>
    <t>GUADALUPE</t>
  </si>
  <si>
    <t>SAL 202</t>
  </si>
  <si>
    <t>TRACOMAL</t>
  </si>
  <si>
    <t>380 - TRACOMAL</t>
  </si>
  <si>
    <t>(27) 33486916</t>
  </si>
  <si>
    <t>(27) 33486923</t>
  </si>
  <si>
    <t>contabil@tracomal.com.br</t>
  </si>
  <si>
    <t>SAO GERALDO</t>
  </si>
  <si>
    <t>AVENIDA BRIGADEIRO EDUARDO GOMES</t>
  </si>
  <si>
    <t>ENGELAGUZ</t>
  </si>
  <si>
    <t>379 - ENGELAGUZ</t>
  </si>
  <si>
    <t>(22) 20413089</t>
  </si>
  <si>
    <t>Armação dos Búzios</t>
  </si>
  <si>
    <t>RASA</t>
  </si>
  <si>
    <t>RUA JUSTINIANO DE SOUZA</t>
  </si>
  <si>
    <t>SP DISTRIBUIDORA</t>
  </si>
  <si>
    <t>378 - SP DISTRIBUIDORA</t>
  </si>
  <si>
    <t>(61) 30801847</t>
  </si>
  <si>
    <t>(91) 991010127</t>
  </si>
  <si>
    <t>comercial@spdistribuicao.com.br</t>
  </si>
  <si>
    <t>SETOR POLO DE DESENVOLVIMENTO JK TRECHO 1 CONJUNTO 10 LOTE</t>
  </si>
  <si>
    <t>KELLY HIDROMETALURGICA</t>
  </si>
  <si>
    <t>377 - KELLY HIDROMETALURGICA</t>
  </si>
  <si>
    <t>(17) 40091155</t>
  </si>
  <si>
    <t>fiscal@kellymetais.com.br</t>
  </si>
  <si>
    <t>RUA WALMIR OLIVEIRA VERDI</t>
  </si>
  <si>
    <t>WS COSMETICOS</t>
  </si>
  <si>
    <t>376 - WS COSMETICOS</t>
  </si>
  <si>
    <t>(21) 26216909</t>
  </si>
  <si>
    <t>(21) 26559733</t>
  </si>
  <si>
    <t>LOJA  001</t>
  </si>
  <si>
    <t>ZOOTEC</t>
  </si>
  <si>
    <t>375 - ZOOTEC</t>
  </si>
  <si>
    <t>(66) 34115900</t>
  </si>
  <si>
    <t>fiscal@grupowaf.com.br</t>
  </si>
  <si>
    <t>São Miguel do Araguaia</t>
  </si>
  <si>
    <t>SETOR AEROPORTO</t>
  </si>
  <si>
    <t>AVENIDA JOSE PEREIRA DO NASCIMENTO</t>
  </si>
  <si>
    <t>QUADRA40  LOTE  P LTS 10 E 11</t>
  </si>
  <si>
    <t>EMPORIO AGAPE</t>
  </si>
  <si>
    <t>374 - EMPORIO AGAPE</t>
  </si>
  <si>
    <t>(22) 26656827</t>
  </si>
  <si>
    <t>(22) 26651070</t>
  </si>
  <si>
    <t>contador@redelagos.com.br</t>
  </si>
  <si>
    <t>RUA CONSELHEIRO MACEDO SOARES</t>
  </si>
  <si>
    <t>ADVANCED POLYMERS</t>
  </si>
  <si>
    <t>373 - ADVANCED POLYMERS</t>
  </si>
  <si>
    <t>(11) 39515494</t>
  </si>
  <si>
    <t>contabil@advancedpolymers.com.br</t>
  </si>
  <si>
    <t>PARQUE INDUSTRIAL DACI</t>
  </si>
  <si>
    <t>RUA ARABIA</t>
  </si>
  <si>
    <t>NOVA INSET</t>
  </si>
  <si>
    <t>372 - NOVA INSET</t>
  </si>
  <si>
    <t>(21) 25965490</t>
  </si>
  <si>
    <t>insetvip2@uol.com.br</t>
  </si>
  <si>
    <t>QUINTINO BOCAIUVA</t>
  </si>
  <si>
    <t>RUA PADRE MANUEL DA NOBREGA</t>
  </si>
  <si>
    <t>CEDRO</t>
  </si>
  <si>
    <t>368 - CEDRO</t>
  </si>
  <si>
    <t>legal@fgfcontadores.com.br</t>
  </si>
  <si>
    <t>AVENIDA BELGICA</t>
  </si>
  <si>
    <t>TERREOSALAS 03 E 04</t>
  </si>
  <si>
    <t>NATY BEAUTY</t>
  </si>
  <si>
    <t>365 - NATY BEAUTY</t>
  </si>
  <si>
    <t>(54) 30253998</t>
  </si>
  <si>
    <t>fiscal@escovasmartini.com.br</t>
  </si>
  <si>
    <t>ESTRADA SAO VIRGILIO</t>
  </si>
  <si>
    <t>CASA CARDAO</t>
  </si>
  <si>
    <t>363 - CASA CARDAO</t>
  </si>
  <si>
    <t>(24) 22444894</t>
  </si>
  <si>
    <t>(24) 22444800</t>
  </si>
  <si>
    <t>Comendador Levy Gasparian</t>
  </si>
  <si>
    <t>AFONSO ARINOS</t>
  </si>
  <si>
    <t>AVENIDA AMARAL PEIXOTO</t>
  </si>
  <si>
    <t>RAMOS PREVENCAO</t>
  </si>
  <si>
    <t>362 - RAMOS PREVENCAO</t>
  </si>
  <si>
    <t>(35) 32144647</t>
  </si>
  <si>
    <t>(35) 32129580</t>
  </si>
  <si>
    <t>relacionamento@vcont.com.br</t>
  </si>
  <si>
    <t>Varginha</t>
  </si>
  <si>
    <t>VILA NOGUEIRA</t>
  </si>
  <si>
    <t>RUA RIBEIRO NOGUEIRA</t>
  </si>
  <si>
    <t>ANDRADE DISTRIBUIDOR</t>
  </si>
  <si>
    <t>361 - ANDRADE DISTRIBUIDOR</t>
  </si>
  <si>
    <t>(82) 35229900</t>
  </si>
  <si>
    <t>Arapiraca</t>
  </si>
  <si>
    <t>RODOVIA AL 110</t>
  </si>
  <si>
    <t>GALPAOD SITIO MOCO</t>
  </si>
  <si>
    <t>BRABUS LUB</t>
  </si>
  <si>
    <t>360 - BRABUS LUB</t>
  </si>
  <si>
    <t>(19) 998244802</t>
  </si>
  <si>
    <t>oswaldosilveira@hotmail.com</t>
  </si>
  <si>
    <t>AGUA VERDE</t>
  </si>
  <si>
    <t>AVENIDA IGUACU</t>
  </si>
  <si>
    <t>CONJ  61  ANDAR 06  COND  IGUACU 2820 CD  BLOCO BL CORPORATIVO</t>
  </si>
  <si>
    <t>ILUMINACIENCIA</t>
  </si>
  <si>
    <t>357 - ILUMINACIENCIA</t>
  </si>
  <si>
    <t>(11) 31815223</t>
  </si>
  <si>
    <t>legalizamorumbi@solutta.com</t>
  </si>
  <si>
    <t>RUA FUNCHAL</t>
  </si>
  <si>
    <t>SALA  24  EDIF  WORK PLACE FUNCHAL</t>
  </si>
  <si>
    <t>SIGNIFY</t>
  </si>
  <si>
    <t>356 - SIGNIFY</t>
  </si>
  <si>
    <t>(11) 25928856</t>
  </si>
  <si>
    <t>(11) 53934276</t>
  </si>
  <si>
    <t>fiscal@signify.com</t>
  </si>
  <si>
    <t>DISTRITO INDUSTRIAL CLAUDIO GALVAO NOGUEIRA</t>
  </si>
  <si>
    <t>RUA ZOROASTRO HENRIQUE AMORIM</t>
  </si>
  <si>
    <t>ARTHUR D'MELLO</t>
  </si>
  <si>
    <t>350 - ARTHUR D'MELLO</t>
  </si>
  <si>
    <t>(22) 26340409</t>
  </si>
  <si>
    <t>(22) 26340426</t>
  </si>
  <si>
    <t>Iguaba Grande</t>
  </si>
  <si>
    <t>RUA DR JOAO VASCONCELOS</t>
  </si>
  <si>
    <t>E 256</t>
  </si>
  <si>
    <t>OAZ</t>
  </si>
  <si>
    <t>349 - OAZ</t>
  </si>
  <si>
    <t>(11) 988405125</t>
  </si>
  <si>
    <t>(11) 962786031</t>
  </si>
  <si>
    <t>fiscal@oaz.co</t>
  </si>
  <si>
    <t>VILA LEOPOLDINA</t>
  </si>
  <si>
    <t>AVENIDA MOFARREJ</t>
  </si>
  <si>
    <t>BITEX</t>
  </si>
  <si>
    <t>348 - BITEX</t>
  </si>
  <si>
    <t>(79) 32569853</t>
  </si>
  <si>
    <t>(79) 988245127</t>
  </si>
  <si>
    <t>faturamento@bitex.com.br</t>
  </si>
  <si>
    <t>Nossa Senhora do Socorro</t>
  </si>
  <si>
    <t>DIS</t>
  </si>
  <si>
    <t>RUA 07</t>
  </si>
  <si>
    <t>QUADRA18  LOTE  12 E 13A</t>
  </si>
  <si>
    <t>PALADAR</t>
  </si>
  <si>
    <t>346 - PALADAR</t>
  </si>
  <si>
    <t>(31) 30466576</t>
  </si>
  <si>
    <t>(37) 32127949</t>
  </si>
  <si>
    <t>Brumadinho</t>
  </si>
  <si>
    <t>CONCEICAO DE ITAGUA</t>
  </si>
  <si>
    <t>RUA SIDNEY PINTO</t>
  </si>
  <si>
    <t>PETROLOUCAS</t>
  </si>
  <si>
    <t>309 - PETROLOUCAS</t>
  </si>
  <si>
    <t>(21) 33619874</t>
  </si>
  <si>
    <t>(21) 34518292</t>
  </si>
  <si>
    <t>VIGARIO GERAL</t>
  </si>
  <si>
    <t>PRACA CORSEGA</t>
  </si>
  <si>
    <t>SOL NASCENTE</t>
  </si>
  <si>
    <t>295 - SOL NASCENTE</t>
  </si>
  <si>
    <t>(11) 44122817</t>
  </si>
  <si>
    <t>(11) 992501574</t>
  </si>
  <si>
    <t>rodrigo@solnascente.net.br</t>
  </si>
  <si>
    <t>Luís Eduardo Magalhães</t>
  </si>
  <si>
    <t>JARDIM PARAISO</t>
  </si>
  <si>
    <t>RUA 25 DE JULHO</t>
  </si>
  <si>
    <t>COMERCIAL</t>
  </si>
  <si>
    <t>M. M. BALPARDA</t>
  </si>
  <si>
    <t>266 - M. M. BALPARDA</t>
  </si>
  <si>
    <t>(51) 34742817</t>
  </si>
  <si>
    <t>financeiro@eletrovale.ind.br</t>
  </si>
  <si>
    <t>Sapucaia do Sul</t>
  </si>
  <si>
    <t>CAPAO DA CRUZ</t>
  </si>
  <si>
    <t>RUA SAO LAZARO</t>
  </si>
  <si>
    <t>3F FERRAGENS</t>
  </si>
  <si>
    <t>148 - 3F FERRAGENS</t>
  </si>
  <si>
    <t>(22) 25231126</t>
  </si>
  <si>
    <t>(22) 25250030</t>
  </si>
  <si>
    <t>CONSELHEIRO PAULINO</t>
  </si>
  <si>
    <t>AVENIDA GOV ROBERTO SILVEIRA</t>
  </si>
  <si>
    <t>FUNDOS</t>
  </si>
  <si>
    <t>INJESUL</t>
  </si>
  <si>
    <t>615 - INJESUL</t>
  </si>
  <si>
    <t>(35) 32716950</t>
  </si>
  <si>
    <t>(35) 988612208</t>
  </si>
  <si>
    <t>marcelo@injesul.com.br</t>
  </si>
  <si>
    <t>Lambari</t>
  </si>
  <si>
    <t>NOVA BADEN</t>
  </si>
  <si>
    <t>ESTRADA NOVA BADEN</t>
  </si>
  <si>
    <t>PORTUENSE</t>
  </si>
  <si>
    <t>614 - PORTUENSE</t>
  </si>
  <si>
    <t>(32) 32214212</t>
  </si>
  <si>
    <t>constituicao@addcon.com.br</t>
  </si>
  <si>
    <t>MARIANO PROCOPIO</t>
  </si>
  <si>
    <t>RUA BERNARDO MASCARENHAS</t>
  </si>
  <si>
    <t>DEPOSITO 7</t>
  </si>
  <si>
    <t>DFC SOLDAS</t>
  </si>
  <si>
    <t>613 - DFC SOLDAS</t>
  </si>
  <si>
    <t>(21) 997537563</t>
  </si>
  <si>
    <t>Cachoeiras de Macacu</t>
  </si>
  <si>
    <t>GANGURI DE CIMA</t>
  </si>
  <si>
    <t>RUA JOAQUIM JOSE DA SILVA</t>
  </si>
  <si>
    <t>COMERCIAL M B</t>
  </si>
  <si>
    <t>606 - COMERCIAL M B</t>
  </si>
  <si>
    <t>(82) 21239999</t>
  </si>
  <si>
    <t>(82) 99834495</t>
  </si>
  <si>
    <t>comercialmb_@hotmail.com</t>
  </si>
  <si>
    <t>POCO</t>
  </si>
  <si>
    <t>RUA CID SCALLA</t>
  </si>
  <si>
    <t>BARCOS ANDRADE</t>
  </si>
  <si>
    <t>605 - BARCOS ANDRADE</t>
  </si>
  <si>
    <t>(44) 32334671</t>
  </si>
  <si>
    <t>(44) 32335780</t>
  </si>
  <si>
    <t>barcosandrade@hotmail.com</t>
  </si>
  <si>
    <t>PQ INDUSTRIAL III HELIO MOLENA</t>
  </si>
  <si>
    <t>RUA VICENTE RIBEIRO CHAGAS</t>
  </si>
  <si>
    <t>QUADRA30A54LOTE  30A54</t>
  </si>
  <si>
    <t>BELLA EMB.</t>
  </si>
  <si>
    <t>604 - BELLA EMB.</t>
  </si>
  <si>
    <t>(35) 999100270</t>
  </si>
  <si>
    <t>(35) 37318255</t>
  </si>
  <si>
    <t>bellaplasticos@hotmail.com</t>
  </si>
  <si>
    <t>Ibitiúra de Minas</t>
  </si>
  <si>
    <t>RUA SAGRADO CORACAO</t>
  </si>
  <si>
    <t>KABALLAH</t>
  </si>
  <si>
    <t>603 - KABALLAH</t>
  </si>
  <si>
    <t>(11) 40330334</t>
  </si>
  <si>
    <t>(11) 40338481</t>
  </si>
  <si>
    <t>financeiro@kaballahuniformes.com.br</t>
  </si>
  <si>
    <t>VILA SANTA LIBANIA</t>
  </si>
  <si>
    <t>RUA SAO JOAO BATISTA</t>
  </si>
  <si>
    <t>JAB IMPORTACAO</t>
  </si>
  <si>
    <t>602 - JAB IMPORTACAO</t>
  </si>
  <si>
    <t>(11) 36597060</t>
  </si>
  <si>
    <t>lucelia.silva@benafrutti.com.br</t>
  </si>
  <si>
    <t>PARQUE SAO DOMINGOS</t>
  </si>
  <si>
    <t>VIA ANHANGUERA</t>
  </si>
  <si>
    <t>GRAO DA TERRA</t>
  </si>
  <si>
    <t>592 - GRAO DA TERRA</t>
  </si>
  <si>
    <t>(21) 36473733</t>
  </si>
  <si>
    <t>(21) 968969854</t>
  </si>
  <si>
    <t>PARQUE DUQUE</t>
  </si>
  <si>
    <t>ARMZ  6</t>
  </si>
  <si>
    <t>AUTHOMATHIKA</t>
  </si>
  <si>
    <t>590 - AUTHOMATHIKA</t>
  </si>
  <si>
    <t>(16) 35134000</t>
  </si>
  <si>
    <t>(16) 39455517</t>
  </si>
  <si>
    <t>vmazer@authomathika.com.br</t>
  </si>
  <si>
    <t>Sertãozinho</t>
  </si>
  <si>
    <t>JARDIM FLORENZZA</t>
  </si>
  <si>
    <t>RUA IVONE FERNANDES BERNARDI</t>
  </si>
  <si>
    <t>DISTRIBUIDORA LATC</t>
  </si>
  <si>
    <t>493 - DISTRIBUIDORA LATC</t>
  </si>
  <si>
    <t>(21) 993329448</t>
  </si>
  <si>
    <t>(21) 973517839</t>
  </si>
  <si>
    <t>s@hotmail.com</t>
  </si>
  <si>
    <t>SANTA BARBARA</t>
  </si>
  <si>
    <t>RUA ANTONIO FURTADO DE MENDONCA</t>
  </si>
  <si>
    <t>LOTE  17</t>
  </si>
  <si>
    <t>SERVIACO</t>
  </si>
  <si>
    <t>490 - SERVIACO</t>
  </si>
  <si>
    <t>(11) 42024148</t>
  </si>
  <si>
    <t>(17) 991816398</t>
  </si>
  <si>
    <t>serviacotubos@serviacotubos.com.br</t>
  </si>
  <si>
    <t>Franco da Rocha</t>
  </si>
  <si>
    <t>RECANTO DA LAPA</t>
  </si>
  <si>
    <t>ESTRADA DO RELEVO</t>
  </si>
  <si>
    <t>ONIX DISTRIBUIDOR</t>
  </si>
  <si>
    <t>421 - ONIX DISTRIBUIDOR</t>
  </si>
  <si>
    <t>(47) 30390295</t>
  </si>
  <si>
    <t>(47) 992745507</t>
  </si>
  <si>
    <t>fiscal@atrialub.com.br</t>
  </si>
  <si>
    <t>RUA DOUTOR PEDRO ZIMMERMANN</t>
  </si>
  <si>
    <t>SALA  05</t>
  </si>
  <si>
    <t>HIDRO SISTEMAS</t>
  </si>
  <si>
    <t>420 - HIDRO SISTEMAS</t>
  </si>
  <si>
    <t>(21) 25894322</t>
  </si>
  <si>
    <t>paula.cavalcante@hidrocenterltda.com.br</t>
  </si>
  <si>
    <t>RIACHUELO</t>
  </si>
  <si>
    <t>RUA FLACK</t>
  </si>
  <si>
    <t>FLORESTA VERDE</t>
  </si>
  <si>
    <t>418 - FLORESTA VERDE</t>
  </si>
  <si>
    <t>(21) 22938166</t>
  </si>
  <si>
    <t>(21) 25042877</t>
  </si>
  <si>
    <t>CAZ RIO</t>
  </si>
  <si>
    <t>416 - CAZ RIO</t>
  </si>
  <si>
    <t>(22) 998595934</t>
  </si>
  <si>
    <t>cazlub@gmail.com</t>
  </si>
  <si>
    <t>Itaperuna</t>
  </si>
  <si>
    <t>RUA GENERAL OSORIO</t>
  </si>
  <si>
    <t>PASSION</t>
  </si>
  <si>
    <t>415 - PASSION</t>
  </si>
  <si>
    <t>(11) 21672242</t>
  </si>
  <si>
    <t>(11) 33377443</t>
  </si>
  <si>
    <t>fiscal@rrperfumes.com.br</t>
  </si>
  <si>
    <t>RUA CASA DO ATOR</t>
  </si>
  <si>
    <t>ANDAR 18  CONJ  184 SALA  F</t>
  </si>
  <si>
    <t>AZZA</t>
  </si>
  <si>
    <t>414 - AZZA</t>
  </si>
  <si>
    <t>(47) 33608418</t>
  </si>
  <si>
    <t>(47) 33477016</t>
  </si>
  <si>
    <t>administrativo@azzaabrasivos.com.br</t>
  </si>
  <si>
    <t>Balneário Camboriú</t>
  </si>
  <si>
    <t>NOVA ESPERANCA</t>
  </si>
  <si>
    <t>RUA MANOEL CAMPOS BICUDO</t>
  </si>
  <si>
    <t>GALPAO10 E 11</t>
  </si>
  <si>
    <t>PRIMU'S</t>
  </si>
  <si>
    <t>413 - PRIMU'S</t>
  </si>
  <si>
    <t>(21) 33717452</t>
  </si>
  <si>
    <t>(21) 34528117</t>
  </si>
  <si>
    <t>RUA ISIDRO ROCHA</t>
  </si>
  <si>
    <t>LOJA  02</t>
  </si>
  <si>
    <t>F. R. MIRANDA</t>
  </si>
  <si>
    <t>410 - F. R. MIRANDA</t>
  </si>
  <si>
    <t>(11) 24112547</t>
  </si>
  <si>
    <t>(11) 977035960</t>
  </si>
  <si>
    <t>texxco@texxco.com.br</t>
  </si>
  <si>
    <t>RUA INDIAPORA</t>
  </si>
  <si>
    <t>ANTIGO 180</t>
  </si>
  <si>
    <t>ESM</t>
  </si>
  <si>
    <t>406 - ESM</t>
  </si>
  <si>
    <t>(22) 27781622</t>
  </si>
  <si>
    <t>(22) 998856435</t>
  </si>
  <si>
    <t>certacontabilidade@gmail.com</t>
  </si>
  <si>
    <t>Casimiro de Abreu</t>
  </si>
  <si>
    <t>PESSOINHA</t>
  </si>
  <si>
    <t>RUA PASTOR LUIS LAURENTINO DA SILVA</t>
  </si>
  <si>
    <t>ALIBABA</t>
  </si>
  <si>
    <t>403 - ALIBABA</t>
  </si>
  <si>
    <t>(15) 32592634</t>
  </si>
  <si>
    <t>(15) 991399327</t>
  </si>
  <si>
    <t>marcelo@mnsapoio.com.br</t>
  </si>
  <si>
    <t>PARQUE RESIDENCIAL MAYARD</t>
  </si>
  <si>
    <t>AVENIDA CAETANO RUGGIERI</t>
  </si>
  <si>
    <t>SALA  03</t>
  </si>
  <si>
    <t>KONKRETA</t>
  </si>
  <si>
    <t>402 - KONKRETA</t>
  </si>
  <si>
    <t>(48) 32640440</t>
  </si>
  <si>
    <t>(47) 33195475</t>
  </si>
  <si>
    <t>contato@konkreta.ind.br</t>
  </si>
  <si>
    <t>Canelinha</t>
  </si>
  <si>
    <t>RUA ARTHUR BATISTA MAFRA</t>
  </si>
  <si>
    <t>CASA FACIL</t>
  </si>
  <si>
    <t>401 - CASA FACIL</t>
  </si>
  <si>
    <t>(21) 24465911</t>
  </si>
  <si>
    <t>(21) 970429347</t>
  </si>
  <si>
    <t>robson@robmarcontabil.com.br</t>
  </si>
  <si>
    <t>SANTA CRUZ</t>
  </si>
  <si>
    <t>RUA APORUNA</t>
  </si>
  <si>
    <t>BRAMIL</t>
  </si>
  <si>
    <t>399 - BRAMIL</t>
  </si>
  <si>
    <t>(24) 22516307</t>
  </si>
  <si>
    <t>(24) 22516326</t>
  </si>
  <si>
    <t>legalizacao@jrcontabiltr.com.br</t>
  </si>
  <si>
    <t>CANTAGALO</t>
  </si>
  <si>
    <t>ESTRADA BR 393</t>
  </si>
  <si>
    <t>KM1763   LOTE  02 E 03 DO DIMTRI I</t>
  </si>
  <si>
    <t>NEUZA NUNES</t>
  </si>
  <si>
    <t>398 - NEUZA NUNES</t>
  </si>
  <si>
    <t>(16) 992088440</t>
  </si>
  <si>
    <t>(16) 30105725</t>
  </si>
  <si>
    <t>JARDIM ROBERTO SELMI DEI</t>
  </si>
  <si>
    <t>RUA JOSE MARIA FERREIRA BRANDAO</t>
  </si>
  <si>
    <t>DJD METALS</t>
  </si>
  <si>
    <t>393 - DJD METALS</t>
  </si>
  <si>
    <t>(11) 28989908</t>
  </si>
  <si>
    <t>(11) 969493635</t>
  </si>
  <si>
    <t>decio@djdmetals.com.br</t>
  </si>
  <si>
    <t>VIA DE CIRCULACAO</t>
  </si>
  <si>
    <t>I.C.A INDUSTRIA</t>
  </si>
  <si>
    <t>329 - I.C.A INDUSTRIA</t>
  </si>
  <si>
    <t>(11) 46492323</t>
  </si>
  <si>
    <t>irineu@icaligas.com.br</t>
  </si>
  <si>
    <t>RUA DO COBRE</t>
  </si>
  <si>
    <t>PRINCESA AUTO SERVICO</t>
  </si>
  <si>
    <t>324 - PRINCESA AUTO SERVICO</t>
  </si>
  <si>
    <t>(21) 38892121</t>
  </si>
  <si>
    <t>contabilidade@princesaonline.com.br</t>
  </si>
  <si>
    <t>RUA DO MILHO</t>
  </si>
  <si>
    <t>DISTRIPACK</t>
  </si>
  <si>
    <t>425 - DISTRIPACK</t>
  </si>
  <si>
    <t>(32) 35742100</t>
  </si>
  <si>
    <t>(32) 984033216</t>
  </si>
  <si>
    <t>legalizacao@avcontabilidade.com.br</t>
  </si>
  <si>
    <t>KENNEDY</t>
  </si>
  <si>
    <t>RODOVIA BR 040 KM 688</t>
  </si>
  <si>
    <t>PAVMTO06  LOJA  01 E 15</t>
  </si>
  <si>
    <t>NOVARE</t>
  </si>
  <si>
    <t>424 - NOVARE</t>
  </si>
  <si>
    <t>(11) 41918085</t>
  </si>
  <si>
    <t>wesley@novare-br.com.br</t>
  </si>
  <si>
    <t>JARDIM TRES MARIAS</t>
  </si>
  <si>
    <t>AVENIDA MARECHAL CASTELO BRANCO</t>
  </si>
  <si>
    <t>SALA  04</t>
  </si>
  <si>
    <t>EXTRA MAQUINAS</t>
  </si>
  <si>
    <t>423 - EXTRA MAQUINAS</t>
  </si>
  <si>
    <t>(65) 30235151</t>
  </si>
  <si>
    <t>(93) 991569407</t>
  </si>
  <si>
    <t>vilania@extramaquinassa.com.br</t>
  </si>
  <si>
    <t>Itaituba</t>
  </si>
  <si>
    <t>RODOVIA TRANSAMAZONICA</t>
  </si>
  <si>
    <t>KM 02 GALPAO 01</t>
  </si>
  <si>
    <t>AVENIDA GETULIO VARGAS</t>
  </si>
  <si>
    <t>Saquarema</t>
  </si>
  <si>
    <t>Criciúma</t>
  </si>
  <si>
    <t>RECREIO CAMPESTRE JOIA</t>
  </si>
  <si>
    <t>CAT PECAS JBM</t>
  </si>
  <si>
    <t>328 - CAT PECAS JBM</t>
  </si>
  <si>
    <t>(17) 35253865</t>
  </si>
  <si>
    <t>jbmmolas@jbmmolas.com.br</t>
  </si>
  <si>
    <t>PARQUE RESIDENCIAL FLAMINGO</t>
  </si>
  <si>
    <t>RUA COLORADO</t>
  </si>
  <si>
    <t>MADEXATA</t>
  </si>
  <si>
    <t>317 - MADEXATA</t>
  </si>
  <si>
    <t>(11) 83280808</t>
  </si>
  <si>
    <t>marcelomili@hotmail.com</t>
  </si>
  <si>
    <t>MARCOS</t>
  </si>
  <si>
    <t>RUA HORACIO ROMEU</t>
  </si>
  <si>
    <t>TOBEMA</t>
  </si>
  <si>
    <t>302 - TOBEMA</t>
  </si>
  <si>
    <t>(11) 46361200</t>
  </si>
  <si>
    <t>antonio@tobematransportadora.com.br</t>
  </si>
  <si>
    <t>M-BRUNO</t>
  </si>
  <si>
    <t>Poá</t>
  </si>
  <si>
    <t>JARDIM AMERICA</t>
  </si>
  <si>
    <t>RUA UNIAO</t>
  </si>
  <si>
    <t>THERMOMIX</t>
  </si>
  <si>
    <t>301 - THERMOMIX</t>
  </si>
  <si>
    <t>(11) 72634023</t>
  </si>
  <si>
    <t>luisfernando@thermomix.com.br</t>
  </si>
  <si>
    <t>AVENIDA DOS EUCALIPTOS</t>
  </si>
  <si>
    <t>AVENIDA PRESTES MAIA</t>
  </si>
  <si>
    <t>ALVEOTECH</t>
  </si>
  <si>
    <t>200 - ALVEOTECH</t>
  </si>
  <si>
    <t>(19) 38817900</t>
  </si>
  <si>
    <t>emersonmario@spallo.com.br</t>
  </si>
  <si>
    <t>CHACARAS SAO BENTO</t>
  </si>
  <si>
    <t>RUA LUIZ CARLOS BRUNELLO</t>
  </si>
  <si>
    <t>CN COLD</t>
  </si>
  <si>
    <t>(11) 40544192</t>
  </si>
  <si>
    <t>contato@cncold.com.br</t>
  </si>
  <si>
    <t>TESTE</t>
  </si>
  <si>
    <t>637 - TESTE</t>
  </si>
  <si>
    <t>https://mobibanco.sharepoint.com/:w:/s/mobigeral/EVPHTn57xedFgIyeir4Y01gBe45Ee1cs2OuLZ0I0Q8urGg?e=cVTkG3</t>
  </si>
  <si>
    <t>EXAUSCENTER INDUSTRIA</t>
  </si>
  <si>
    <t>514 - EXAUSCENTER INDUSTRIA - OP</t>
  </si>
  <si>
    <t>(11) 55625060</t>
  </si>
  <si>
    <t>(11) 55622689</t>
  </si>
  <si>
    <t>VL ERNA</t>
  </si>
  <si>
    <t>RUA ARIREU</t>
  </si>
  <si>
    <t>DKS - COMERCIO E INDUSTRIA</t>
  </si>
  <si>
    <t>486 - DKS - COMERCIO E INDUSTRIA</t>
  </si>
  <si>
    <t>(11) 24894040</t>
  </si>
  <si>
    <t>(11) 49748623</t>
  </si>
  <si>
    <t>financeiro@dksbarras.com.br</t>
  </si>
  <si>
    <t>AGUA CHATA</t>
  </si>
  <si>
    <t>AVENIDA AMANCIO GAIOLLI</t>
  </si>
  <si>
    <t>COMERCIO SILVEIRA</t>
  </si>
  <si>
    <t>478 - COMERCIO SILVEIRA</t>
  </si>
  <si>
    <t>(19) 30226356</t>
  </si>
  <si>
    <t>comercio.silveira1@gmail.com</t>
  </si>
  <si>
    <t>RUA VOLUNTARIO CHIQUITO VENANCIO</t>
  </si>
  <si>
    <t>BUFFALO GRILL</t>
  </si>
  <si>
    <t>474 - BUFFALO GRILL - NOP</t>
  </si>
  <si>
    <t>(19) 38057700</t>
  </si>
  <si>
    <t>(19) 38066400</t>
  </si>
  <si>
    <t>adm@buffalogrill.com.br</t>
  </si>
  <si>
    <t>ESTRADA SEBASTIAO DOMINGUES DE FREITAS</t>
  </si>
  <si>
    <t>HVAC PARTS</t>
  </si>
  <si>
    <t>465 - HVAC PARTS</t>
  </si>
  <si>
    <t>(11) 994816318</t>
  </si>
  <si>
    <t>bruno@difusar.com.br</t>
  </si>
  <si>
    <t>RUA TABAJARAS</t>
  </si>
  <si>
    <t>INDUSTAIR INDUSTRIA</t>
  </si>
  <si>
    <t>462 - INDUSTAIR INDUSTRIA</t>
  </si>
  <si>
    <t>(11) 29653193</t>
  </si>
  <si>
    <t>RUA FRANCISCO POLITO</t>
  </si>
  <si>
    <t>SHOW DE TELHAS</t>
  </si>
  <si>
    <t>460 - SHOW DE TELHAS</t>
  </si>
  <si>
    <t>(11) 26008001</t>
  </si>
  <si>
    <t>(11) 29869618</t>
  </si>
  <si>
    <t>leticia@showdetelhas.com.br</t>
  </si>
  <si>
    <t>PONTE GRANDE</t>
  </si>
  <si>
    <t>RUA CABO JOAO TERUEL FREGONI</t>
  </si>
  <si>
    <t>ATIVA INDUSTRIA</t>
  </si>
  <si>
    <t>457 - ATIVA INDUSTRIA</t>
  </si>
  <si>
    <t>(11) 24842002</t>
  </si>
  <si>
    <t>VICEL MOVEIS</t>
  </si>
  <si>
    <t>443 - VICEL MOVEIS</t>
  </si>
  <si>
    <t>(19) 38062454</t>
  </si>
  <si>
    <t>vicel@uol.com.br</t>
  </si>
  <si>
    <t>ACF CLIMATIZADORES</t>
  </si>
  <si>
    <t>433 - ACF CLIMATIZADORES</t>
  </si>
  <si>
    <t>(31) 34617011</t>
  </si>
  <si>
    <t>(31) 33518385</t>
  </si>
  <si>
    <t>contato@contabilidaderm.com.br</t>
  </si>
  <si>
    <t>RUA CORREGO DA MATA</t>
  </si>
  <si>
    <t>Ubá</t>
  </si>
  <si>
    <t>NORMATEL</t>
  </si>
  <si>
    <t>(85) 30319987</t>
  </si>
  <si>
    <t>assistente.contabil@normatel.com.br</t>
  </si>
  <si>
    <t>SOL E MAR</t>
  </si>
  <si>
    <t>RUA ELEOSINA PEREIRA DE QUEIROS MATOSO</t>
  </si>
  <si>
    <t>CLAUDEMIR CALHAS</t>
  </si>
  <si>
    <t>498 - CLAUDEMIR CALHAS - NOP</t>
  </si>
  <si>
    <t>(11) 27050600</t>
  </si>
  <si>
    <t>(11) 998031670</t>
  </si>
  <si>
    <t>DUTY.CALHAS@GMAIL.COM</t>
  </si>
  <si>
    <t>JD PLANALTO</t>
  </si>
  <si>
    <t>RUA GUIRA GUAINUMBI</t>
  </si>
  <si>
    <t>COMERCIAL SANTA CLARA</t>
  </si>
  <si>
    <t>267 - COMERCIAL SANTA CLARA</t>
  </si>
  <si>
    <t>(21) 24414314</t>
  </si>
  <si>
    <t>(21) 25855593</t>
  </si>
  <si>
    <t>RUA FIGUEIRA DE MELO</t>
  </si>
  <si>
    <t>NOVO MUNDO</t>
  </si>
  <si>
    <t>428 - NOVO MUNDO</t>
  </si>
  <si>
    <t>https://novomundobrinquedos.com.br/</t>
  </si>
  <si>
    <t>(11) 22173256</t>
  </si>
  <si>
    <t>(11) 29559629</t>
  </si>
  <si>
    <t>administrativo@algazarrabrinquedos.com.br</t>
  </si>
  <si>
    <t>JARDIM TRIANA</t>
  </si>
  <si>
    <t>RUA MATEUS DE SIQUEIRA</t>
  </si>
  <si>
    <t>IBERO INDUSTRIA</t>
  </si>
  <si>
    <t>334 - IBERO INDUSTRIA - NOP</t>
  </si>
  <si>
    <t>(11) 46481313</t>
  </si>
  <si>
    <t>(48) 991613325</t>
  </si>
  <si>
    <t>andrea.martins@iberoequipamentos.com.br</t>
  </si>
  <si>
    <t>RUA SAO ROQUE</t>
  </si>
  <si>
    <t>ANEXO A N  1285   GALPAO1  2 E 4</t>
  </si>
  <si>
    <t>CJC</t>
  </si>
  <si>
    <t>347 - CJC</t>
  </si>
  <si>
    <t>(79) 32546833</t>
  </si>
  <si>
    <t>(79) 998757442</t>
  </si>
  <si>
    <t>cjcconfeccao@gmail.com</t>
  </si>
  <si>
    <t>DISTRITO INDUSTRIAL DE SOCORRO</t>
  </si>
  <si>
    <t>AVENIDA EIXO ESTRUTURAL B</t>
  </si>
  <si>
    <t>QUADRA17  LOTE  9</t>
  </si>
  <si>
    <t>NOVA CONSTRUCENTER</t>
  </si>
  <si>
    <t>369 - NOVA CONSTRUCENTER</t>
  </si>
  <si>
    <t>(22) 26530000</t>
  </si>
  <si>
    <t>(22) 26510000</t>
  </si>
  <si>
    <t>BACAXA (BACAXA)</t>
  </si>
  <si>
    <t>AVENIDA SAQUAREMA</t>
  </si>
  <si>
    <t>LOJA  01</t>
  </si>
  <si>
    <t>LEANDRO ANDERSON</t>
  </si>
  <si>
    <t>389 - LEANDRO ANDERSON</t>
  </si>
  <si>
    <t>(18) 36528123</t>
  </si>
  <si>
    <t>(18) 36526688</t>
  </si>
  <si>
    <t>RUA FELIPE CARDOSO</t>
  </si>
  <si>
    <t>SICLAMAR</t>
  </si>
  <si>
    <t>388 - SICLAMAR</t>
  </si>
  <si>
    <t>(34) 999067231</t>
  </si>
  <si>
    <t>(21) 22399399</t>
  </si>
  <si>
    <t>sicarmonteiro@hotmail.com</t>
  </si>
  <si>
    <t>AVENIDA HENRIQUE DUMONT</t>
  </si>
  <si>
    <t>GAL BOX 25</t>
  </si>
  <si>
    <t>PROSIGN</t>
  </si>
  <si>
    <t>191 - PROSIGN</t>
  </si>
  <si>
    <t>eliane@geka.com.br</t>
  </si>
  <si>
    <t>RUA SINIMBU</t>
  </si>
  <si>
    <t>PARTE E 503</t>
  </si>
  <si>
    <t>PARANAPUAN</t>
  </si>
  <si>
    <t>381 - PARANAPUAN</t>
  </si>
  <si>
    <t>(21) 33632092</t>
  </si>
  <si>
    <t>(21) 978716297</t>
  </si>
  <si>
    <t>joseval_sj@hotmail.com</t>
  </si>
  <si>
    <t>TAUA</t>
  </si>
  <si>
    <t>AVENIDA PARANAPUAN</t>
  </si>
  <si>
    <t>LOJA  A  B</t>
  </si>
  <si>
    <t>GREEN TEA</t>
  </si>
  <si>
    <t>352 - GREEN TEA</t>
  </si>
  <si>
    <t>(11) 32273460</t>
  </si>
  <si>
    <t>fabio.viveiro@hotmail.com</t>
  </si>
  <si>
    <t>São João de Meriti</t>
  </si>
  <si>
    <t>RUA DA MATRIZ</t>
  </si>
  <si>
    <t>AQUITEM</t>
  </si>
  <si>
    <t>386 - AQUITEM</t>
  </si>
  <si>
    <t>(21) 22730519</t>
  </si>
  <si>
    <t>popbazar@ymail.com</t>
  </si>
  <si>
    <t>ESTACIO</t>
  </si>
  <si>
    <t>RUA ESTACIO DE SA</t>
  </si>
  <si>
    <t>J R PIRES</t>
  </si>
  <si>
    <t>382 - J R PIRES</t>
  </si>
  <si>
    <t>(21) 22521154</t>
  </si>
  <si>
    <t>(21) 984953446</t>
  </si>
  <si>
    <t>hcl@ibpinet.com.br</t>
  </si>
  <si>
    <t>ROCINHA</t>
  </si>
  <si>
    <t>ESTRADA DA GAVEA</t>
  </si>
  <si>
    <t>FORM BOB PAPEIS</t>
  </si>
  <si>
    <t>154 - FORM BOB PAPEIS</t>
  </si>
  <si>
    <t>(21) 36092800</t>
  </si>
  <si>
    <t>(21) 33697703</t>
  </si>
  <si>
    <t>legal@jcacontadores.com.br</t>
  </si>
  <si>
    <t>AVENIDA MASCARENHAS DE MORAIS</t>
  </si>
  <si>
    <t>LOTE  37  QUADRA28</t>
  </si>
  <si>
    <t>F. SOUTO INDUSTRIA E COMERCIO DE SAL S.A.</t>
  </si>
  <si>
    <t>(84) 34221550</t>
  </si>
  <si>
    <t>(84) 33166159</t>
  </si>
  <si>
    <t>Mossoró</t>
  </si>
  <si>
    <t>AVENIDA JOAO PESSOA</t>
  </si>
  <si>
    <t>PC LETREIROS</t>
  </si>
  <si>
    <t>173 - PC LETREIROS</t>
  </si>
  <si>
    <t>(21) 26913326</t>
  </si>
  <si>
    <t>(21) 964090895</t>
  </si>
  <si>
    <t>LOJA E 33 GALPAO</t>
  </si>
  <si>
    <t>QUALITY</t>
  </si>
  <si>
    <t>69 - QUALITY</t>
  </si>
  <si>
    <t>(31) 33575680</t>
  </si>
  <si>
    <t>(47) 988884161</t>
  </si>
  <si>
    <t>contabilidadeturmalina@outlook.com</t>
  </si>
  <si>
    <t>SAO SEBASTIAO</t>
  </si>
  <si>
    <t>RUA JOAO FERREIRA GOMES</t>
  </si>
  <si>
    <t>GALPAO144</t>
  </si>
  <si>
    <t>BIG THUNDER LTDA</t>
  </si>
  <si>
    <t>72 - BIG THUNDER LTDA</t>
  </si>
  <si>
    <t>(11) 36837175</t>
  </si>
  <si>
    <t>(11) 36817466</t>
  </si>
  <si>
    <t>PRESIDENTE ALTINO</t>
  </si>
  <si>
    <t>RUA ALICE VELHO TEIXEIRA</t>
  </si>
  <si>
    <t>240</t>
  </si>
  <si>
    <t>TARGA MEDICAL S.A.</t>
  </si>
  <si>
    <t>77 - TARGA MEDICAL S.A.</t>
  </si>
  <si>
    <t>(24) 24631196</t>
  </si>
  <si>
    <t>(21) 21327456</t>
  </si>
  <si>
    <t>vipcontabil@ebrnet.com.br</t>
  </si>
  <si>
    <t>Cariacica</t>
  </si>
  <si>
    <t>PORTO ENGENHO</t>
  </si>
  <si>
    <t>RODOVIA BR 101 KM 283</t>
  </si>
  <si>
    <t>CONJ  VII</t>
  </si>
  <si>
    <t>PUROGOLD</t>
  </si>
  <si>
    <t>153 - PUROGOLD</t>
  </si>
  <si>
    <t>(55) 35381017</t>
  </si>
  <si>
    <t>(49) 36040020</t>
  </si>
  <si>
    <t>financeiro@purogold.com.br</t>
  </si>
  <si>
    <t>Iporã do Oeste</t>
  </si>
  <si>
    <t>INTERIOR</t>
  </si>
  <si>
    <t>ESTRADA MUNICIPAL ENTRE RIOS</t>
  </si>
  <si>
    <t>ULTRAX DO BRASIL</t>
  </si>
  <si>
    <t>(14) 32838070</t>
  </si>
  <si>
    <t>financeiro2@ultraxbrasil.com.br</t>
  </si>
  <si>
    <t>Pederneiras</t>
  </si>
  <si>
    <t>PARQUE INDUSTRIAL TOUFIK RACHID RAZUK</t>
  </si>
  <si>
    <t>AVENIDA JOSE ILIO VERONEZ</t>
  </si>
  <si>
    <t>SETOR NORTE</t>
  </si>
  <si>
    <t>AGROINDUSTRIAL IGUATEMI</t>
  </si>
  <si>
    <t>183 - AGROINDUSTRIAL IGUATEMI</t>
  </si>
  <si>
    <t>(67) 33641000</t>
  </si>
  <si>
    <t>(67) 992348575</t>
  </si>
  <si>
    <t>Iguatemi</t>
  </si>
  <si>
    <t>CHACARA</t>
  </si>
  <si>
    <t>RODOVIA IGUATEMISETE QUEDAS</t>
  </si>
  <si>
    <t>KM15</t>
  </si>
  <si>
    <t>PIONEIRO MATERIAL</t>
  </si>
  <si>
    <t>345 - PIONEIRO MATERIAL</t>
  </si>
  <si>
    <t>(27) 33496689</t>
  </si>
  <si>
    <t>(27) 30341118</t>
  </si>
  <si>
    <t>correacont@terra.com.br</t>
  </si>
  <si>
    <t>MORADA DA BARRA</t>
  </si>
  <si>
    <t>RUA 7 DE SETEMBRO</t>
  </si>
  <si>
    <t>FRUIT INDUSTRIA</t>
  </si>
  <si>
    <t>305 - FRUIT INDUSTRIA</t>
  </si>
  <si>
    <t>(31) 35865565</t>
  </si>
  <si>
    <t>robertorscont@gmail.com</t>
  </si>
  <si>
    <t>JARDIM LEBLON</t>
  </si>
  <si>
    <t>RUA MEXICO</t>
  </si>
  <si>
    <t>LIDER FLEX</t>
  </si>
  <si>
    <t>303 - LIDER FLEX</t>
  </si>
  <si>
    <t>(12) 39119302</t>
  </si>
  <si>
    <t>eliani@contarhcontabilidade.com.br</t>
  </si>
  <si>
    <t>AVENIDA STA MARINA</t>
  </si>
  <si>
    <t>BOX STEEL</t>
  </si>
  <si>
    <t>226 - BOX STEEL</t>
  </si>
  <si>
    <t>JN INSTALACOES</t>
  </si>
  <si>
    <t>336 - JN INSTALACOES</t>
  </si>
  <si>
    <t>diretoria@trancarte.com.br</t>
  </si>
  <si>
    <t>SANTA CRUZ DA SERRA</t>
  </si>
  <si>
    <t>RUA VANISIA</t>
  </si>
  <si>
    <t>QUADRA03</t>
  </si>
  <si>
    <t>NOVA BONFIM MATERIAL</t>
  </si>
  <si>
    <t>337 - NOVA BONFIM MATERIAL</t>
  </si>
  <si>
    <t>(21) 25707515</t>
  </si>
  <si>
    <t>(21) 22884469</t>
  </si>
  <si>
    <t>TIJUCA</t>
  </si>
  <si>
    <t>RUA CONDE DE BONFIM</t>
  </si>
  <si>
    <t>F7 BRETAS DISTRIBUIDORA</t>
  </si>
  <si>
    <t>340 - F7 BRETAS DISTRIBUIDORA</t>
  </si>
  <si>
    <t>(31) 33978283</t>
  </si>
  <si>
    <t>(31) 33937411</t>
  </si>
  <si>
    <t>vitor.simoes@unifort.com.br</t>
  </si>
  <si>
    <t>ARVOREDO 2A SECAO</t>
  </si>
  <si>
    <t>RUA DIAMANTE</t>
  </si>
  <si>
    <t>DJ INDUSTRIA</t>
  </si>
  <si>
    <t>262 - DJ INDUSTRIA</t>
  </si>
  <si>
    <t>(43) 31727777</t>
  </si>
  <si>
    <t>contabilidade@djmoveis.ind.br</t>
  </si>
  <si>
    <t>Arapongas</t>
  </si>
  <si>
    <t>PQ INDUSTRIAL V</t>
  </si>
  <si>
    <t>RUA JURUTI VERMELHA</t>
  </si>
  <si>
    <t>290</t>
  </si>
  <si>
    <t>LUIMED</t>
  </si>
  <si>
    <t>186 - LUIMED</t>
  </si>
  <si>
    <t>(11) 39771786</t>
  </si>
  <si>
    <t>(11) 39771777</t>
  </si>
  <si>
    <t>contador@luimed.com.br</t>
  </si>
  <si>
    <t>PARQUE MARIA DOMITILA</t>
  </si>
  <si>
    <t>RUA WILLIS ROBERTO BANKS</t>
  </si>
  <si>
    <t>ARAPORA</t>
  </si>
  <si>
    <t>215 - ARAPORA</t>
  </si>
  <si>
    <t>(34) 32396565</t>
  </si>
  <si>
    <t>(62) 33284881</t>
  </si>
  <si>
    <t>fiscal@cacmg.com.br</t>
  </si>
  <si>
    <t>Araporã</t>
  </si>
  <si>
    <t>RODOVIA BR 153</t>
  </si>
  <si>
    <t>KM3</t>
  </si>
  <si>
    <t>ARAGUAIA DISTRIBUIDORA DE COMBUSTIVEIS S/A</t>
  </si>
  <si>
    <t>(62) 35946012</t>
  </si>
  <si>
    <t>(62) 35124451</t>
  </si>
  <si>
    <t>peresbyte@hotmail.com.br</t>
  </si>
  <si>
    <t>Senador Canedo</t>
  </si>
  <si>
    <t>DISTRITO INDUSTRIAL BRASIL CENTRAL</t>
  </si>
  <si>
    <t>AVENIDA TROPICAL</t>
  </si>
  <si>
    <t>QUADRAMODULO  LOTE  08  BLOCO 01  SALA  01</t>
  </si>
  <si>
    <t>INOVE COMERCIO DE TRANSFORMADORES LTDA</t>
  </si>
  <si>
    <t>(16) 33612462</t>
  </si>
  <si>
    <t>(16) 997677509</t>
  </si>
  <si>
    <t>cfenix@terra.com.br</t>
  </si>
  <si>
    <t>S CARLOS RURAL</t>
  </si>
  <si>
    <t>TCL SEMP</t>
  </si>
  <si>
    <t>(92) 21276333</t>
  </si>
  <si>
    <t>(92) 36133060</t>
  </si>
  <si>
    <t>tributario@semptcl.com.br</t>
  </si>
  <si>
    <t>DISTRITO INDUSTRIAL I</t>
  </si>
  <si>
    <t>RUA ICA</t>
  </si>
  <si>
    <t>ANEXO B</t>
  </si>
  <si>
    <t>AGRO LUNA</t>
  </si>
  <si>
    <t>181 - AGRO LUNA</t>
  </si>
  <si>
    <t>(44) 30908155</t>
  </si>
  <si>
    <t>agroluna.castelo@gmail.com</t>
  </si>
  <si>
    <t>Presidente Castelo Branco</t>
  </si>
  <si>
    <t>JD. PROGRESSO</t>
  </si>
  <si>
    <t>RUA PERIMETRAL BALTAZAR ANTONIO DE OLIVEIRA</t>
  </si>
  <si>
    <t>BUNGE</t>
  </si>
  <si>
    <t>229 - BUNGE</t>
  </si>
  <si>
    <t>(47) 37032500</t>
  </si>
  <si>
    <t>(47) 37032200</t>
  </si>
  <si>
    <t>fiscalizacao.fiscal@bunge.com</t>
  </si>
  <si>
    <t>POCO GRANDE</t>
  </si>
  <si>
    <t>RODOVIA JORGE LACERDA</t>
  </si>
  <si>
    <t>KM20</t>
  </si>
  <si>
    <t>BRONZEARTE</t>
  </si>
  <si>
    <t>228 - BRONZEARTE</t>
  </si>
  <si>
    <t>JARDIM VISTA ALEGRE</t>
  </si>
  <si>
    <t>AVENIDA DONA CESARIA CAMARGO DE OLIVEIRA</t>
  </si>
  <si>
    <t>B. M. STRASS</t>
  </si>
  <si>
    <t>208 - B. M. STRASS</t>
  </si>
  <si>
    <t>(16) 37016880</t>
  </si>
  <si>
    <t>financeiro@bmstrass.com.br</t>
  </si>
  <si>
    <t>Franca</t>
  </si>
  <si>
    <t>DISTRITO INDUSTRIAL ANTONIO DELLA - TORRE</t>
  </si>
  <si>
    <t>AVENIDA ALBERTO RODRIGUES ALVES</t>
  </si>
  <si>
    <t>ARMAZEM DOS COSMETICOS DISTRIBUIDORA LTDA</t>
  </si>
  <si>
    <t>(75) 31995180</t>
  </si>
  <si>
    <t>fiscal.contas@armazemdoscosmeticosfsa.com.br</t>
  </si>
  <si>
    <t>Feira de Santana</t>
  </si>
  <si>
    <t>PARQUE IPE</t>
  </si>
  <si>
    <t>AVENIDA TRANSNORDESTINA</t>
  </si>
  <si>
    <t>GALPAO4   SETOR G AO O</t>
  </si>
  <si>
    <t>APARECIDA EMBALAGENS</t>
  </si>
  <si>
    <t>218 - APARECIDA EMBALAGENS</t>
  </si>
  <si>
    <t>(11) 47797553</t>
  </si>
  <si>
    <t>rinaldo@aparecidaembalagens.com.br</t>
  </si>
  <si>
    <t>Embu-Guaçu</t>
  </si>
  <si>
    <t>ESTRADA MARY ANGELS VIEIRA DE SOUZA</t>
  </si>
  <si>
    <t>ATACADAO DO PANIFICADOR</t>
  </si>
  <si>
    <t>214 - ATACADAO DO PANIFICADOR</t>
  </si>
  <si>
    <t>(71) 36469580</t>
  </si>
  <si>
    <t>(71) 33781003</t>
  </si>
  <si>
    <t>comercial@atacadaodopanificador.com.br</t>
  </si>
  <si>
    <t>RECREIO IPITANGA</t>
  </si>
  <si>
    <t>RUA 15 DE JANEIRO</t>
  </si>
  <si>
    <t>QUADRA0007LOTE  145 E 146 DIVER</t>
  </si>
  <si>
    <t>ATLANTA INDUSTRIA</t>
  </si>
  <si>
    <t>213 - ATLANTA INDUSTRIA</t>
  </si>
  <si>
    <t>(15) 33300300</t>
  </si>
  <si>
    <t>zatendimento@zallocco.com.br</t>
  </si>
  <si>
    <t>ESTRADA AMADEU ROCHA RODRIGUES</t>
  </si>
  <si>
    <t>BEPACK</t>
  </si>
  <si>
    <t>211 - BEPACK</t>
  </si>
  <si>
    <t>(11) 42900980</t>
  </si>
  <si>
    <t>(19) 992176517</t>
  </si>
  <si>
    <t>wagner@bepack.com.br</t>
  </si>
  <si>
    <t>Cabreúva</t>
  </si>
  <si>
    <t>CECOM (JACARE)</t>
  </si>
  <si>
    <t>ALAMEDA CINCO</t>
  </si>
  <si>
    <t>QUADRAG  CECOM   LOTE  1 A 7</t>
  </si>
  <si>
    <t>BEAUTYTECH</t>
  </si>
  <si>
    <t>210 - BEAUTYTECH</t>
  </si>
  <si>
    <t>(11) 999205205</t>
  </si>
  <si>
    <t>(21) 979736722</t>
  </si>
  <si>
    <t>controladoria@yenzah.com.br</t>
  </si>
  <si>
    <t>DARLY SANTOS</t>
  </si>
  <si>
    <t>RODOVIA DARLY SANTOS</t>
  </si>
  <si>
    <t>GALPAO01 B</t>
  </si>
  <si>
    <t>BANDEIRANTE QUIMICA</t>
  </si>
  <si>
    <t>209 - BANDEIRANTE QUIMICA</t>
  </si>
  <si>
    <t>(11) 30488700</t>
  </si>
  <si>
    <t>(11) 45479999</t>
  </si>
  <si>
    <t>jair.vacaro@formitex.com.br</t>
  </si>
  <si>
    <t>Mauá</t>
  </si>
  <si>
    <t>CAPUAVA</t>
  </si>
  <si>
    <t>AVENIDA ALBERTO SOARES SAMPAIO</t>
  </si>
  <si>
    <t>ARAMOVEIS INDUSTRIA</t>
  </si>
  <si>
    <t>219 - ARAMOVEIS INDUSTRIA</t>
  </si>
  <si>
    <t>(43) 32748600</t>
  </si>
  <si>
    <t>(43) 32748601</t>
  </si>
  <si>
    <t>administracao@aramoveis.com.br</t>
  </si>
  <si>
    <t>RUA GATURAMOBANDEIRA</t>
  </si>
  <si>
    <t>D &amp; E COMERCIO</t>
  </si>
  <si>
    <t>250 - D &amp; E COMERCIO</t>
  </si>
  <si>
    <t>(43) 36151116</t>
  </si>
  <si>
    <t>faturamento@derealeza.com.br</t>
  </si>
  <si>
    <t>Santo Antônio da Platina</t>
  </si>
  <si>
    <t>POVOADO DA PLATINA</t>
  </si>
  <si>
    <t>RUA AGUAS MARINHAS</t>
  </si>
  <si>
    <t>CRISTALCOPO</t>
  </si>
  <si>
    <t>248 - CRISTALCOPO</t>
  </si>
  <si>
    <t>(48) 34671600</t>
  </si>
  <si>
    <t>VILA NOVA</t>
  </si>
  <si>
    <t>RUA PEDRO BRIGIDO</t>
  </si>
  <si>
    <t>MPT FIOS E CABOS ESPECIAIS S.A.</t>
  </si>
  <si>
    <t>294 - MPT FIOS E CABOS ESPECIAIS S.A.</t>
  </si>
  <si>
    <t>(15) 32283114</t>
  </si>
  <si>
    <t>(19) 39369383</t>
  </si>
  <si>
    <t>alessandra.santiago@sanver.com.br</t>
  </si>
  <si>
    <t>RUA JOSE CARLOS GEISS</t>
  </si>
  <si>
    <t>CONFECCOES ANDRITEX</t>
  </si>
  <si>
    <t>242 - CONFECCOES ANDRITEX</t>
  </si>
  <si>
    <t>(47) 33328282</t>
  </si>
  <si>
    <t>BATEIAS</t>
  </si>
  <si>
    <t>RUA FORTUNATO GABRIEL MELATO</t>
  </si>
  <si>
    <t>COMFRIO</t>
  </si>
  <si>
    <t>240 - COMFRIO</t>
  </si>
  <si>
    <t>(41) 35258228</t>
  </si>
  <si>
    <t>fiscal@comfiro.com.br</t>
  </si>
  <si>
    <t>SP 354</t>
  </si>
  <si>
    <t>RODOVIA EDGAR MAXIMO ZAMBOTTO</t>
  </si>
  <si>
    <t>KM 765</t>
  </si>
  <si>
    <t>CARIOCA SOUL</t>
  </si>
  <si>
    <t>233 - CARIOCA SOUL</t>
  </si>
  <si>
    <t>(24) 22479852</t>
  </si>
  <si>
    <t>andmarcio@yahoo.com.br</t>
  </si>
  <si>
    <t>ALTO DA SERRA</t>
  </si>
  <si>
    <t>RUA TERESA</t>
  </si>
  <si>
    <t>LOJA  119</t>
  </si>
  <si>
    <t>CALCADOS ITAMBE</t>
  </si>
  <si>
    <t>231 - CALCADOS ITAMBE</t>
  </si>
  <si>
    <t>(48) 33801200</t>
  </si>
  <si>
    <t>(48) 33901200</t>
  </si>
  <si>
    <t>financeiro02@villarosa.com.br</t>
  </si>
  <si>
    <t>Itambé</t>
  </si>
  <si>
    <t>AVENIDA ITAPETINGA</t>
  </si>
  <si>
    <t>B&amp;F AGRO</t>
  </si>
  <si>
    <t>212 - B&amp;F AGRO</t>
  </si>
  <si>
    <t>(67) 34091400</t>
  </si>
  <si>
    <t>(44) 30183576</t>
  </si>
  <si>
    <t>contabilidade@befagro.com.br</t>
  </si>
  <si>
    <t>Itaquiraí</t>
  </si>
  <si>
    <t>RODOVIA BR 487 KM 995</t>
  </si>
  <si>
    <t>LADO ESQUERDO</t>
  </si>
  <si>
    <t>CONTECOM</t>
  </si>
  <si>
    <t>170 - CONTECOM</t>
  </si>
  <si>
    <t>(21) 996442018</t>
  </si>
  <si>
    <t>(21) 36280006</t>
  </si>
  <si>
    <t>adm@alphacontabilidaderj.com.br</t>
  </si>
  <si>
    <t>SAO LOURENCO</t>
  </si>
  <si>
    <t>RUA SAO LOURENCO</t>
  </si>
  <si>
    <t>202 S</t>
  </si>
  <si>
    <t>ACQUALIMP</t>
  </si>
  <si>
    <t>178 - ACQUALIMP</t>
  </si>
  <si>
    <t>(35) 31979985</t>
  </si>
  <si>
    <t>(35) 31979986</t>
  </si>
  <si>
    <t>contabil@mind7associados.com.br</t>
  </si>
  <si>
    <t>DOS PIRES</t>
  </si>
  <si>
    <t>ESTRADA MUNICIPAL ANTONIO AGOSTINHO BARBOSA</t>
  </si>
  <si>
    <t>DRIVEWAY</t>
  </si>
  <si>
    <t>263 - DRIVEWAY</t>
  </si>
  <si>
    <t>(11) 23349333</t>
  </si>
  <si>
    <t>vanessa.ribas@driveway.com.br</t>
  </si>
  <si>
    <t>JARDIM STA EMILIA</t>
  </si>
  <si>
    <t>AVENIDA SANTA EMILIA</t>
  </si>
  <si>
    <t>AGROFISH</t>
  </si>
  <si>
    <t>182 - AGROFISH</t>
  </si>
  <si>
    <t>(81) 988212447</t>
  </si>
  <si>
    <t>(81) 999712813</t>
  </si>
  <si>
    <t>contabilidade@agrofishbrasil.com.br</t>
  </si>
  <si>
    <t>Petrolândia</t>
  </si>
  <si>
    <t>NOVA PETROLANDIA</t>
  </si>
  <si>
    <t>FAZENDA ALTO DA BOA VISTA SALA 01 RODOVIA BR 110</t>
  </si>
  <si>
    <t>ELETRO FERRAGENS SANTA DOMENICA LTDA</t>
  </si>
  <si>
    <t>(21) 25395286</t>
  </si>
  <si>
    <t>RUA VOLUNTARIOS DA PATRIA</t>
  </si>
  <si>
    <t>DAX OIL</t>
  </si>
  <si>
    <t>256 - DAX OIL</t>
  </si>
  <si>
    <t>(71) 36427050</t>
  </si>
  <si>
    <t>(71) 36345110</t>
  </si>
  <si>
    <t>carlos@dax-oil.com</t>
  </si>
  <si>
    <t>POLO INDUSTRIAL DE CAMACARI</t>
  </si>
  <si>
    <t>RUA OXIGENIO</t>
  </si>
  <si>
    <t>ANDRADE BRITTA</t>
  </si>
  <si>
    <t>(12) 36086000</t>
  </si>
  <si>
    <t>(12) 991999433</t>
  </si>
  <si>
    <t>juridico@andradebritta.com.br</t>
  </si>
  <si>
    <t>CACHOEIRA</t>
  </si>
  <si>
    <t>RODOVIA PRESIDENTE DUTRA BR 116</t>
  </si>
  <si>
    <t>MAIS 50 METROS</t>
  </si>
  <si>
    <t>CONSTRUTORA JACY</t>
  </si>
  <si>
    <t>244 - CONSTRUTORA JACY</t>
  </si>
  <si>
    <t>(11) 41214500</t>
  </si>
  <si>
    <t>BAETA NEVES</t>
  </si>
  <si>
    <t>8 AND CJTO 81</t>
  </si>
  <si>
    <t>DISTRIBUIDORA DE DOCES</t>
  </si>
  <si>
    <t>261 - DISTRIBUIDORA DE DOCES</t>
  </si>
  <si>
    <t>(75) 32241242</t>
  </si>
  <si>
    <t>(75) 991440991</t>
  </si>
  <si>
    <t>distribuidoramascarenhas@gmail.com</t>
  </si>
  <si>
    <t>SANTA MONICA</t>
  </si>
  <si>
    <t>RUA CAMPINA GRANDE</t>
  </si>
  <si>
    <t>DU RIO BRASIL CONFECCAO</t>
  </si>
  <si>
    <t>73 - DU RIO BRASIL CONFECCAO</t>
  </si>
  <si>
    <t>(21) 996907798</t>
  </si>
  <si>
    <t>(21) 41419856</t>
  </si>
  <si>
    <t>(21) 25372456</t>
  </si>
  <si>
    <t>jdleite@timbrasil.com.br</t>
  </si>
  <si>
    <t>ARO TTI BRASIL</t>
  </si>
  <si>
    <t>205 - ARO TTI BRASIL</t>
  </si>
  <si>
    <t>(11) 30033949</t>
  </si>
  <si>
    <t>ricardowl2000@hotmail.com</t>
  </si>
  <si>
    <t>PLANALTO PAULISTA</t>
  </si>
  <si>
    <t>AVENIDA ITACIRA</t>
  </si>
  <si>
    <t>B M GAZOLA</t>
  </si>
  <si>
    <t>207 - B M GAZOLA</t>
  </si>
  <si>
    <t>(44) 984162989</t>
  </si>
  <si>
    <t>(44) 999523979</t>
  </si>
  <si>
    <t>bruno_mangolin2008@hotmail.com</t>
  </si>
  <si>
    <t>Nova Esperança</t>
  </si>
  <si>
    <t>GLEBA PATRIMONIO CAPELINHA</t>
  </si>
  <si>
    <t>RODOVIA BR 376 KM 136</t>
  </si>
  <si>
    <t>LOTE  58 BARRACAO A</t>
  </si>
  <si>
    <t>GARDEN QUIMICA INDUSTRIA E COMERCIO LTDA</t>
  </si>
  <si>
    <t>(11) 31861000</t>
  </si>
  <si>
    <t>(11) 989613442</t>
  </si>
  <si>
    <t>adm@gardenquimica.com.br</t>
  </si>
  <si>
    <t>PORTO DA IGREJA</t>
  </si>
  <si>
    <t>RUA LUIS RODRIGUES DE FREITAS</t>
  </si>
  <si>
    <t>METALURGICA VENANCIO - RJ</t>
  </si>
  <si>
    <t>338 - METALURGICA VENANCIO - RJ</t>
  </si>
  <si>
    <t>(51) 37934300</t>
  </si>
  <si>
    <t>(51) 37412466</t>
  </si>
  <si>
    <t>Venâncio Aires</t>
  </si>
  <si>
    <t>RUA WILMA HELENA KUNZ</t>
  </si>
  <si>
    <t>DINATEC</t>
  </si>
  <si>
    <t>190 - DINATEC</t>
  </si>
  <si>
    <t>(19) 39485390</t>
  </si>
  <si>
    <t>dinatecespumas@gmail.com</t>
  </si>
  <si>
    <t>AVENIDA ALEXANDRE BIASI</t>
  </si>
  <si>
    <t>BELOV ENGENHARIA S.A.</t>
  </si>
  <si>
    <t>(71) 34161900</t>
  </si>
  <si>
    <t>financeiro@belov.com.br</t>
  </si>
  <si>
    <t>Madre de Deus</t>
  </si>
  <si>
    <t>RUA DO PORTO MIRIM</t>
  </si>
  <si>
    <t>QUADRAB   LOTE  2   ANDAR 1</t>
  </si>
  <si>
    <t>ESAPAÇO AGUAS DE SÃO LOUCENÇO</t>
  </si>
  <si>
    <t>152 - ESAPAÇO AGUAS DE SÃO LOUCENÇO</t>
  </si>
  <si>
    <t>(35) 33311472</t>
  </si>
  <si>
    <t>(35) 992040304</t>
  </si>
  <si>
    <t>financeiro@aguasdesaolourenco.com.br</t>
  </si>
  <si>
    <t>São Lourenço</t>
  </si>
  <si>
    <t>RUA WENCESLAU BRAZ</t>
  </si>
  <si>
    <t>MAIS PERFEITA</t>
  </si>
  <si>
    <t>157 - MAIS PERFEITA</t>
  </si>
  <si>
    <t>(24) 988641085</t>
  </si>
  <si>
    <t>(24) 22911760</t>
  </si>
  <si>
    <t>MOSELA</t>
  </si>
  <si>
    <t>RUA MOSELA</t>
  </si>
  <si>
    <t>1341 F</t>
  </si>
  <si>
    <t>COMISSARIA ULTRAMAR</t>
  </si>
  <si>
    <t>(21) 25898535</t>
  </si>
  <si>
    <t>RUA FONSECA TELES</t>
  </si>
  <si>
    <t>Exportadora</t>
  </si>
  <si>
    <t>HIDRAUMON INDUSTRIA</t>
  </si>
  <si>
    <t>312 - HIDRAUMON INDUSTRIA</t>
  </si>
  <si>
    <t>(17) 32269090</t>
  </si>
  <si>
    <t>hidraumon@hidraumon.com.br</t>
  </si>
  <si>
    <t>DISTRITO INDUSTRIAL DOUTOR CARLOS ARNALDO E SILVA</t>
  </si>
  <si>
    <t>RUA GINO CECCONI</t>
  </si>
  <si>
    <t>CONFERSIL</t>
  </si>
  <si>
    <t>243 - CONFERSIL</t>
  </si>
  <si>
    <t>(48) 34443100</t>
  </si>
  <si>
    <t>financeiro@startexconfeccoes.com.br</t>
  </si>
  <si>
    <t>SAO MARCOS</t>
  </si>
  <si>
    <t>RODOVIA SEBASTIAO TOLEDO DOS SANTOS</t>
  </si>
  <si>
    <t>245 - COOPERATIVA</t>
  </si>
  <si>
    <t>(37) 34213093</t>
  </si>
  <si>
    <t>copagro.contabil@gmail.com</t>
  </si>
  <si>
    <t>AVENIDA DR JOSAPHAT MACEDO</t>
  </si>
  <si>
    <t>INFINITY STEEL METALURGICA E SIDERURGICA S.A</t>
  </si>
  <si>
    <t>legalizacao@vert.srv.br</t>
  </si>
  <si>
    <t>QUINTA DA BOA VISTA (RESIDENCIAL)</t>
  </si>
  <si>
    <t>RUA FLOR DE LIS</t>
  </si>
  <si>
    <t>LOTE  17 E 17 A PTE 5</t>
  </si>
  <si>
    <t>CBAA</t>
  </si>
  <si>
    <t>235 - CBAA</t>
  </si>
  <si>
    <t>(91) 32595177</t>
  </si>
  <si>
    <t>(11) 948238484</t>
  </si>
  <si>
    <t>contabilidade@cbaa-asfaltos.com.br</t>
  </si>
  <si>
    <t>Ananindeua</t>
  </si>
  <si>
    <t>DISTRITO INDUSTRIAL DE ANANINDEUA</t>
  </si>
  <si>
    <t>SETC QD 08 LT 3 A 6</t>
  </si>
  <si>
    <t>COPASTUR VIAGENS E TURISMO LTDA</t>
  </si>
  <si>
    <t>(11) 32187300</t>
  </si>
  <si>
    <t>(21) 39747450</t>
  </si>
  <si>
    <t>(21) 39747451</t>
  </si>
  <si>
    <t>notafiscal@copastur.com.br</t>
  </si>
  <si>
    <t>ALUVID</t>
  </si>
  <si>
    <t>199 - ALUVID</t>
  </si>
  <si>
    <t>(81) 34711310</t>
  </si>
  <si>
    <t>jonathas@controllersbr.com</t>
  </si>
  <si>
    <t>BREJO DA GUABIRABA</t>
  </si>
  <si>
    <t>AVENIDA DA RECUPERACAO</t>
  </si>
  <si>
    <t>LOTE  04  GALPAO01</t>
  </si>
  <si>
    <t>AUBICON</t>
  </si>
  <si>
    <t>206 - AUBICON</t>
  </si>
  <si>
    <t>(11) 988954081</t>
  </si>
  <si>
    <t>alberto@aubicon.com.br</t>
  </si>
  <si>
    <t>APTIL</t>
  </si>
  <si>
    <t>204 - APTIL</t>
  </si>
  <si>
    <t>(21) 25379113</t>
  </si>
  <si>
    <t>notasfiscais@yenzah.com.br</t>
  </si>
  <si>
    <t>GALPAOBMODULOS 06 A 08 PARTE</t>
  </si>
  <si>
    <t>ALXIES IMPORT</t>
  </si>
  <si>
    <t>202 - ALXIES IMPORT</t>
  </si>
  <si>
    <t>(11) 47707496</t>
  </si>
  <si>
    <t>bjpsp.fb@gmail.com</t>
  </si>
  <si>
    <t>RUA PEDRO DE LABATUT</t>
  </si>
  <si>
    <t>ALLIANCE INDUSTRIA</t>
  </si>
  <si>
    <t>196 - ALLIANCE INDUSTRIA</t>
  </si>
  <si>
    <t>(19) 38781157</t>
  </si>
  <si>
    <t>JD CAPIVARI</t>
  </si>
  <si>
    <t>10A RUA ATILIO BISCUOLA</t>
  </si>
  <si>
    <t>ALL IS LOVE INDUSTRIA</t>
  </si>
  <si>
    <t>195 - ALL IS LOVE INDUSTRIA</t>
  </si>
  <si>
    <t>(11) 991036603</t>
  </si>
  <si>
    <t>fiscal@alls.com.br</t>
  </si>
  <si>
    <t>RUA DA GRACA</t>
  </si>
  <si>
    <t>ALINDE DECOR</t>
  </si>
  <si>
    <t>194 - ALINDE DECOR</t>
  </si>
  <si>
    <t>(21) 989317234</t>
  </si>
  <si>
    <t>novorebeca2@gmail.com</t>
  </si>
  <si>
    <t>HAUER</t>
  </si>
  <si>
    <t>RUA PAULO SETUBAL</t>
  </si>
  <si>
    <t>ALCOPEL</t>
  </si>
  <si>
    <t>193 - ALCOPEL</t>
  </si>
  <si>
    <t>(11) 46497612</t>
  </si>
  <si>
    <t>TRES CRUZES</t>
  </si>
  <si>
    <t>ESTRADA TRES CRUZES</t>
  </si>
  <si>
    <t>AIZ INDUSTRIA</t>
  </si>
  <si>
    <t>192 - AIZ INDUSTRIA</t>
  </si>
  <si>
    <t>(41) 36636633</t>
  </si>
  <si>
    <t>contabil@aiz.adv.br</t>
  </si>
  <si>
    <t>IPE</t>
  </si>
  <si>
    <t>RUA JOROSLAU SOCHAKI</t>
  </si>
  <si>
    <t>BRCAO 2</t>
  </si>
  <si>
    <t>PROMEL</t>
  </si>
  <si>
    <t>187 - PROMEL</t>
  </si>
  <si>
    <t>(27) 33007340</t>
  </si>
  <si>
    <t>financeiro@promel.com.br</t>
  </si>
  <si>
    <t>Nova Venécia</t>
  </si>
  <si>
    <t>AVENIDA PEDRO QUADRA MENEGUSE</t>
  </si>
  <si>
    <t>SALA ESTOFADOS</t>
  </si>
  <si>
    <t>185 - SALA ESTOFADOS</t>
  </si>
  <si>
    <t>(32) 35394350</t>
  </si>
  <si>
    <t>(32) 988852319</t>
  </si>
  <si>
    <t>contabilidade@estofadosferrari.com.br</t>
  </si>
  <si>
    <t>RESIDENCIAL SAO LEOPOLDO</t>
  </si>
  <si>
    <t>AVENIDA EDSON MORAIS PACHECO</t>
  </si>
  <si>
    <t>AGROPECUARIA MASUTTI</t>
  </si>
  <si>
    <t>(69) 33162200</t>
  </si>
  <si>
    <t>juridico@masutti.com.br</t>
  </si>
  <si>
    <t>Campos de Júlio</t>
  </si>
  <si>
    <t>FAZENDA SAUDADES</t>
  </si>
  <si>
    <t>ESTRADA LINHA MASUTTI</t>
  </si>
  <si>
    <t>ALUBAR METAIS</t>
  </si>
  <si>
    <t>177 - ALUBAR METAIS</t>
  </si>
  <si>
    <t>(91) 32596750</t>
  </si>
  <si>
    <t>(91) 37547110</t>
  </si>
  <si>
    <t>contato.agm@alubar.net</t>
  </si>
  <si>
    <t>Barcarena</t>
  </si>
  <si>
    <t>RODOVIA PA 481</t>
  </si>
  <si>
    <t>PK PLAST</t>
  </si>
  <si>
    <t>(81) 32248860</t>
  </si>
  <si>
    <t>pkplastcontato@gmail.com</t>
  </si>
  <si>
    <t>SAO JOSE</t>
  </si>
  <si>
    <t>RUA IMPERIAL</t>
  </si>
  <si>
    <t>ACETECH INDUSTRIA</t>
  </si>
  <si>
    <t>307 - ACETECH INDUSTRIA</t>
  </si>
  <si>
    <t>(11) 40354515</t>
  </si>
  <si>
    <t>adm@acetech.com.br</t>
  </si>
  <si>
    <t>BAIRRO DO UBERABA</t>
  </si>
  <si>
    <t>AVENIDA RADAMES LO SARDO</t>
  </si>
  <si>
    <t>ALTACOPPO</t>
  </si>
  <si>
    <t>198 - ALTACOPPO</t>
  </si>
  <si>
    <t>(11) 25264488</t>
  </si>
  <si>
    <t>(11) 39337599</t>
  </si>
  <si>
    <t>wesleytadeu@altaplast.com.br</t>
  </si>
  <si>
    <t>SITIO GUAREHY</t>
  </si>
  <si>
    <t>RUA DOS TUCANOS</t>
  </si>
  <si>
    <t>ELECTRIC INK</t>
  </si>
  <si>
    <t>(34) 33128788</t>
  </si>
  <si>
    <t>fiscal@electricink.com.br</t>
  </si>
  <si>
    <t>Uberaba</t>
  </si>
  <si>
    <t>AVENIDA CORONEL ZACARIAS BORGES DE ARAUJO</t>
  </si>
  <si>
    <t>SERVMAR</t>
  </si>
  <si>
    <t>(21) 30326700</t>
  </si>
  <si>
    <t>adm122@oceanpact.com</t>
  </si>
  <si>
    <t>JABAQUARA</t>
  </si>
  <si>
    <t>RUA DAS CARNAUBEIRAS</t>
  </si>
  <si>
    <t>CONJ  102</t>
  </si>
  <si>
    <t>ENOVA FOODS S.A.</t>
  </si>
  <si>
    <t>(17) 35314000</t>
  </si>
  <si>
    <t>tributario@enovafoods.com.br</t>
  </si>
  <si>
    <t>D. IND.JOSE A. BOSO</t>
  </si>
  <si>
    <t>AVENIDA ELIAS BAUAB</t>
  </si>
  <si>
    <t>CLAC</t>
  </si>
  <si>
    <t>239 - CLAC</t>
  </si>
  <si>
    <t>(11) 30164500</t>
  </si>
  <si>
    <t>(11) 30164544</t>
  </si>
  <si>
    <t>fiscalsp@clacimportacao.com.br</t>
  </si>
  <si>
    <t>ITAIPAVA</t>
  </si>
  <si>
    <t>RODOVIA ANTONIO HEIL</t>
  </si>
  <si>
    <t>KM 12   SALA  02</t>
  </si>
  <si>
    <t>CICOL INDUSTRIA</t>
  </si>
  <si>
    <t>238 - CICOL INDUSTRIA</t>
  </si>
  <si>
    <t>(11) 20123107</t>
  </si>
  <si>
    <t>limeira.sp@terra.com.br</t>
  </si>
  <si>
    <t>CHACARA SEIS DE OUTUBRO</t>
  </si>
  <si>
    <t>RUA CEL PEDRO DIAS DE CAMPOS</t>
  </si>
  <si>
    <t>GALPAO1</t>
  </si>
  <si>
    <t xml:space="preserve">Realizar a analise pos call </t>
  </si>
  <si>
    <t>Foi realizado o envio do email com a apresntação da Mobi Banco.</t>
  </si>
  <si>
    <t>Ligação</t>
  </si>
  <si>
    <t>Reunião</t>
  </si>
  <si>
    <t>Proposta</t>
  </si>
  <si>
    <t>Felipe Lages 41 98861-4255</t>
  </si>
  <si>
    <t>Email</t>
  </si>
  <si>
    <t xml:space="preserve">Foi realizado o envio do e-mail com a apresentação da Mobi Banco.
E-mail: contlex@incoplast.com.br
</t>
  </si>
  <si>
    <t xml:space="preserve">Tentar retorno com Andréia.
</t>
  </si>
  <si>
    <t>Foi realizado o envio do e-mail com a apresentação da Mobi Banco.
E-mail: ricardowl2000@hotmail.com</t>
  </si>
  <si>
    <t>Eliana estava em treinamento, retornar segunda pela manhã.</t>
  </si>
  <si>
    <t>Foi realizado o envio do e-mail com a apresentação da Mobi Banco.
E-mail: fiscal@comfiro.com.br</t>
  </si>
  <si>
    <t>AGENDAR RETORNO DE LIGAÇÃO PARA</t>
  </si>
  <si>
    <t>retornar o contato, falei com Maria Laura do financeiro.
responsável do setor é a Jane.</t>
  </si>
  <si>
    <t>AGENDAR RETORNO DE LIGAÇÃO PARA
fernanda</t>
  </si>
  <si>
    <t>AGENDAR RETORNO DE LIGAÇÃO PARA mauro molinari</t>
  </si>
  <si>
    <t>AGENDAR RETORNO DE LIGAÇÃO PARA
falar com Geanine para transferir por financeiro</t>
  </si>
  <si>
    <t>AGENDAR RETORNO DE LIGAÇÃO PARA
falar com Pâmela na parte da manhã</t>
  </si>
  <si>
    <t>AGENDAR RETORNO DE LIGAÇÃO PARA
atendente informou que o financeiro volta só dia 6</t>
  </si>
  <si>
    <t>AGENDAR RETORNO DE LIGAÇÃO PARA
Luiz</t>
  </si>
  <si>
    <t>AGENDAR RETORNO DE LIGAÇÃO PARA
Dona glória</t>
  </si>
  <si>
    <t>AGENDAR RETORNO DE LIGAÇÃO PARA
márcio</t>
  </si>
  <si>
    <t xml:space="preserve">AGENDAR RETORNO DE LIGAÇÃO PARA
Suzana do financeiro </t>
  </si>
  <si>
    <t>enviar email
financeiro@plastwin.com.br Dulcimara</t>
  </si>
  <si>
    <t>E-mail enviado para: financeiro@disnatecespumas.com.br</t>
  </si>
  <si>
    <t>E-mail enviado: renata.emquare@gmail.com</t>
  </si>
  <si>
    <t>Retornar</t>
  </si>
  <si>
    <t>Ligação não atendida via telefone virtual do Agendor
Destino: (15) 3237-7300</t>
  </si>
  <si>
    <t>Ligação não atendida via telefone virtual do Agendor
Destino: (62) 4015-3540</t>
  </si>
  <si>
    <t>Ligação não atendida via telefone virtual do Agendor
Destino: (51) 3406-3300</t>
  </si>
  <si>
    <t>Ligação não atendida via telefone virtual do Agendor
Destino: (62) 3361-7131</t>
  </si>
  <si>
    <t>Ligação não atendida via telefone virtual do Agendor
Destino: (21) 2107-2100</t>
  </si>
  <si>
    <t>AGENDAR RETORNO DE LIGAÇÃO PARA
falar com a bruna</t>
  </si>
  <si>
    <t>Ligação não atendida via telefone virtual do Agendor
Destino: (11) 4140-5104</t>
  </si>
  <si>
    <t>Ligação via telefone virtual do Agendor
Destino: (21) 2552-0889</t>
  </si>
  <si>
    <t>E-mail
jzanette@com4.com.br</t>
  </si>
  <si>
    <t>Ligação via telefone virtual do Agendor
Destino: (21) 98357-3881</t>
  </si>
  <si>
    <t>Ligação não atendida via telefone virtual do Agendor
Destino: (11) 4181-7136</t>
  </si>
  <si>
    <t>Ligação via telefone virtual do Agendor
Destino: (35) 3544-1326</t>
  </si>
  <si>
    <t>Ligação via telefone virtual do Agendor
Destino: (16) 3713-6200</t>
  </si>
  <si>
    <t>AGENDAR RETORNO DE LIGAÇÃO PARA
tadeu</t>
  </si>
  <si>
    <t>Ligação via telefone virtual do Agendor
Destino: (11) 4688-1862</t>
  </si>
  <si>
    <t>AGENDAR RETORNO DE LIGAÇÃO PARA
ligar pra renato (11) 96305-9099</t>
  </si>
  <si>
    <t>Ligação via telefone virtual do Agendor
Destino: (11) 97554-0928</t>
  </si>
  <si>
    <t>Ligação não atendida via telefone virtual do Agendor
Destino: (11) 97554-0928</t>
  </si>
  <si>
    <t>Ligação via telefone virtual do Agendor
Destino: (11) 96305-9099</t>
  </si>
  <si>
    <t>Ligação via telefone virtual do Agendor
Destino: (21) 98357-3881
LIGAÇÃO TESTE DE QUALIDADE</t>
  </si>
  <si>
    <t>Ligação não atendida via telefone virtual do Agendor
Destino: (11) 96305-9099</t>
  </si>
  <si>
    <t>AGENDAR RETORNO DE LIGAÇÃO PARA
CINTIA</t>
  </si>
  <si>
    <t>Ligação via telefone virtual do Agendor
Destino: (11) 4636-0912</t>
  </si>
  <si>
    <t>Ligação não atendida via telefone virtual do Agendor
Destino: (21) 2413-3382</t>
  </si>
  <si>
    <t>Ligação via telefone virtual do Agendor
Destino: (12) 98877-8761</t>
  </si>
  <si>
    <t>Ligação não atendida via telefone virtual do Agendor
Destino: (12) 98215-9510</t>
  </si>
  <si>
    <t>Ligação não atendida via telefone virtual do Agendor
Destino: (11) 2378-7106</t>
  </si>
  <si>
    <t>Ligação não atendida via telefone virtual do Agendor
Destino: (11) 4089-0275</t>
  </si>
  <si>
    <t>Ligação via telefone virtual do Agendor
Destino: (11) 5242-3572</t>
  </si>
  <si>
    <t>AGENDAR RETORNO DE LIGAÇÃO PARA
luiz</t>
  </si>
  <si>
    <t>Ligação via telefone virtual do Agendor
Destino: (35) 99780-8830</t>
  </si>
  <si>
    <t>Ligação não atendida via telefone virtual do Agendor
Destino: (35) 99780-8830</t>
  </si>
  <si>
    <t>Ligação não atendida via telefone virtual do Agendor
Destino: (11) 5242-3572</t>
  </si>
  <si>
    <t>Ligação via telefone virtual do Agendor
Destino: (11) 96183-5560</t>
  </si>
  <si>
    <t>AGENDAR RETORNO DE LIGAÇÃO PARA 
Dona glória</t>
  </si>
  <si>
    <t>Ligação não atendida via telefone virtual do Agendor
Destino: (11) 3013-8030</t>
  </si>
  <si>
    <t>Ligação via telefone virtual do Agendor
Destino: (41) 99888-0068</t>
  </si>
  <si>
    <t>Ligação não atendida via telefone virtual do Agendor
Destino: (11) 98324-4682</t>
  </si>
  <si>
    <t>Ligação não atendida via telefone virtual do Agendor
Destino: (12) 3942-7406</t>
  </si>
  <si>
    <t>Ligação via telefone virtual do Agendor
Destino: (11) 4140-5104</t>
  </si>
  <si>
    <t>Ligação via telefone virtual do Agendor
Destino: (11) 4594-2343</t>
  </si>
  <si>
    <t>Ligação não atendida via telefone virtual do Agendor
Destino: (19) 98117-6048</t>
  </si>
  <si>
    <t>Ligação não atendida via telefone virtual do Agendor
Destino: (11) 4022-1820</t>
  </si>
  <si>
    <t>Ligação via telefone virtual do Agendor
Destino: (11) 96318-1101</t>
  </si>
  <si>
    <t>Ligação não atendida via telefone virtual do Agendor
Destino: (11) 4390-7759</t>
  </si>
  <si>
    <t>Ligação via telefone virtual do Agendor
Destino: (11) 3933-7500</t>
  </si>
  <si>
    <t>AGENDAR RETORNO DE LIGAÇÃO PARA
falar com Tadeu</t>
  </si>
  <si>
    <t>E-mail
rta.embalagem@gmail.com</t>
  </si>
  <si>
    <t>Ligação via telefone virtual do Agendor
Destino: (11) 2028-3420</t>
  </si>
  <si>
    <t>AGENDAR RETORNO DE LIGAÇÃO PARA
márcio</t>
  </si>
  <si>
    <t>Ligação via telefone virtual do Agendor
Destino: (16) 3831-3705</t>
  </si>
  <si>
    <t>Ligação não atendida via telefone virtual do Agendor
Destino: (16) 98146-1784</t>
  </si>
  <si>
    <t>Ligação via telefone virtual do Agendor
Destino: (16) 99132-0918</t>
  </si>
  <si>
    <t>Ligação não atendida via telefone virtual do Agendor
Destino: (11) 4702-6365</t>
  </si>
  <si>
    <t>Ligação via telefone virtual do Agendor
Destino: (11) 4486-1866</t>
  </si>
  <si>
    <t>Ligação não atendida via telefone virtual do Agendor
Destino: (11) 2945-0000</t>
  </si>
  <si>
    <t>Ligação não atendida via telefone virtual do Agendor
Destino: (11) 2945-4501 a</t>
  </si>
  <si>
    <t>Ligação não atendida via telefone virtual do Agendor
Destino: (11) 2945-4500</t>
  </si>
  <si>
    <t>Ligação não atendida via telefone virtual do Agendor
Destino: (11) 2091-6210</t>
  </si>
  <si>
    <t>AGENDAR RETORNO DE LIGAÇÃO PARA
Aguiane atende, Responsável Bruno</t>
  </si>
  <si>
    <t>Ligação via telefone virtual do Agendor
Destino: (11) 3527-9918</t>
  </si>
  <si>
    <t>AGENDAR RETORNO DE LIGAÇÃO PARA
ilda</t>
  </si>
  <si>
    <t>Ligação via telefone virtual do Agendor
Destino: (15) 99719-1534</t>
  </si>
  <si>
    <t>Ligação não atendida via telefone virtual do Agendor
Destino: (15) 3283-6565</t>
  </si>
  <si>
    <t>Ligação não atendida via telefone virtual do Agendor
Destino: (15) 3283-1476</t>
  </si>
  <si>
    <t>E-mail
thamirespiedade31@gmail.com</t>
  </si>
  <si>
    <t>Ligação via telefone virtual do Agendor
Destino: (71) 3565-2405</t>
  </si>
  <si>
    <t>Ligação via telefone virtual do Agendor
Destino: (11) 2671-2683</t>
  </si>
  <si>
    <t>Ligação não atendida via telefone virtual do Agendor
Destino: (11) 2024-0861</t>
  </si>
  <si>
    <t>Ligação não atendida via telefone virtual do Agendor
Destino: (11) 2611-0323</t>
  </si>
  <si>
    <t>Ligação não atendida via telefone virtual do Agendor
Destino: (11) 2338-6814</t>
  </si>
  <si>
    <t>Ligação não atendida via telefone virtual do Agendor
Destino: (11) 2338-8199</t>
  </si>
  <si>
    <t>Ligação não atendida via telefone virtual do Agendor
Destino: (14) 98172-3718</t>
  </si>
  <si>
    <t>Ligação não atendida via telefone virtual do Agendor
Destino: (14) 3666-3406</t>
  </si>
  <si>
    <t>Ligação via telefone virtual do Agendor
Destino: (14) 3666-3343</t>
  </si>
  <si>
    <t>Ligação via telefone virtual do Agendor
Destino: (14) 3666-3201</t>
  </si>
  <si>
    <t>Ligação via telefone virtual do Agendor
Destino: (11) 4472-1776</t>
  </si>
  <si>
    <t>Ligação não atendida via telefone virtual do Agendor
Destino: (13) 3822-2563</t>
  </si>
  <si>
    <t>E-mail
comercialptanques@gmail.com</t>
  </si>
  <si>
    <t>Ligação via telefone virtual do Agendor
Destino: (11) 4679-7296</t>
  </si>
  <si>
    <t>Ligação não atendida via telefone virtual do Agendor
Destino: (11) 4678-1275</t>
  </si>
  <si>
    <t>Ligação via telefone virtual do Agendor
Destino: (14) 99771-7801</t>
  </si>
  <si>
    <t>Ligação não atendida via telefone virtual do Agendor
Destino: (11) 3599-3698</t>
  </si>
  <si>
    <t>Ligação não atendida via telefone virtual do Agendor
Destino: (11) 4524-1018</t>
  </si>
  <si>
    <t>Ligação via telefone virtual do Agendor
Destino: (17) 99258-4053</t>
  </si>
  <si>
    <t>Ligação não atendida via telefone virtual do Agendor
Destino: (11) 4157-1844</t>
  </si>
  <si>
    <t>Ligação não atendida via telefone virtual do Agendor
Destino: (16) 99287-5883</t>
  </si>
  <si>
    <t>Ligação não atendida via telefone virtual do Agendor
Destino: (11) 4306-1693</t>
  </si>
  <si>
    <t>Ligação via telefone virtual do Agendor
Destino: (11) 98106-7743</t>
  </si>
  <si>
    <t>AGENDAR RETORNO DE LIGAÇÃO PARA
falar com márcio</t>
  </si>
  <si>
    <t>Ligação não atendida via telefone virtual do Agendor
Destino: (11) 2028-3420</t>
  </si>
  <si>
    <t>AGENDAR RETORNO DE LIGAÇÃO PARA
retornar pra Ilda. falou que não estão abrindo novos cadastros por indicação do consultor.</t>
  </si>
  <si>
    <t>Ligação via telefone virtual do Agendor
Destino: (19) 3815-3060</t>
  </si>
  <si>
    <t>Ligação via telefone virtual do Agendor
Destino: (11) 4589-3500</t>
  </si>
  <si>
    <t>Ligação via telefone virtual do Agendor
Destino: (21) 99130-3345</t>
  </si>
  <si>
    <t>Ligação não atendida via telefone virtual do Agendor
Destino: (21) 99130-3345</t>
  </si>
  <si>
    <t>Ligação via telefone virtual do Agendor
Destino: (11) 4858-9620</t>
  </si>
  <si>
    <t>Ligação via telefone virtual do Agendor
Destino: (48) 3657-3131</t>
  </si>
  <si>
    <t>Ligação não atendida via telefone virtual do Agendor
Destino: (11) 4858-9620</t>
  </si>
  <si>
    <t>E-mail
reenviado</t>
  </si>
  <si>
    <t>Ligação via telefone virtual do Agendor
Destino: (42) 3252-1705</t>
  </si>
  <si>
    <t>Ligação via telefone virtual do Agendor
Destino: (11) 4314-9191</t>
  </si>
  <si>
    <t>Ligação via telefone virtual do Agendor
Destino: (21) 2521-1840</t>
  </si>
  <si>
    <t>Ligação via telefone virtual do Agendor
Destino: (21) 3085-1011</t>
  </si>
  <si>
    <t>Ligação via telefone virtual do Agendor
Destino: (16) 3516-4686</t>
  </si>
  <si>
    <t>AGENDAR RETORNO DE LIGAÇÃO PARA
Luciana retorna de férias dia 6/1</t>
  </si>
  <si>
    <t>Ligação via telefone virtual do Agendor
Destino: (21) 2521-5494</t>
  </si>
  <si>
    <t>Ligação via telefone virtual do Agendor
Destino: (11) 4053-4100</t>
  </si>
  <si>
    <t>Ligação não atendida via telefone virtual do Agendor
Destino: (19) 98187-8223</t>
  </si>
  <si>
    <t>Ligação via telefone virtual do Agendor
Destino: (11) 3964-6000</t>
  </si>
  <si>
    <t>Ligação via telefone virtual do Agendor
Destino: (16) 99736-5613</t>
  </si>
  <si>
    <t>Ligação não atendida via telefone virtual do Agendor
Destino: (16) 3212-9113</t>
  </si>
  <si>
    <t>Ligação via telefone virtual do Agendor
Destino: (11) 2277-3663</t>
  </si>
  <si>
    <t>Ligação via telefone virtual do Agendor
Destino: (11) 4032-6396</t>
  </si>
  <si>
    <t>Ligação não atendida via telefone virtual do Agendor
Destino: (41) 99888-0068</t>
  </si>
  <si>
    <t>Ligação não atendida via telefone virtual do Agendor
Destino: (11) 2606-1012</t>
  </si>
  <si>
    <t>Ligação via telefone virtual do Agendor
Destino: (11) 4118-3745</t>
  </si>
  <si>
    <t>Ligação via telefone virtual do Agendor
Destino: (11) 95583-8254</t>
  </si>
  <si>
    <t>Ligação não atendida via telefone virtual do Agendor
Destino: (11) 98385-6755</t>
  </si>
  <si>
    <t>Ligação via telefone virtual do Agendor
Destino: (11) 4428-5500</t>
  </si>
  <si>
    <t>Ligação não atendida via telefone virtual do Agendor
Destino: (11) 3313-2302</t>
  </si>
  <si>
    <t>Ligação não atendida via telefone virtual do Agendor
Destino: (11) 4245-4955</t>
  </si>
  <si>
    <t>Ligação via telefone virtual do Agendor
Destino: (11) 3225-2400</t>
  </si>
  <si>
    <t>AGENDAR RETORNO DE LIGAÇÃO PARA
teste</t>
  </si>
  <si>
    <t>Ligação via telefone virtual do Agendor
Destino: (13) 3455-4854</t>
  </si>
  <si>
    <t>Ligação via telefone virtual do Agendor
Destino: (47) 3387-9999</t>
  </si>
  <si>
    <t>Ligação via telefone virtual do Agendor
Destino: (11) 4646-7098</t>
  </si>
  <si>
    <t>Ligação via telefone virtual do Agendor
Destino: (11) 96855-1774</t>
  </si>
  <si>
    <t>Ligação não atendida via telefone virtual do Agendor
Destino: (11) 4646-7096</t>
  </si>
  <si>
    <t>Ligação via telefone virtual do Agendor
Destino: (41) 3240-7707</t>
  </si>
  <si>
    <t>Ligação via telefone virtual do Agendor
Destino: (21) 97925-6545</t>
  </si>
  <si>
    <t>Ligação não atendida via telefone virtual do Agendor
Destino: (21) 3031-1555</t>
  </si>
  <si>
    <t>Ligação não atendida via telefone virtual do Agendor
Destino: (21) 3031-1500</t>
  </si>
  <si>
    <t>Ligação não atendida via telefone virtual do Agendor
Destino: (21) 99257-1227</t>
  </si>
  <si>
    <t>Ligação não atendida via telefone virtual do Agendor
Destino: (21) 98881-2464</t>
  </si>
  <si>
    <t>Ligação não atendida via telefone virtual do Agendor
Destino: (11) 98723-7720</t>
  </si>
  <si>
    <t>Ligação via telefone virtual do Agendor
Destino: (11) 99626-6924</t>
  </si>
  <si>
    <t>Ligação não atendida via telefone virtual do Agendor
Destino: (11) 2602-7400</t>
  </si>
  <si>
    <t>Ligação não atendida via telefone virtual do Agendor
Destino: (11) 3104-9855</t>
  </si>
  <si>
    <t>Ligação via telefone virtual do Agendor
Destino: (11) 4441-2020</t>
  </si>
  <si>
    <t>Ligação via telefone virtual do Agendor
Destino: (11) 2423-2100</t>
  </si>
  <si>
    <t>Ligação não atendida via telefone virtual do Agendor
Destino: (11) 4058-9609</t>
  </si>
  <si>
    <t>Ligação não atendida via telefone virtual do Agendor
Destino: (11) 4058-9696</t>
  </si>
  <si>
    <t>Ligação via telefone virtual do Agendor
Destino: (11) 4058-9600</t>
  </si>
  <si>
    <t>Ligação via telefone virtual do Agendor
Destino: (62) 3988-8600</t>
  </si>
  <si>
    <t>Ligação não atendida via telefone virtual do Agendor
Destino: (62) 98475-1785</t>
  </si>
  <si>
    <t>Ligação não atendida via telefone virtual do Agendor
Destino: (62) 3513-1553</t>
  </si>
  <si>
    <t>Ligação via telefone virtual do Agendor
Destino: (11) 98431-0600</t>
  </si>
  <si>
    <t>Ligação não atendida via telefone virtual do Agendor
Destino: (11) 2556-5736</t>
  </si>
  <si>
    <t>Ligação não atendida via telefone virtual do Agendor
Destino: (11) 4539-9238</t>
  </si>
  <si>
    <t>Ligação via telefone virtual do Agendor
Destino: (21) 97491-3701</t>
  </si>
  <si>
    <t>Ligação não atendida via telefone virtual do Agendor
Destino: (21) 3546-9575</t>
  </si>
  <si>
    <t>Ligação via telefone virtual do Agendor
Destino: (11) 2196-2300</t>
  </si>
  <si>
    <t>Ligação não atendida via telefone virtual do Agendor
Destino: (11) 4750-3600</t>
  </si>
  <si>
    <t>Ligação não atendida via telefone virtual do Agendor
Destino: (11) 4966-5522</t>
  </si>
  <si>
    <t>Ligação via telefone virtual do Agendor
Destino: (21) 3206-6000</t>
  </si>
  <si>
    <t>Ligação via telefone virtual do Agendor
Destino: (21) 3206-6023</t>
  </si>
  <si>
    <t>Ligação não atendida via telefone virtual do Agendor
Destino: (21) 2533-1813</t>
  </si>
  <si>
    <t>Ligação via telefone virtual do Agendor
Destino: (24) 2453-5354</t>
  </si>
  <si>
    <t>Ligação via telefone virtual do Agendor
Destino: (11) 4789-8989</t>
  </si>
  <si>
    <t>Ligação não atendida via telefone virtual do Agendor
Destino: (16) 3711-2002</t>
  </si>
  <si>
    <t>Ligação não atendida via telefone virtual do Agendor
Destino: (17) 99732-2487</t>
  </si>
  <si>
    <t>Ligação não atendida via telefone virtual do Agendor
Destino: (17) 3236-4343</t>
  </si>
  <si>
    <t>Ligação via telefone virtual do Agendor
Destino: (21) 3495-2840</t>
  </si>
  <si>
    <t>Ligação não atendida via telefone virtual do Agendor
Destino: (21) 3421-1960</t>
  </si>
  <si>
    <t>AGENDAR RETORNO DE LIGAÇÃO PARA
falar com o Mário</t>
  </si>
  <si>
    <t>Ligação via telefone virtual do Agendor
Destino: (21) 2106-9888</t>
  </si>
  <si>
    <t>Ligação via telefone virtual do Agendor
Destino: (74) 3532-8504</t>
  </si>
  <si>
    <t>Ligação via telefone virtual do Agendor
Destino: (74) 3532-8442</t>
  </si>
  <si>
    <t>Ligação via telefone virtual do Agendor
Destino: (74) 3532-8376</t>
  </si>
  <si>
    <t>Ligação não atendida via telefone virtual do Agendor
Destino: (74) 3532-8311</t>
  </si>
  <si>
    <t>Ligação não atendida via telefone virtual do Agendor
Destino: (74) 3532-8513</t>
  </si>
  <si>
    <t>Ligação não atendida via telefone virtual do Agendor
Destino: (21) 2588-5585</t>
  </si>
  <si>
    <t>Ligação via telefone virtual do Agendor
Destino: (24) 3365-1359</t>
  </si>
  <si>
    <t>Ligação via telefone virtual do Agendor
Destino: (17) 3522-3535</t>
  </si>
  <si>
    <t>Ligação não atendida via telefone virtual do Agendor
Destino: (11) 2318-2088</t>
  </si>
  <si>
    <t>Ligação via telefone virtual do Agendor
Destino: (11) 2917-1144</t>
  </si>
  <si>
    <t>Ligação não atendida via telefone virtual do Agendor
Destino: (21) 2472-0117</t>
  </si>
  <si>
    <t>Ligação não atendida via telefone virtual do Agendor
Destino: (21) 3756-0609</t>
  </si>
  <si>
    <t>Ligação não atendida via telefone virtual do Agendor
Destino: (21) 2471-3511</t>
  </si>
  <si>
    <t>Ligação via telefone virtual do Agendor
Destino: (11) 2219-7780</t>
  </si>
  <si>
    <t>Ligação via telefone virtual do Agendor
Destino: (11) 2528-1266</t>
  </si>
  <si>
    <t>Ligação não atendida via telefone virtual do Agendor
Destino: (17) 3524-7601</t>
  </si>
  <si>
    <t>Ligação via telefone virtual do Agendor
Destino: (21) 2720-4595</t>
  </si>
  <si>
    <t>Ligação via telefone virtual do Agendor
Destino: (11) 3841-9082</t>
  </si>
  <si>
    <t>Ligação não atendida via telefone virtual do Agendor
Destino: (21) 2601-6023</t>
  </si>
  <si>
    <t>Ligação via telefone virtual do Agendor
Destino: (11) 4552-6882</t>
  </si>
  <si>
    <t>Ligação via telefone virtual do Agendor
Destino: (11) 98888-5184</t>
  </si>
  <si>
    <t>Ligação via telefone virtual do Agendor
Destino: (82) 3522-9900</t>
  </si>
  <si>
    <t>Ligação via telefone virtual do Agendor
Destino: (82) 3521-4163</t>
  </si>
  <si>
    <t>Ligação não atendida via telefone virtual do Agendor
Destino: (79) 3241-4694</t>
  </si>
  <si>
    <t>Ligação via telefone virtual do Agendor
Destino: (24) 98105-0157</t>
  </si>
  <si>
    <t>Ligação via telefone virtual do Agendor
Destino: (24) 99204-3233</t>
  </si>
  <si>
    <t>Ligação via telefone virtual do Agendor
Destino: (41) 3123-7111</t>
  </si>
  <si>
    <t>Ligação não atendida via telefone virtual do Agendor
Destino: (21) 3580-9888</t>
  </si>
  <si>
    <t>Ligação via telefone virtual do Agendor
Destino: (21) 3553-5393</t>
  </si>
  <si>
    <t>Ligação via telefone virtual do Agendor
Destino: (47) 3036-1800</t>
  </si>
  <si>
    <t>Ligação não atendida via telefone virtual do Agendor
Destino: (22) 2519-2593</t>
  </si>
  <si>
    <t>Ligação via telefone virtual do Agendor
Destino: (22) 2523-1744</t>
  </si>
  <si>
    <t>Ligação via telefone virtual do Agendor
Destino: (16) 3413-0112</t>
  </si>
  <si>
    <t>Ligação via telefone virtual do Agendor
Destino: (84) 99866-3703</t>
  </si>
  <si>
    <t>Ligação não atendida via telefone virtual do Agendor
Destino: (84) 3231-1041</t>
  </si>
  <si>
    <t>Ligação não atendida via telefone virtual do Agendor
Destino: (47) 3339-0442</t>
  </si>
  <si>
    <t>Ligação não atendida via telefone virtual do Agendor
Destino: (47) 3338-9000</t>
  </si>
  <si>
    <t>Ligação via telefone virtual do Agendor
Destino: (21) 2107-2100</t>
  </si>
  <si>
    <t>Ligação via telefone virtual do Agendor
Destino: (67) 3303-1818</t>
  </si>
  <si>
    <t>Ligação via telefone virtual do Agendor
Destino: (11) 5660-7727</t>
  </si>
  <si>
    <t>Ligação não atendida via telefone virtual do Agendor
Destino: (16) 3969-3637</t>
  </si>
  <si>
    <t>Ligação via telefone virtual do Agendor
Destino: (11) 2604-7272</t>
  </si>
  <si>
    <t>Ligação não atendida via telefone virtual do Agendor
Destino: (11) 2143-4699</t>
  </si>
  <si>
    <t>Ligação não atendida via telefone virtual do Agendor
Destino: (21) 3788-0348</t>
  </si>
  <si>
    <t>Ligação não atendida via telefone virtual do Agendor
Destino: (19) 3864-7413</t>
  </si>
  <si>
    <t>Ligação via telefone virtual do Agendor
Destino: (92) 3616-5440</t>
  </si>
  <si>
    <t>Ligação não atendida via telefone virtual do Agendor
Destino: (92) 3616-5313</t>
  </si>
  <si>
    <t>Ligação não atendida via telefone virtual do Agendor
Destino: (11) 2196-2302</t>
  </si>
  <si>
    <t>Ligação não atendida via telefone virtual do Agendor
Destino: (44) 3225-5420</t>
  </si>
  <si>
    <t>Ligação não atendida via telefone virtual do Agendor
Destino: (44) 99172-2108</t>
  </si>
  <si>
    <t>Ligação não atendida via telefone virtual do Agendor
Destino: (43) 99178-1411</t>
  </si>
  <si>
    <t>Ligação não atendida via telefone virtual do Agendor
Destino: (31) 3515-2670</t>
  </si>
  <si>
    <t>Ligação não atendida via telefone virtual do Agendor
Destino: (31) 98801-3274</t>
  </si>
  <si>
    <t>Ligação não atendida via telefone virtual do Agendor
Destino: (21) 3447-5328</t>
  </si>
  <si>
    <t>Ligação não atendida via telefone virtual do Agendor
Destino: (21) 3388-9088</t>
  </si>
  <si>
    <t>Ligação via telefone virtual do Agendor
Destino: (22) 2210-3935</t>
  </si>
  <si>
    <t>Ligação via telefone virtual do Agendor
Destino: (22) 2210-3935
encerrei a ligação sem querer porque fui mutar e ela não atendeu de novo</t>
  </si>
  <si>
    <t>Ligação não atendida via telefone virtual do Agendor
Destino: (11) 99127-8829</t>
  </si>
  <si>
    <t>Ligação via telefone virtual do Agendor
Destino: (31) 3878-1900</t>
  </si>
  <si>
    <t>Ligação via telefone virtual do Agendor
Destino: (31) 3311-4800</t>
  </si>
  <si>
    <t>Ligação não atendida via telefone virtual do Agendor
Destino: (21) 2247-2415</t>
  </si>
  <si>
    <t>Ligação não atendida via telefone virtual do Agendor
Destino: (24) 2237-1713</t>
  </si>
  <si>
    <t>Ligação não atendida via telefone virtual do Agendor
Destino: (19) 3395-3475</t>
  </si>
  <si>
    <t>Ligação via telefone virtual do Agendor
Destino: (11) 5555-9222</t>
  </si>
  <si>
    <t>Ligação via telefone virtual do Agendor
Destino: (31) 3641-1272</t>
  </si>
  <si>
    <t>Ligação via telefone virtual do Agendor
Destino: (31) 3637-4205</t>
  </si>
  <si>
    <t>Ligação não atendida via telefone virtual do Agendor
Destino: (31) 3316-2220</t>
  </si>
  <si>
    <t>Ligação não atendida via telefone virtual do Agendor
Destino: (31) 3316-2184</t>
  </si>
  <si>
    <t>Ligação não atendida via telefone virtual do Agendor
Destino: (19) 97147-5221</t>
  </si>
  <si>
    <t>Ligação via telefone virtual do Agendor
Destino: (19) 3878-1157</t>
  </si>
  <si>
    <t>Ligação não atendida via telefone virtual do Agendor
Destino: (31) 3253-4023</t>
  </si>
  <si>
    <t>Ligação não atendida via telefone virtual do Agendor
Destino: (11) 2199-7881</t>
  </si>
  <si>
    <t>Ligação não atendida via telefone virtual do Agendor
Destino: (11) 2199-7604</t>
  </si>
  <si>
    <t>Ligação não atendida via telefone virtual do Agendor
Destino: (11) 2199-7535</t>
  </si>
  <si>
    <t>Ligação via telefone virtual do Agendor
Destino: (11) 4380-2244</t>
  </si>
  <si>
    <t>Ligação via telefone virtual do Agendor
Destino: (34) 3411-9200</t>
  </si>
  <si>
    <t>Ligação não atendida via telefone virtual do Agendor
Destino: (84) 3371-2352</t>
  </si>
  <si>
    <t>Ligação não atendida via telefone virtual do Agendor
Destino: (84) 3371-2005</t>
  </si>
  <si>
    <t>Ligação não atendida via telefone virtual do Agendor
Destino: (84) 3206-5408</t>
  </si>
  <si>
    <t>Ligação via telefone virtual do Agendor
Destino: (11) 3743-3284</t>
  </si>
  <si>
    <t>Ligação não atendida via telefone virtual do Agendor
Destino: (11) 4202-6992</t>
  </si>
  <si>
    <t>Ligação via telefone virtual do Agendor
Destino: (11) 4702-6992</t>
  </si>
  <si>
    <t>Ligação não atendida via telefone virtual do Agendor
Destino: (31) 3829-2227</t>
  </si>
  <si>
    <t>Ligação não atendida via telefone virtual do Agendor
Destino: (31) 3829-4200</t>
  </si>
  <si>
    <t>Ligação não atendida via telefone virtual do Agendor
Destino: (31) 3499-9019</t>
  </si>
  <si>
    <t>Ligação via telefone virtual do Agendor
Destino: (31) 3829-3000</t>
  </si>
  <si>
    <t>Ligação não atendida via telefone virtual do Agendor
Destino: (31) 3499-8677</t>
  </si>
  <si>
    <t>Ligação não atendida via telefone virtual do Agendor
Destino: (44) 3028-7887</t>
  </si>
  <si>
    <t>Ligação não atendida via telefone virtual do Agendor
Destino: (44) 3051-0015</t>
  </si>
  <si>
    <t>Ligação não atendida via telefone virtual do Agendor
Destino: (44) 3244-1413</t>
  </si>
  <si>
    <t>Ligação não atendida via telefone virtual do Agendor
Destino: (15) 3199-1555</t>
  </si>
  <si>
    <t>Ligação via telefone virtual do Agendor
Destino: (15) 3031-9609</t>
  </si>
  <si>
    <t>Ligação não atendida via telefone virtual do Agendor
Destino: (11) 2085-1021</t>
  </si>
  <si>
    <t>Ligação não atendida via telefone virtual do Agendor
Destino: (11) 2412-7787</t>
  </si>
  <si>
    <t>Ligação via telefone virtual do Agendor
Destino: (21) 3547-9565</t>
  </si>
  <si>
    <t>Ligação via telefone virtual do Agendor
Destino: (46) 3263-8850</t>
  </si>
  <si>
    <t>Ligação não atendida via telefone virtual do Agendor
Destino: (46) 3263-8870</t>
  </si>
  <si>
    <t>Ligação via telefone virtual do Agendor
Destino: (11) 4443-5512</t>
  </si>
  <si>
    <t>Ligação via telefone virtual do Agendor
Destino: (21) 2521-2791</t>
  </si>
  <si>
    <t>Ligação não atendida via telefone virtual do Agendor
Destino: (21) 2548-6785</t>
  </si>
  <si>
    <t>Ligação via telefone virtual do Agendor
Destino: (21) 2524-7575</t>
  </si>
  <si>
    <t>Ligação via telefone virtual do Agendor
Destino: (31) 3333-4666</t>
  </si>
  <si>
    <t>Ligação não atendida via telefone virtual do Agendor
Destino: (61) 3399-5468</t>
  </si>
  <si>
    <t>Ligação não atendida via telefone virtual do Agendor
Destino: (11) 5566-0624</t>
  </si>
  <si>
    <t>Ligação não atendida via telefone virtual do Agendor
Destino: (11) 4330-9095</t>
  </si>
  <si>
    <t>Ligação via telefone virtual do Agendor
Destino: (43) 3357-7805</t>
  </si>
  <si>
    <t>Ligação não atendida via telefone virtual do Agendor
Destino: (43) 3338-3574</t>
  </si>
  <si>
    <t>Ligação não atendida via telefone virtual do Agendor
Destino: (31) 3499-8561</t>
  </si>
  <si>
    <t>Ligação não atendida via telefone virtual do Agendor
Destino: (13) 3362-3174</t>
  </si>
  <si>
    <t>Ligação não atendida via telefone virtual do Agendor
Destino: (13) 3362-2854</t>
  </si>
  <si>
    <t>Ligação via telefone virtual do Agendor
Destino: (73) 3533-2147</t>
  </si>
  <si>
    <t>Ligação não atendida via telefone virtual do Agendor
Destino: (17) 99282-8943</t>
  </si>
  <si>
    <t>Ligação não atendida via telefone virtual do Agendor
Destino: (17) 3242-1218</t>
  </si>
  <si>
    <t>Ligação não atendida via telefone virtual do Agendor
Destino: (21) 2232-6387</t>
  </si>
  <si>
    <t>Ligação não atendida via telefone virtual do Agendor
Destino: (21) 3331-9191</t>
  </si>
  <si>
    <t>Ligação não atendida via telefone virtual do Agendor
Destino: (21) 2418-8439</t>
  </si>
  <si>
    <t>Ligação não atendida via telefone virtual do Agendor
Destino: (21) 3325-6245</t>
  </si>
  <si>
    <t>Ligação via telefone virtual do Agendor
Destino: (73) 3027-3546</t>
  </si>
  <si>
    <t>Ligação não atendida via telefone virtual do Agendor
Destino: (73) 99983-1177</t>
  </si>
  <si>
    <t>Ligação não atendida via telefone virtual do Agendor
Destino: (73) 3211-8629</t>
  </si>
  <si>
    <t>Ligação via telefone virtual do Agendor
Destino: (21) 2604-4289</t>
  </si>
  <si>
    <t>Ligação não atendida via telefone virtual do Agendor
Destino: (73) 3257-2100</t>
  </si>
  <si>
    <t>Ligação via telefone virtual do Agendor
Destino: (44) 3649-1240</t>
  </si>
  <si>
    <t>Ligação não atendida via telefone virtual do Agendor
Destino: (31) 3516-7977</t>
  </si>
  <si>
    <t>Ligação via telefone virtual do Agendor
Destino: (16) 99752-2151</t>
  </si>
  <si>
    <t>Ligação não atendida via telefone virtual do Agendor
Destino: (16) 3333-3977</t>
  </si>
  <si>
    <t>Ligação não atendida via telefone virtual do Agendor
Destino: (27) 3328-6500</t>
  </si>
  <si>
    <t>Ligação não atendida via telefone virtual do Agendor
Destino: (16) 3514-3118</t>
  </si>
  <si>
    <t>Ligação não atendida via telefone virtual do Agendor
Destino: (11) 97570-9732</t>
  </si>
  <si>
    <t>Ligação não atendida via telefone virtual do Agendor
Destino: (11) 4742-0060</t>
  </si>
  <si>
    <t>Ligação não atendida via telefone virtual do Agendor
Destino: (21) 3085-8878</t>
  </si>
  <si>
    <t>Ligação não atendida via telefone virtual do Agendor
Destino: (21) 3336-2864</t>
  </si>
  <si>
    <t>Ligação não atendida via telefone virtual do Agendor
Destino: (21) 3462-7296</t>
  </si>
  <si>
    <t>Ligação não atendida via telefone virtual do Agendor
Destino: (21) 2270-0842</t>
  </si>
  <si>
    <t>Ligação não atendida via telefone virtual do Agendor
Destino: (21) 2541-4111</t>
  </si>
  <si>
    <t>Ligação via telefone virtual do Agendor
Destino: (21) 2295-0957</t>
  </si>
  <si>
    <t>Ligação via telefone virtual do Agendor
Destino: (21) 2415-6588</t>
  </si>
  <si>
    <t>Ligação não atendida via telefone virtual do Agendor
Destino: (21) 3492-4349</t>
  </si>
  <si>
    <t>Ligação não atendida via telefone virtual do Agendor
Destino: (21) 2620-0300</t>
  </si>
  <si>
    <t>Ligação não atendida via telefone virtual do Agendor
Destino: (13) 99770-2015</t>
  </si>
  <si>
    <t>Ligação não atendida via telefone virtual do Agendor
Destino: (13) 3317-2666</t>
  </si>
  <si>
    <t>Ligação via telefone virtual do Agendor
Destino: (13) 3317-3087</t>
  </si>
  <si>
    <t>Ligação não atendida via telefone virtual do Agendor
Destino: (16) 3222-7481</t>
  </si>
  <si>
    <t>Ligação via telefone virtual do Agendor
Destino: (34) 3818-4000</t>
  </si>
  <si>
    <t>Ligação via telefone virtual do Agendor
Destino: (32) 3556-1214</t>
  </si>
  <si>
    <t>Ligação não atendida via telefone virtual do Agendor
Destino: (32) 3556-1172</t>
  </si>
  <si>
    <t>Ligação não atendida via telefone virtual do Agendor
Destino: (11) 2148-3360</t>
  </si>
  <si>
    <t>Ligação não atendida via telefone virtual do Agendor
Destino: (31) 3219-1122</t>
  </si>
  <si>
    <t>Ligação via telefone virtual do Agendor
Destino: (11) 4136-3638</t>
  </si>
  <si>
    <t>Ligação via telefone virtual do Agendor
Destino: (11) 2222-1085</t>
  </si>
  <si>
    <t>Ligação via telefone virtual do Agendor
Destino: (91) 99162-7274</t>
  </si>
  <si>
    <t>Ligação não atendida via telefone virtual do Agendor
Destino: (91) 3264-6699</t>
  </si>
  <si>
    <t>Ligação não atendida via telefone virtual do Agendor
Destino: (91) 3721-4502</t>
  </si>
  <si>
    <t>Ligação via telefone virtual do Agendor
Destino: (11) 99993-4196</t>
  </si>
  <si>
    <t>Ligação via telefone virtual do Agendor
Destino: (91) 98438-1419</t>
  </si>
  <si>
    <t>Ligação não atendida via telefone virtual do Agendor
Destino: (11) 4702-3175</t>
  </si>
  <si>
    <t>Ligação não atendida via telefone virtual do Agendor
Destino: (14) 99104-6952</t>
  </si>
  <si>
    <t>Ligação não atendida via telefone virtual do Agendor
Destino: (19) 2576-4555</t>
  </si>
  <si>
    <t>Ligação não atendida via telefone virtual do Agendor
Destino: (11) 2087-4826</t>
  </si>
  <si>
    <t>Ligação não atendida via telefone virtual do Agendor
Destino: (11) 4969-3443</t>
  </si>
  <si>
    <t>Ligação não atendida via telefone virtual do Agendor
Destino: (11) 5902-9835</t>
  </si>
  <si>
    <t>Ligação não atendida via telefone virtual do Agendor
Destino: (11) 5615-3844</t>
  </si>
  <si>
    <t>Ligação não atendida via telefone virtual do Agendor
Destino: (11) 5616-9630</t>
  </si>
  <si>
    <t>Ligação não atendida via telefone virtual do Agendor
Destino: (11) 2528-9079</t>
  </si>
  <si>
    <t>Ligação não atendida via telefone virtual do Agendor
Destino: (11) 3433-5244</t>
  </si>
  <si>
    <t>Ligação via telefone virtual do Agendor
Destino: (11) 2842-9000</t>
  </si>
  <si>
    <t>Ligação não atendida via telefone virtual do Agendor
Destino: (11) 3858-5855</t>
  </si>
  <si>
    <t>Ligação via telefone virtual do Agendor
Destino: (11) 2400-0144</t>
  </si>
  <si>
    <t>E-mail
tcfinanceiro@bighost.com.br</t>
  </si>
  <si>
    <t>Ligação não atendida via telefone virtual do Agendor
Destino: (11) 3095-4314</t>
  </si>
  <si>
    <t>Ligação não atendida via telefone virtual do Agendor
Destino: (11) 4526-4323</t>
  </si>
  <si>
    <t>Ligação não atendida via telefone virtual do Agendor
Destino: (11) 4526-3211</t>
  </si>
  <si>
    <t>Ligação não atendida via telefone virtual do Agendor
Destino: (11) 97214-1850</t>
  </si>
  <si>
    <t>Ligação não atendida via telefone virtual do Agendor
Destino: (11) 7214-1850</t>
  </si>
  <si>
    <t>Ligação via telefone virtual do Agendor
Destino: (11) 4799-0399</t>
  </si>
  <si>
    <t>Ligação não atendida via telefone virtual do Agendor
Destino: (11) 4647-3232</t>
  </si>
  <si>
    <t>Ligação não atendida via telefone virtual do Agendor
Destino: (11) 3313-4812</t>
  </si>
  <si>
    <t>Ligação não atendida via telefone virtual do Agendor
Destino: (11) 3151-6295</t>
  </si>
  <si>
    <t>Ligação via telefone virtual do Agendor
Destino: (11) 3995-5227</t>
  </si>
  <si>
    <t>Ligação não atendida via telefone virtual do Agendor
Destino: (11) 96291-2677</t>
  </si>
  <si>
    <t>Ligação não atendida via telefone virtual do Agendor
Destino: (11) 2692-8542</t>
  </si>
  <si>
    <t>Ligação via telefone virtual do Agendor
Destino: (11) 2455-9884</t>
  </si>
  <si>
    <t>Ligação via telefone virtual do Agendor
Destino: (11) 2941-6299</t>
  </si>
  <si>
    <t>Ligação não atendida via telefone virtual do Agendor
Destino: (11) 3868-4486</t>
  </si>
  <si>
    <t>Ligação não atendida via telefone virtual do Agendor
Destino: (11) 99164-8393</t>
  </si>
  <si>
    <t>Ligação não atendida via telefone virtual do Agendor
Destino: (11) 2162-3709</t>
  </si>
  <si>
    <t>Ligação não atendida via telefone virtual do Agendor
Destino: (11) 2376-6945</t>
  </si>
  <si>
    <t>Ligação não atendida via telefone virtual do Agendor
Destino: (11) 4280-9645</t>
  </si>
  <si>
    <t>Ligação não atendida via telefone virtual do Agendor
Destino: (19) 3442-5365</t>
  </si>
  <si>
    <t>Ligação não atendida via telefone virtual do Agendor
Destino: (19) 3446-7901</t>
  </si>
  <si>
    <t>Ligação não atendida via telefone virtual do Agendor
Destino: (19) 3444-9707</t>
  </si>
  <si>
    <t>Ligação via telefone virtual do Agendor
Destino: (15) 3229-2799</t>
  </si>
  <si>
    <t>Ligação não atendida via telefone virtual do Agendor
Destino: (11) 4038-4413</t>
  </si>
  <si>
    <t>Ligação via telefone virtual do Agendor
Destino: (11) 4038-4413</t>
  </si>
  <si>
    <t>Ligação via telefone virtual do Agendor
Destino: (11) 98326-7457</t>
  </si>
  <si>
    <t>Ligação não atendida via telefone virtual do Agendor
Destino: (11) 2785-0022</t>
  </si>
  <si>
    <t>Ligação via telefone virtual do Agendor
Destino: (11) 2723-2340</t>
  </si>
  <si>
    <t>Ligação via telefone virtual do Agendor
Destino: (15) 3205-7710</t>
  </si>
  <si>
    <t>Ligação não atendida via telefone virtual do Agendor
Destino: (11) 7300-5541</t>
  </si>
  <si>
    <t>Ligação não atendida via telefone virtual do Agendor
Destino: (11) 4777-0300</t>
  </si>
  <si>
    <t>Ligação não atendida via telefone virtual do Agendor
Destino: (11) 96651-8152</t>
  </si>
  <si>
    <t>Ligação não atendida via telefone virtual do Agendor
Destino: (11) 2651-7440</t>
  </si>
  <si>
    <t>Ligação via telefone virtual do Agendor
Destino: (47) 3371-1150</t>
  </si>
  <si>
    <t>Ligação não atendida via telefone virtual do Agendor
Destino: (19) 4106-3377</t>
  </si>
  <si>
    <t>Ligação via telefone virtual do Agendor
Destino: (41) 99737-5605</t>
  </si>
  <si>
    <t>Ligação não atendida via telefone virtual do Agendor
Destino: (41) 3027-1542</t>
  </si>
  <si>
    <t>Ligação não atendida via telefone virtual do Agendor
Destino: (41) 3621-9000</t>
  </si>
  <si>
    <t>Ligação via telefone virtual do Agendor
Destino: (19) 98293-0417</t>
  </si>
  <si>
    <t>Ligação via telefone virtual do Agendor
Destino: (19) 3444-4679</t>
  </si>
  <si>
    <t>Ligação via telefone virtual do Agendor
Destino: (31) 98578-1178</t>
  </si>
  <si>
    <t>Ligação via telefone virtual do Agendor
Destino: (31) 3363-8311</t>
  </si>
  <si>
    <t>Ligação não atendida via telefone virtual do Agendor
Destino: (19) 3862-5423</t>
  </si>
  <si>
    <t>Ligação via telefone virtual do Agendor
Destino: (11) 4028-8823</t>
  </si>
  <si>
    <t>Ligação via telefone virtual do Agendor
Destino: (19) 3743-4599</t>
  </si>
  <si>
    <t>Ligação via telefone virtual do Agendor
Destino: (19) 3446-8477</t>
  </si>
  <si>
    <t>Ligação não atendida via telefone virtual do Agendor
Destino: (32) 2101-4669</t>
  </si>
  <si>
    <t>Ligação não atendida via telefone virtual do Agendor
Destino: (32) 2101-4652</t>
  </si>
  <si>
    <t>Ligação não atendida via telefone virtual do Agendor
Destino: (32) 2101-4608</t>
  </si>
  <si>
    <t>Ligação não atendida via telefone virtual do Agendor
Destino: (21) 2533-0869</t>
  </si>
  <si>
    <t>Ligação não atendida via telefone virtual do Agendor
Destino: (11) 3744-0506</t>
  </si>
  <si>
    <t>Ligação não atendida via telefone virtual do Agendor
Destino: (11) 3751-5072</t>
  </si>
  <si>
    <t>Ligação via telefone virtual do Agendor
Destino: (11) 5012-6002</t>
  </si>
  <si>
    <t>Ligação não atendida via telefone virtual do Agendor
Destino: (11) 4358-3836</t>
  </si>
  <si>
    <t>Ligação via telefone virtual do Agendor
Destino: (65) 99801-5888</t>
  </si>
  <si>
    <t>Ligação via telefone virtual do Agendor
Destino: (65) 99632-7133</t>
  </si>
  <si>
    <t>Ligação via telefone virtual do Agendor
Destino: (65) 99926-0501</t>
  </si>
  <si>
    <t>Ligação não atendida via telefone virtual do Agendor
Destino: (81) 3762-8000</t>
  </si>
  <si>
    <t>Ligação não atendida via telefone virtual do Agendor
Destino: (81) 3762-8112</t>
  </si>
  <si>
    <t>Ligação não atendida via telefone virtual do Agendor
Destino: (87) 3762-8010</t>
  </si>
  <si>
    <t>Ligação não atendida via telefone virtual do Agendor
Destino: (47) 3334-0227</t>
  </si>
  <si>
    <t>Ligação não atendida via telefone virtual do Agendor
Destino: (47) 3285-9770</t>
  </si>
  <si>
    <t>Ligação não atendida via telefone virtual do Agendor
Destino: (47) 3432-2006</t>
  </si>
  <si>
    <t>Ligação não atendida via telefone virtual do Agendor
Destino: (47) 3348-3852</t>
  </si>
  <si>
    <t>Ligação não atendida via telefone virtual do Agendor
Destino: (24) 2244-3335</t>
  </si>
  <si>
    <t>Ligação não atendida via telefone virtual do Agendor
Destino: (24) 2244-3301</t>
  </si>
  <si>
    <t>Ligação via telefone virtual do Agendor
Destino: (11) 3527-9964</t>
  </si>
  <si>
    <t>Ligação via telefone virtual do Agendor
Destino: (11) 2442-2510</t>
  </si>
  <si>
    <t>Ligação não atendida via telefone virtual do Agendor
Destino: (21) 3032-1989</t>
  </si>
  <si>
    <t>Ligação não atendida via telefone virtual do Agendor
Destino: (21) 3032-1985</t>
  </si>
  <si>
    <t>Ligação via telefone virtual do Agendor
Destino: (21) 3032-1983</t>
  </si>
  <si>
    <t>Ligação não atendida via telefone virtual do Agendor
Destino: (21) 3388-9212</t>
  </si>
  <si>
    <t>Ligação não atendida via telefone virtual do Agendor
Destino: (21) 3388-9200</t>
  </si>
  <si>
    <t>Ligação não atendida via telefone virtual do Agendor
Destino: (21) 3388-9222</t>
  </si>
  <si>
    <t>Ligação não atendida via telefone virtual do Agendor
Destino: (67) 3442-1033</t>
  </si>
  <si>
    <t>Ligação via telefone virtual do Agendor
Destino: (62) 3327-0514</t>
  </si>
  <si>
    <t>Ligação via telefone virtual do Agendor
Destino: (11) 3649-9000</t>
  </si>
  <si>
    <t>Ligação via telefone virtual do Agendor
Destino: (11) 5180-6666</t>
  </si>
  <si>
    <t>Ligação não atendida via telefone virtual do Agendor
Destino: (11) 3816-6392</t>
  </si>
  <si>
    <t>Ligação não atendida via telefone virtual do Agendor
Destino: (16) 99122-5222</t>
  </si>
  <si>
    <t>Ligação não atendida via telefone virtual do Agendor
Destino: (16) 3957-1427</t>
  </si>
  <si>
    <t>Ligação não atendida via telefone virtual do Agendor
Destino: (16) 3957-1428</t>
  </si>
  <si>
    <t>Ligação via telefone virtual do Agendor
Destino: (49) 3322-5766</t>
  </si>
  <si>
    <t>Ligação via telefone virtual do Agendor
Destino: (49) 3331-3821</t>
  </si>
  <si>
    <t>Ligação não atendida via telefone virtual do Agendor
Destino: (81) 3526-6168</t>
  </si>
  <si>
    <t>Ligação não atendida via telefone virtual do Agendor
Destino: (83) 3234-0548</t>
  </si>
  <si>
    <t>Ligação não atendida via telefone virtual do Agendor
Destino: (51) 3593-2186</t>
  </si>
  <si>
    <t>Ligação via telefone virtual do Agendor
Destino: (51) 3562-9500</t>
  </si>
  <si>
    <t>Ligação não atendida via telefone virtual do Agendor
Destino: (15) 3247-7542</t>
  </si>
  <si>
    <t>Ligação não atendida via telefone virtual do Agendor
Destino: (54) 3228-2547</t>
  </si>
  <si>
    <t>Ligação não atendida via telefone virtual do Agendor
Destino: (11) 3793-7787</t>
  </si>
  <si>
    <t>Ligação não atendida via telefone virtual do Agendor
Destino: (54) 3535-3516</t>
  </si>
  <si>
    <t>Ligação não atendida via telefone virtual do Agendor
Destino: (54) 3535-3535</t>
  </si>
  <si>
    <t>Ligação via telefone virtual do Agendor
Destino: (11) 3634-8110</t>
  </si>
  <si>
    <t>Ligação via telefone virtual do Agendor
Destino: (11) 2592-5899</t>
  </si>
  <si>
    <t>Ligação não atendida via telefone virtual do Agendor
Destino: (21) 2399-0512</t>
  </si>
  <si>
    <t>Ligação não atendida via telefone virtual do Agendor
Destino: (62) 3514-1232</t>
  </si>
  <si>
    <t>Ligação não atendida via telefone virtual do Agendor
Destino: (27) 3244-5321</t>
  </si>
  <si>
    <t>Ligação não atendida via telefone virtual do Agendor
Destino: (27) 3336-4030</t>
  </si>
  <si>
    <t>Ligação não atendida via telefone virtual do Agendor
Destino: (11) 4693-8125</t>
  </si>
  <si>
    <t>Ligação não atendida via telefone virtual do Agendor
Destino: (19) 2127-9600</t>
  </si>
  <si>
    <t>Ligação não atendida via telefone virtual do Agendor
Destino: (11) 2024-6640</t>
  </si>
  <si>
    <t>Ligação não atendida via telefone virtual do Agendor
Destino: (11) 98203-8409</t>
  </si>
  <si>
    <t>Ligação via telefone virtual do Agendor
Destino: (11) 2010-1010</t>
  </si>
  <si>
    <t>Ligação não atendida via telefone virtual do Agendor
Destino: (54) 3291-2522</t>
  </si>
  <si>
    <t>Ligação via telefone virtual do Agendor
Destino: (11) 4054-4192</t>
  </si>
  <si>
    <t>Ligação não atendida via telefone virtual do Agendor
Destino: (21) 3549-1204</t>
  </si>
  <si>
    <t>Ligação não atendida via telefone virtual do Agendor
Destino: (21) 3549-1205</t>
  </si>
  <si>
    <t>Ligação via telefone virtual do Agendor
Destino: (21) 3802-0252</t>
  </si>
  <si>
    <t>Ligação via telefone virtual do Agendor
Destino: (11) 3274-6300</t>
  </si>
  <si>
    <t>Ligação não atendida via telefone virtual do Agendor
Destino: (11) 3067-3400</t>
  </si>
  <si>
    <t>Ligação não atendida via telefone virtual do Agendor
Destino: (19) 99724-5848</t>
  </si>
  <si>
    <t>Ligação via telefone virtual do Agendor
Destino: (19) 98803-4193</t>
  </si>
  <si>
    <t>Ligação não atendida via telefone virtual do Agendor
Destino: (19) 3446-6862</t>
  </si>
  <si>
    <t>Ligação não atendida via telefone virtual do Agendor
Destino: (11) 2425-5400</t>
  </si>
  <si>
    <t>Ligação não atendida via telefone virtual do Agendor
Destino: (11) 2221-0445</t>
  </si>
  <si>
    <t>Ligação não atendida via telefone virtual do Agendor
Destino: (19) 98871-4139</t>
  </si>
  <si>
    <t>Ligação via telefone virtual do Agendor
Destino: (19) 3272-7707</t>
  </si>
  <si>
    <t>Ligação não atendida via telefone virtual do Agendor
Destino: (19) 3308-4152</t>
  </si>
  <si>
    <t>Ligação não atendida via telefone virtual do Agendor
Destino: (11) 2604-7705</t>
  </si>
  <si>
    <t>Ligação não atendida via telefone virtual do Agendor
Destino: (11) 2603-4178</t>
  </si>
  <si>
    <t>Ligação não atendida via telefone virtual do Agendor
Destino: (11) 2604-2285</t>
  </si>
  <si>
    <t>Ligação não atendida via telefone virtual do Agendor
Destino: (11) 99409-3909</t>
  </si>
  <si>
    <t>Ligação não atendida via telefone virtual do Agendor
Destino: (11) 2936-3088</t>
  </si>
  <si>
    <t>Ligação não atendida via telefone virtual do Agendor
Destino: (19) 3295-4734</t>
  </si>
  <si>
    <t>Ligação não atendida via telefone virtual do Agendor
Destino: (19) 3245-7752</t>
  </si>
  <si>
    <t>Ligação via telefone virtual do Agendor
Destino: (11) 5562-5060</t>
  </si>
  <si>
    <t>Ligação não atendida via telefone virtual do Agendor
Destino: (24) 3356-3351</t>
  </si>
  <si>
    <t>Ligação não atendida via telefone virtual do Agendor
Destino: (31) 3849-7000</t>
  </si>
  <si>
    <t>Ligação via telefone virtual do Agendor
Destino: (11) 4059-1719</t>
  </si>
  <si>
    <t>Ligação via telefone virtual do Agendor
Destino: (11) 4044-7956</t>
  </si>
  <si>
    <t>Ligação via telefone virtual do Agendor
Destino: (11) 97339-0110</t>
  </si>
  <si>
    <t>Ligação não atendida via telefone virtual do Agendor
Destino: (11) 2774-6853</t>
  </si>
  <si>
    <t>Ligação via telefone virtual do Agendor
Destino: (11) 2780-0444</t>
  </si>
  <si>
    <t>Ligação via telefone virtual do Agendor
Destino: (11) 99843-1909</t>
  </si>
  <si>
    <t>Ligação não atendida via telefone virtual do Agendor
Destino: (11) 3476-1894</t>
  </si>
  <si>
    <t>Ligação não atendida via telefone virtual do Agendor
Destino: (11) 2225-2546</t>
  </si>
  <si>
    <t>Ligação não atendida via telefone virtual do Agendor
Destino: (11) 3459-3121</t>
  </si>
  <si>
    <t>Ligação não atendida via telefone virtual do Agendor
Destino: (11) 97847-6940</t>
  </si>
  <si>
    <t>Ligação não atendida via telefone virtual do Agendor
Destino: (11) 3370-8499</t>
  </si>
  <si>
    <t>Ligação via telefone virtual do Agendor
Destino: (19) 98426-7719</t>
  </si>
  <si>
    <t>Ligação não atendida via telefone virtual do Agendor
Destino: (19) 98212-6921</t>
  </si>
  <si>
    <t>Ligação não atendida via telefone virtual do Agendor
Destino: (19) 3845-3638</t>
  </si>
  <si>
    <t>Ligação não atendida via telefone virtual do Agendor
Destino: (11) 2154-5519</t>
  </si>
  <si>
    <t>Ligação não atendida via telefone virtual do Agendor
Destino: (11) 99752-7632</t>
  </si>
  <si>
    <t>Ligação não atendida via telefone virtual do Agendor
Destino: (11) 2062-8156</t>
  </si>
  <si>
    <t>Ligação não atendida via telefone virtual do Agendor
Destino: (11) 2236-9902</t>
  </si>
  <si>
    <t>Ligação não atendida via telefone virtual do Agendor
Destino: (11) 2236-9900</t>
  </si>
  <si>
    <t>Ligação não atendida via telefone virtual do Agendor
Destino: (11) 2239-2619</t>
  </si>
  <si>
    <t>Ligação não atendida via telefone virtual do Agendor
Destino: (11) 98161-4028</t>
  </si>
  <si>
    <t>Ligação não atendida via telefone virtual do Agendor
Destino: (11) 5920-3814</t>
  </si>
  <si>
    <t>Ligação não atendida via telefone virtual do Agendor
Destino: (11) 2957-4182</t>
  </si>
  <si>
    <t>Ligação não atendida via telefone virtual do Agendor
Destino: (11) 2957-2019</t>
  </si>
  <si>
    <t>Ligação não atendida via telefone virtual do Agendor
Destino: (11) 4473-1676</t>
  </si>
  <si>
    <t>Ligação não atendida via telefone virtual do Agendor
Destino: (19) 97810-6507</t>
  </si>
  <si>
    <t>Ligação não atendida via telefone virtual do Agendor
Destino: (19) 3231-2461</t>
  </si>
  <si>
    <t>Ligação não atendida via telefone virtual do Agendor
Destino: (19) 3342-0272</t>
  </si>
  <si>
    <t>Ligação via telefone virtual do Agendor
Destino: (11) 3702-1900</t>
  </si>
  <si>
    <t>Ligação não atendida via telefone virtual do Agendor
Destino: (11) 2747-3177</t>
  </si>
  <si>
    <t>Ligação não atendida via telefone virtual do Agendor
Destino: (11) 3794-6361</t>
  </si>
  <si>
    <t>Ligação via telefone virtual do Agendor
Destino: (11) 2917-2643</t>
  </si>
  <si>
    <t>Ligação não atendida via telefone virtual do Agendor
Destino: (11) 2480-2116</t>
  </si>
  <si>
    <t>Ligação não atendida via telefone virtual do Agendor
Destino: (11) 4974-8623</t>
  </si>
  <si>
    <t>Ligação via telefone virtual do Agendor
Destino: (11) 2489-4040</t>
  </si>
  <si>
    <t>Ligação não atendida via telefone virtual do Agendor
Destino: (11) 4798-8616</t>
  </si>
  <si>
    <t>Ligação não atendida via telefone virtual do Agendor
Destino: (11) 3326-0465</t>
  </si>
  <si>
    <t>Ligação via telefone virtual do Agendor
Destino: (11) 2967-2166</t>
  </si>
  <si>
    <t>Ligação não atendida via telefone virtual do Agendor
Destino: (11) 2967-6671</t>
  </si>
  <si>
    <t>Ligação via telefone virtual do Agendor
Destino: (19) 3022-6356</t>
  </si>
  <si>
    <t>Ligação via telefone virtual do Agendor
Destino: (19) 3805-7700</t>
  </si>
  <si>
    <t>Ligação via telefone virtual do Agendor
Destino: (19) 3806-6400</t>
  </si>
  <si>
    <t>Ligação não atendida via telefone virtual do Agendor
Destino: (19) 3862-2979</t>
  </si>
  <si>
    <t>Ligação não atendida via telefone virtual do Agendor
Destino: (11) 2302-4990</t>
  </si>
  <si>
    <t>Ligação via telefone virtual do Agendor
Destino: (11) 96216-6709</t>
  </si>
  <si>
    <t>Ligação não atendida via telefone virtual do Agendor
Destino: (11) 5816-5122</t>
  </si>
  <si>
    <t>Ligação via telefone virtual do Agendor
Destino: (11) 2553-8997</t>
  </si>
  <si>
    <t>Ligação via telefone virtual do Agendor
Destino: (11) 2036-3226</t>
  </si>
  <si>
    <t>Ligação não atendida via telefone virtual do Agendor
Destino: (11) 2967-3985</t>
  </si>
  <si>
    <t>Ligação não atendida via telefone virtual do Agendor
Destino: (11) 2093-8039</t>
  </si>
  <si>
    <t>Ligação via telefone virtual do Agendor
Destino: (11) 99481-6318</t>
  </si>
  <si>
    <t>Ligação não atendida via telefone virtual do Agendor
Destino: (11) 4021-5999</t>
  </si>
  <si>
    <t>Ligação não atendida via telefone virtual do Agendor
Destino: (11) 4717-8905</t>
  </si>
  <si>
    <t>Ligação via telefone virtual do Agendor
Destino: (11) 2965-3193</t>
  </si>
  <si>
    <t>Ligação via telefone virtual do Agendor
Destino: (11) 3876-7600</t>
  </si>
  <si>
    <t>Ligação via telefone virtual do Agendor
Destino: (11) 2600-8001</t>
  </si>
  <si>
    <t>Ligação não atendida via telefone virtual do Agendor
Destino: (11) 96856-2119</t>
  </si>
  <si>
    <t>Ligação via telefone virtual do Agendor
Destino: (11) 2484-2002</t>
  </si>
  <si>
    <t>Ligação não atendida via telefone virtual do Agendor
Destino: (27) 99947-7006</t>
  </si>
  <si>
    <t>Ligação via telefone virtual do Agendor
Destino: (11) 93730-5639</t>
  </si>
  <si>
    <t>Ligação não atendida via telefone virtual do Agendor
Destino: (11) 4114-6063</t>
  </si>
  <si>
    <t>Ligação não atendida via telefone virtual do Agendor
Destino: (11) 4365-1147</t>
  </si>
  <si>
    <t>Ligação não atendida via telefone virtual do Agendor
Destino: (11) 4365-1142</t>
  </si>
  <si>
    <t>Ligação não atendida via telefone virtual do Agendor
Destino: (11) 4455-7975</t>
  </si>
  <si>
    <t>Ligação não atendida via telefone virtual do Agendor
Destino: (11) 3564-7703</t>
  </si>
  <si>
    <t>Ligação não atendida via telefone virtual do Agendor
Destino: (11) 4156-8422</t>
  </si>
  <si>
    <t>Ligação não atendida via telefone virtual do Agendor
Destino: (11) 2965-3197</t>
  </si>
  <si>
    <t>Ligação não atendida via telefone virtual do Agendor
Destino: (11) 2605-9770</t>
  </si>
  <si>
    <t>Ligação não atendida via telefone virtual do Agendor
Destino: (19) 3806-2454</t>
  </si>
  <si>
    <t>Ligação não atendida via telefone virtual do Agendor
Destino: (11) 3577-4733</t>
  </si>
  <si>
    <t>Ligação não atendida via telefone virtual do Agendor
Destino: (11) 95670-5555</t>
  </si>
  <si>
    <t>Ligação via telefone virtual do Agendor
Destino: (11) 5670-5555</t>
  </si>
  <si>
    <t>Ligação não atendida via telefone virtual do Agendor
Destino: (11) 96889-6889</t>
  </si>
  <si>
    <t>Ligação via telefone virtual do Agendor
Destino: (11) 96889-6221</t>
  </si>
  <si>
    <t>Ligação não atendida via telefone virtual do Agendor
Destino: (11) 96889-6221</t>
  </si>
  <si>
    <t>Ligação não atendida via telefone virtual do Agendor
Destino: (31) 3461-7011</t>
  </si>
  <si>
    <t>Ligação não atendida via telefone virtual do Agendor
Destino: (31) 99353-0089</t>
  </si>
  <si>
    <t>Ligação via telefone virtual do Agendor
Destino: (31) 3461-7011</t>
  </si>
  <si>
    <t>Ligação via telefone virtual do Agendor
Destino: (11) 2705-0600</t>
  </si>
  <si>
    <t>Ligação via telefone virtual do Agendor
Destino: (31) 3271-5488</t>
  </si>
  <si>
    <t>Ligação via telefone virtual do Agendor
Destino: (11) 2217-3256</t>
  </si>
  <si>
    <t>Ligação via telefone virtual do Agendor
Destino: (24) 2244-4800</t>
  </si>
  <si>
    <t>AGENDAR RETORNO DE LIGAÇÃO PARA
setor financeiro</t>
  </si>
  <si>
    <t>Ligação via telefone virtual do Agendor
Destino: (24) 2244-4894</t>
  </si>
  <si>
    <t>Ligação não atendida via telefone virtual do Agendor
Destino: (21) 2655-9733</t>
  </si>
  <si>
    <t>Ligação não atendida via telefone virtual do Agendor
Destino: (21) 2621-6909</t>
  </si>
  <si>
    <t>Ligação não atendida via telefone virtual do Agendor
Destino: (22) 2653-0000</t>
  </si>
  <si>
    <t>Ligação não atendida via telefone virtual do Agendor
Destino: (18) 3652-8123</t>
  </si>
  <si>
    <t>Ligação não atendida via telefone virtual do Agendor
Destino: (21) 2239-9399</t>
  </si>
  <si>
    <t>Ligação não atendida via telefone virtual do Agendor
Destino: (34) 99906-7231</t>
  </si>
  <si>
    <t>AGENDAR RETORNO DE LIGAÇÃO PARA
ligar na segunda na parte da tarde Eliane Araujo</t>
  </si>
  <si>
    <t>Ligação via telefone virtual do Agendor
Destino: (21) 3850-2600</t>
  </si>
  <si>
    <t>Ligação não atendida via telefone virtual do Agendor
Destino: (34) 3046-3489</t>
  </si>
  <si>
    <t>Ligação via telefone virtual do Agendor
Destino: (34) 3236-9899</t>
  </si>
  <si>
    <t>Ligação via telefone virtual do Agendor
Destino: (44) 3133-7550</t>
  </si>
  <si>
    <t>Ligação não atendida via telefone virtual do Agendor
Destino: (21) 98007-7453</t>
  </si>
  <si>
    <t>Ligação não atendida via telefone virtual do Agendor
Destino: (21) 4042-6180</t>
  </si>
  <si>
    <t>Ligação não atendida via telefone virtual do Agendor
Destino: (21) 3363-2092</t>
  </si>
  <si>
    <t>Ligação via telefone virtual do Agendor
Destino: (61) 3080-1847</t>
  </si>
  <si>
    <t>Ligação via telefone virtual do Agendor
Destino: (21) 2709-0871</t>
  </si>
  <si>
    <t>Ligação não atendida via telefone virtual do Agendor
Destino: (34) 3239-0057</t>
  </si>
  <si>
    <t>Ligação via telefone virtual do Agendor
Destino: (34) 3211-9400</t>
  </si>
  <si>
    <t>Ligação via telefone virtual do Agendor
Destino: (34) 3211-0562</t>
  </si>
  <si>
    <t>Ligação via telefone virtual do Agendor
Destino: (85) 3033-3034</t>
  </si>
  <si>
    <t>Ligação não atendida via telefone virtual do Agendor
Destino: (54) 3027-1098</t>
  </si>
  <si>
    <t>Ligação via telefone virtual do Agendor
Destino: (54) 3025-3988</t>
  </si>
  <si>
    <t>Ligação não atendida via telefone virtual do Agendor
Destino: (54) 3025-3998</t>
  </si>
  <si>
    <t>Ligação não atendida via telefone virtual do Agendor
Destino: (21) 2210-0678</t>
  </si>
  <si>
    <t>Ligação via telefone virtual do Agendor
Destino: (32) 3212-0121</t>
  </si>
  <si>
    <t>Ligação via telefone virtual do Agendor
Destino: (24) 2244-4844</t>
  </si>
  <si>
    <t>Ligação não atendida via telefone virtual do Agendor
Destino: (21) 98909-3326</t>
  </si>
  <si>
    <t>Ligação não atendida via telefone virtual do Agendor
Destino: (35) 3212-9580</t>
  </si>
  <si>
    <t>Ligação não atendida via telefone virtual do Agendor
Destino: (82) 3522-9900</t>
  </si>
  <si>
    <t>Ligação não atendida via telefone virtual do Agendor
Destino: (19) 99824-4802</t>
  </si>
  <si>
    <t>Ligação via telefone virtual do Agendor
Destino: (21) 2642-9605</t>
  </si>
  <si>
    <t>Ligação via telefone virtual do Agendor
Destino: (11) 2609-1571</t>
  </si>
  <si>
    <t>Ligação via telefone virtual do Agendor
Destino: (11) 3181-5223</t>
  </si>
  <si>
    <t>Ligação via telefone virtual do Agendor
Destino: (11) 4504-7000</t>
  </si>
  <si>
    <t>Ligação não atendida via telefone virtual do Agendor
Destino: (35) 3219-7415</t>
  </si>
  <si>
    <t>Ligação não atendida via telefone virtual do Agendor
Destino: (11) 5393-4276</t>
  </si>
  <si>
    <t>Ligação não atendida via telefone virtual do Agendor
Destino: (11) 2592-8856</t>
  </si>
  <si>
    <t>Ligação não atendida via telefone virtual do Agendor
Destino: (11) 3227-3460</t>
  </si>
  <si>
    <t>Ligação via telefone virtual do Agendor
Destino: (11) 3313-6319</t>
  </si>
  <si>
    <t>Ligação via telefone virtual do Agendor
Destino: (11) 2626-9832</t>
  </si>
  <si>
    <t>Ligação não atendida via telefone virtual do Agendor
Destino: (11) 96278-6031</t>
  </si>
  <si>
    <t>Ligação não atendida via telefone virtual do Agendor
Destino: (11) 98840-5125</t>
  </si>
  <si>
    <t>Ligação não atendida via telefone virtual do Agendor
Destino: (79) 99954-3414</t>
  </si>
  <si>
    <t>Ligação não atendida via telefone virtual do Agendor
Destino: (79) 99875-7442</t>
  </si>
  <si>
    <t>Ligação não atendida via telefone virtual do Agendor
Destino: (79) 3254-6833</t>
  </si>
  <si>
    <t>Ligação não atendida via telefone virtual do Agendor
Destino: (31) 3046-6576</t>
  </si>
  <si>
    <t>Ligação não atendida via telefone virtual do Agendor
Destino: (37) 3241-4360</t>
  </si>
  <si>
    <t>Ligação não atendida via telefone virtual do Agendor
Destino: (37) 3212-7949</t>
  </si>
  <si>
    <t>Ligação não atendida via telefone virtual do Agendor
Destino: (31) 3571-6206</t>
  </si>
  <si>
    <t>Ligação não atendida via telefone virtual do Agendor
Destino: (22) 2634-0409</t>
  </si>
  <si>
    <t>Ligação não atendida via telefone virtual do Agendor
Destino: (22) 2634-0426</t>
  </si>
  <si>
    <t>Ligação não atendida via telefone virtual do Agendor
Destino: (21) 2273-0519</t>
  </si>
  <si>
    <t>E-mail 
enviado por whatsapp 11971458040</t>
  </si>
  <si>
    <t>Ligação não atendida via telefone virtual do Agendor
Destino: (24) 2255-1936</t>
  </si>
  <si>
    <t>Ligação não atendida via telefone virtual do Agendor
Destino: (24) 2255-4447</t>
  </si>
  <si>
    <t>Ligação não atendida via telefone virtual do Agendor
Destino: (21) 3322-5468</t>
  </si>
  <si>
    <t>Ligação não atendida via telefone virtual do Agendor
Destino: (21) 98495-3446</t>
  </si>
  <si>
    <t>Ligação não atendida via telefone virtual do Agendor
Destino: (21) 2252-1154</t>
  </si>
  <si>
    <t>Ligação não atendida via telefone virtual do Agendor
Destino: (21) 2484-4594</t>
  </si>
  <si>
    <t>Ligação não atendida via telefone virtual do Agendor
Destino: (21) 3369-7703</t>
  </si>
  <si>
    <t>Ligação via telefone virtual do Agendor
Destino: (21) 3609-2800</t>
  </si>
  <si>
    <t>AGENDAR RETORNO DE LIGAÇÃO PARA
carla crispim</t>
  </si>
  <si>
    <t>Ligação não atendida via telefone virtual do Agendor
Destino: (42) 3252-1705</t>
  </si>
  <si>
    <t>Ligação não atendida via telefone virtual do Agendor
Destino: (42) 3252-8120</t>
  </si>
  <si>
    <t>Ligação via telefone virtual do Agendor
Destino: (84) 3422-1550</t>
  </si>
  <si>
    <t>Ligação não atendida via telefone virtual do Agendor
Destino: (84) 3316-6159</t>
  </si>
  <si>
    <t>Ligação não atendida via telefone virtual do Agendor
Destino: (84) 3316-6874</t>
  </si>
  <si>
    <t>Ligação não atendida via telefone virtual do Agendor
Destino: (22) 2041-3089</t>
  </si>
  <si>
    <t>Ligação não atendida via telefone virtual do Agendor
Destino: (21) 2691-3326</t>
  </si>
  <si>
    <t>Ligação não atendida via telefone virtual do Agendor
Destino: (22) 2665-1070</t>
  </si>
  <si>
    <t>Ligação não atendida via telefone virtual do Agendor
Destino: (22) 2665-6827</t>
  </si>
  <si>
    <t>Ligação não atendida via telefone virtual do Agendor
Destino: (31) 99958-6331</t>
  </si>
  <si>
    <t>Ligação via telefone virtual do Agendor
Destino: (47) 98888-4161</t>
  </si>
  <si>
    <t>Ligação não atendida via telefone virtual do Agendor
Destino: (31) 3357-5680</t>
  </si>
  <si>
    <t>Ligação não atendida via telefone virtual do Agendor
Destino: (11) 3683-7175</t>
  </si>
  <si>
    <t>Ligação não atendida via telefone virtual do Agendor
Destino: (21) 2132-7456</t>
  </si>
  <si>
    <t>Ligação não atendida via telefone virtual do Agendor
Destino: (24) 2463-1196</t>
  </si>
  <si>
    <t>Ligação não atendida via telefone virtual do Agendor
Destino: (27) 3323-7500</t>
  </si>
  <si>
    <t>Ligação não atendida via telefone virtual do Agendor
Destino: (49) 99104-4710</t>
  </si>
  <si>
    <t>Ligação não atendida via telefone virtual do Agendor
Destino: (49) 3604-0020</t>
  </si>
  <si>
    <t>Ligação não atendida via telefone virtual do Agendor
Destino: (55) 3538-1017</t>
  </si>
  <si>
    <t>Ligação via telefone virtual do Agendor
Destino: (14) 3283-8070</t>
  </si>
  <si>
    <t>Ligação não atendida via telefone virtual do Agendor
Destino: (67) 99234-8575</t>
  </si>
  <si>
    <t>Ligação não atendida via telefone virtual do Agendor
Destino: (67) 3364-1000</t>
  </si>
  <si>
    <t>Ligação não atendida via telefone virtual do Agendor
Destino: (79) 98824-5127</t>
  </si>
  <si>
    <t>Ligação não atendida via telefone virtual do Agendor
Destino: (79) 3114-8707</t>
  </si>
  <si>
    <t>Ligação não atendida via telefone virtual do Agendor
Destino: (79) 3114-8705</t>
  </si>
  <si>
    <t>Ligação não atendida via telefone virtual do Agendor
Destino: (27) 3349-6689</t>
  </si>
  <si>
    <t>Ligação não atendida via telefone virtual do Agendor
Destino: (19) 3365-7358</t>
  </si>
  <si>
    <t>Ligação não atendida via telefone virtual do Agendor
Destino: (11) 2692-4500</t>
  </si>
  <si>
    <t>Ligação via telefone virtual do Agendor
Destino: (12) 3308-9470</t>
  </si>
  <si>
    <t>Ligação não atendida via telefone virtual do Agendor
Destino: (21) 3416-3175</t>
  </si>
  <si>
    <t>Ligação não atendida via telefone virtual do Agendor
Destino: (21) 2585-5593</t>
  </si>
  <si>
    <t>Ligação não atendida via telefone virtual do Agendor
Destino: (21) 99972-5031</t>
  </si>
  <si>
    <t>Ligação não atendida via telefone virtual do Agendor
Destino: (21) 2585-0766</t>
  </si>
  <si>
    <t>Ligação não atendida via telefone virtual do Agendor
Destino: (21) 2441-4314</t>
  </si>
  <si>
    <t>Ligação não atendida via telefone virtual do Agendor
Destino: (11) 4412-2817</t>
  </si>
  <si>
    <t>Ligação não atendida via telefone virtual do Agendor
Destino: (11) 99250-1574</t>
  </si>
  <si>
    <t>Ligação via telefone virtual do Agendor
Destino: (31) 3389-5691</t>
  </si>
  <si>
    <t>Ligação não atendida via telefone virtual do Agendor
Destino: (31) 3389-5550</t>
  </si>
  <si>
    <t>Ligação via telefone virtual do Agendor
Destino: (31) 3389-5679</t>
  </si>
  <si>
    <t>Ligação não atendida via telefone virtual do Agendor
Destino: (21) 2288-4469</t>
  </si>
  <si>
    <t>Ligação não atendida via telefone virtual do Agendor
Destino: (21) 2570-7515</t>
  </si>
  <si>
    <t>Ligação não atendida via telefone virtual do Agendor
Destino: (31) 3393-7411</t>
  </si>
  <si>
    <t>Ligação não atendida via telefone virtual do Agendor
Destino: (31) 3397-8283</t>
  </si>
  <si>
    <t>Ligação não atendida via telefone virtual do Agendor
Destino: (31) 3198-5522</t>
  </si>
  <si>
    <t>Ligação não atendida via telefone virtual do Agendor
Destino: (31) 3198-5500</t>
  </si>
  <si>
    <t>Ligação não atendida via telefone virtual do Agendor
Destino: (21) 3451-8295</t>
  </si>
  <si>
    <t>Ligação via telefone virtual do Agendor
Destino: (24) 2243-2912</t>
  </si>
  <si>
    <t>Ligação não atendida via telefone virtual do Agendor
Destino: (21) 3451-8292</t>
  </si>
  <si>
    <t>Ligação não atendida via telefone virtual do Agendor
Destino: (21) 3361-9874</t>
  </si>
  <si>
    <t>Ligação via telefone virtual do Agendor
Destino: (43) 3172-7777</t>
  </si>
  <si>
    <t>Ligação via telefone virtual do Agendor
Destino: (44) 99911-6067</t>
  </si>
  <si>
    <t>Ligação via telefone virtual do Agendor
Destino: (75) 3199-5180</t>
  </si>
  <si>
    <t>Ligação via telefone virtual do Agendor
Destino: (75) 99962-9595</t>
  </si>
  <si>
    <t>Ligação não atendida via telefone virtual do Agendor
Destino: (74) 99979-2631</t>
  </si>
  <si>
    <t>Ligação não atendida via telefone virtual do Agendor
Destino: (74) 3651-1692</t>
  </si>
  <si>
    <t>Ligação não atendida via telefone virtual do Agendor
Destino: (75) 99704-2127</t>
  </si>
  <si>
    <t>Ligação via telefone virtual do Agendor
Destino: (11) 2192-9500</t>
  </si>
  <si>
    <t>Ligação via telefone virtual do Agendor
Destino: (11) 3081-8677</t>
  </si>
  <si>
    <t>Ligação não atendida via telefone virtual do Agendor
Destino: (11) 4779-7553</t>
  </si>
  <si>
    <t>Ligação via telefone virtual do Agendor
Destino: (71) 3646-9577</t>
  </si>
  <si>
    <t>Ligação não atendida via telefone virtual do Agendor
Destino: (71) 3378-1003</t>
  </si>
  <si>
    <t>Ligação não atendida via telefone virtual do Agendor
Destino: (71) 3646-9580</t>
  </si>
  <si>
    <t>Ligação via telefone virtual do Agendor
Destino: (15) 3330-0300</t>
  </si>
  <si>
    <t>Ligação não atendida via telefone virtual do Agendor
Destino: (19) 99217-6517</t>
  </si>
  <si>
    <t>Ligação via telefone virtual do Agendor
Destino: (11) 4290-0980</t>
  </si>
  <si>
    <t>Ligação via telefone virtual do Agendor
Destino: (21) 97973-6722</t>
  </si>
  <si>
    <t>Ligação via telefone virtual do Agendor
Destino: (11) 99920-5205</t>
  </si>
  <si>
    <t>Ligação via telefone virtual do Agendor
Destino: (11) 3048-8700</t>
  </si>
  <si>
    <t>Ligação via telefone virtual do Agendor
Destino: (11) 4547-9999</t>
  </si>
  <si>
    <t>Ligação não atendida via telefone virtual do Agendor
Destino: (11) 3048-8712</t>
  </si>
  <si>
    <t>Ligação via telefone virtual do Agendor
Destino: (43) 3274-8600</t>
  </si>
  <si>
    <t>Ligação via telefone virtual do Agendor
Destino: (11) 4750-3600</t>
  </si>
  <si>
    <t>Ligação não atendida via telefone virtual do Agendor
Destino: (43) 3274-8601</t>
  </si>
  <si>
    <t>Ligação não atendida via telefone virtual do Agendor
Destino: (43) 99923-2663</t>
  </si>
  <si>
    <t>Ligação não atendida via telefone virtual do Agendor
Destino: (43) 3615-1116</t>
  </si>
  <si>
    <t>Ligação não atendida via telefone virtual do Agendor
Destino: (43) 3615-1084</t>
  </si>
  <si>
    <t>Ligação não atendida via telefone virtual do Agendor
Destino: (43) 3615-1047</t>
  </si>
  <si>
    <t>Ligação via telefone virtual do Agendor
Destino: (48) 3467-1600</t>
  </si>
  <si>
    <t>Ligação não atendida via telefone virtual do Agendor
Destino: (48) 3657-3131</t>
  </si>
  <si>
    <t>Ligação não atendida via telefone virtual do Agendor
Destino: (48) 3657-3000</t>
  </si>
  <si>
    <t>Ligação não atendida via telefone virtual do Agendor
Destino: (37) 3333-1771</t>
  </si>
  <si>
    <t>Ligação não atendida via telefone virtual do Agendor
Destino: (47) 3332-8282</t>
  </si>
  <si>
    <t>Ligação via telefone virtual do Agendor
Destino: (41) 3525-8228</t>
  </si>
  <si>
    <t>Ligação via telefone virtual do Agendor
Destino: (11) 98447-7162</t>
  </si>
  <si>
    <t>Ligação via telefone virtual do Agendor
Destino: (48) 3380-1200</t>
  </si>
  <si>
    <t>Ligação não atendida via telefone virtual do Agendor
Destino: (44) 3018-3576</t>
  </si>
  <si>
    <t>Ligação não atendida via telefone virtual do Agendor
Destino: (67) 3409-1400</t>
  </si>
  <si>
    <t>Ligação via telefone virtual do Agendor
Destino: (21) 99644-2018</t>
  </si>
  <si>
    <t>Ligação não atendida via telefone virtual do Agendor
Destino: (21) 3628-0006</t>
  </si>
  <si>
    <t>Ligação via telefone virtual do Agendor
Destino: (35) 3197-9986</t>
  </si>
  <si>
    <t>Ligação não atendida via telefone virtual do Agendor
Destino: (11) 4646-7098</t>
  </si>
  <si>
    <t>Ligação não atendida via telefone virtual do Agendor
Destino: (11) 4646-7081</t>
  </si>
  <si>
    <t>Ligação não atendida via telefone virtual do Agendor
Destino: (11) 2931-8384</t>
  </si>
  <si>
    <t>Ligação não atendida via telefone virtual do Agendor
Destino: (11) 96855-1774</t>
  </si>
  <si>
    <t>Ligação via telefone virtual do Agendor
Destino: (11) 4121-4500</t>
  </si>
  <si>
    <t>Ligação via telefone virtual do Agendor
Destino: (41) 98861-4255</t>
  </si>
  <si>
    <t>Ligação via telefone virtual do Agendor
Destino: (71) 3642-7050</t>
  </si>
  <si>
    <t>Ligação não atendida via telefone virtual do Agendor
Destino: (71) 3642-7058</t>
  </si>
  <si>
    <t>Ligação não atendida via telefone virtual do Agendor
Destino: (21) 97925-6545</t>
  </si>
  <si>
    <t>Ligação não atendida via telefone virtual do Agendor
Destino: (21) 98907-7772</t>
  </si>
  <si>
    <t>Ligação via telefone virtual do Agendor
Destino: (21) 3556-6994</t>
  </si>
  <si>
    <t>Ligação não atendida via telefone virtual do Agendor
Destino: (11) 99727-4862</t>
  </si>
  <si>
    <t>Ligação não atendida via telefone virtual do Agendor
Destino: (11) 99626-6924</t>
  </si>
  <si>
    <t>Ligação não atendida via telefone virtual do Agendor
Destino: (11) 2127-8779</t>
  </si>
  <si>
    <t>Ligação não atendida via telefone virtual do Agendor
Destino: (11) 3207-9085</t>
  </si>
  <si>
    <t>Ligação via telefone virtual do Agendor
Destino: (75) 3224-1242</t>
  </si>
  <si>
    <t>Ligação não atendida via telefone virtual do Agendor
Destino: (75) 99144-0991</t>
  </si>
  <si>
    <t>Ligação não atendida via telefone virtual do Agendor
Destino: (75) 3625-3999</t>
  </si>
  <si>
    <t>Ligação via telefone virtual do Agendor
Destino: (12) 3608-6000</t>
  </si>
  <si>
    <t>Ligação não atendida via telefone virtual do Agendor
Destino: (21) 99690-7798</t>
  </si>
  <si>
    <t>Ligação não atendida via telefone virtual do Agendor
Destino: (21) 4141-9856</t>
  </si>
  <si>
    <t>Ligação via telefone virtual do Agendor
Destino: (21) 2539-5286</t>
  </si>
  <si>
    <t>Ligação via telefone virtual do Agendor
Destino: (11) 3151-4219</t>
  </si>
  <si>
    <t>Ligação não atendida via telefone virtual do Agendor
Destino: (55) 99921-2599</t>
  </si>
  <si>
    <t>Ligação não atendida via telefone virtual do Agendor
Destino: (14) 3283-8070</t>
  </si>
  <si>
    <t>Ligação via telefone virtual do Agendor
Destino: (81) 99206-1925</t>
  </si>
  <si>
    <t>Ligação via telefone virtual do Agendor
Destino: (81) 99971-2813</t>
  </si>
  <si>
    <t>Ligação não atendida via telefone virtual do Agendor
Destino: (81) 98821-2447</t>
  </si>
  <si>
    <t>Ligação não atendida via telefone virtual do Agendor
Destino: (11) 3977-1777</t>
  </si>
  <si>
    <t>Ligação não atendida via telefone virtual do Agendor
Destino: (11) 3977-1786</t>
  </si>
  <si>
    <t>Ligação via telefone virtual do Agendor
Destino: (34) 3239-6565</t>
  </si>
  <si>
    <t>Ligação não atendida via telefone virtual do Agendor
Destino: (62) 3328-4881</t>
  </si>
  <si>
    <t>Ligação via telefone virtual do Agendor
Destino: (71) 3019-2968</t>
  </si>
  <si>
    <t>Ligação via telefone virtual do Agendor
Destino: (11) 2334-9333</t>
  </si>
  <si>
    <t>Ligação via telefone virtual do Agendor
Destino: (91) 99162-2590</t>
  </si>
  <si>
    <t>Ligação via telefone virtual do Agendor
Destino: (11) 99684-2408</t>
  </si>
  <si>
    <t>Ligação via telefone virtual do Agendor
Destino: (21) 98632-6531</t>
  </si>
  <si>
    <t>Ligação não atendida via telefone virtual do Agendor
Destino: (43) 3172-5100</t>
  </si>
  <si>
    <t>Ligação via telefone virtual do Agendor
Destino: (48) 3461-3100</t>
  </si>
  <si>
    <t>Ligação não atendida via telefone virtual do Agendor
Destino: (21) 7046-9575</t>
  </si>
  <si>
    <t>Ligação via telefone virtual do Agendor
Destino: (11) 3473-6252</t>
  </si>
  <si>
    <t>Ligação não atendida via telefone virtual do Agendor
Destino: (44) 99952-3979</t>
  </si>
  <si>
    <t>Ligação não atendida via telefone virtual do Agendor
Destino: (44) 98416-2989</t>
  </si>
  <si>
    <t>Ligação via telefone virtual do Agendor
Destino: (11) 3003-3949</t>
  </si>
  <si>
    <t>Ligação via telefone virtual do Agendor
Destino: (19) 99268-0292</t>
  </si>
  <si>
    <t>Ligação via telefone virtual do Agendor
Destino: (19) 99766-4230</t>
  </si>
  <si>
    <t>Ligação via telefone virtual do Agendor
Destino: (19) 99766-4713</t>
  </si>
  <si>
    <t>Ligação via telefone virtual do Agendor
Destino: (31) 2122-2400</t>
  </si>
  <si>
    <t>Ligação não atendida via telefone virtual do Agendor
Destino: (62) 3512-4426</t>
  </si>
  <si>
    <t>Ligação não atendida via telefone virtual do Agendor
Destino: (62) 3512-4451</t>
  </si>
  <si>
    <t>Ligação não atendida via telefone virtual do Agendor
Destino: (62) 3594-6012</t>
  </si>
  <si>
    <t>Ligação via telefone virtual do Agendor
Destino: (11) 3186-1000</t>
  </si>
  <si>
    <t>Ligação via telefone virtual do Agendor
Destino: (51) 3793-4300</t>
  </si>
  <si>
    <t>Ligação via telefone virtual do Agendor
Destino: (11) 4653-9999</t>
  </si>
  <si>
    <t>Ligação via telefone virtual do Agendor
Destino: (19) 3859-1201</t>
  </si>
  <si>
    <t>Ligação via telefone virtual do Agendor
Destino: (35) 3331-1472</t>
  </si>
  <si>
    <t>Ligação via telefone virtual do Agendor
Destino: (21) 2589-8535</t>
  </si>
  <si>
    <t>Ligação via telefone virtual do Agendor
Destino: (51) 3474-2817</t>
  </si>
  <si>
    <t>Ligação via telefone virtual do Agendor
Destino: (51) 3066-8878</t>
  </si>
  <si>
    <t>Ligação não atendida via telefone virtual do Agendor
Destino: (48) 99161-3325</t>
  </si>
  <si>
    <t>Ligação via telefone virtual do Agendor
Destino: (11) 4641-1907</t>
  </si>
  <si>
    <t>Ligação via telefone virtual do Agendor
Destino: (11) 4648-1313</t>
  </si>
  <si>
    <t>Ligação via telefone virtual do Agendor
Destino: (21) 3528-7861</t>
  </si>
  <si>
    <t>Ligação via telefone virtual do Agendor
Destino: (21) 2288-1329</t>
  </si>
  <si>
    <t>Ligação não atendida via telefone virtual do Agendor
Destino: (51) 3738-6106</t>
  </si>
  <si>
    <t>Ligação não atendida via telefone virtual do Agendor
Destino: (51) 3741-2466</t>
  </si>
  <si>
    <t>Ligação não atendida via telefone virtual do Agendor
Destino: (77) 3452-2665</t>
  </si>
  <si>
    <t>Ligação via telefone virtual do Agendor
Destino: (47) 3246-5479</t>
  </si>
  <si>
    <t>Ligação via telefone virtual do Agendor
Destino: (27) 3328-0012</t>
  </si>
  <si>
    <t>Ligação via telefone virtual do Agendor
Destino: (11) 3554-8875</t>
  </si>
  <si>
    <t>Ligação não atendida via telefone virtual do Agendor
Destino: (11) 4195-1721</t>
  </si>
  <si>
    <t>Ligação não atendida via telefone virtual do Agendor
Destino: (11) 4194-2065</t>
  </si>
  <si>
    <t>Ligação via telefone virtual do Agendor
Destino: (11) 3218-7300</t>
  </si>
  <si>
    <t>Ligação não atendida via telefone virtual do Agendor
Destino: (21) 3237-9500</t>
  </si>
  <si>
    <t>Ligação não atendida via telefone virtual do Agendor
Destino: (21) 99649-4797</t>
  </si>
  <si>
    <t>CONTATO@FORMBOB.COM.BR</t>
  </si>
  <si>
    <t>Ligação via telefone virtual do Agendor
Destino: (71) 3416-1900</t>
  </si>
  <si>
    <t>Ligação não atendida via telefone virtual do Agendor
Destino: (61) 3383-3003</t>
  </si>
  <si>
    <t>Ligação via telefone virtual do Agendor
Destino: (61) 3383-3003</t>
  </si>
  <si>
    <t>Ligação não atendida via telefone virtual do Agendor
Destino: (11) 3074-0033</t>
  </si>
  <si>
    <t>Ligação via telefone virtual do Agendor
Destino: (11) 3074-0033</t>
  </si>
  <si>
    <t>Ligação via telefone virtual do Agendor
Destino: (37) 3421-3093</t>
  </si>
  <si>
    <t>Ligação não atendida via telefone virtual do Agendor
Destino: (11) 4121-4500</t>
  </si>
  <si>
    <t>Ligação via telefone virtual do Agendor
Destino: (48) 3444-3100</t>
  </si>
  <si>
    <t>Ligação não atendida via telefone virtual do Agendor
Destino: (48) 3444-3130</t>
  </si>
  <si>
    <t>Ligação via telefone virtual do Agendor
Destino: (91) 3259-5177</t>
  </si>
  <si>
    <t>Ligação não atendida via telefone virtual do Agendor
Destino: (47) 3353-2100</t>
  </si>
  <si>
    <t>Ligação não atendida via telefone virtual do Agendor
Destino: (47) 3387-9999</t>
  </si>
  <si>
    <t>Ligação via telefone virtual do Agendor
Destino: (13) 3455-4346</t>
  </si>
  <si>
    <t>Ligação não atendida via telefone virtual do Agendor
Destino: (13) 3455-4346</t>
  </si>
  <si>
    <t>Ligação não atendida via telefone virtual do Agendor
Destino: (11) 2362-4674</t>
  </si>
  <si>
    <t>Ligação não atendida via telefone virtual do Agendor
Destino: (47) 3703-2200</t>
  </si>
  <si>
    <t>Ligação não atendida via telefone virtual do Agendor
Destino: (47) 3703-2500</t>
  </si>
  <si>
    <t>Ligação via telefone virtual do Agendor
Destino: (44) 99719-3408</t>
  </si>
  <si>
    <t>Ligação via telefone virtual do Agendor
Destino: (11) 4524-2283</t>
  </si>
  <si>
    <t>Ligação não atendida via telefone virtual do Agendor
Destino: (11) 2671-0159</t>
  </si>
  <si>
    <t>Ligação não atendida via telefone virtual do Agendor
Destino: (11) 4411-1333</t>
  </si>
  <si>
    <t>Ligação via telefone virtual do Agendor
Destino: (92) 2127-6333</t>
  </si>
  <si>
    <t>Ligação não atendida via telefone virtual do Agendor
Destino: (92) 3613-3060</t>
  </si>
  <si>
    <t>Ligação não atendida via telefone virtual do Agendor
Destino: (24) 2243-2912</t>
  </si>
  <si>
    <t>Ligação não atendida via telefone virtual do Agendor
Destino: (12) 3911-9302</t>
  </si>
  <si>
    <t>Ligação não atendida via telefone virtual do Agendor
Destino: (12) 99194-4348</t>
  </si>
  <si>
    <t>Ligação via telefone virtual do Agendor
Destino: (12) 99194-4348</t>
  </si>
  <si>
    <t>Ligação via telefone virtual do Agendor
Destino: (31) 3586-5565</t>
  </si>
  <si>
    <t>Ligação não atendida via telefone virtual do Agendor
Destino: (32) 3215-6631</t>
  </si>
  <si>
    <t>Ligação via telefone virtual do Agendor
Destino: (32) 3215-6631</t>
  </si>
  <si>
    <t>Ligação via telefone virtual do Agendor
Destino: (17) 3226-9090</t>
  </si>
  <si>
    <t>Ligação não atendida via telefone virtual do Agendor
Destino: (17) 3226-9090</t>
  </si>
  <si>
    <t>Ligação via telefone virtual do Agendor
Destino: (21) 98397-3752</t>
  </si>
  <si>
    <t>Ligação não atendida via telefone virtual do Agendor
Destino: (21) 98397-3752</t>
  </si>
  <si>
    <t>Ligação não atendida via telefone virtual do Agendor
Destino: (11) 4646-7080</t>
  </si>
  <si>
    <t>Ligação não atendida via telefone virtual do Agendor
Destino: (11) 96855-1723</t>
  </si>
  <si>
    <t>Ligação não atendida via telefone virtual do Agendor
Destino: (16) 99767-7509</t>
  </si>
  <si>
    <t>Ligação via telefone virtual do Agendor
Destino: (16) 3509-5558</t>
  </si>
  <si>
    <t>Ligação não atendida via telefone virtual do Agendor
Destino: (11) 98895-4081</t>
  </si>
  <si>
    <t>Ligação não atendida via telefone virtual do Agendor
Destino: (11) 4770-7496</t>
  </si>
  <si>
    <t>Ligação não atendida via telefone virtual do Agendor
Destino: (81) 3471-1310</t>
  </si>
  <si>
    <t>Ligação não atendida via telefone virtual do Agendor
Destino: (81) 3428-5566</t>
  </si>
  <si>
    <t>Ligação não atendida via telefone virtual do Agendor
Destino: (27) 3300-7340</t>
  </si>
  <si>
    <t>Ligação via telefone virtual do Agendor
Destino: (32) 3539-4350</t>
  </si>
  <si>
    <t>Ligação via telefone virtual do Agendor
Destino: (69) 3316-2200</t>
  </si>
  <si>
    <t>Ligação não atendida via telefone virtual do Agendor
Destino: (91) 3322-7118</t>
  </si>
  <si>
    <t>Ligação via telefone virtual do Agendor
Destino: (81) 3224-8860</t>
  </si>
  <si>
    <t>Ligação não atendida via telefone virtual do Agendor
Destino: (21) 99319-8829</t>
  </si>
  <si>
    <t>Ligação via telefone virtual do Agendor
Destino: (35) 3197-9985</t>
  </si>
  <si>
    <t>Ligação via telefone virtual do Agendor
Destino: (16) 3701-6880</t>
  </si>
  <si>
    <t>Rayane pediu para retornar amanhã e falar com Eliane.</t>
  </si>
  <si>
    <t xml:space="preserve">Fernanda informou que atualmente trabalham com banco e factoring, mostrou interesse em saber mais. Pediu retorno segunda 08:30/9:00Hr. </t>
  </si>
  <si>
    <t xml:space="preserve">Luiz informou que já realizam desconto e possuem parceiros (não mencionou quais). Pediu para enviar nossa proposta para o Mauro. Enviado para o E-mail: mauro.molinari@bronzearte.com.br. </t>
  </si>
  <si>
    <t xml:space="preserve">Laura solicitou envio por e-mail. Enviado para: carla.crispim@cmrcia.com.br .
</t>
  </si>
  <si>
    <t>Retornar para falar com Andréia.</t>
  </si>
  <si>
    <t>Ligação não atendida via telefone virtual do Agendor
Destino: (11) 2958-0851</t>
  </si>
  <si>
    <t>Ligação não atendida via telefone virtual do Agendor
Destino: (37) 3421-3093</t>
  </si>
  <si>
    <t>Ligação não atendida via telefone virtual do Agendor
Destino: (11) 2012-3107</t>
  </si>
  <si>
    <t>Foi realizado o envio do e-mail com a apresentação da Mobi Banco.
E-mail: E-mail: thaise.souza@compromesso.com.br.</t>
  </si>
  <si>
    <t>Leidiane estava ausente, retornar as 13:30.</t>
  </si>
  <si>
    <t>Ligação via telefone virtual do Agendor
Destino: (48) 3444-3130</t>
  </si>
  <si>
    <t xml:space="preserve">Luiza está transferindo para o financeiro e a ligação e está caindo (48) 3657-3131. 
</t>
  </si>
  <si>
    <t>Ligação não atendida via telefone virtual do Agendor
Destino: (48) 3461-3100</t>
  </si>
  <si>
    <t>Foi realizado o envio do e-mail com a apresentação da Mobi Banco.
E-mail:cristalcopo@cristalcopo.com.br</t>
  </si>
  <si>
    <t>Ligação não atendida via telefone virtual do Agendor
Destino: (48) 3467-1600</t>
  </si>
  <si>
    <t>Ligação não atendida via telefone virtual do Agendor
Destino: (41) 98861-4255</t>
  </si>
  <si>
    <t>Priscylla agendou call para 12/11 às 15hrs.</t>
  </si>
  <si>
    <t>Ligação via telefone virtual do Agendor
Destino: (19) 3881-7900</t>
  </si>
  <si>
    <t>Foi realizado o envio do e-mail com a apresentação da Mobi Banco.
E-mail: financeiro@andritex.com.br</t>
  </si>
  <si>
    <t>Ligação via telefone virtual do Agendor
Destino: (47) 3332-8282</t>
  </si>
  <si>
    <t>Ligação via telefone virtual do Agendor
Destino: (11) 3016-4544</t>
  </si>
  <si>
    <t>Ligação via telefone virtual do Agendor
Destino: (11) 3016-4500</t>
  </si>
  <si>
    <t>Ligação via telefone virtual do Agendor
Destino: (11) 2012-3107</t>
  </si>
  <si>
    <t xml:space="preserve">Foi realizado o envio do e-mail com a apresentação da Mobi Banco.
E-mail: adm@centrografica.com.br
</t>
  </si>
  <si>
    <t>Ligação não atendida via telefone virtual do Agendor
Destino: (11) 98447-7162</t>
  </si>
  <si>
    <t>Ligação via telefone virtual do Agendor
Destino: (11) 2958-0851</t>
  </si>
  <si>
    <t>Foi realizado o envio do e-mail com a apresentação da Mobi Banco.
E-mail: andmarcio@yahoo.com.br</t>
  </si>
  <si>
    <t>Ligação não atendida via telefone virtual do Agendor
Destino: (24) 2247-9852</t>
  </si>
  <si>
    <t>Telefone mudo.</t>
  </si>
  <si>
    <t>Ligação via telefone virtual do Agendor
Destino: (11) 2362-4674</t>
  </si>
  <si>
    <t>Ligação não atendida via telefone virtual do Agendor
Destino: (13) 3455-4854</t>
  </si>
  <si>
    <t>Foi realizado o envio do e-mail com a apresentação da Mobi Banco.
E-mail: financeiro02@villarosa.com.br</t>
  </si>
  <si>
    <t>Ligação não atendida via telefone virtual do Agendor
Destino: (48) 3390-1200</t>
  </si>
  <si>
    <t>Ligação não atendida via telefone virtual do Agendor
Destino: (48) 3380-1200</t>
  </si>
  <si>
    <t>Ana informou atualmente trabalham com factoring e banco, e informou o e-mail do Jean(diretor financeiro) para envio da nossa apresentação. E-mail: jean@baston.com.br</t>
  </si>
  <si>
    <t xml:space="preserve">Caio(diretor) informou que atualmente trabalham com Banco Daycoval e Bradesco, devido a taxa que oferecem atualmente. Solicitou envio por e-mail: caio.laranjeira@hotmail.com.
E-mail: </t>
  </si>
  <si>
    <t>Foi realizado o envio do e-mail com a apresentação da Mobi Banco.
E-mail: nfe.entrada@alubar.net</t>
  </si>
  <si>
    <t>Ligação não atendida via telefone virtual do Agendor
Destino: (91) 3754-7110</t>
  </si>
  <si>
    <t>Ligação não atendida via telefone virtual do Agendor
Destino: (91) 3259-6750</t>
  </si>
  <si>
    <t xml:space="preserve">Fernanda informou que já trabalham com antecipações, pediu para eu enviar apresentação para Julio. E-mail enviado: jmorais@acqualimp.com. </t>
  </si>
  <si>
    <t>Ligação não atendida via telefone virtual do Agendor
Destino: (81) 99206-1925</t>
  </si>
  <si>
    <t>O telefone está fora de funcionamento.</t>
  </si>
  <si>
    <t xml:space="preserve">Foi realizado o envio do email com a apresentação da Mobi Banco.
E-mail:  financeiro@promel.com.br
</t>
  </si>
  <si>
    <t>Ligação não atendida via telefone virtual do Agendor
Destino: (19) 3881-7900</t>
  </si>
  <si>
    <t>Ligação não atendida via telefone virtual do Agendor
Destino: (16) 3701-6880</t>
  </si>
  <si>
    <t>Telefones encontrados no site só chamam.</t>
  </si>
  <si>
    <t>Foi realizado o envio do email com a apresntação da Mobi Banco.
Email: vendas@grupoaiz.com.br / financeiro@grupoaiz.com.br</t>
  </si>
  <si>
    <t>Ligação não atendida via telefone virtual do Agendor
Destino: (41) 3663-6633</t>
  </si>
  <si>
    <t>Ligação via telefone virtual do Agendor
Destino: (41) 3020-0900</t>
  </si>
  <si>
    <t>Ligação não atendida via telefone virtual do Agendor
Destino: (11) 4649-7612</t>
  </si>
  <si>
    <t>(11) 2447-1154 telefone da contabilidade e (11) 4649-7612 não completa.</t>
  </si>
  <si>
    <t>Ligação via telefone virtual do Agendor
Destino: (11) 2447-1154</t>
  </si>
  <si>
    <t>E-mail para: alcopel@alcopel.com.br</t>
  </si>
  <si>
    <t>E-mail enviado para: NOVOREBECA2@GMAIL.COM</t>
  </si>
  <si>
    <t>Ligação via telefone virtual do Agendor
Destino: (21) 98931-7234</t>
  </si>
  <si>
    <t>Ligação não atendida via telefone virtual do Agendor
Destino: (11) 3429-6938</t>
  </si>
  <si>
    <t>Retornar para falar com Sônia - 19 97147-5221</t>
  </si>
  <si>
    <t xml:space="preserve">Foi realizado o envio do email com a apresentação da Mobi Banco.
E-mail: FISCAL.QUALIPOL@GMAIL.COM
</t>
  </si>
  <si>
    <t xml:space="preserve">Foi realizado o envio do email com a apresentação da Mobi Banco.
E-mail: ALPLASTATACADISTA@GMAIL.COM
</t>
  </si>
  <si>
    <t>Mile pediu envio por e-mail. Enviado para: mauricio@autaplast.com.br.</t>
  </si>
  <si>
    <t>Ligação via telefone virtual do Agendor
Destino: (11) 3933-7599</t>
  </si>
  <si>
    <t>Ligação via telefone virtual do Agendor
Destino: (11) 2526-4488</t>
  </si>
  <si>
    <t>Foi realizado o envio do email com a apresentação da Mobi Banco.
E-mail:esquadria@aluvid.com.br</t>
  </si>
  <si>
    <t>Kelly informou que já trabalham com antecipação mas somente com comissárias. Pediu para eu enviar nosso e-mail e apresentação. Enviado para: tiago.cesar@spallo.com.br.</t>
  </si>
  <si>
    <t>Foi realizado o envio do email com a apresentação da Mobi Banco.
E-mail: bjpsp.fb@gmail.com</t>
  </si>
  <si>
    <t>Foi realizado o envio do email com a apresentação da Mobi Banco.
E-mail: comercial@amonex.com.br</t>
  </si>
  <si>
    <t>Foi realizado o envio do email com a apresentação da Mobi Banco.
E-mail:vendas@yenzah.com.br.</t>
  </si>
  <si>
    <t>Ligação não atendida via telefone virtual do Agendor
Destino: (22) 2771-5301</t>
  </si>
  <si>
    <t>Ligação não atendida via telefone virtual do Agendor
Destino: (21) 2537-9113</t>
  </si>
  <si>
    <t>Willian informou o telefone do financeiro: (11) 98895-4081, só chama. Irei retornar.</t>
  </si>
  <si>
    <t>Ligação via telefone virtual do Agendor
Destino: (11) 2348-5555</t>
  </si>
  <si>
    <t>Laura informou o e-mail para envio da apresentação: financeiro2@bmstrass.com.br.
Já trabalham com factoring, não lembrava a taxa usada, irá responder nosso e-mail informando.</t>
  </si>
  <si>
    <t xml:space="preserve">Foi realizado o envio do email com a apresentação da Mobi Banco.
E-mail: jair.vacaro@formitex.com.br
</t>
  </si>
  <si>
    <t xml:space="preserve">Foi realizado o envio do e-mail com a apresentação da Mobi Banco.
E-mail: controladoria@yenzah.com.br.
</t>
  </si>
  <si>
    <t>Ligação não atendida via telefone virtual do Agendor
Destino: (11) 99920-5205</t>
  </si>
  <si>
    <t>E-mail enviado para: wagner@bepack.com.br.</t>
  </si>
  <si>
    <t>E-mail enviado para: financeirosicram@gmail.com</t>
  </si>
  <si>
    <t>Ligação via telefone virtual do Agendor
Destino: (67) 3409-1400</t>
  </si>
  <si>
    <t xml:space="preserve">Fagner disse que o primeiro contato deve ser via e-mail, enviado para: contato@atlanta.eco.br.
</t>
  </si>
  <si>
    <t>E-mail enviado para: comercial@atacadaodopanificador.com.br</t>
  </si>
  <si>
    <t xml:space="preserve">E-mail enviado para: administracao@aramoveis.com.br
</t>
  </si>
  <si>
    <t>E-mail enviado para: daniela.gomes@rnvconsultoria.com.br</t>
  </si>
  <si>
    <t>Não atendeu, retornar.</t>
  </si>
  <si>
    <t>Ligação não atendida via telefone virtual do Agendor
Destino: (11) 99103-6603</t>
  </si>
  <si>
    <t>E-mail enviado para: fiscal@alls.com.br</t>
  </si>
  <si>
    <t xml:space="preserve">Telefones sem sucesso. </t>
  </si>
  <si>
    <t>Procurar Renata ou Gisele.</t>
  </si>
  <si>
    <t>Renata informou que no momento não fazem antecipações nem com banco, pediu envio por e-mail para apresentar para a sócia da empresa.</t>
  </si>
  <si>
    <t>Ligação via telefone virtual do Agendor
Destino: (21) 2796-4064</t>
  </si>
  <si>
    <t>Ligação não atendida via telefone virtual do Agendor
Destino: (21) 3495-5611</t>
  </si>
  <si>
    <t>Ligação não atendida via telefone virtual do Agendor
Destino: (21) 2580-2996</t>
  </si>
  <si>
    <t>Ligação não atendida via telefone virtual do Agendor
Destino: (21) 3535-3022</t>
  </si>
  <si>
    <t>Ligação não atendida via telefone virtual do Agendor
Destino: (21) 2585-2414</t>
  </si>
  <si>
    <t>Ligação via telefone virtual do Agendor
Destino: (21) 2558-6589</t>
  </si>
  <si>
    <t>Ligação não atendida via telefone virtual do Agendor
Destino: (21) 3311-5245</t>
  </si>
  <si>
    <t>Ligação via telefone virtual do Agendor
Destino: (21) 3390-0509</t>
  </si>
  <si>
    <t>Henrique informou que estão apertados agora troca, solicitou nossa apresentação por e-mail.</t>
  </si>
  <si>
    <t>Ligação via telefone virtual do Agendor
Destino: (19) 3948-5390</t>
  </si>
  <si>
    <t>Ligação não atendida via telefone virtual do Agendor
Destino: (11) 4441-2020</t>
  </si>
  <si>
    <t>Ligação via telefone virtual do Agendor
Destino: (27) 3300-7340</t>
  </si>
  <si>
    <t>Ligação via telefone virtual do Agendor
Destino: (11) 3977-1777</t>
  </si>
  <si>
    <t>financeiro@estofadosferrari.com.br</t>
  </si>
  <si>
    <t>Na ligação Eduarda pediu para que enviasse  e-mail para Iadir (responsável pelo financeiro).</t>
  </si>
  <si>
    <t>Ligação não atendida via telefone virtual do Agendor
Destino: (32) 3539-4350</t>
  </si>
  <si>
    <t>Ligação via telefone virtual do Agendor
Destino: (21) 3032-6700</t>
  </si>
  <si>
    <t>(21) 32066701</t>
  </si>
  <si>
    <t>203 - AMONEX DO BRASIL - OP</t>
  </si>
  <si>
    <t>AGENDAR RETORNO DE LIGAÇÃO PARA
ramal financeiro ocupado, ramal comercial atende e transfere</t>
  </si>
  <si>
    <t>AGENDAR RETORNO DE LIGAÇÃO PARA - fernanda</t>
  </si>
  <si>
    <t>RESUMO: marquei retorno pro financeiro que ainda não voltou do recesso</t>
  </si>
  <si>
    <t>(21) 39959846</t>
  </si>
  <si>
    <t>RESUMO: não consegui contato, vou tentar novamente</t>
  </si>
  <si>
    <t>RESUMO: retornar ligação pra fernanda</t>
  </si>
  <si>
    <t>Ligação via telefone virtual do Agendor
Destino: (11) 98895-4081</t>
  </si>
  <si>
    <t>(11) 36678541</t>
  </si>
  <si>
    <t>Ligação via telefone virtual do Agendor
Destino: (21) 3995-9846</t>
  </si>
  <si>
    <t>Ligação via telefone virtual do Agendor
Destino: (21) 2239-9555</t>
  </si>
  <si>
    <t>Ligação não atendida via telefone virtual do Agendor
Destino: (11) 3062-9636</t>
  </si>
  <si>
    <t>Ligação não atendida via telefone virtual do Agendor
Destino: (21) 3031-5700</t>
  </si>
  <si>
    <t>Ligação via telefone virtual do Agendor
Destino: (11) 93429-6938</t>
  </si>
  <si>
    <t>(11) 934296938</t>
  </si>
  <si>
    <t>Ligação via telefone virtual do Agendor
Destino: (11) 99103-6603</t>
  </si>
  <si>
    <t>Ligação não atendida via telefone virtual do Agendor
Destino: (11) 3337-0230</t>
  </si>
  <si>
    <t>Ligação não atendida via telefone virtual do Agendor
Destino: (11) 4636-0912</t>
  </si>
  <si>
    <t>AGENDAR RETORNO DE LIGAÇÃO PARA
cintia</t>
  </si>
  <si>
    <t>Ligação via telefone virtual do Agendor
Destino: (41) 4007-2690</t>
  </si>
  <si>
    <t>(41) 40072690</t>
  </si>
  <si>
    <t>Ligação não atendida via telefone virtual do Agendor
Destino: (41) 3020-0900</t>
  </si>
  <si>
    <t>E-mail
financeiro-4@estofadosferrari.com.br</t>
  </si>
  <si>
    <t>(21) 38502618</t>
  </si>
  <si>
    <t>Ligação via telefone virtual do Agendor
Destino: (21) 3850-2618</t>
  </si>
  <si>
    <t>Ligação não atendida via telefone virtual do Agendor
Destino: (11) 98431-0600</t>
  </si>
  <si>
    <t>Ligação não atendida via telefone virtual do Agendor
Destino: (21) 3206-6703</t>
  </si>
  <si>
    <t>Ligação não atendida via telefone virtual do Agendor
Destino: (21) 3206-6701</t>
  </si>
  <si>
    <t>Ligação não atendida via telefone virtual do Agendor
Destino: (21) 2283-3511</t>
  </si>
  <si>
    <t>Ligação não atendida via telefone virtual do Agendor
Destino: (11) 2528-9082</t>
  </si>
  <si>
    <t>Ligação via telefone virtual do Agendor
Destino: (11) 99807-8360</t>
  </si>
  <si>
    <t>Ligação não atendida via telefone virtual do Agendor
Destino: (84) 99866-3703</t>
  </si>
  <si>
    <t>51 - ENOVA FOODS S.A. - x</t>
  </si>
  <si>
    <t>RESUMO:  teste</t>
  </si>
  <si>
    <t>46 - ARMAZEM DOS COSMETICOS DISTRIBUIDORA LTDA - x</t>
  </si>
  <si>
    <t>(11) 47797253</t>
  </si>
  <si>
    <t>59 - BELOV ENGENHARIA S.A. - x</t>
  </si>
  <si>
    <t>62 - COMISSARIA ULTRAMAR - x</t>
  </si>
  <si>
    <t>71 - GARDEN QUIMICA INDUSTRIA E COMERCIO LTDA - x</t>
  </si>
  <si>
    <t>64 - INFINITY STEEL METALURGICA E SIDERURGICA S.A - x</t>
  </si>
  <si>
    <t>63 - COPASTUR VIAGENS E TURISMO LTDA - x</t>
  </si>
  <si>
    <t>AGENDAR RETORNO DE LIGAÇÃO PARA João Luiz</t>
  </si>
  <si>
    <t>AGENDAR RETORNO DE LIGAÇÃO PARA Luciana</t>
  </si>
  <si>
    <t>AGENDAR RETORNO DE LIGAÇÃO PARA Vanessa</t>
  </si>
  <si>
    <t>AGENDAR RETORNO DE LIGAÇÃO PARA Cris do financeiro - Lediane responsável</t>
  </si>
  <si>
    <t>AGENDAR RETORNO DE LIGAÇÃO PARA Carlos Alberto contas a receber</t>
  </si>
  <si>
    <t>RESUMO: falei com Renato ao telefone que falou que vai olhar o email e dar um retorno, pediu contato via whatsapp também.</t>
  </si>
  <si>
    <t>RESUMO: Ana informou que o contato é só feito por email com o Jean.
email enviado</t>
  </si>
  <si>
    <t>RESUMO: falei com a empresa e fui informado que o contato é só por email.</t>
  </si>
  <si>
    <t>RESUMO: Geovana informou que o contato é só feito por email - enviado</t>
  </si>
  <si>
    <t>RESUMO: retornei ao Márcio que pediu pra enviar o email e voltar a ligar na quarta feira.</t>
  </si>
  <si>
    <t>RESUMO: contato só por email, email enviado</t>
  </si>
  <si>
    <t>financeiro.pagamentos@valoriza.net</t>
  </si>
  <si>
    <t>Atendimento não humano</t>
  </si>
  <si>
    <t>RESUMO: não consegui contato</t>
  </si>
  <si>
    <t>Ligação não atendida via telefone virtual do Agendor
Destino: (11) 4779-7253</t>
  </si>
  <si>
    <t>RESUMO: falei com a portaria que informou que o contato por telefone com o financeiro é só a partir da resposta do email com o nome do responsável do setor. email enviado.</t>
  </si>
  <si>
    <t xml:space="preserve">RESUMO: o whatsapp 19 99730-8831 indicou o número (19) 99643-1336, não obtive resposta por ligação, sigo por whatsapp (19) 99643-1336 </t>
  </si>
  <si>
    <t>(19) 996431336</t>
  </si>
  <si>
    <t>Ligação não atendida via telefone virtual do Agendor
Destino: (19) 99643-1336</t>
  </si>
  <si>
    <t>RESUMO: não consegui contato com o responsável</t>
  </si>
  <si>
    <t>Ligação via telefone virtual do Agendor
Destino: (11) 3612-5600</t>
  </si>
  <si>
    <t>RESUMO: falei com Sofia do financeiro que informou que o responsável Carlos Alberto só está a partir do dia 13/1 - informou que trabalham só com duplicata e operam com 6 fundos.</t>
  </si>
  <si>
    <t>RESUMO: não consegui contato, o ramal está ou ocupado ou desligado.</t>
  </si>
  <si>
    <t>RESUMO: fui atendido pela Vanessa que falou estar muito ocupada e pediu retorno no próximo dia</t>
  </si>
  <si>
    <t>RESUMO: Falei com a Bruna, responsável do financeiro que falou estar bem assistida hoje e não quer abrir novos fundos, reforcei alguns diferencias da Mobi e ela pediu pra mandar o email de novo. vou dar como perdido e acompanhar a resposta por email. - email enviado.</t>
  </si>
  <si>
    <t>E-mail - bruna.fidelis@agrofishbrasil.com.br</t>
  </si>
  <si>
    <t>Ligação via telefone virtual do Agendor
Destino: (81) 98821-2447</t>
  </si>
  <si>
    <t>74 - ELETRO FERRAGENS SANTA DOMENICA LTDA - x</t>
  </si>
  <si>
    <t>Ligação via telefone virtual do Agendor
Destino: (71) 3634-5110</t>
  </si>
  <si>
    <t>Ligação não atendida via telefone virtual do Agendor
Destino: (71) 3642-7050</t>
  </si>
  <si>
    <t>RESUMO: não consegui contato com o responsável - sigo em tentativa pelo whatsapp  19 99730-8831</t>
  </si>
  <si>
    <t>Ligação via telefone virtual do Agendor
Destino: (19) 99730-8831</t>
  </si>
  <si>
    <t>Ligação não atendida via telefone virtual do Agendor
Destino: (19) 3948-5390</t>
  </si>
  <si>
    <t>Ligação não atendida via telefone virtual do Agendor
Destino: (19) 3878-7951</t>
  </si>
  <si>
    <t>Ligação não atendida via telefone virtual do Agendor
Destino: (11) 4522-2223</t>
  </si>
  <si>
    <t>RESUMO: Cris do financeiro falou que está em fechamento de folha pra pagamento, vou retornar na sexta.</t>
  </si>
  <si>
    <t>RESUMO: Renata pediu pra retornar amanha as 9 pra falar com o João Luiz</t>
  </si>
  <si>
    <t>RESUMO: após varias tentativas de contato no dia, recebi um email da responsável - email enviado.</t>
  </si>
  <si>
    <t>E-mail
adm@boxsteelacos.com.br</t>
  </si>
  <si>
    <t>RESUMO: 
consegui contato e ela pediu pra receber o email</t>
  </si>
  <si>
    <t>RESUMO: não tem interesse em operar</t>
  </si>
  <si>
    <t>Ligação via telefone virtual do Agendor
Destino: (11) 94823-8484</t>
  </si>
  <si>
    <t>RESUMO: não consegui contato, ramal ocupado</t>
  </si>
  <si>
    <t>(81) 34711312</t>
  </si>
  <si>
    <t>Ligação via telefone virtual do Agendor
Destino: (81) 3471-1312</t>
  </si>
  <si>
    <t>RESUMO: falei mais cedo e fui instruído a retornar o contato, após tentativas em horas alternadas, não consegui retornar contato</t>
  </si>
  <si>
    <t>E-mail - financeiro.pagamentos@valoriza.net</t>
  </si>
  <si>
    <t>525 - CN COLD - x</t>
  </si>
  <si>
    <t>Contato só por e-mail</t>
  </si>
  <si>
    <t>COMENTÁRIOS</t>
  </si>
  <si>
    <t>Sem ligação</t>
  </si>
  <si>
    <t>(11) 29580851</t>
  </si>
  <si>
    <t>(11) 40589623</t>
  </si>
  <si>
    <t>(19) 984267719</t>
  </si>
  <si>
    <t>financeiro@tsleng.com.br</t>
  </si>
  <si>
    <t>AGENDAR RETORNO DE LIGAÇÃO PARA arthur financeiro (21) 98023-9115</t>
  </si>
  <si>
    <t>RESUMO: acabaram de sair pro almoço, reagendei retorno</t>
  </si>
  <si>
    <t>AGENDAR RETORNO DE LIGAÇÃO PARA Emily - Luciana ramal 203</t>
  </si>
  <si>
    <t>RESUMO: após pesquisa não achei contato. - perdido</t>
  </si>
  <si>
    <t>Ligação via telefone virtual do Agendor
Destino: (11) 4646-7096</t>
  </si>
  <si>
    <t>RESUMO: falei com Taise, responsável que me informou não operar e não ter interesse. - perdido</t>
  </si>
  <si>
    <t>RESUMO: falei com o responsável hoje, Felipe, que informou só trabalhar com contratos do governo, o que foge do nosso perfil. - perdido.</t>
  </si>
  <si>
    <t>RESUMO: não consegui contato - 3 contato</t>
  </si>
  <si>
    <t xml:space="preserve">RESUMO: tive dificuldade de falar com o financeiro, com outros setores consegui um número direto do ramal do financeiro, 203. vou retornar o contato mais tarde. </t>
  </si>
  <si>
    <t>Ligação via telefone virtual do Agendor
Destino: (21) 98881-2464</t>
  </si>
  <si>
    <t xml:space="preserve">RESUMO: falei com Gilmara que informou que o contato com o responsável é somente feito por email. email enviado. </t>
  </si>
  <si>
    <t>E-mail
simone@plasticogeral.com.br</t>
  </si>
  <si>
    <t>RESUMO: consegui contato com a sara, atendente e quando ela passa pro financeiro, cai a ligação. passei por 3 contato</t>
  </si>
  <si>
    <t>RESUMO: não consegui contato - perdido</t>
  </si>
  <si>
    <t>RESUMO: excesso de contatos sendo atendido pela empresa mas sem estar com o financeiro ou quem resolve disponível. - perdido</t>
  </si>
  <si>
    <t>RESUMO: falei com Lídia que informou que o contato com o mauro é só por email porque ele é consultor e não fica na empresa. tentativa por ligação e por whatsapp com o mauro sem sucesso. email enviado</t>
  </si>
  <si>
    <t>RESUMO: não consegui contato em nenhum dos ramais tentados - perdido</t>
  </si>
  <si>
    <t>RESUMO: recebi o número (11) 4058-9623 para falar com o responsável Gabriel porque eles não passam a ligação, ao ligar o número não chama. enviei o email e passei pra etapa contato só por email.</t>
  </si>
  <si>
    <t>E-mail
gabriel.sanches@agoradistribuidora.com.br</t>
  </si>
  <si>
    <t>Ligação via telefone virtual do Agendor
Destino: (11) 4058-9623</t>
  </si>
  <si>
    <t xml:space="preserve">RESUMO: reagendei uma ligação para a tarde e passei prospecto pro terceiro contato. o email já foi enviado e não teve uma devolutiva de interesse maior. </t>
  </si>
  <si>
    <t>Ligação não atendida via telefone virtual do Agendor
Destino: (11) 3527-9918</t>
  </si>
  <si>
    <t>Ligação não atendida via telefone virtual do Agendor
Destino: (11) 3527-9970</t>
  </si>
  <si>
    <t>RESUMO: falei por whatsapp com o João Luiz que informou não estar interessado no momento, mas aceitou receber e olhar o email pra ter nosso contato. email enviado, print em anexo - perdido</t>
  </si>
  <si>
    <t>E-mail
copagro.contabil@gmail.com</t>
  </si>
  <si>
    <t>RESUMO: sou atendido somente pelo numero (21) 3206-6023 que diz não ser da empresa mas conseguir passar a ligação, quando passa não completa e os outros números não atendem. - perdido</t>
  </si>
  <si>
    <t>RESUMO: não fui atendido pelo ramal, passei pra contato tarde pra tentar mais uma vez amanha, tendo em visto que já existiu contato anterior com a empresa</t>
  </si>
  <si>
    <t>Ligação não atendida via telefone virtual do Agendor
Destino: (11) 95583-8254</t>
  </si>
  <si>
    <t>RESUMO: no terceiro contato eu consegui um número novo (21) 98023-9115 que deu caixa postal hoje, vou tentar retorno no dia e manter como terceiro contato</t>
  </si>
  <si>
    <t>Ligação via telefone virtual do Agendor
Destino: (21) 98023-9115</t>
  </si>
  <si>
    <t>AGENDAR RETORNO DE LIGAÇÃO PARA joão luiz</t>
  </si>
  <si>
    <t>RESUMO: não consegui retorno, marquei pra tarde e mandei mensagem por whatsapp</t>
  </si>
  <si>
    <t>RESUMO: não consegui retorno</t>
  </si>
  <si>
    <t>Ligação não atendida via telefone virtual do Agendor
Destino: (19) 98426-7719</t>
  </si>
  <si>
    <t>RESUMO: Kairo me atendeu, quando eu me apresento ele só ignora a ligação e deixa ligado. um email foi enviado dias atrás.</t>
  </si>
  <si>
    <t>RESUMO: retornar</t>
  </si>
  <si>
    <t>AGENDAR RETORNO DE LIGAÇÃO PARA joao luiz</t>
  </si>
  <si>
    <t>RESUMO: tratado</t>
  </si>
  <si>
    <t>RESUMO: tratada</t>
  </si>
  <si>
    <t>USUÁRIO:</t>
  </si>
  <si>
    <t>76 - ARAGUAIA DISTRIBUIDORA DE COMBUSTIVEIS S/A -X</t>
  </si>
  <si>
    <t>56 - INOVE COMERCIO DE TRANSFORMADORES LTDA - X</t>
  </si>
  <si>
    <t>151 - TCL SEMP - X</t>
  </si>
  <si>
    <t>(44) 998461368</t>
  </si>
  <si>
    <t>(48) 36573000</t>
  </si>
  <si>
    <t>AGENDAR RETORNO DE LIGAÇÃO PARA José Gomes</t>
  </si>
  <si>
    <t>AGENDAR RETORNO DE LIGAÇÃO PARA Solange 44 9 98461368</t>
  </si>
  <si>
    <t>AGENDAR RETORNO DE LIGAÇÃO PARA Eliane Araujo</t>
  </si>
  <si>
    <t>RESUMO: falei com Tuna que me indicou o contato da Solange indicando que de manhã seria um bom horário pra ligar.</t>
  </si>
  <si>
    <t>Ligação via telefone virtual do Agendor
Destino: (44) 3090-8155</t>
  </si>
  <si>
    <t>RESUMO: Eliane não estava na sala dela. remarquei a ligação.</t>
  </si>
  <si>
    <t>RESUMO: não consegui contato com o financeiro - 3 contato</t>
  </si>
  <si>
    <t>RESUMO: fui atendido mas não consegui contato com o financeiro, longa espera no ramal. - 3 contato</t>
  </si>
  <si>
    <t>Telefone não completa, enviei proposta para o e-mail: faturamento@derealeza.com.br.</t>
  </si>
  <si>
    <t>RESUMO: falei com beatriz que indicou que o responsável já tinha ido embora e que de manhã é um melhor horário pra falar com ele. José Gomes.</t>
  </si>
  <si>
    <t>AGENDAR RETORNO DE LIGAÇÃO PARA vanessa</t>
  </si>
  <si>
    <t>RESUMO: falei com maicon, mas quando ele me passa pro responsável a ligação cai e volta pra ele. não consegui contato - 3 contato</t>
  </si>
  <si>
    <t>RESUMO: falei com a Cíntia, disse não operar hoje, mas já operou e acha interessante a ideia. faturamento de 600mil, sendo 300 de boleto e 300 de 'a vista', é fabrica, trabalha também com cheque mas eu não perguntei o quanto, maior prazo é de 49 dias e o médio é de 21 a 35. contato seguiu por whatsapp (11) 94366-4098 e ficou uma call pré marcada ( a confirmar com a nossa diretora) pra sexta feira na parte da tarde, perto das 16.</t>
  </si>
  <si>
    <t>RESUMO: não consegui contato, ramais ocupados - 3 contato</t>
  </si>
  <si>
    <t>Ligação não atendida via telefone virtual do Agendor
Destino: (81) 3471-1312</t>
  </si>
  <si>
    <t>Ligação não atendida via telefone virtual do Agendor
Destino: (81) 3062-1314</t>
  </si>
  <si>
    <t xml:space="preserve">RESUMO: falei com a Vanessa hoje, pediu pra eu reenviar o email e que ela hoje só opera com CCB e ficou de me dar um retorno caso haja necessidade. - perdido </t>
  </si>
  <si>
    <t>RESUMO: falei com márcio que comentou só operar com banco, ficou de responder um email pra me passar a média de faturamento. tem dificuldades de confirmação com os sacados, o que ele chamou de dificuldade eu reforcei que ele pode trabalhar como comissária sem precisar confirmar, mas que isso depende de como ele opera e o nosso relacionamento com ele. falou que a taxa faz no banco é de 1.72. reenviei o email e com a resposta dele uma call ficou de ser agendada.</t>
  </si>
  <si>
    <t>E-mail
rta.embalagem@gmail.com</t>
  </si>
  <si>
    <t>RESUMO: bruno indisponível de novo.</t>
  </si>
  <si>
    <t>RESUMO: consigo contato com o atendente, mas toda vez que passa pro financeiro, chama até cair</t>
  </si>
  <si>
    <t>RESUMO: falei com o financeiro e a Luciana precisou sair mais cedo hoje, retorno amanhã.</t>
  </si>
  <si>
    <t>RESUMO: só consegui contato com o (41) 99715-0200 que é o comercial, o financeiro chama e ninguém atende, mas consegui o email de contato do financeiro. a próxima tentativa é a ultima de contato, antes de dar como perdido, vou enviar o email.  - 3 contato</t>
  </si>
  <si>
    <t>Ligação via telefone virtual do Agendor
Destino: (41) 99715-0200</t>
  </si>
  <si>
    <t xml:space="preserve">RESUMO: falei com Maicon que informou que a Vanessa está em reunião, retorno mais tarde. </t>
  </si>
  <si>
    <t xml:space="preserve">RESUMO: falei com Bruna, que é quem opera. em cadastro em 10 fundos abertos, opera com 3 em média, fatura 1.4mm e opera 60% desse valor, sendo só em duplicatas. ao marcar a call ela falou que vai ter um alinhamento com a diretoria e volta na semana que vem pra marcar o dia certo pra conversar. contato seguiu por whatsapp </t>
  </si>
  <si>
    <t>RESUMO: falei com Carolina, informou que a empresa hoje não antecipa mais por ter fechado uma parceria que ajudou no fluxo de caixa, me passou o email e decidiu continuar contato por lá caso precise. email enviado - perdido</t>
  </si>
  <si>
    <t>E-mail
financeiro1@elfen.com.br</t>
  </si>
  <si>
    <t>RESUMO: sem contato - perdido</t>
  </si>
  <si>
    <t>Ligação via telefone virtual do Agendor
Destino: (48) 3657-3000</t>
  </si>
  <si>
    <t>RESUMO: falei com a Jaqueline, responsável que informou que a copobras está migrando pra um modelo de fidc próprio então os parceiros atuais suprem as demandas q já existem e as novas estão sendo direcionadas com fidc deles - perdido.</t>
  </si>
  <si>
    <t>RESUMO:
teste</t>
  </si>
  <si>
    <t>510 - NORMATEL</t>
  </si>
  <si>
    <t>184 - AGROPECUARIA MASUTTI</t>
  </si>
  <si>
    <t>155 - PK PLAST</t>
  </si>
  <si>
    <t>54 - SERVMAR</t>
  </si>
  <si>
    <t>1 º Contato</t>
  </si>
  <si>
    <t>À tratar</t>
  </si>
  <si>
    <t>866 - FERNANDA SOARES UMEMURA</t>
  </si>
  <si>
    <t>Novo Lead</t>
  </si>
  <si>
    <t>860 - LPG ESTRUTURA METALICA</t>
  </si>
  <si>
    <t>859 - ANTONIO VENCESLAU DA SILVA SAO PAULO</t>
  </si>
  <si>
    <t>858 - SANT'LARJAN</t>
  </si>
  <si>
    <t>857 - RONDON CAPITAL SAUDE</t>
  </si>
  <si>
    <t>INNPACK SOLUCOES 2</t>
  </si>
  <si>
    <t>908 - INNPACK SOLUCOES 2</t>
  </si>
  <si>
    <t>kleber@budplas.com.br</t>
  </si>
  <si>
    <t>LOTE  09  QUADRAA1</t>
  </si>
  <si>
    <t>INFINITY PRINT</t>
  </si>
  <si>
    <t>907 - INFINITY PRINT</t>
  </si>
  <si>
    <t>(11) 40630424</t>
  </si>
  <si>
    <t>(11) 984940308</t>
  </si>
  <si>
    <t>financeiro@infinitycorp.com.br</t>
  </si>
  <si>
    <t>3º Contato</t>
  </si>
  <si>
    <t>2º Contato</t>
  </si>
  <si>
    <t>AGENDAR RETORNO DE LIGAÇÃO PARA - Geraldo Teixeira</t>
  </si>
  <si>
    <t>AGENDAR RETORNO DE LIGAÇÃO PARA Bruna</t>
  </si>
  <si>
    <t xml:space="preserve">RESUMO: não fui atendido pela tutora financeira e ao insistir, recebi a devolutiva de que o contato com ela deveria ser por email. </t>
  </si>
  <si>
    <t>E-mail
simone.oliveira@formitex.com.br</t>
  </si>
  <si>
    <t>COM CONTATO</t>
  </si>
  <si>
    <t>AGENDAR RETORNO DE LIGAÇÃO PARA tutora financeira</t>
  </si>
  <si>
    <t>RESUMO: não consegui falar por ligação com a Solange e o contato seguiu por whatsapp</t>
  </si>
  <si>
    <t>Ligação não atendida via telefone virtual do Agendor
Destino: (44) 99846-1368</t>
  </si>
  <si>
    <t>COM CONTATO - pelo whatsapp (44) 99846-1368</t>
  </si>
  <si>
    <t>SEM CONTATO</t>
  </si>
  <si>
    <t>RESUMO: À TRATAR</t>
  </si>
  <si>
    <t>Ligação não atendida via telefone virtual do Agendor
Destino: (15) 99841-3982</t>
  </si>
  <si>
    <t>Ligação não atendida via telefone virtual do Agendor
Destino: (11) 4474-7474</t>
  </si>
  <si>
    <t>Ligação não atendida via telefone virtual do Agendor
Destino: (19) 3819-2724</t>
  </si>
  <si>
    <t>Ligação não atendida via telefone virtual do Agendor
Destino: (11) 3453-3125</t>
  </si>
  <si>
    <t>Ligação não atendida via telefone virtual do Agendor
Destino: (11) 2731-7401</t>
  </si>
  <si>
    <t>RESUMO: falei com a Fernanda que disse não ter interesse e não aceitou receber email. - perdido</t>
  </si>
  <si>
    <t>Ligação via telefone virtual do Agendor
Destino: (12) 98280-1593</t>
  </si>
  <si>
    <t xml:space="preserve">RESUMO: falei com Geraldo, informou que opera e pediu pra eu ligar as 11:30 porque estava na rua. falou que opera mostrou interesse. </t>
  </si>
  <si>
    <t>Ligação via telefone virtual do Agendor
Destino: (16) 98152-3072</t>
  </si>
  <si>
    <t>Ligação não atendida via telefone virtual do Agendor
Destino: (11) 2509-2499</t>
  </si>
  <si>
    <t>Ligação não atendida via telefone virtual do Agendor
Destino: (19) 3809-1001</t>
  </si>
  <si>
    <t>Ligação não atendida via telefone virtual do Agendor
Destino: (16) 3661-0181</t>
  </si>
  <si>
    <t>Ligação via telefone virtual do Agendor
Destino: (13) 97404-7224</t>
  </si>
  <si>
    <t>Ligação não atendida via telefone virtual do Agendor
Destino: (13) 3494-6565</t>
  </si>
  <si>
    <t>Ligação via telefone virtual do Agendor
Destino: (16) 99109-4287</t>
  </si>
  <si>
    <t>Ligação não atendida via telefone virtual do Agendor
Destino: (11) 4221-6003</t>
  </si>
  <si>
    <t>Ligação via telefone virtual do Agendor
Destino: (14) 3481-8366</t>
  </si>
  <si>
    <t>Ligação não atendida via telefone virtual do Agendor
Destino: (14) 3481-8366</t>
  </si>
  <si>
    <t>Ligação via telefone virtual do Agendor
Destino: (14) 3237-3936</t>
  </si>
  <si>
    <t>RESUMO: conversei com Thiago, do financeiro que informou que a empresa trabalha com capital de giro próprio e quando preciso operar os parceiros grandes faz com menos de 1 e pouquinho ( palavras dele ) ele me passou o contato por email pra receber uma apresentação - email enviado - perdido</t>
  </si>
  <si>
    <t>E-mail
financeiro@especiallita.com.br</t>
  </si>
  <si>
    <t>Ligação via telefone virtual do Agendor
Destino: (11) 2606-1012</t>
  </si>
  <si>
    <t>RESUMO: TRATADO</t>
  </si>
  <si>
    <t>RESUMO: confirmei uma call com a Cíntia, 10/1 às 16:00.</t>
  </si>
  <si>
    <t>RESUMO: hoje eu consegui contato e fui instruído a falar com a tutora financeira, estava com o ramal ocupado, remarquei contato.</t>
  </si>
  <si>
    <t>AGENDAR RETORNO DE LIGAÇÃO PARA márcio</t>
  </si>
  <si>
    <t>AGENDAR RETORNO DE LIGAÇÃO PARA Joaquim</t>
  </si>
  <si>
    <t>AGENDAR RETORNO DE LIGAÇÃO PARA Cris - Lediane</t>
  </si>
  <si>
    <t>CALL MARCADA PARA com carolina</t>
  </si>
  <si>
    <t>AGENDAR RETORNO DE LIGAÇÃO PARA oreste - esposa dele é a renposável pelas finanças das empresas</t>
  </si>
  <si>
    <t>RESUMO: CALL MARCADA PARA 21/1 as 14 com Stefanie whatsapp 47 992644074</t>
  </si>
  <si>
    <t>CALL MARCADA PARA marcada com a Cíntia, responsável financeira.</t>
  </si>
  <si>
    <t>RESUMO: call não aconteceu, não houve retorno de confirmação por parte do prospecto, segue tratativa por whatsapp</t>
  </si>
  <si>
    <t>Ligação via telefone virtual do Agendor
Destino: (11) 94366-4098</t>
  </si>
  <si>
    <t>RESUMO: o financeiro informou que o retorno vai ser por email, reenviei o email.</t>
  </si>
  <si>
    <t>E-mail reenviado
financeiro-4@estofadosferrari.com.br</t>
  </si>
  <si>
    <t>AGENDAR RETORNO DE LIGAÇÃO PARA falar com iadir</t>
  </si>
  <si>
    <t xml:space="preserve">RESUMO: em conversa com a Stefanie, ela comentou não trabalhar com antecipação hoje porque ja teve problemas antes com incômodo do cliente, e que trabalha com capital de giro a credito. informei sobre trabalharmos com comissária e não haver a necessidade de confirmação sempre, marcamos uma call. - marcar VNP  </t>
  </si>
  <si>
    <t xml:space="preserve">RESUMO: não consegui contato com os responsáveis. reagendei </t>
  </si>
  <si>
    <t xml:space="preserve">RESUMO: conversei com a amanda que confirmou ter recebi o email e falou que a resposta agora é só por email direto da diretoria. vou por como perdido pra deixar salvo no outro funil, porque a gente pode ligar em re-contato futuro. - perdido </t>
  </si>
  <si>
    <t>RESUMO: consegui contato com o roberto que comentou que Joaquim está disponível de volta 13/1, prolongou um pouco as férias. contato agendado</t>
  </si>
  <si>
    <t xml:space="preserve">RESUMO: ramal fica repetindo as opções depois que você escolhe, por conversa anterior pelo whatsapp, decidi por pra contato só por email, email ja enviado. </t>
  </si>
  <si>
    <t>Ligação via telefone virtual do Agendor
Destino: (19) 2113-0683</t>
  </si>
  <si>
    <t xml:space="preserve">RESUMO: falei com a empresa e recebi o contato da monica que só atende pelo número 85 981505340 hoje chamou e não atendeu. agendei contato. </t>
  </si>
  <si>
    <t>(85) 981505340</t>
  </si>
  <si>
    <t>Ligação não atendida via telefone virtual do Agendor
Destino: (85) 98150-5340</t>
  </si>
  <si>
    <t>Ligação via telefone virtual do Agendor
Destino: (85) 3031-9987</t>
  </si>
  <si>
    <t>RESUMO: falei com cláudia que comentou não achar interessante pra ela essa modalidade de antecipação, aceitou receber email. email enviado - perdido.</t>
  </si>
  <si>
    <t>E-mail
DUTY.CALHAS@GMAIL.COM</t>
  </si>
  <si>
    <t>RESUMO: o dono, Oreste, falou que o responsável está viajando ( sua esposa ) e pediu pra retornar nas próximas semanas. é uma empresa do rj, e ele falou que o faturamento é perto de 300mil por mês mas comentou adiantar com a maquina de cartão quando precisa.</t>
  </si>
  <si>
    <t xml:space="preserve">COM CONTATO </t>
  </si>
  <si>
    <t>RESUMO: não consegui falar com os responsáveis, reagendei a ligação</t>
  </si>
  <si>
    <t>RESUMO: não consegui contato, remarquei a ligação</t>
  </si>
  <si>
    <t xml:space="preserve">RESUMO: em ligação a emily confirmou que recebeu o email e ficou de confirmar por la, mas a luciana ainda não conseguiu olhar. </t>
  </si>
  <si>
    <t>AGENDAR RETORNO DE LIGAÇÃO PARA emily falar do email.</t>
  </si>
  <si>
    <t>RESUMO: falei com jéssica que informou que a iadir estava fazendo trabalho de rua, remarquei a ligação</t>
  </si>
  <si>
    <t>AGENDAR RETORNO DE LIGAÇÃO PARA jéssica</t>
  </si>
  <si>
    <t>RESUMO: geovana falou que a alessandra está em reunião e deve demorar, pediu pra retornar o contato semana que vem, remarquei.</t>
  </si>
  <si>
    <t>Ligação via telefone virtual do Agendor
Destino: (34) 3312-8788</t>
  </si>
  <si>
    <t>AGENDAR RETORNO DE LIGAÇÃO PARA alessandra</t>
  </si>
  <si>
    <t>AGENDAR RETORNO DE LIGAÇÃO PARA felipe</t>
  </si>
  <si>
    <t>(21) 971266679</t>
  </si>
  <si>
    <t>RESUMO: falei com Felipe que disse conhecer, não operar e não ter interesse em operar com essa modalidade. - perdido</t>
  </si>
  <si>
    <t>Ligação via telefone virtual do Agendor
Destino: (21) 97126-6679</t>
  </si>
  <si>
    <t>RESUMO: falei com Carolina, responsável, que não quis comentar sobre como ou o quanto opera mas quis marcar a call, marcou pra terça as 14:30.</t>
  </si>
  <si>
    <t>AGENDAR RETORNO DE LIGAÇÃO PARA falar com carolina</t>
  </si>
  <si>
    <t xml:space="preserve">RESUMO: movido pra contato só por email. </t>
  </si>
  <si>
    <t>RESUMO: não consegui contato, reagendei.</t>
  </si>
  <si>
    <t>RESUMO: ramal chamou e ninguém atendeu</t>
  </si>
  <si>
    <t>865 - TEIXEIRA CALDEIRARIA</t>
  </si>
  <si>
    <t xml:space="preserve">RESUMO: falei com Geraldo(dono) que me informou que o faturamento mensal gira em torno de 150 a 170 mil, trabalha com prestação de serviços de manutenção geral de caldeiraria. só trabalha com duplicatas, normalmente com uma entrada e duas parcelas de 30 e 60, sendo 60 o maior prazo dele. email enviado e como o faturamento dele é abaixo da nossa politica, vou retornar o contato por whatsapp pra deixar registrado e dar como perdido. - perdido </t>
  </si>
  <si>
    <t>E-mail
texeiracaldeiraria@gmail.com</t>
  </si>
  <si>
    <t>RESUMO: não consegui falar com a Eliane - 3º contato</t>
  </si>
  <si>
    <t>AGENDAR RETORNO DE LIGAÇÃO PARA eliane</t>
  </si>
  <si>
    <t xml:space="preserve">RESUMO: falei com pablo que informou que a carolina estava ocupada com fornecedor, pediu pra retornar a tarde. </t>
  </si>
  <si>
    <t>AGENDAR RETORNO DE LIGAÇÃO PARA
Entrar em contato semana que vem para verificar se a carolina ja esta de volta</t>
  </si>
  <si>
    <t>RESUMO: a alessandra, responsável estava ocupada e pediu pra enviar o email, mas deixou aberto ligar mais tarde. email enviado</t>
  </si>
  <si>
    <t>E-mail
contabilidade@electricink.com.br</t>
  </si>
  <si>
    <t xml:space="preserve">RESUMO: em contato com a empresa, a ully me informou que o responsável é o felipe e que para ter contato com ele seria outro numero 21 971266679, liguei e deu caixa postal. remarquei a ligação e segui contato por whatsapp </t>
  </si>
  <si>
    <t>Ligação via telefone virtual do Agendor
Destino: (17) 3531-4000</t>
  </si>
  <si>
    <t>RESUMO: falei com a emily, que pediu pro contato ser feito por email, como houveram alguns dias que eu não consegui falar com ninguém lá, eu reenviei os emails de novo e vou retornar a tarde.</t>
  </si>
  <si>
    <t>E-mail reenviado
luciana@brascopper.com.br 
financeiro1@brascopper.com.br</t>
  </si>
  <si>
    <t xml:space="preserve">RESUMO: eliane não estava na sala, remarquei e deixei meu telefone de contato com eles. </t>
  </si>
  <si>
    <t>E-mail
joaobezerra@daxoil.com.br</t>
  </si>
  <si>
    <t>RESUMO: com a recepção fui informado que o contato com a diretoria é mediante retorno ao assunto informado. deixei meus contatos e o motivo deu querer falar com ele, mas como peguei o email com o josé, enviei o email também. - contato só por email</t>
  </si>
  <si>
    <t>RESUMO: falei com josé gomes(quem opera) que informou o contato do João bezarra(diretoria), e que a aprovação é com o joão. informou que as operações são altas, chega a 250mil por caminhão, confirmei que ele tem um problema de concentração nas operações e que enfrenta um problema nas operações diarias com aprovação da mesa, alguns clientes deles são muito grandes e ele disse ser comum ter um protesto pontual ( no sacado ) e isso atrapalhar nas operações</t>
  </si>
  <si>
    <t>(11) 963059099</t>
  </si>
  <si>
    <t>(11) 975540928</t>
  </si>
  <si>
    <t>comercial01rtmanutencoes@gmail.com</t>
  </si>
  <si>
    <t>GALDINO CATUNDA GONDIM</t>
  </si>
  <si>
    <t>contato@logmov.com.br</t>
  </si>
  <si>
    <t>CAPELA</t>
  </si>
  <si>
    <t>DOS AEROSOIS</t>
  </si>
  <si>
    <t>(11) 41571844</t>
  </si>
  <si>
    <t>aleksandra@politecreparos.com.br</t>
  </si>
  <si>
    <t>PAULISTA</t>
  </si>
  <si>
    <t>CONJ  511                 SALA  02                  CXPST 20224</t>
  </si>
  <si>
    <t>(16) 992875883</t>
  </si>
  <si>
    <t>brunimec@gmail.com</t>
  </si>
  <si>
    <t>Jardinópolis</t>
  </si>
  <si>
    <t>SAO LUCAS III</t>
  </si>
  <si>
    <t>JANDIRA FURLAN DE OLIVEIRA</t>
  </si>
  <si>
    <t>(11) 43061693</t>
  </si>
  <si>
    <t>tellen90@gmail.com</t>
  </si>
  <si>
    <t>PARQUE SÃO DOMINGOS</t>
  </si>
  <si>
    <t>BRIG HENRIQUE FONTENELLE</t>
  </si>
  <si>
    <t>(11) 981067743</t>
  </si>
  <si>
    <t>contabilidade@mrmservicos.com.br</t>
  </si>
  <si>
    <t>PARQUE ORATORIO</t>
  </si>
  <si>
    <t>MADAGASCAR</t>
  </si>
  <si>
    <t>legalizacao.s@segatocontabilidade.com.br</t>
  </si>
  <si>
    <t>JARDIM PLANALTO</t>
  </si>
  <si>
    <t>JOAO ANTONIO MECCATTI</t>
  </si>
  <si>
    <t>(16) 997365613</t>
  </si>
  <si>
    <t>hp.contabilidade@outlook.com</t>
  </si>
  <si>
    <t>Jaboticabal</t>
  </si>
  <si>
    <t>REC DOS BANDEIRANTES</t>
  </si>
  <si>
    <t>RAPOSO TAVARES</t>
  </si>
  <si>
    <t>(41) 998880068</t>
  </si>
  <si>
    <t>abertura@contabilizei.com.br</t>
  </si>
  <si>
    <t>VILA MARIETA</t>
  </si>
  <si>
    <t>TOUTINEGRA</t>
  </si>
  <si>
    <t>(11) 29454500</t>
  </si>
  <si>
    <t>financeiro@dejota.com.br</t>
  </si>
  <si>
    <t>DIOGO MOREIRA</t>
  </si>
  <si>
    <t>EDIF  PREMIUM FARIA LIMA  ANDAR 12                  CONJ  1210                SALA  III</t>
  </si>
  <si>
    <t>(11) 41405104</t>
  </si>
  <si>
    <t>anderson@sensuscontabil.com.br</t>
  </si>
  <si>
    <t>Itatiba</t>
  </si>
  <si>
    <t>NUCLEO RES. PEDRO FUMACHI</t>
  </si>
  <si>
    <t>JULIO CARRARO</t>
  </si>
  <si>
    <t>(11) 41817136</t>
  </si>
  <si>
    <t>antonio.gvr96@gmail.com</t>
  </si>
  <si>
    <t>CIDADE ARISTON ESTELA AZEVEDO</t>
  </si>
  <si>
    <t>ANTONIA GOZZI VALVERDE</t>
  </si>
  <si>
    <t>(12) 988778761</t>
  </si>
  <si>
    <t>laerttedesouzza@gmail.com</t>
  </si>
  <si>
    <t>PARQUE SANTA RITA</t>
  </si>
  <si>
    <t>JOSE BUSATO</t>
  </si>
  <si>
    <t>(12) 982159510</t>
  </si>
  <si>
    <t>silvanspamontagens@gmail.com</t>
  </si>
  <si>
    <t>PUTIM</t>
  </si>
  <si>
    <t>JOAO RODOLFO CASTELLI</t>
  </si>
  <si>
    <t>(11) 23787106</t>
  </si>
  <si>
    <t>contato@abreuempresarial.com.br</t>
  </si>
  <si>
    <t>CONJUNTO RESIDENCIAL ALVARO BOVOLENTA</t>
  </si>
  <si>
    <t>ARGENTINA GONCALVES MONSORES</t>
  </si>
  <si>
    <t>(11) 40890275</t>
  </si>
  <si>
    <t>danielhoffmann@outlook.com.br</t>
  </si>
  <si>
    <t>VILA SOCORRO</t>
  </si>
  <si>
    <t>ALEXANDRE GUSMAO</t>
  </si>
  <si>
    <t>FUNDOSFUNDOS</t>
  </si>
  <si>
    <t>(11) 52423572</t>
  </si>
  <si>
    <t>mauriciopiresfreire@hotmail.com</t>
  </si>
  <si>
    <t>VILA BUENOS AIRES</t>
  </si>
  <si>
    <t>GENTIL BRAGA</t>
  </si>
  <si>
    <t>ramcontabilidade@gmail.com</t>
  </si>
  <si>
    <t>Guará</t>
  </si>
  <si>
    <t>PIONEIROS</t>
  </si>
  <si>
    <t>SAO PEDRO</t>
  </si>
  <si>
    <t>(11) 961835560</t>
  </si>
  <si>
    <t>tiberiosilva442@gmail.com</t>
  </si>
  <si>
    <t>JARDIM NORONHA</t>
  </si>
  <si>
    <t>RODOLFO RIVAROLA</t>
  </si>
  <si>
    <t>(11) 30138030</t>
  </si>
  <si>
    <t>jo3.16liebe@gmail.com</t>
  </si>
  <si>
    <t>SOCORRO</t>
  </si>
  <si>
    <t>JOSE RAFAELI</t>
  </si>
  <si>
    <t>BLOCO 01                  APT   51</t>
  </si>
  <si>
    <t>SALA  01                  ANDAR 16</t>
  </si>
  <si>
    <t>sabrin.s2@hotmail.com</t>
  </si>
  <si>
    <t>SENADOR QUEIROS</t>
  </si>
  <si>
    <t>ANDAR 5                   SALA  503</t>
  </si>
  <si>
    <t>(12) 39427406</t>
  </si>
  <si>
    <t>somaconta@yahoo.com.br</t>
  </si>
  <si>
    <t>JARDIM SATELITE</t>
  </si>
  <si>
    <t>PEDRO TURSI</t>
  </si>
  <si>
    <t>APTO 66</t>
  </si>
  <si>
    <t>(19) 981176048</t>
  </si>
  <si>
    <t>andradefabinho10@icloud.com</t>
  </si>
  <si>
    <t>JARDIM ALPHACENTER</t>
  </si>
  <si>
    <t>VEREADOR ANTONIO CARLOS DE SOUZA</t>
  </si>
  <si>
    <t>(11) 40221820</t>
  </si>
  <si>
    <t>dinamicaprocessos@uol.com.br</t>
  </si>
  <si>
    <t>JARDIM PADRE BENTO</t>
  </si>
  <si>
    <t>MAESTRO GENTIL DE OLIVEIRA</t>
  </si>
  <si>
    <t>PW9 STORE LTDA.</t>
  </si>
  <si>
    <t>(11) 963181101</t>
  </si>
  <si>
    <t>marcosmurakami61@gmail.com</t>
  </si>
  <si>
    <t>LAUZANE PAULISTA</t>
  </si>
  <si>
    <t>DO GUACA</t>
  </si>
  <si>
    <t>APT   23</t>
  </si>
  <si>
    <t>(11) 43907759</t>
  </si>
  <si>
    <t>augusto_tgarcia@hotmail.com</t>
  </si>
  <si>
    <t>ALVARO GUIMARAES</t>
  </si>
  <si>
    <t>CASA</t>
  </si>
  <si>
    <t>(11) 47026365</t>
  </si>
  <si>
    <t>mrtratamanto@uol.com.br</t>
  </si>
  <si>
    <t>JARDIM SAPOPEMBA</t>
  </si>
  <si>
    <t>PAULINO MENDO</t>
  </si>
  <si>
    <t>(11) 44861866</t>
  </si>
  <si>
    <t>miharapk@terra.com.br</t>
  </si>
  <si>
    <t>Mairiporã</t>
  </si>
  <si>
    <t>JD SAO FRANCISCO 2 - TERRA PRETA</t>
  </si>
  <si>
    <t>VICTOR ODORICO BUENO</t>
  </si>
  <si>
    <t>C</t>
  </si>
  <si>
    <t>(11) 20916210</t>
  </si>
  <si>
    <t>info@servidone.com.br</t>
  </si>
  <si>
    <t>SAO ROQUE</t>
  </si>
  <si>
    <t>(15) 32831476</t>
  </si>
  <si>
    <t>marcioalvescorrea@yahoo.com.br</t>
  </si>
  <si>
    <t>DA PONTE</t>
  </si>
  <si>
    <t>GOVERNADOR PEDRO DE TOLEDO</t>
  </si>
  <si>
    <t>(11) 20240861</t>
  </si>
  <si>
    <t>diego.arbesu@hotmail.com</t>
  </si>
  <si>
    <t>PARQUE SAO LUCAS</t>
  </si>
  <si>
    <t>LEONARDO VILAS BOAS</t>
  </si>
  <si>
    <t>ARTPOLI POLIURETANO</t>
  </si>
  <si>
    <t>(11) 26110323</t>
  </si>
  <si>
    <t>contato@artpoli.com.br</t>
  </si>
  <si>
    <t>PARQUE SAVOY CITY</t>
  </si>
  <si>
    <t>SOL DO TROPICO</t>
  </si>
  <si>
    <t>(17) 992584053</t>
  </si>
  <si>
    <t>rofergo2011thais@gmail.com</t>
  </si>
  <si>
    <t>CONJUNTO HABITACIONAL DEPUTADO ANTONIO MASTROCOLA</t>
  </si>
  <si>
    <t>GRAVATAI</t>
  </si>
  <si>
    <t>(11) 26061012</t>
  </si>
  <si>
    <t>armando@dirienzocontabilidade.com.br</t>
  </si>
  <si>
    <t>DR JOAO BATISTA DE LACERDA</t>
  </si>
  <si>
    <t>(11) 32252400</t>
  </si>
  <si>
    <t>expediente@contfisco.com.br</t>
  </si>
  <si>
    <t>CONJ  805/806             SALA  40</t>
  </si>
  <si>
    <t>66 - F. SOUTO INDUSTRIA E COMERCIO DE SAL S.A.</t>
  </si>
  <si>
    <t>156 - ULTRAX DO BRASIL</t>
  </si>
  <si>
    <t>68 - ANDRADE BRITTA</t>
  </si>
  <si>
    <t>compra@harveycapas.com.br</t>
  </si>
  <si>
    <t>GUAXUPE</t>
  </si>
  <si>
    <t>(19) 981878223</t>
  </si>
  <si>
    <t>rjsousafilho@gmail.com</t>
  </si>
  <si>
    <t>JARDIM LISA</t>
  </si>
  <si>
    <t>ANTONIO ABDALLA JORGE</t>
  </si>
  <si>
    <t>(11) 40326396</t>
  </si>
  <si>
    <t>diretoria@andolphodellorti.com.br</t>
  </si>
  <si>
    <t>JARDIM SAO LOURENCO</t>
  </si>
  <si>
    <t>VOLUNTARIO AUGUSTO VASCONCELLOS</t>
  </si>
  <si>
    <t>(11) 41183745</t>
  </si>
  <si>
    <t>(11) 983856755</t>
  </si>
  <si>
    <t>nathanmlongo@hotmail.com</t>
  </si>
  <si>
    <t>DANIEL DA PURIFICACAO VITORINO</t>
  </si>
  <si>
    <t>GALPAO7</t>
  </si>
  <si>
    <t>(11) 24471154</t>
  </si>
  <si>
    <t>696657-atividades-2025-01-14-20-25-31.xlsx</t>
  </si>
  <si>
    <t xml:space="preserve">AGENDAR RETORNO DE LIGAÇÃO PARA viviane </t>
  </si>
  <si>
    <t>AGENDAR RETORNO DE LIGAÇÃO PARA mauro</t>
  </si>
  <si>
    <t>AGENDAR RETORNO DE LIGAÇÃO PARA carolina - confirmar call</t>
  </si>
  <si>
    <t xml:space="preserve">AGENDAR RETORNO DE LIGAÇÃO PARA lediane </t>
  </si>
  <si>
    <t>AGENDAR RETORNO DE LIGAÇÃO PARA bruno - pegar perguntas com Luciana</t>
  </si>
  <si>
    <t xml:space="preserve">AGENDAR RETORNO DE LIGAÇÃO PARA vitória - edvaldo / silvio </t>
  </si>
  <si>
    <t>(11) 35548875</t>
  </si>
  <si>
    <t xml:space="preserve">AGENDAR RETORNO DE LIGAÇÃO PARA para maicon/vanessa </t>
  </si>
  <si>
    <t xml:space="preserve">AGENDAR RETORNO DE LIGAÇÃO PARA cíntia - whatsapp </t>
  </si>
  <si>
    <t xml:space="preserve">AGENDAR RETORNO DE LIGAÇÃO PARA falar com a priscylla quando ela chegar. </t>
  </si>
  <si>
    <t>991 - WIGON INDUSTRIA E CO</t>
  </si>
  <si>
    <t>WIGON INDUSTRIA E CO</t>
  </si>
  <si>
    <t>RESUMO: CALL MARCADA PARA 21/1 16:00</t>
  </si>
  <si>
    <t>(11) 33927100</t>
  </si>
  <si>
    <t>juliana@wigon.com.br</t>
  </si>
  <si>
    <t>VILA DAS BANDEIRAS</t>
  </si>
  <si>
    <t>ENDRES</t>
  </si>
  <si>
    <t>696657-atividades-2025-01-14-20-25-42.xlsx</t>
  </si>
  <si>
    <t>RESUMO: CALL MARCADA PARA 14/1 as 15:00, Cláudia</t>
  </si>
  <si>
    <t>(11) 989625700</t>
  </si>
  <si>
    <t>992 - LUIZ FERNANDO DOS SA</t>
  </si>
  <si>
    <t>LUIZ FERNANDO DOS SA</t>
  </si>
  <si>
    <t>(15) 998413982</t>
  </si>
  <si>
    <t>emerson@rosarial.com.br</t>
  </si>
  <si>
    <t>PARQUE VITORIA REGIA</t>
  </si>
  <si>
    <t>JOSE MARTINEZ PERES</t>
  </si>
  <si>
    <t>BLOCO 02</t>
  </si>
  <si>
    <t>E-mail
juliana@wigon.com.br</t>
  </si>
  <si>
    <t>RESUMO: falei com juliana que falou operar pouco mas durante a conversa, consegui que o faturamento supera os 200mil e tem duas empresas que ela opera, uma fabrica de material plastico e uma empresa de brindes em geral com certificado de exportação. falou que tem alguns parceiros com portal de antecipação próprio e as taxas tem sido em torno de 3%, hoje. agendei uma call pro dia 21 as 16:00, email enviado e contato seguindo por whatsapp 11954077045</t>
  </si>
  <si>
    <t>Ligação via telefone virtual do Agendor
Destino: (11) 3392-7100</t>
  </si>
  <si>
    <t>990 - S.A.F. PERES EMBREAG</t>
  </si>
  <si>
    <t>S.A.F. PERES EMBREAG</t>
  </si>
  <si>
    <t>RESUMO: falei com o dono que pediu pra adicionar ele no whatsapp e seguir a conversa por la, ele comentou que já tem fundos que trabalha e não quer abrir um cadastro novo agora, negociação em andamento, não vou dar como perdido ainda.</t>
  </si>
  <si>
    <t>(16) 993600859</t>
  </si>
  <si>
    <t>ewprolamentos@hotmail.com</t>
  </si>
  <si>
    <t>JARDIM HELENA</t>
  </si>
  <si>
    <t>JOSE ANTONIO FERRAREZI</t>
  </si>
  <si>
    <t>Ligação via telefone virtual do Agendor
Destino: (16) 99360-0859</t>
  </si>
  <si>
    <t>989 - ISOENGE INDUSTRIA E</t>
  </si>
  <si>
    <t>ISOENGE INDUSTRIA E</t>
  </si>
  <si>
    <t>(11) 44747474</t>
  </si>
  <si>
    <t>financeiro@isoenge.com.br</t>
  </si>
  <si>
    <t>NUCLEO ITAIM</t>
  </si>
  <si>
    <t>JOAO CANZI</t>
  </si>
  <si>
    <t>988 - R B RAMALHO</t>
  </si>
  <si>
    <t>R B RAMALHO</t>
  </si>
  <si>
    <t>RESUMO: falei com o dono que disse não gostar da ideia de antecipar e hoje trabalha com capital de giro próprio. - perdido</t>
  </si>
  <si>
    <t>(19) 984487700</t>
  </si>
  <si>
    <t>usi-partis@hotmail.com</t>
  </si>
  <si>
    <t>JARDIM ALGODOAL</t>
  </si>
  <si>
    <t>EMILIO BERTOZZI</t>
  </si>
  <si>
    <t>ANEXO 1</t>
  </si>
  <si>
    <t>Ligação via telefone virtual do Agendor
Destino: (19) 98448-7700</t>
  </si>
  <si>
    <t>985 - HIPEZA INDUSTRIA E C</t>
  </si>
  <si>
    <t>HIPEZA INDUSTRIA E C</t>
  </si>
  <si>
    <t>(19) 38192724</t>
  </si>
  <si>
    <t>edmilson@hipeza.com.br</t>
  </si>
  <si>
    <t>CHACARAS HAVAI</t>
  </si>
  <si>
    <t>UM</t>
  </si>
  <si>
    <t>987 - THIAGO DOS REIS SILV</t>
  </si>
  <si>
    <t>THIAGO DOS REIS SILV</t>
  </si>
  <si>
    <t>(12) 39377902</t>
  </si>
  <si>
    <t>marciilouniao@ig.com</t>
  </si>
  <si>
    <t>CIDADE MORUMBI</t>
  </si>
  <si>
    <t>FRANCISCO RODRIGUES SILVA</t>
  </si>
  <si>
    <t>Ligação via telefone virtual do Agendor
Destino: (12) 3937-7902</t>
  </si>
  <si>
    <t>984 - M D SILVEIRA REPRESE</t>
  </si>
  <si>
    <t>M D SILVEIRA REPRESE</t>
  </si>
  <si>
    <t>(13) 988135805</t>
  </si>
  <si>
    <t>legalizacao@mazesoluction.com.br</t>
  </si>
  <si>
    <t>Praia Grande</t>
  </si>
  <si>
    <t>VILA SONIA</t>
  </si>
  <si>
    <t>DO TRABALHADOR</t>
  </si>
  <si>
    <t>Ligação via telefone virtual do Agendor
Destino: (13) 98813-5805</t>
  </si>
  <si>
    <t>983 - DIAMANTE PERFECT IND</t>
  </si>
  <si>
    <t>DIAMANTE PERFECT IND</t>
  </si>
  <si>
    <t>(11) 27317401</t>
  </si>
  <si>
    <t>diamanteperfect@gmail.com</t>
  </si>
  <si>
    <t>PIRACANGAGUA</t>
  </si>
  <si>
    <t>RODOLPHO GALVAO DE OLIVEIRA</t>
  </si>
  <si>
    <t>982 - TT REPRESENTACOES CO</t>
  </si>
  <si>
    <t>TT REPRESENTACOES CO</t>
  </si>
  <si>
    <t>(15) 997483857</t>
  </si>
  <si>
    <t>contregular@hotmail.com</t>
  </si>
  <si>
    <t>Piedade</t>
  </si>
  <si>
    <t>PARQUE DA TORRE</t>
  </si>
  <si>
    <t>ERALDINO ANTUNES SOARES</t>
  </si>
  <si>
    <t>Ligação via telefone virtual do Agendor
Destino: (15) 99748-3857</t>
  </si>
  <si>
    <t>981 - SEGCOM - EQUIPAMENTO</t>
  </si>
  <si>
    <t>SEGCOM - EQUIPAMENTO</t>
  </si>
  <si>
    <t>947 - CLIMA AR MANUTENCAO</t>
  </si>
  <si>
    <t>CLIMA AR MANUTENCAO</t>
  </si>
  <si>
    <t>E-mail
laerttedesouzza@gmail.com</t>
  </si>
  <si>
    <t>RESUMO: em conversa com Laerte, informou que a empresa é prestadora de serviços, faz serviço a prazo com boletáveis mas ainda não chegou num faturamento de 200mil, mandei email - perdido</t>
  </si>
  <si>
    <t>AGENDAR RETORNO DE LIGAÇÃO PARA laerte</t>
  </si>
  <si>
    <t>AGENDAR RETORNO DE LIGAÇÃO PARA viviane</t>
  </si>
  <si>
    <t>RESUMO: horario de almoço ate as 14:30</t>
  </si>
  <si>
    <t>921 - SOLUCAO INDUSTRIAL E</t>
  </si>
  <si>
    <t>SOLUCAO INDUSTRIAL E</t>
  </si>
  <si>
    <t>Ligação não atendida via telefone virtual do Agendor
Destino: (11) 98772-1717</t>
  </si>
  <si>
    <t>Ligação via telefone virtual do Agendor
Destino: (11) 98494-0308</t>
  </si>
  <si>
    <t>Ligação via telefone virtual do Agendor
Destino: (11) 4063-0424</t>
  </si>
  <si>
    <t>959 - SHAFT PRONTO LTDA</t>
  </si>
  <si>
    <t>SHAFT PRONTO LTDA</t>
  </si>
  <si>
    <t>(19) 38091001</t>
  </si>
  <si>
    <t>contabil@conceittoshafts.com.br</t>
  </si>
  <si>
    <t>Santo Antônio de Posse</t>
  </si>
  <si>
    <t>PIRAPITINGUI</t>
  </si>
  <si>
    <t>SPS 364 - RODOVIA SP 340 KM 145+600 PISTA SUL</t>
  </si>
  <si>
    <t>960 - SEBASTIAO CARLOS SOA</t>
  </si>
  <si>
    <t>SEBASTIAO CARLOS SOA</t>
  </si>
  <si>
    <t>(11) 25092499</t>
  </si>
  <si>
    <t>consultlima@bol.com.br</t>
  </si>
  <si>
    <t>VILA SAO PAULO</t>
  </si>
  <si>
    <t>JOSEFA ALVES DOS SANTOS</t>
  </si>
  <si>
    <t>Ligação via telefone virtual do Agendor
Destino: (11) 4184-7297</t>
  </si>
  <si>
    <t>958 - WH MACEDO FERRAMENTA</t>
  </si>
  <si>
    <t>WH MACEDO FERRAMENTA</t>
  </si>
  <si>
    <t>(16) 36610181</t>
  </si>
  <si>
    <t>whmacedo@hotmail.com</t>
  </si>
  <si>
    <t>Batatais</t>
  </si>
  <si>
    <t>Castelo</t>
  </si>
  <si>
    <t>Germano Moreira</t>
  </si>
  <si>
    <t>957 - GARCIA E GOUVEIA REP</t>
  </si>
  <si>
    <t>GARCIA E GOUVEIA REP</t>
  </si>
  <si>
    <t>(13) 34946565</t>
  </si>
  <si>
    <t>gilmarguimaraesalves@hotmail.com</t>
  </si>
  <si>
    <t>CAICARA</t>
  </si>
  <si>
    <t>SANTO AGOSTINHO</t>
  </si>
  <si>
    <t>RESUMO: falei com joão que informou trabalhar com prestação de serviços para industrias e recebe por comissionamento então por isso, não é interessante e por palavras dele, nem possível, antecipar. - perdido</t>
  </si>
  <si>
    <t>956 - PHARMA PARTS INDUSTR</t>
  </si>
  <si>
    <t>PHARMA PARTS INDUSTR</t>
  </si>
  <si>
    <t xml:space="preserve">RESUMO: falei com a contabilidade deles, que me informou que a empresa é nova com eles e ficou de passar o meu contato porque não poderia me passar o deles. passei email e telefone. </t>
  </si>
  <si>
    <t>955 - MARON MARCUS PIASON</t>
  </si>
  <si>
    <t>MARON MARCUS PIASON</t>
  </si>
  <si>
    <t>954 - LS PRADO USINAGEM LT</t>
  </si>
  <si>
    <t>LS PRADO USINAGEM LT</t>
  </si>
  <si>
    <t>Ligação não atendida via telefone virtual do Agendor
Destino: (11) 4032-6396</t>
  </si>
  <si>
    <t>953 - ELIANA MARIANI PELLI</t>
  </si>
  <si>
    <t>ELIANA MARIANI PELLI</t>
  </si>
  <si>
    <t>E-mail
financeiro@especiallita.com.br - tiago</t>
  </si>
  <si>
    <t>RESUMO: falei com tiago que informou operar com capital próprio, deixou o email pra apresentação, enviei o email - perdido</t>
  </si>
  <si>
    <t>952 - CAMILA MORAIS DE MEL</t>
  </si>
  <si>
    <t>CAMILA MORAIS DE MEL</t>
  </si>
  <si>
    <t>951 - ANTONIO GASPAR VILA</t>
  </si>
  <si>
    <t>ANTONIO GASPAR VILA</t>
  </si>
  <si>
    <t>950 - RECIPLAS COMERCIO DE</t>
  </si>
  <si>
    <t>RECIPLAS COMERCIO DE</t>
  </si>
  <si>
    <t>Ligação não atendida via telefone virtual do Agendor
Destino: (11) 4118-3745</t>
  </si>
  <si>
    <t>949 - BELIVIE REPRESENTACA</t>
  </si>
  <si>
    <t>BELIVIE REPRESENTACA</t>
  </si>
  <si>
    <t>948 - PLANO B INJECAO E CO</t>
  </si>
  <si>
    <t>PLANO B INJECAO E CO</t>
  </si>
  <si>
    <t>Ligação não atendida via telefone virtual do Agendor
Destino: (12) 98877-8761</t>
  </si>
  <si>
    <t>E-mail
contasareceber@bronzearte.com.br - juliana</t>
  </si>
  <si>
    <t>RESUMO: falei com Juliana do contas a receber que informou que o mauro não estava na sala, encaminhei um email a ela pra ela repassar com uma confirmação de recebimento. reagendei, email enviado</t>
  </si>
  <si>
    <t>RESUMO: falei com Laerte que pediu pra retornar em 10 min</t>
  </si>
  <si>
    <t>946 - SD NUNES FABRICACAO</t>
  </si>
  <si>
    <t>SD NUNES FABRICACAO</t>
  </si>
  <si>
    <t>945 - QUIMICA CORNWALL LTD</t>
  </si>
  <si>
    <t>QUIMICA CORNWALL LTD</t>
  </si>
  <si>
    <t>944 - YIELD MATERIAIS ELET</t>
  </si>
  <si>
    <t>YIELD MATERIAIS ELET</t>
  </si>
  <si>
    <t>943 - AMAC USINAGEM DE PEC</t>
  </si>
  <si>
    <t>AMAC USINAGEM DE PEC</t>
  </si>
  <si>
    <t>942 - TTA REPRESENTACAO CO</t>
  </si>
  <si>
    <t>TTA REPRESENTACAO CO</t>
  </si>
  <si>
    <t>Ligação não atendida via telefone virtual do Agendor
Destino: (11) 96183-5560</t>
  </si>
  <si>
    <t>941 - LUCAS ARIEL DA SILVA</t>
  </si>
  <si>
    <t>LUCAS ARIEL DA SILVA</t>
  </si>
  <si>
    <t>940 - SEIVAS BEAUTY INDUST</t>
  </si>
  <si>
    <t>SEIVAS BEAUTY INDUST</t>
  </si>
  <si>
    <t>Ligação via telefone virtual do Agendor
Destino: (11) 98324-4682</t>
  </si>
  <si>
    <t>937 - 44.650.689 FABIO DE</t>
  </si>
  <si>
    <t>44.650.689 FABIO DE</t>
  </si>
  <si>
    <t>939 - 3L REPRESENTACAO FAR</t>
  </si>
  <si>
    <t>3L REPRESENTACAO FAR</t>
  </si>
  <si>
    <t>Ligação via telefone virtual do Agendor
Destino: (12) 3942-7406</t>
  </si>
  <si>
    <t>936 - RICCI SOLDAS ESPECIA</t>
  </si>
  <si>
    <t>RICCI SOLDAS ESPECIA</t>
  </si>
  <si>
    <t>935 - PW9 STORE LTDA.</t>
  </si>
  <si>
    <t>933 - AUGUSTO TIGLIA GARCI</t>
  </si>
  <si>
    <t>AUGUSTO TIGLIA GARCI</t>
  </si>
  <si>
    <t>932 - ANTUNES E MEDEIROS R</t>
  </si>
  <si>
    <t>ANTUNES E MEDEIROS R</t>
  </si>
  <si>
    <t>(16) 991320918</t>
  </si>
  <si>
    <t>931 - MR TRATAMENTO TERMIC</t>
  </si>
  <si>
    <t>MR TRATAMENTO TERMIC</t>
  </si>
  <si>
    <t>930 - PPR POLYMER INDUSTRI</t>
  </si>
  <si>
    <t>PPR POLYMER INDUSTRI</t>
  </si>
  <si>
    <t>929 - MTX INDUSTRIA E COME</t>
  </si>
  <si>
    <t>MTX INDUSTRIA E COME</t>
  </si>
  <si>
    <t>928 - BMR INDUSTRIA E COME</t>
  </si>
  <si>
    <t>BMR INDUSTRIA E COME</t>
  </si>
  <si>
    <t>RESUMO: ocupado em ligação</t>
  </si>
  <si>
    <t>AGENDAR RETORNO DE LIGAÇÃO PARA maiara atende -&gt; mauro molinari</t>
  </si>
  <si>
    <t>927 - ROSANGELA APARECIDA</t>
  </si>
  <si>
    <t>ROSANGELA APARECIDA</t>
  </si>
  <si>
    <t>925 - ROBERTO MARTINS BAST</t>
  </si>
  <si>
    <t>ROBERTO MARTINS BAST</t>
  </si>
  <si>
    <t>RESUMO: número não completa</t>
  </si>
  <si>
    <t>RESUMO: falei com kauã que disse ter falado com o superior, henrique, e ele falou que estão bem supridos no momento. essa empresa opera, tem um quadro de funcionários de 100 a 500 pelo vadu e também um fat de 30 a 100 mm pelo vadu. vou dar como perdido e mandar pro funil pra ser tratado pelo especialista.</t>
  </si>
  <si>
    <t>AGENDAR RETORNO DE LIGAÇÃO PARA kaua</t>
  </si>
  <si>
    <t>RESUMO: falei com viviane que informou que a empresa não trabalha com antecipação externa, usa capital de giro próprio. falou que não é interessante pra eles mas me passou o email. email enviado - perdido</t>
  </si>
  <si>
    <t>E-mail
vicel@uol.com.br</t>
  </si>
  <si>
    <t>Ligação via telefone virtual do Agendor
Destino: (19) 3806-2454</t>
  </si>
  <si>
    <t xml:space="preserve">E-mail
financeiro@amonex.com.br
</t>
  </si>
  <si>
    <t>AGENDAR RETORNO DE LIGAÇÃO PARA vanessa nunes</t>
  </si>
  <si>
    <t>RESUMO: falei com maicon que pediu pra eu reenviar o email pra ele enviar para vanessa. email reenviado</t>
  </si>
  <si>
    <t>Ligação não atendida, tentar novamente</t>
  </si>
  <si>
    <t>RESUMO: falei com vitória do contas a receber, ela informou que a empresa trabalha com duplicata e comissária, não soube informar faturamento, confirmou que tem problemas com concentração de sacado. pediu pra enviar o email de apresentação a ela que ela encaminharia tanto pro edvaldo quanto pro silvio que são os dois que lidam com isso.</t>
  </si>
  <si>
    <t>E-mail
vitoria@infinitysteel.com.br</t>
  </si>
  <si>
    <t>AGENDAR RETORNO DE LIGAÇÃO PARA Edvaldo</t>
  </si>
  <si>
    <t>Ligação via telefone virtual do Agendor
Destino: (11) 4195-1721</t>
  </si>
  <si>
    <t>RESUMO: não consegui contato com o responsável, retorno após o almoço.</t>
  </si>
  <si>
    <t>RESUMO: falei com maiara que informou que o mauro só chega a partir de terça de manhã por morar em outro estado. reenviei o email a pedido dela e reagendei ligação.</t>
  </si>
  <si>
    <t>E-mail
mauro.molinari@bronzearte.com.br</t>
  </si>
  <si>
    <t>Ligação não atendida via telefone virtual do Agendor
Destino: (11) 5562-5060</t>
  </si>
  <si>
    <t>RESUMO: ligação não completa depois de trocar de ramal</t>
  </si>
  <si>
    <t>RESUMO: falei com jessica, ela fatura perto de 70MM e só trabalha com comissária, disse ter a menor taxa como 1,8. falou que o maior sacado dela é a SABESP ( o que eu acho que tem relação com o governo e por isso a gente não opera). ela ficou de me passar alguns de taxa pelo whatsapp e um retorno pra marcar uma call depois de mostrar nossa apresentação pra diretora. vou falar que a SABESP a gente não opera mas que os outros sacados se não forem do governo, a gente ainda pode marcar a call.</t>
  </si>
  <si>
    <t>RESUMO: não fui atendido pelo responsável</t>
  </si>
  <si>
    <t>AGENDAR RETORNO DE LIGAÇÃO PARA vladimir</t>
  </si>
  <si>
    <t>RESUMO: tentei contato por ramal direto, não consegui ser atendido.</t>
  </si>
  <si>
    <t>AGENDAR RETORNO DE LIGAÇÃO PARA adriana ramal 108</t>
  </si>
  <si>
    <t>RESUMO: quando eu escolho o ramal do financeiro está caindo a ligação, já teve 3 envios de email, confirmações de recebimentos por telefone e promessas de retorno por email, tudo isso ainda sem contato com o responsável, vou dar como perdido e seguir no próximo funil. - perdido</t>
  </si>
  <si>
    <t>Ligação não atendida via telefone virtual do Agendor
Destino: (16) 3516-4686</t>
  </si>
  <si>
    <t>RESUMO: não consegui falar com vanessa, reagendei</t>
  </si>
  <si>
    <t>926 - 829 RT CONSTRUCOES E MON</t>
  </si>
  <si>
    <t>RT CONSTRUCOES E MON</t>
  </si>
  <si>
    <t>RESUMO: falei com renato que confirmou ter visto o email e decidiu que hoje não é uma opção viável pra ele - perdido</t>
  </si>
  <si>
    <t>934 - COMPORPLAST INDUSTRI</t>
  </si>
  <si>
    <t>COMPORPLAST INDUSTRI</t>
  </si>
  <si>
    <t>RESUMO: falei com Camila no dia 06/1 que comentou que a empresa não opera mas consegui o email do responsável Wiliam, email enviado. por ser uma empresa que não opera e não aceitou contato por telefone, vou dar como perdido. - perdido -
RELATIVO AO NEGÓCIO 801</t>
  </si>
  <si>
    <t>RESUMO: falei com Camila no dia 06/1 que comentou que a empresa não opera mas consegui o email do responsável Wiliam, email enviado. por ser uma empresa que não opera e não aceitou contato por telefone, vou dar como perdido. - perdido</t>
  </si>
  <si>
    <t xml:space="preserve">RESUMO: falei com geisa que disse que o responsável fernando retorna o contato se houver interesse, enviei email e passei o número. informou já operarem e hoje ser só duplicata. </t>
  </si>
  <si>
    <t>E-mail
geisadonascimento@armazemdoscosmeticosfsa.com.br</t>
  </si>
  <si>
    <t xml:space="preserve">RESUMO: nenhum dos números completa e não achei contato novo. </t>
  </si>
  <si>
    <t>Ligação não atendida via telefone virtual do Agendor
Destino: (84) 3422-1550</t>
  </si>
  <si>
    <t>RESUMO: não estava na sala, reagendei</t>
  </si>
  <si>
    <t>Ligação não atendida via telefone virtual do Agendor
Destino: (81) 3224-8860</t>
  </si>
  <si>
    <t>AGENDAR RETORNO DE LIGAÇÃO PARA lediane</t>
  </si>
  <si>
    <t>RESUMO: falei com a cris que pediu pra retornar quarta pela manhã</t>
  </si>
  <si>
    <t xml:space="preserve">RESUMO: falei com thamires que informou que a adriana não estava na empresa, remarquei a ligação; </t>
  </si>
  <si>
    <t>AGENDAR RETORNO DE LIGAÇÃO PARA thamires ou adriana</t>
  </si>
  <si>
    <t>AGENDAR RETORNO DE LIGAÇÃO PARA Vladimir</t>
  </si>
  <si>
    <t xml:space="preserve">RESUMO: informou que o Vladimir estava em reunião, reagendei </t>
  </si>
  <si>
    <t>E-mail
contabilidade@electricink.com</t>
  </si>
  <si>
    <t xml:space="preserve">RESUMO: falei com geovana que informou que o primeiro contato precisa ser por email, email reenviado. </t>
  </si>
  <si>
    <t>Ligação via telefone virtual do Agendor
Destino: (11) 95078-3094</t>
  </si>
  <si>
    <t>RESUMO: por ligação pelo whatsapp, falei com a cláudia, comentou que opera semanalmente, só comissária e confirmou os dados do rubens ( resumo anterior) informou que o prazo gira em torno de 30 a 60 dias podendo chegar a 90. as maiores taxas que opera são 4.9 a 5.3 e as menores que já teve foi de 2.9 a 3. 
Marcamos uma call pro dia 14/1 as 14 horas.</t>
  </si>
  <si>
    <t>RESUMO: consegui contato com a empresa, que atende como difusar mas é o mesmo grupo. ao passar pro financeiro, cai a ligação. ligando direto pelo ramal, não atende também.</t>
  </si>
  <si>
    <t xml:space="preserve">RESUMO: falei com Sandra que me informou que o financeiro ainda estava em almoço, falou pra ligar e perguntar pela thamires ou adriana. </t>
  </si>
  <si>
    <t>RESUMO: falei com Rubens que me passou que a empresa dele já opera, tem de faturamento, 350mil em uma empresa e de 30 a 150mil em outra, opera só com comissária e 3 fundos, amassore, fragata e azura ( me corrige caso tenha escrito errado, por favor ). me passou o contato da Cláudia dizendo que ela é quem faz a call, não consegui falar com ela pelo celular, segui pelo whatsapp - 11 989625700.</t>
  </si>
  <si>
    <t>Ligação não atendida via telefone virtual do Agendor
Destino: (11) 98962-5700</t>
  </si>
  <si>
    <t>Ligação não atendida via telefone virtual do Agendor
Destino: (31) 3351-8385</t>
  </si>
  <si>
    <t>AGENDAR RETORNO DE LIGAÇÃO PARA cris - lediane</t>
  </si>
  <si>
    <t>RESUMO: estava ocupada, retornar em 1 hora</t>
  </si>
  <si>
    <t>RESUMO: falei com a flávia que informou não estar fazendo antecipação mais e não tem interesse, prosp mauro  - perdido</t>
  </si>
  <si>
    <t>Ligação via telefone virtual do Agendor
Destino: (48) 99161-3325</t>
  </si>
  <si>
    <t>RESUMO: informou que o financeiro é na parte da manhã</t>
  </si>
  <si>
    <t>924 - EPIS PRODUTOS HOSPITALARES LTDA</t>
  </si>
  <si>
    <t>EPIS PRODUTOS HOSPITALARES LTDA</t>
  </si>
  <si>
    <t>923 - ARTPOLI POLIURETANO</t>
  </si>
  <si>
    <t>998 - CAMINHOS LIVRES INDU</t>
  </si>
  <si>
    <t>CAMINHOS LIVRES INDU</t>
  </si>
  <si>
    <t>(11) 56661975</t>
  </si>
  <si>
    <t>silvanareginadp@gmail.com</t>
  </si>
  <si>
    <t>HELIO OSSAMU DAIKUARA</t>
  </si>
  <si>
    <t>RESUMO: falei com Fernanda que preferiu o contato por email, reenviei o email.</t>
  </si>
  <si>
    <t>E-mail reenviado
adm@boxsteelacos.com.br</t>
  </si>
  <si>
    <t>AGENDAR RETORNO DE LIGAÇÃO PARA fernanda</t>
  </si>
  <si>
    <t xml:space="preserve">RESUMO: falei com Janaina que informou que o diretor Vladimir só estaria a partir das 14:00, reagendei </t>
  </si>
  <si>
    <t>RESUMO: contato seguiu com a priscylla.</t>
  </si>
  <si>
    <t>RESUMO: atendido por Maria ( a pessoa que atende antes de passar o ramal )
ela me passou pro financeiro e a ligação voltou, perguntou qual era o motivo da minha ligação e informou que esse tipo de comunicação é feita por email com o setor. e informou que até o responsável do setor também tem acesso/recebe email nesse endereço -&gt; financeiro@belov.com.br</t>
  </si>
  <si>
    <t>RESUMO: a responsável não estava</t>
  </si>
  <si>
    <t>502 - M P SOUZAS</t>
  </si>
  <si>
    <t>RESUMO: consegui falar com a Pamela que informou estar fora da empresa hoje e que normalmente o melhor horário dela é depois das 18:00. seguimos contato por whatsapp</t>
  </si>
  <si>
    <t>E-mail
Eliane@geka.com.br</t>
  </si>
  <si>
    <t>RESUMO: não consegui contato com Eliane, que é a responsável. já deixei recado mais de uma vez e venho tentando contato desde o dia 20/12 quase que diariamente em horários diferentes. vou reenviar o email e dar o contato como perdido, podemos dar prosseguimento a ele no outro funil. não é prosp mauro - perdido</t>
  </si>
  <si>
    <t xml:space="preserve">RESUMO: não consegui contato, prosp mauro - perdido </t>
  </si>
  <si>
    <t>RESUMO: recebi resposta por email de não haver interesse no momento, resposta anexada, prosp mauro - perdido</t>
  </si>
  <si>
    <t>RESUMO: não consegui números novos, telefone não completa, prosp mauro - perdido</t>
  </si>
  <si>
    <t>E-mail
vanessa.nunes@amonex.com.br</t>
  </si>
  <si>
    <t xml:space="preserve">RESUMO: não consegui falar com a vanessa, pediu pra reenviar o email e ligar me outra hora, email enviado </t>
  </si>
  <si>
    <t>RESUMO: pediu pra ligar depois das 13:30, reagendei</t>
  </si>
  <si>
    <t>RESUMO: não consigo contato, número não completa. prosp mauro - perdido</t>
  </si>
  <si>
    <t>E-mail
karla@devir.com.br</t>
  </si>
  <si>
    <t xml:space="preserve">RESUMO: falei com Geane que informou que o primeiro contato é só por email. email enviado a Karla - contato só por email. </t>
  </si>
  <si>
    <t>Ligação via telefone virtual do Agendor
Destino: (11) 2602-7400</t>
  </si>
  <si>
    <t>RESUMO: falei com a Sara, atendente que quando passa a ligação pro financeiro, ela sempre cai. não consegui número diferente, email ja enviado, é prosp mauro - perdido</t>
  </si>
  <si>
    <t>RESUMO: números não completam, prosp mauro - perdido</t>
  </si>
  <si>
    <t xml:space="preserve">RESUMO: falei com Kaua que pediu um contato por email pra depois conversarmos, email enviado - envio de proposta </t>
  </si>
  <si>
    <t>E-mail
financeiro@dinatecespumas.com.br</t>
  </si>
  <si>
    <t>RESUMO: não consegui contato, números não completam. prosp mauro - perdido</t>
  </si>
  <si>
    <t>Ligação via telefone virtual do Agendor
Destino: (43) 99923-2663</t>
  </si>
  <si>
    <t xml:space="preserve">RESUMO: não consigo contato nos ramais. props mauro - perdido </t>
  </si>
  <si>
    <t>938 - MASCAFERRO ITATIBA S</t>
  </si>
  <si>
    <t>MASCAFERRO ITATIBA S</t>
  </si>
  <si>
    <t xml:space="preserve">RESUMO: falei com a Bruna, que comentou já ter feito a reunião mas não recebeu a resposta se abririam ou não novos fundos, reforcei a qualidade da Mobi e seguimos por whatsapp como ela pediu. </t>
  </si>
  <si>
    <t>RESUMO: falei com Bruna, que é quem opera. em cadastro em 10 fundos abertos, opera com 3 em média, fatura 1.4mm e opera 60% desse valor, sendo só em duplicatas. ao marcar a call ela falou que vai ter um alinhamento com a diretoria e volta na semana que vem pra marcar o dia certo pra conversar. contato seguiu por whatsapp</t>
  </si>
  <si>
    <t>RESUMO: falei com joaquim que disse não antecipar. enviei o email e me deixei a disposição. perdido.</t>
  </si>
  <si>
    <t>(21) 25391471</t>
  </si>
  <si>
    <t>E-mail
showbrasiljb@gmail.com</t>
  </si>
  <si>
    <t>Ligação via telefone virtual do Agendor
Destino: (21) 2539-1471</t>
  </si>
  <si>
    <t>E-mail
betobandeira@aramoveis.com.br</t>
  </si>
  <si>
    <t xml:space="preserve">RESUMO: consegui falar com Carlos Alberto que cortou o assunto pedindo pra enviar por email. email enviado - props mauro. </t>
  </si>
  <si>
    <t>Ligação via telefone virtual do Agendor
Destino: (43) 3274-8611</t>
  </si>
  <si>
    <t>E-mail
wagner@bepack.com.br</t>
  </si>
  <si>
    <t>RESUMO: consegui falar om a aline por whatsapp 11 9 14766701 que me informou que o contato deve ser feito via email com o Wagner, email enviado - contato só por email</t>
  </si>
  <si>
    <t>RESUMO: falei com bruno, responsável que informou já operar, faturamento de 15mm, trabalha com vários fundos, duplicata e comissária, informou ter problemas com concentração no sacado. e bateu o pé sobre taxa, falou que acima de 1.4 ele não opera e pediu pra negociação seguir pelo email. email enviado.</t>
  </si>
  <si>
    <t>RESUMO: não consegui contato, ramal sempre ocupado. - perdido</t>
  </si>
  <si>
    <t>RESUMO: não consegui contato novo, ura que atende tem um nome diferente do prospecto mas mesmo assim nenhum ramal atende. props mauro - perdido</t>
  </si>
  <si>
    <t>Ligação via telefone virtual do Agendor
Destino: (21) 3031-5700</t>
  </si>
  <si>
    <t>RESUMO: não consegui contato novo, telefone não completa. props mauro - perdido</t>
  </si>
  <si>
    <t>RESUMO: não consegui novos contatos, site não está funcionando e o número não completa. é props mauro - perdido</t>
  </si>
  <si>
    <t>RESUMO: não consegui nenhum número a mais em pesquisa, o número que eu tenho não completa. é pros mauro, vou dar como perdido e enviar pro funil de PERDIDOS. - perdido</t>
  </si>
  <si>
    <t>Ligação via telefone virtual do Agendor
Destino: (41) 99994-2457</t>
  </si>
  <si>
    <t>RESUMO: falei com a recepção que informou o contato por whatsapp com a crislane. 41 9 9994 2457 - segui contato por lá.</t>
  </si>
  <si>
    <t>RESUMO: em contato por whatsapp com a Cíntia, não conseguimos confirmar a call pra fazer na data de 10/1 as 16 por um imprevisto dela, ela ficou de dar um retorno de dia futuro. conversa em anexo. marcar retorno pra fim da semana.</t>
  </si>
  <si>
    <t xml:space="preserve">RESUMO: falou que vai encaminhar o email pro responsável e pela resposta dele eu posso entrar em contato depois. não passa ligação, email enviado - contato só por email </t>
  </si>
  <si>
    <t>RESUMO: falei com barbara que informou não ser interessante pra empresa trabalhar com antecipação. - perdido</t>
  </si>
  <si>
    <t>E-mail
financeiro.rj@fotosfera.com.br</t>
  </si>
  <si>
    <t>RESUMO: falei com Ulisses que confirmou trabalhar com antecipação de duplicatas e me informou que o contato é só por email, email enviado - contato só por email.</t>
  </si>
  <si>
    <t>E-mail
wiliam.financeiro@actos.com.br</t>
  </si>
  <si>
    <t>696657-negocios-2025-01-14-20-24-57.xlsx</t>
  </si>
  <si>
    <t>Negócios sem Empresa</t>
  </si>
  <si>
    <t>RONDON CAPITAL SAUDE</t>
  </si>
  <si>
    <t>986 - RONDON CAPITAL SAUDE</t>
  </si>
  <si>
    <t>(14) 32373936</t>
  </si>
  <si>
    <t>contabimax@hotmail.com</t>
  </si>
  <si>
    <t>VILA PACIFICO</t>
  </si>
  <si>
    <t>OSILIO ROCHA</t>
  </si>
  <si>
    <t>USINCAT SERVICOS DE</t>
  </si>
  <si>
    <t>922 - USINCAT SERVICOS DE</t>
  </si>
  <si>
    <t>BRUNIMEC LTDA</t>
  </si>
  <si>
    <t>1010 - BRUNIMEC LTDA</t>
  </si>
  <si>
    <t>RR EXTRUSAO INDUSTRI</t>
  </si>
  <si>
    <t>1009 - RR EXTRUSAO INDUSTRI</t>
  </si>
  <si>
    <t>TAIANE ELLEN DA SILV</t>
  </si>
  <si>
    <t>1007 - TAIANE ELLEN DA SILV</t>
  </si>
  <si>
    <t>Tentativa a Tarde</t>
  </si>
  <si>
    <t>BARBARA SEGATTO DOS</t>
  </si>
  <si>
    <t>997 - BARBARA SEGATTO DOS</t>
  </si>
  <si>
    <t>(11) 45195265</t>
  </si>
  <si>
    <t>contato@contabilimpacto.com.br</t>
  </si>
  <si>
    <t>JARDIM ZAIRA</t>
  </si>
  <si>
    <t>ALEXANDRE MODA</t>
  </si>
  <si>
    <t>CASA 01</t>
  </si>
  <si>
    <t>LEONEL CICERO DA SIL</t>
  </si>
  <si>
    <t>996 - LEONEL CICERO DA SIL</t>
  </si>
  <si>
    <t>(16) 992810643</t>
  </si>
  <si>
    <t>usinagem.leonel@gmail.com</t>
  </si>
  <si>
    <t>RONIE PAIVA DE OLIVEIRA</t>
  </si>
  <si>
    <t>QUALITY INJECAO DE P</t>
  </si>
  <si>
    <t>995 - QUALITY INJECAO DE P</t>
  </si>
  <si>
    <t>(16) 33749483</t>
  </si>
  <si>
    <t>cnunes42@terra.com.br</t>
  </si>
  <si>
    <t>BERNARDINO FERNANDES NUNES</t>
  </si>
  <si>
    <t>BLOCO SO 04 BL 1</t>
  </si>
  <si>
    <t>AQUALIMP - COSMETICO</t>
  </si>
  <si>
    <t>994 - AQUALIMP - COSMETICO</t>
  </si>
  <si>
    <t>(11) 44127985</t>
  </si>
  <si>
    <t>sistemadecontabilidade@hotmail.com</t>
  </si>
  <si>
    <t>PARQUE RESIDENCIAL ITAGUACU</t>
  </si>
  <si>
    <t>EVARISTO PAIVA CRUZ</t>
  </si>
  <si>
    <t>FAG USINAGEM LTDA</t>
  </si>
  <si>
    <t>993 - FAG USINAGEM LTDA</t>
  </si>
  <si>
    <t>(16) 36623601</t>
  </si>
  <si>
    <t>contabilmodelo2014@gmail.com</t>
  </si>
  <si>
    <t>TANCREDO NEVES (JARDIM BELA 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</si>
</sst>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5574816125979"/>
      </left>
      <right/>
      <top/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2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top" shrinkToFit="1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 shrinkToFit="1"/>
    </xf>
    <xf numFmtId="14" fontId="0" fillId="0" borderId="1" xfId="0" applyNumberFormat="1" applyBorder="1" applyAlignment="1">
      <alignment horizontal="left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vertical="top" shrinkToFit="1"/>
    </xf>
    <xf numFmtId="0" fontId="5" fillId="4" borderId="1" xfId="0" applyFont="1" applyFill="1" applyBorder="1" applyAlignment="1">
      <alignment horizontal="left" vertical="top" wrapText="1" shrinkToFi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3">
    <cellStyle name="Moeda" xfId="1" builtinId="4"/>
    <cellStyle name="Moeda 2" xfId="2" xr:uid="{00000000-0005-0000-0000-000006000000}"/>
    <cellStyle name="Normal" xfId="0" builtinId="0"/>
  </cellStyles>
  <dxfs count="53"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161926</xdr:colOff>
          <xdr:row>2</xdr:row>
          <xdr:rowOff>85726</xdr:rowOff>
        </xdr:from>
        <xdr:to>
          <xdr:col>6</xdr:col>
          <xdr:colOff>85726</xdr:colOff>
          <xdr:row>5</xdr:row>
          <xdr:rowOff>153066</xdr:rowOff>
        </xdr:to>
        <xdr:pic>
          <xdr:nvPicPr>
            <xdr:cNvPr id="1025" name="Imagem 3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BFCDA539-169A-4D1C-8BEC-DC76A7C49B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M$3:$N$6" spid="_x0000_s1422"/>
                </a:ext>
              </a:extLst>
            </xdr:cNvPicPr>
          </xdr:nvPicPr>
          <xdr:blipFill>
            <a:blip xmlns:r="http://schemas.openxmlformats.org/officeDocument/2006/relationships" r:embed="rId1"/>
            <a:srcRect b="21990"/>
            <a:stretch>
              <a:fillRect/>
            </a:stretch>
          </xdr:blipFill>
          <xdr:spPr bwMode="auto">
            <a:xfrm>
              <a:off x="4457700" y="352425"/>
              <a:ext cx="1924050" cy="5810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</xdr:row>
          <xdr:rowOff>85726</xdr:rowOff>
        </xdr:from>
        <xdr:to>
          <xdr:col>8</xdr:col>
          <xdr:colOff>249068</xdr:colOff>
          <xdr:row>7</xdr:row>
          <xdr:rowOff>273214</xdr:rowOff>
        </xdr:to>
        <xdr:pic>
          <xdr:nvPicPr>
            <xdr:cNvPr id="1026" name="Imagem 8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24817E21-9937-4F75-9E13-6B1655E23F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P$3:$Q$8" spid="_x0000_s1423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 bwMode="auto">
            <a:xfrm>
              <a:off x="6448425" y="352425"/>
              <a:ext cx="1752600" cy="1085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152400</xdr:rowOff>
        </xdr:from>
        <xdr:to>
          <xdr:col>2</xdr:col>
          <xdr:colOff>1343025</xdr:colOff>
          <xdr:row>7</xdr:row>
          <xdr:rowOff>152400</xdr:rowOff>
        </xdr:to>
        <xdr:pic>
          <xdr:nvPicPr>
            <xdr:cNvPr id="1027" name="Imagem 1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92F0EA75-D82D-CC21-8579-01160BCD0E3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X$3:$Y$4" spid="_x0000_s1424"/>
                </a:ext>
              </a:extLst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 bwMode="auto">
            <a:xfrm>
              <a:off x="314325" y="933450"/>
              <a:ext cx="1981200" cy="381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85725</xdr:rowOff>
        </xdr:from>
        <xdr:to>
          <xdr:col>9</xdr:col>
          <xdr:colOff>1424098</xdr:colOff>
          <xdr:row>7</xdr:row>
          <xdr:rowOff>273212</xdr:rowOff>
        </xdr:to>
        <xdr:pic>
          <xdr:nvPicPr>
            <xdr:cNvPr id="1028" name="Imagem 4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9D263F61-F209-7C77-8E64-9C715EBC027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S$3:$T$8" spid="_x0000_s1425"/>
                </a:ext>
              </a:extLst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 bwMode="auto">
            <a:xfrm>
              <a:off x="8277225" y="352425"/>
              <a:ext cx="1704975" cy="1085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742950</xdr:colOff>
      <xdr:row>0</xdr:row>
      <xdr:rowOff>28575</xdr:rowOff>
    </xdr:from>
    <xdr:to>
      <xdr:col>11</xdr:col>
      <xdr:colOff>542925</xdr:colOff>
      <xdr:row>1</xdr:row>
      <xdr:rowOff>114300</xdr:rowOff>
    </xdr:to>
    <xdr:sp macro="[0]!ATUALIZAR" textlink="">
      <xdr:nvSpPr>
        <xdr:cNvPr id="6" name="Retângulo 5">
          <a:extLst>
            <a:ext uri="{FF2B5EF4-FFF2-40B4-BE49-F238E27FC236}">
              <a16:creationId xmlns:a16="http://schemas.microsoft.com/office/drawing/2014/main" id="{02B6A160-5CA4-BA1B-479C-F395A8A0CC29}"/>
            </a:ext>
          </a:extLst>
        </xdr:cNvPr>
        <xdr:cNvSpPr/>
      </xdr:nvSpPr>
      <xdr:spPr>
        <a:xfrm>
          <a:off x="10972800" y="28575"/>
          <a:ext cx="105727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bg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bg1"/>
              </a:solidFill>
            </a:rPr>
            <a:t>ATUALIZAR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1495426</xdr:colOff>
          <xdr:row>2</xdr:row>
          <xdr:rowOff>85725</xdr:rowOff>
        </xdr:from>
        <xdr:to>
          <xdr:col>12</xdr:col>
          <xdr:colOff>9526</xdr:colOff>
          <xdr:row>7</xdr:row>
          <xdr:rowOff>388470</xdr:rowOff>
        </xdr:to>
        <xdr:pic>
          <xdr:nvPicPr>
            <xdr:cNvPr id="1030" name="Imagem 2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EFC183EB-EF56-D4E5-319E-DFEED93E2E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V$3:$W$9" spid="_x0000_s1426"/>
                </a:ext>
              </a:extLst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 bwMode="auto">
            <a:xfrm>
              <a:off x="10048875" y="352425"/>
              <a:ext cx="2362200" cy="12001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00000000-0016-0000-0000-000000000000}" autoFormatId="16" applyNumberFormats="0" applyBorderFormats="0" applyFontFormats="0" applyPatternFormats="0" applyAlignmentFormats="0" applyWidthHeightFormats="0">
  <queryTableRefresh nextId="47" unboundColumnsRight="3">
    <queryTableFields count="44">
      <queryTableField id="1" name="Nome da Origem" tableColumnId="1"/>
      <queryTableField id="2" name="Código do comentário" tableColumnId="2"/>
      <queryTableField id="3" name="Usuário que realizou o comentário" tableColumnId="3"/>
      <queryTableField id="4" name="Métrica" tableColumnId="4"/>
      <queryTableField id="5" name="Código do Negócio" tableColumnId="5"/>
      <queryTableField id="6" name="Negócio relacionado" tableColumnId="6"/>
      <queryTableField id="7" name="Código da Pessoa" tableColumnId="7"/>
      <queryTableField id="8" name="Pessoa relacionada" tableColumnId="8"/>
      <queryTableField id="9" name="Código da Empresa" tableColumnId="9"/>
      <queryTableField id="10" name="Empresa relacionada" tableColumnId="10"/>
      <queryTableField id="11" name="Data de cadastro" tableColumnId="11"/>
      <queryTableField id="12" name="Data de agendamento" tableColumnId="12"/>
      <queryTableField id="13" name="Data de atualização" tableColumnId="13"/>
      <queryTableField id="14" name="Usuários responsáveis" tableColumnId="14"/>
      <queryTableField id="15" name="Usuário que finalizou" tableColumnId="15"/>
      <queryTableField id="16" name="Data de finalização" tableColumnId="16"/>
      <queryTableField id="17" name="Tipo de Atividade" tableColumnId="17"/>
      <queryTableField id="18" name="Comentário" tableColumnId="18"/>
      <queryTableField id="19" name="Telefone" tableColumnId="19"/>
      <queryTableField id="20" name="Celular" tableColumnId="20"/>
      <queryTableField id="21" name="Fax" tableColumnId="21"/>
      <queryTableField id="22" name="Whatsapp" tableColumnId="22"/>
      <queryTableField id="23" name="Ramal" tableColumnId="23"/>
      <queryTableField id="24" name="Rádio" tableColumnId="24"/>
      <queryTableField id="25" name="E-mail" tableColumnId="25"/>
      <queryTableField id="26" name="País" tableColumnId="26"/>
      <queryTableField id="27" name="Estado" tableColumnId="27"/>
      <queryTableField id="28" name="Cidade" tableColumnId="28"/>
      <queryTableField id="29" name="CEP" tableColumnId="29"/>
      <queryTableField id="30" name="Bairro" tableColumnId="30"/>
      <queryTableField id="31" name="Rua" tableColumnId="31"/>
      <queryTableField id="32" name="Número" tableColumnId="32"/>
      <queryTableField id="33" name="Complemento" tableColumnId="33"/>
      <queryTableField id="34" name="Facebook" tableColumnId="34"/>
      <queryTableField id="35" name="Twitter" tableColumnId="35"/>
      <queryTableField id="36" name="LinkedIn" tableColumnId="36"/>
      <queryTableField id="37" name="Skype" tableColumnId="37"/>
      <queryTableField id="38" name="Instagram" tableColumnId="38"/>
      <queryTableField id="39" name="Categoria" tableColumnId="39"/>
      <queryTableField id="40" name="Setor da Empresa" tableColumnId="40"/>
      <queryTableField id="41" name="Origem do cliente" tableColumnId="41"/>
      <queryTableField id="42" dataBound="0" tableColumnId="42"/>
      <queryTableField id="43" dataBound="0" tableColumnId="43"/>
      <queryTableField id="46" dataBound="0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4" xr16:uid="{00000000-0016-0000-0100-000001000000}" autoFormatId="16" applyNumberFormats="0" applyBorderFormats="0" applyFontFormats="0" applyPatternFormats="0" applyAlignmentFormats="0" applyWidthHeightFormats="0">
  <queryTableRefresh nextId="48">
    <queryTableFields count="47">
      <queryTableField id="1" name="Nome da Origem" tableColumnId="1"/>
      <queryTableField id="2" name="Código do Negócio" tableColumnId="2"/>
      <queryTableField id="3" name="Pessoa relacionada" tableColumnId="3"/>
      <queryTableField id="4" name="Empresa relacionada" tableColumnId="4"/>
      <queryTableField id="5" name="Título do negócio" tableColumnId="5"/>
      <queryTableField id="6" name="Usuário responsável" tableColumnId="6"/>
      <queryTableField id="7" name="Data de início" tableColumnId="7"/>
      <queryTableField id="8" name="Data de conclusão" tableColumnId="8"/>
      <queryTableField id="9" name="Data de cadastro" tableColumnId="9"/>
      <queryTableField id="10" name="Cadastrado por" tableColumnId="10"/>
      <queryTableField id="11" name="Valor" tableColumnId="11"/>
      <queryTableField id="12" name="Status" tableColumnId="12"/>
      <queryTableField id="13" name="Funil" tableColumnId="13"/>
      <queryTableField id="14" name="Etapa" tableColumnId="14"/>
      <queryTableField id="15" name="Ranking" tableColumnId="15"/>
      <queryTableField id="16" name="Descrição" tableColumnId="16"/>
      <queryTableField id="17" name="Motivo de perda" tableColumnId="17"/>
      <queryTableField id="18" name="Descrição do motivo de perda" tableColumnId="18"/>
      <queryTableField id="19" name="Origem do cliente" tableColumnId="19"/>
      <queryTableField id="20" name="Produto" tableColumnId="20"/>
      <queryTableField id="21" name="Código da Pessoa" tableColumnId="21"/>
      <queryTableField id="22" name="Código da Empresa" tableColumnId="22"/>
      <queryTableField id="23" name="CPF" tableColumnId="23"/>
      <queryTableField id="24" name="CNPJ" tableColumnId="24"/>
      <queryTableField id="25" name="Website" tableColumnId="25"/>
      <queryTableField id="26" name="Telefone" tableColumnId="26"/>
      <queryTableField id="27" name="Celular" tableColumnId="27"/>
      <queryTableField id="28" name="WhatsApp" tableColumnId="28"/>
      <queryTableField id="29" name="Fax" tableColumnId="29"/>
      <queryTableField id="30" name="Ramal" tableColumnId="30"/>
      <queryTableField id="31" name="Rádio" tableColumnId="31"/>
      <queryTableField id="32" name="E-mail" tableColumnId="32"/>
      <queryTableField id="33" name="Facebook" tableColumnId="33"/>
      <queryTableField id="34" name="Twitter" tableColumnId="34"/>
      <queryTableField id="35" name="LinkedIn" tableColumnId="35"/>
      <queryTableField id="36" name="Skype" tableColumnId="36"/>
      <queryTableField id="37" name="Instagram" tableColumnId="37"/>
      <queryTableField id="38" name="Categoria" tableColumnId="38"/>
      <queryTableField id="39" name="País" tableColumnId="39"/>
      <queryTableField id="40" name="Estado" tableColumnId="40"/>
      <queryTableField id="41" name="Cidade" tableColumnId="41"/>
      <queryTableField id="42" name="CEP" tableColumnId="42"/>
      <queryTableField id="43" name="Bairro" tableColumnId="43"/>
      <queryTableField id="44" name="Rua" tableColumnId="44"/>
      <queryTableField id="45" name="Número" tableColumnId="45"/>
      <queryTableField id="46" name="Complemento" tableColumnId="46"/>
      <queryTableField id="47" name="Setor da Empresa" tableColumnId="4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_AGENDOR" displayName="BASE_AGENDOR" ref="A1:AR2537" tableType="queryTable" totalsRowShown="0">
  <autoFilter ref="A1:AR2537" xr:uid="{00000000-0009-0000-0100-000001000000}"/>
  <tableColumns count="44">
    <tableColumn id="1" xr3:uid="{00000000-0010-0000-0000-000001000000}" uniqueName="1" name="Nome da Origem" queryTableFieldId="1" dataDxfId="52"/>
    <tableColumn id="2" xr3:uid="{00000000-0010-0000-0000-000002000000}" uniqueName="2" name="Código do comentário" queryTableFieldId="2"/>
    <tableColumn id="3" xr3:uid="{00000000-0010-0000-0000-000003000000}" uniqueName="3" name="Usuário que realizou o comentário" queryTableFieldId="3" dataDxfId="51"/>
    <tableColumn id="4" xr3:uid="{00000000-0010-0000-0000-000004000000}" uniqueName="4" name="Métrica" queryTableFieldId="4"/>
    <tableColumn id="5" xr3:uid="{00000000-0010-0000-0000-000005000000}" uniqueName="5" name="Código do Negócio" queryTableFieldId="5"/>
    <tableColumn id="6" xr3:uid="{00000000-0010-0000-0000-000006000000}" uniqueName="6" name="Negócio relacionado" queryTableFieldId="6" dataDxfId="50"/>
    <tableColumn id="7" xr3:uid="{00000000-0010-0000-0000-000007000000}" uniqueName="7" name="Código da Pessoa" queryTableFieldId="7"/>
    <tableColumn id="8" xr3:uid="{00000000-0010-0000-0000-000008000000}" uniqueName="8" name="Pessoa relacionada" queryTableFieldId="8"/>
    <tableColumn id="9" xr3:uid="{00000000-0010-0000-0000-000009000000}" uniqueName="9" name="Código da Empresa" queryTableFieldId="9"/>
    <tableColumn id="10" xr3:uid="{00000000-0010-0000-0000-00000A000000}" uniqueName="10" name="Empresa relacionada" queryTableFieldId="10" dataDxfId="49"/>
    <tableColumn id="11" xr3:uid="{00000000-0010-0000-0000-00000B000000}" uniqueName="11" name="Data de cadastro" queryTableFieldId="11" dataDxfId="4"/>
    <tableColumn id="12" xr3:uid="{00000000-0010-0000-0000-00000C000000}" uniqueName="12" name="Data de agendamento" queryTableFieldId="12" dataDxfId="3"/>
    <tableColumn id="13" xr3:uid="{00000000-0010-0000-0000-00000D000000}" uniqueName="13" name="Data de atualização" queryTableFieldId="13" dataDxfId="2"/>
    <tableColumn id="14" xr3:uid="{00000000-0010-0000-0000-00000E000000}" uniqueName="14" name="Usuários responsáveis" queryTableFieldId="14" dataDxfId="48"/>
    <tableColumn id="15" xr3:uid="{00000000-0010-0000-0000-00000F000000}" uniqueName="15" name="Usuário que finalizou" queryTableFieldId="15" dataDxfId="47"/>
    <tableColumn id="16" xr3:uid="{00000000-0010-0000-0000-000010000000}" uniqueName="16" name="Data de finalização" queryTableFieldId="16" dataDxfId="1"/>
    <tableColumn id="17" xr3:uid="{00000000-0010-0000-0000-000011000000}" uniqueName="17" name="Tipo de Atividade" queryTableFieldId="17" dataDxfId="46"/>
    <tableColumn id="18" xr3:uid="{00000000-0010-0000-0000-000012000000}" uniqueName="18" name="Comentário" queryTableFieldId="18" dataDxfId="45"/>
    <tableColumn id="19" xr3:uid="{00000000-0010-0000-0000-000013000000}" uniqueName="19" name="Telefone" queryTableFieldId="19" dataDxfId="44"/>
    <tableColumn id="20" xr3:uid="{00000000-0010-0000-0000-000014000000}" uniqueName="20" name="Celular" queryTableFieldId="20" dataDxfId="43"/>
    <tableColumn id="21" xr3:uid="{00000000-0010-0000-0000-000015000000}" uniqueName="21" name="Fax" queryTableFieldId="21" dataDxfId="42"/>
    <tableColumn id="22" xr3:uid="{00000000-0010-0000-0000-000016000000}" uniqueName="22" name="Whatsapp" queryTableFieldId="22"/>
    <tableColumn id="23" xr3:uid="{00000000-0010-0000-0000-000017000000}" uniqueName="23" name="Ramal" queryTableFieldId="23"/>
    <tableColumn id="24" xr3:uid="{00000000-0010-0000-0000-000018000000}" uniqueName="24" name="Rádio" queryTableFieldId="24"/>
    <tableColumn id="25" xr3:uid="{00000000-0010-0000-0000-000019000000}" uniqueName="25" name="E-mail" queryTableFieldId="25" dataDxfId="41"/>
    <tableColumn id="26" xr3:uid="{00000000-0010-0000-0000-00001A000000}" uniqueName="26" name="País" queryTableFieldId="26" dataDxfId="40"/>
    <tableColumn id="27" xr3:uid="{00000000-0010-0000-0000-00001B000000}" uniqueName="27" name="Estado" queryTableFieldId="27" dataDxfId="39"/>
    <tableColumn id="28" xr3:uid="{00000000-0010-0000-0000-00001C000000}" uniqueName="28" name="Cidade" queryTableFieldId="28" dataDxfId="38"/>
    <tableColumn id="29" xr3:uid="{00000000-0010-0000-0000-00001D000000}" uniqueName="29" name="CEP" queryTableFieldId="29"/>
    <tableColumn id="30" xr3:uid="{00000000-0010-0000-0000-00001E000000}" uniqueName="30" name="Bairro" queryTableFieldId="30" dataDxfId="37"/>
    <tableColumn id="31" xr3:uid="{00000000-0010-0000-0000-00001F000000}" uniqueName="31" name="Rua" queryTableFieldId="31" dataDxfId="36"/>
    <tableColumn id="32" xr3:uid="{00000000-0010-0000-0000-000020000000}" uniqueName="32" name="Número" queryTableFieldId="32"/>
    <tableColumn id="33" xr3:uid="{00000000-0010-0000-0000-000021000000}" uniqueName="33" name="Complemento" queryTableFieldId="33" dataDxfId="35"/>
    <tableColumn id="34" xr3:uid="{00000000-0010-0000-0000-000022000000}" uniqueName="34" name="Facebook" queryTableFieldId="34"/>
    <tableColumn id="35" xr3:uid="{00000000-0010-0000-0000-000023000000}" uniqueName="35" name="Twitter" queryTableFieldId="35"/>
    <tableColumn id="36" xr3:uid="{00000000-0010-0000-0000-000024000000}" uniqueName="36" name="LinkedIn" queryTableFieldId="36"/>
    <tableColumn id="37" xr3:uid="{00000000-0010-0000-0000-000025000000}" uniqueName="37" name="Skype" queryTableFieldId="37"/>
    <tableColumn id="38" xr3:uid="{00000000-0010-0000-0000-000026000000}" uniqueName="38" name="Instagram" queryTableFieldId="38"/>
    <tableColumn id="39" xr3:uid="{00000000-0010-0000-0000-000027000000}" uniqueName="39" name="Categoria" queryTableFieldId="39" dataDxfId="34"/>
    <tableColumn id="40" xr3:uid="{00000000-0010-0000-0000-000028000000}" uniqueName="40" name="Setor da Empresa" queryTableFieldId="40" dataDxfId="33"/>
    <tableColumn id="41" xr3:uid="{00000000-0010-0000-0000-000029000000}" uniqueName="41" name="Origem do cliente" queryTableFieldId="41" dataDxfId="32"/>
    <tableColumn id="42" xr3:uid="{00000000-0010-0000-0000-00002A000000}" uniqueName="42" name="Etapa Funil" queryTableFieldId="42" dataDxfId="31">
      <calculatedColumnFormula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Row],[Comentário]]=back!C3,back!B3,""))))))))</calculatedColumnFormula>
    </tableColumn>
    <tableColumn id="43" xr3:uid="{00000000-0010-0000-0000-00002B000000}" uniqueName="43" name="Ligação atendida?" queryTableFieldId="43" dataDxfId="30">
      <calculatedColumnFormula>IF(MID(BASE_AGENDOR[[#This Row],[Comentário]],1,20)="Ligação via telefone","Sim",IF(MID(BASE_AGENDOR[[#This Row],[Comentário]],1,20)="Ligação não atendida","Não",IF(BASE_AGENDOR[[#This Row],[Tipo de Atividade]]="Ligação","Ligação Manual","Não ligação")))</calculatedColumnFormula>
    </tableColumn>
    <tableColumn id="46" xr3:uid="{00000000-0010-0000-0000-00002E000000}" uniqueName="46" name="Atividade" queryTableFieldId="46" dataDxfId="0">
      <calculatedColumnFormula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SE_AGENDOR__2" displayName="BASE_AGENDOR__2" ref="A1:AU525" tableType="queryTable" totalsRowShown="0">
  <autoFilter ref="A1:AU525" xr:uid="{00000000-0009-0000-0100-000002000000}"/>
  <tableColumns count="47">
    <tableColumn id="1" xr3:uid="{00000000-0010-0000-0100-000001000000}" uniqueName="1" name="Nome da Origem" queryTableFieldId="1" dataDxfId="29"/>
    <tableColumn id="2" xr3:uid="{00000000-0010-0000-0100-000002000000}" uniqueName="2" name="Código do Negócio" queryTableFieldId="2"/>
    <tableColumn id="3" xr3:uid="{00000000-0010-0000-0100-000003000000}" uniqueName="3" name="Pessoa relacionada" queryTableFieldId="3"/>
    <tableColumn id="4" xr3:uid="{00000000-0010-0000-0100-000004000000}" uniqueName="4" name="Empresa relacionada" queryTableFieldId="4" dataDxfId="28"/>
    <tableColumn id="5" xr3:uid="{00000000-0010-0000-0100-000005000000}" uniqueName="5" name="Título do negócio" queryTableFieldId="5" dataDxfId="27"/>
    <tableColumn id="6" xr3:uid="{00000000-0010-0000-0100-000006000000}" uniqueName="6" name="Usuário responsável" queryTableFieldId="6" dataDxfId="26"/>
    <tableColumn id="7" xr3:uid="{00000000-0010-0000-0100-000007000000}" uniqueName="7" name="Data de início" queryTableFieldId="7"/>
    <tableColumn id="8" xr3:uid="{00000000-0010-0000-0100-000008000000}" uniqueName="8" name="Data de conclusão" queryTableFieldId="8"/>
    <tableColumn id="9" xr3:uid="{00000000-0010-0000-0100-000009000000}" uniqueName="9" name="Data de cadastro" queryTableFieldId="9"/>
    <tableColumn id="10" xr3:uid="{00000000-0010-0000-0100-00000A000000}" uniqueName="10" name="Cadastrado por" queryTableFieldId="10" dataDxfId="25"/>
    <tableColumn id="11" xr3:uid="{00000000-0010-0000-0100-00000B000000}" uniqueName="11" name="Valor" queryTableFieldId="11"/>
    <tableColumn id="12" xr3:uid="{00000000-0010-0000-0100-00000C000000}" uniqueName="12" name="Status" queryTableFieldId="12" dataDxfId="24"/>
    <tableColumn id="13" xr3:uid="{00000000-0010-0000-0100-00000D000000}" uniqueName="13" name="Funil" queryTableFieldId="13" dataDxfId="23"/>
    <tableColumn id="14" xr3:uid="{00000000-0010-0000-0100-00000E000000}" uniqueName="14" name="Etapa" queryTableFieldId="14" dataDxfId="22"/>
    <tableColumn id="15" xr3:uid="{00000000-0010-0000-0100-00000F000000}" uniqueName="15" name="Ranking" queryTableFieldId="15"/>
    <tableColumn id="16" xr3:uid="{00000000-0010-0000-0100-000010000000}" uniqueName="16" name="Descrição" queryTableFieldId="16" dataDxfId="21"/>
    <tableColumn id="17" xr3:uid="{00000000-0010-0000-0100-000011000000}" uniqueName="17" name="Motivo de perda" queryTableFieldId="17" dataDxfId="20"/>
    <tableColumn id="18" xr3:uid="{00000000-0010-0000-0100-000012000000}" uniqueName="18" name="Descrição do motivo de perda" queryTableFieldId="18" dataDxfId="19"/>
    <tableColumn id="19" xr3:uid="{00000000-0010-0000-0100-000013000000}" uniqueName="19" name="Origem do cliente" queryTableFieldId="19" dataDxfId="18"/>
    <tableColumn id="20" xr3:uid="{00000000-0010-0000-0100-000014000000}" uniqueName="20" name="Produto" queryTableFieldId="20"/>
    <tableColumn id="21" xr3:uid="{00000000-0010-0000-0100-000015000000}" uniqueName="21" name="Código da Pessoa" queryTableFieldId="21"/>
    <tableColumn id="22" xr3:uid="{00000000-0010-0000-0100-000016000000}" uniqueName="22" name="Código da Empresa" queryTableFieldId="22"/>
    <tableColumn id="23" xr3:uid="{00000000-0010-0000-0100-000017000000}" uniqueName="23" name="CPF" queryTableFieldId="23"/>
    <tableColumn id="24" xr3:uid="{00000000-0010-0000-0100-000018000000}" uniqueName="24" name="CNPJ" queryTableFieldId="24"/>
    <tableColumn id="25" xr3:uid="{00000000-0010-0000-0100-000019000000}" uniqueName="25" name="Website" queryTableFieldId="25" dataDxfId="17"/>
    <tableColumn id="26" xr3:uid="{00000000-0010-0000-0100-00001A000000}" uniqueName="26" name="Telefone" queryTableFieldId="26" dataDxfId="16"/>
    <tableColumn id="27" xr3:uid="{00000000-0010-0000-0100-00001B000000}" uniqueName="27" name="Celular" queryTableFieldId="27" dataDxfId="15"/>
    <tableColumn id="28" xr3:uid="{00000000-0010-0000-0100-00001C000000}" uniqueName="28" name="WhatsApp" queryTableFieldId="28"/>
    <tableColumn id="29" xr3:uid="{00000000-0010-0000-0100-00001D000000}" uniqueName="29" name="Fax" queryTableFieldId="29" dataDxfId="14"/>
    <tableColumn id="30" xr3:uid="{00000000-0010-0000-0100-00001E000000}" uniqueName="30" name="Ramal" queryTableFieldId="30"/>
    <tableColumn id="31" xr3:uid="{00000000-0010-0000-0100-00001F000000}" uniqueName="31" name="Rádio" queryTableFieldId="31"/>
    <tableColumn id="32" xr3:uid="{00000000-0010-0000-0100-000020000000}" uniqueName="32" name="E-mail" queryTableFieldId="32" dataDxfId="13"/>
    <tableColumn id="33" xr3:uid="{00000000-0010-0000-0100-000021000000}" uniqueName="33" name="Facebook" queryTableFieldId="33"/>
    <tableColumn id="34" xr3:uid="{00000000-0010-0000-0100-000022000000}" uniqueName="34" name="Twitter" queryTableFieldId="34"/>
    <tableColumn id="35" xr3:uid="{00000000-0010-0000-0100-000023000000}" uniqueName="35" name="LinkedIn" queryTableFieldId="35"/>
    <tableColumn id="36" xr3:uid="{00000000-0010-0000-0100-000024000000}" uniqueName="36" name="Skype" queryTableFieldId="36"/>
    <tableColumn id="37" xr3:uid="{00000000-0010-0000-0100-000025000000}" uniqueName="37" name="Instagram" queryTableFieldId="37"/>
    <tableColumn id="38" xr3:uid="{00000000-0010-0000-0100-000026000000}" uniqueName="38" name="Categoria" queryTableFieldId="38" dataDxfId="12"/>
    <tableColumn id="39" xr3:uid="{00000000-0010-0000-0100-000027000000}" uniqueName="39" name="País" queryTableFieldId="39" dataDxfId="11"/>
    <tableColumn id="40" xr3:uid="{00000000-0010-0000-0100-000028000000}" uniqueName="40" name="Estado" queryTableFieldId="40" dataDxfId="10"/>
    <tableColumn id="41" xr3:uid="{00000000-0010-0000-0100-000029000000}" uniqueName="41" name="Cidade" queryTableFieldId="41" dataDxfId="9"/>
    <tableColumn id="42" xr3:uid="{00000000-0010-0000-0100-00002A000000}" uniqueName="42" name="CEP" queryTableFieldId="42"/>
    <tableColumn id="43" xr3:uid="{00000000-0010-0000-0100-00002B000000}" uniqueName="43" name="Bairro" queryTableFieldId="43" dataDxfId="8"/>
    <tableColumn id="44" xr3:uid="{00000000-0010-0000-0100-00002C000000}" uniqueName="44" name="Rua" queryTableFieldId="44" dataDxfId="7"/>
    <tableColumn id="45" xr3:uid="{00000000-0010-0000-0100-00002D000000}" uniqueName="45" name="Número" queryTableFieldId="45"/>
    <tableColumn id="46" xr3:uid="{00000000-0010-0000-0100-00002E000000}" uniqueName="46" name="Complemento" queryTableFieldId="46" dataDxfId="6"/>
    <tableColumn id="47" xr3:uid="{00000000-0010-0000-0100-00002F000000}" uniqueName="47" name="Setor da Empresa" queryTableFieldId="4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31F9-11E2-44C3-A10F-67385A133D17}">
  <sheetPr codeName="Planilha1"/>
  <dimension ref="A1:AR2537"/>
  <sheetViews>
    <sheetView topLeftCell="G1" workbookViewId="0">
      <selection activeCell="E131" sqref="E131"/>
    </sheetView>
  </sheetViews>
  <sheetFormatPr defaultRowHeight="15" x14ac:dyDescent="0.25"/>
  <cols>
    <col min="1" max="1" width="40" bestFit="1" customWidth="1"/>
    <col min="2" max="2" width="23.42578125" bestFit="1" customWidth="1"/>
    <col min="3" max="3" width="34.5703125" bestFit="1" customWidth="1"/>
    <col min="4" max="4" width="10" bestFit="1" customWidth="1"/>
    <col min="5" max="5" width="20.5703125" bestFit="1" customWidth="1"/>
    <col min="6" max="6" width="73.7109375" bestFit="1" customWidth="1"/>
    <col min="7" max="7" width="19.28515625" bestFit="1" customWidth="1"/>
    <col min="8" max="9" width="20.85546875" bestFit="1" customWidth="1"/>
    <col min="10" max="10" width="45.28515625" bestFit="1" customWidth="1"/>
    <col min="11" max="11" width="18.42578125" style="8" bestFit="1" customWidth="1"/>
    <col min="12" max="12" width="23.140625" style="8" bestFit="1" customWidth="1"/>
    <col min="13" max="13" width="20.85546875" style="8" bestFit="1" customWidth="1"/>
    <col min="14" max="14" width="24" bestFit="1" customWidth="1"/>
    <col min="15" max="15" width="22.42578125" bestFit="1" customWidth="1"/>
    <col min="16" max="16" width="20.42578125" bestFit="1" customWidth="1"/>
    <col min="17" max="17" width="18.85546875" bestFit="1" customWidth="1"/>
    <col min="18" max="18" width="81.140625" bestFit="1" customWidth="1"/>
    <col min="19" max="21" width="14" bestFit="1" customWidth="1"/>
    <col min="22" max="22" width="12.28515625" bestFit="1" customWidth="1"/>
    <col min="23" max="23" width="8.85546875" bestFit="1" customWidth="1"/>
    <col min="24" max="24" width="8.42578125" bestFit="1" customWidth="1"/>
    <col min="25" max="25" width="46.7109375" bestFit="1" customWidth="1"/>
    <col min="26" max="26" width="7" bestFit="1" customWidth="1"/>
    <col min="27" max="27" width="9.42578125" bestFit="1" customWidth="1"/>
    <col min="28" max="28" width="26.7109375" bestFit="1" customWidth="1"/>
    <col min="29" max="29" width="9" bestFit="1" customWidth="1"/>
    <col min="30" max="30" width="55.42578125" bestFit="1" customWidth="1"/>
    <col min="31" max="31" width="64.42578125" bestFit="1" customWidth="1"/>
    <col min="32" max="32" width="10.5703125" bestFit="1" customWidth="1"/>
    <col min="33" max="33" width="81.140625" bestFit="1" customWidth="1"/>
    <col min="34" max="34" width="11.85546875" bestFit="1" customWidth="1"/>
    <col min="35" max="35" width="9.5703125" bestFit="1" customWidth="1"/>
    <col min="36" max="36" width="11" bestFit="1" customWidth="1"/>
    <col min="37" max="37" width="8.7109375" bestFit="1" customWidth="1"/>
    <col min="38" max="38" width="12.140625" bestFit="1" customWidth="1"/>
    <col min="39" max="39" width="18.7109375" bestFit="1" customWidth="1"/>
    <col min="40" max="40" width="31.140625" bestFit="1" customWidth="1"/>
    <col min="41" max="41" width="19.5703125" bestFit="1" customWidth="1"/>
    <col min="42" max="42" width="15.42578125" bestFit="1" customWidth="1"/>
    <col min="43" max="43" width="19.5703125" bestFit="1" customWidth="1"/>
    <col min="44" max="44" width="16.85546875" style="6" bestFit="1" customWidth="1"/>
  </cols>
  <sheetData>
    <row r="1" spans="1:4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s="8" t="s">
        <v>27</v>
      </c>
      <c r="L1" s="8" t="s">
        <v>28</v>
      </c>
      <c r="M1" s="8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s="6" t="s">
        <v>72</v>
      </c>
      <c r="AQ1" t="s">
        <v>73</v>
      </c>
      <c r="AR1" s="6" t="s">
        <v>91</v>
      </c>
    </row>
    <row r="2" spans="1:44" x14ac:dyDescent="0.25">
      <c r="A2" t="s">
        <v>5280</v>
      </c>
      <c r="B2">
        <v>137347338</v>
      </c>
      <c r="C2" t="s">
        <v>62</v>
      </c>
      <c r="E2">
        <v>27298269</v>
      </c>
      <c r="F2" t="s">
        <v>5262</v>
      </c>
      <c r="G2" t="s">
        <v>101</v>
      </c>
      <c r="I2">
        <v>40387105</v>
      </c>
      <c r="J2" t="s">
        <v>3352</v>
      </c>
      <c r="K2" s="9">
        <v>45671.566446759258</v>
      </c>
      <c r="L2" s="9">
        <v>45671.611111111109</v>
      </c>
      <c r="M2" s="9">
        <v>45671.566446759258</v>
      </c>
      <c r="N2" t="s">
        <v>62</v>
      </c>
      <c r="P2" s="8"/>
      <c r="R2" t="s">
        <v>5281</v>
      </c>
      <c r="S2" t="s">
        <v>3353</v>
      </c>
      <c r="Y2" t="s">
        <v>3354</v>
      </c>
      <c r="Z2" t="s">
        <v>106</v>
      </c>
      <c r="AA2" t="s">
        <v>107</v>
      </c>
      <c r="AB2" t="s">
        <v>3355</v>
      </c>
      <c r="AC2">
        <v>17284632</v>
      </c>
      <c r="AD2" t="s">
        <v>3356</v>
      </c>
      <c r="AE2" t="s">
        <v>3357</v>
      </c>
      <c r="AF2">
        <v>211</v>
      </c>
      <c r="AG2" t="s">
        <v>3358</v>
      </c>
      <c r="AM2" t="s">
        <v>222</v>
      </c>
      <c r="AN2" t="s">
        <v>108</v>
      </c>
      <c r="AP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Row],[Comentário]]=back!C3,back!B3,""))))))))</f>
        <v/>
      </c>
      <c r="AQ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" spans="1:44" x14ac:dyDescent="0.25">
      <c r="A3" t="s">
        <v>5280</v>
      </c>
      <c r="B3">
        <v>137331386</v>
      </c>
      <c r="C3" t="s">
        <v>62</v>
      </c>
      <c r="E3">
        <v>28599410</v>
      </c>
      <c r="F3" t="s">
        <v>2632</v>
      </c>
      <c r="G3" t="s">
        <v>101</v>
      </c>
      <c r="I3">
        <v>41063726</v>
      </c>
      <c r="J3" t="s">
        <v>2631</v>
      </c>
      <c r="K3" s="9">
        <v>45671.467534722222</v>
      </c>
      <c r="L3" s="9">
        <v>45671.625</v>
      </c>
      <c r="M3" s="9">
        <v>45671.467534722222</v>
      </c>
      <c r="N3" t="s">
        <v>62</v>
      </c>
      <c r="P3" s="8"/>
      <c r="R3" t="s">
        <v>5282</v>
      </c>
      <c r="S3" t="s">
        <v>2633</v>
      </c>
      <c r="Y3" t="s">
        <v>2634</v>
      </c>
      <c r="Z3" t="s">
        <v>106</v>
      </c>
      <c r="AA3" t="s">
        <v>107</v>
      </c>
      <c r="AB3" t="s">
        <v>171</v>
      </c>
      <c r="AC3">
        <v>6460200</v>
      </c>
      <c r="AD3" t="s">
        <v>2635</v>
      </c>
      <c r="AE3" t="s">
        <v>2636</v>
      </c>
      <c r="AF3">
        <v>1810</v>
      </c>
      <c r="AG3" t="s">
        <v>2637</v>
      </c>
      <c r="AM3" t="s">
        <v>222</v>
      </c>
      <c r="AP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Row],[Comentário]]=back!C4,back!B4,""))))))))</f>
        <v/>
      </c>
      <c r="AQ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" spans="1:44" x14ac:dyDescent="0.25">
      <c r="A4" t="s">
        <v>5280</v>
      </c>
      <c r="B4">
        <v>137267766</v>
      </c>
      <c r="C4" t="s">
        <v>62</v>
      </c>
      <c r="E4">
        <v>27297543</v>
      </c>
      <c r="F4" t="s">
        <v>4997</v>
      </c>
      <c r="G4" t="s">
        <v>101</v>
      </c>
      <c r="I4">
        <v>40386017</v>
      </c>
      <c r="J4" t="s">
        <v>3813</v>
      </c>
      <c r="K4" s="9">
        <v>45670.64916666667</v>
      </c>
      <c r="L4" s="9">
        <v>45671.648611111108</v>
      </c>
      <c r="M4" s="9">
        <v>45670.64916666667</v>
      </c>
      <c r="N4" t="s">
        <v>62</v>
      </c>
      <c r="P4" s="8"/>
      <c r="R4" t="s">
        <v>5283</v>
      </c>
      <c r="S4" t="s">
        <v>3814</v>
      </c>
      <c r="Y4" t="s">
        <v>3815</v>
      </c>
      <c r="Z4" t="s">
        <v>106</v>
      </c>
      <c r="AA4" t="s">
        <v>944</v>
      </c>
      <c r="AB4" t="s">
        <v>1785</v>
      </c>
      <c r="AC4">
        <v>50090000</v>
      </c>
      <c r="AD4" t="s">
        <v>3816</v>
      </c>
      <c r="AE4" t="s">
        <v>3817</v>
      </c>
      <c r="AF4">
        <v>875</v>
      </c>
      <c r="AM4" t="s">
        <v>256</v>
      </c>
      <c r="AN4" t="s">
        <v>108</v>
      </c>
      <c r="AP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Row],[Comentário]]=back!C5,back!B5,""))))))))</f>
        <v/>
      </c>
      <c r="AQ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" spans="1:44" x14ac:dyDescent="0.25">
      <c r="A5" t="s">
        <v>5280</v>
      </c>
      <c r="B5">
        <v>137279227</v>
      </c>
      <c r="C5" t="s">
        <v>62</v>
      </c>
      <c r="E5">
        <v>26698816</v>
      </c>
      <c r="F5" t="s">
        <v>4860</v>
      </c>
      <c r="G5" t="s">
        <v>101</v>
      </c>
      <c r="I5">
        <v>39813244</v>
      </c>
      <c r="J5" t="s">
        <v>3663</v>
      </c>
      <c r="K5" s="9">
        <v>45670.684490740743</v>
      </c>
      <c r="L5" s="9">
        <v>45671.684027777781</v>
      </c>
      <c r="M5" s="9">
        <v>45670.684490740743</v>
      </c>
      <c r="N5" t="s">
        <v>62</v>
      </c>
      <c r="P5" s="8"/>
      <c r="R5" t="s">
        <v>3874</v>
      </c>
      <c r="S5" t="s">
        <v>3664</v>
      </c>
      <c r="T5" t="s">
        <v>3665</v>
      </c>
      <c r="Y5" t="s">
        <v>3666</v>
      </c>
      <c r="Z5" t="s">
        <v>106</v>
      </c>
      <c r="AA5" t="s">
        <v>107</v>
      </c>
      <c r="AB5" t="s">
        <v>243</v>
      </c>
      <c r="AC5">
        <v>7034050</v>
      </c>
      <c r="AD5" t="s">
        <v>3667</v>
      </c>
      <c r="AE5" t="s">
        <v>3668</v>
      </c>
      <c r="AF5">
        <v>172</v>
      </c>
      <c r="AG5" t="s">
        <v>1391</v>
      </c>
      <c r="AM5" t="s">
        <v>1410</v>
      </c>
      <c r="AN5" t="s">
        <v>108</v>
      </c>
      <c r="AP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Row],[Comentário]]=back!C6,back!B6,""))))))))</f>
        <v/>
      </c>
      <c r="AQ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" spans="1:44" x14ac:dyDescent="0.25">
      <c r="A6" t="s">
        <v>5280</v>
      </c>
      <c r="B6">
        <v>137265651</v>
      </c>
      <c r="C6" t="s">
        <v>62</v>
      </c>
      <c r="E6">
        <v>27543687</v>
      </c>
      <c r="F6" t="s">
        <v>3711</v>
      </c>
      <c r="G6" t="s">
        <v>101</v>
      </c>
      <c r="I6">
        <v>40502357</v>
      </c>
      <c r="J6" t="s">
        <v>3710</v>
      </c>
      <c r="K6" s="9">
        <v>45670.642222222225</v>
      </c>
      <c r="L6" s="9">
        <v>45672.354166666664</v>
      </c>
      <c r="M6" s="9">
        <v>45670.642222222225</v>
      </c>
      <c r="N6" t="s">
        <v>62</v>
      </c>
      <c r="P6" s="8"/>
      <c r="R6" t="s">
        <v>5284</v>
      </c>
      <c r="S6" t="s">
        <v>3712</v>
      </c>
      <c r="V6">
        <v>554834443130</v>
      </c>
      <c r="Y6" t="s">
        <v>3713</v>
      </c>
      <c r="Z6" t="s">
        <v>106</v>
      </c>
      <c r="AA6" t="s">
        <v>440</v>
      </c>
      <c r="AB6" t="s">
        <v>3118</v>
      </c>
      <c r="AC6">
        <v>88819799</v>
      </c>
      <c r="AD6" t="s">
        <v>3714</v>
      </c>
      <c r="AE6" t="s">
        <v>3715</v>
      </c>
      <c r="AF6">
        <v>4145</v>
      </c>
      <c r="AM6" t="s">
        <v>222</v>
      </c>
      <c r="AN6" t="s">
        <v>108</v>
      </c>
      <c r="AP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Row],[Comentário]]=back!C7,back!B7,""))))))))</f>
        <v/>
      </c>
      <c r="AQ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" spans="1:44" x14ac:dyDescent="0.25">
      <c r="A7" t="s">
        <v>5280</v>
      </c>
      <c r="B7">
        <v>137307811</v>
      </c>
      <c r="C7" t="s">
        <v>62</v>
      </c>
      <c r="E7">
        <v>28591853</v>
      </c>
      <c r="F7" t="s">
        <v>238</v>
      </c>
      <c r="G7" t="s">
        <v>101</v>
      </c>
      <c r="I7">
        <v>41058256</v>
      </c>
      <c r="J7" t="s">
        <v>237</v>
      </c>
      <c r="K7" s="9">
        <v>45671.374247685184</v>
      </c>
      <c r="L7" s="9">
        <v>45672.374305555553</v>
      </c>
      <c r="M7" s="9">
        <v>45671.374247685184</v>
      </c>
      <c r="N7" t="s">
        <v>62</v>
      </c>
      <c r="P7" s="8"/>
      <c r="R7" t="s">
        <v>5285</v>
      </c>
      <c r="S7" t="s">
        <v>239</v>
      </c>
      <c r="T7" t="s">
        <v>240</v>
      </c>
      <c r="U7" t="s">
        <v>241</v>
      </c>
      <c r="V7">
        <v>551135279970</v>
      </c>
      <c r="Y7" t="s">
        <v>242</v>
      </c>
      <c r="Z7" t="s">
        <v>106</v>
      </c>
      <c r="AA7" t="s">
        <v>107</v>
      </c>
      <c r="AB7" t="s">
        <v>243</v>
      </c>
      <c r="AC7">
        <v>7054030</v>
      </c>
      <c r="AD7" t="s">
        <v>244</v>
      </c>
      <c r="AE7" t="s">
        <v>245</v>
      </c>
      <c r="AF7">
        <v>747</v>
      </c>
      <c r="AM7" t="s">
        <v>222</v>
      </c>
      <c r="AP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Row],[Comentário]]=back!C8,back!B8,""))))))))</f>
        <v/>
      </c>
      <c r="AQ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" spans="1:44" x14ac:dyDescent="0.25">
      <c r="A8" t="s">
        <v>5280</v>
      </c>
      <c r="B8">
        <v>137310191</v>
      </c>
      <c r="C8" t="s">
        <v>62</v>
      </c>
      <c r="E8">
        <v>26698676</v>
      </c>
      <c r="F8" t="s">
        <v>4861</v>
      </c>
      <c r="G8" t="s">
        <v>101</v>
      </c>
      <c r="I8">
        <v>39813174</v>
      </c>
      <c r="J8" t="s">
        <v>3720</v>
      </c>
      <c r="K8" s="9">
        <v>45671.386018518519</v>
      </c>
      <c r="L8" s="9">
        <v>45672.385416666664</v>
      </c>
      <c r="M8" s="9">
        <v>45671.386018518519</v>
      </c>
      <c r="N8" t="s">
        <v>62</v>
      </c>
      <c r="P8" s="8"/>
      <c r="R8" t="s">
        <v>5286</v>
      </c>
      <c r="S8" t="s">
        <v>5287</v>
      </c>
      <c r="Y8" t="s">
        <v>3721</v>
      </c>
      <c r="Z8" t="s">
        <v>106</v>
      </c>
      <c r="AA8" t="s">
        <v>107</v>
      </c>
      <c r="AB8" t="s">
        <v>235</v>
      </c>
      <c r="AC8">
        <v>8597620</v>
      </c>
      <c r="AD8" t="s">
        <v>3722</v>
      </c>
      <c r="AE8" t="s">
        <v>3723</v>
      </c>
      <c r="AF8">
        <v>1127</v>
      </c>
      <c r="AG8" t="s">
        <v>3724</v>
      </c>
      <c r="AM8" t="s">
        <v>1410</v>
      </c>
      <c r="AN8" t="s">
        <v>261</v>
      </c>
      <c r="AP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Row],[Comentário]]=back!C9,back!B9,""))))))))</f>
        <v/>
      </c>
      <c r="AQ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" spans="1:44" x14ac:dyDescent="0.25">
      <c r="A9" t="s">
        <v>5280</v>
      </c>
      <c r="B9">
        <v>137318164</v>
      </c>
      <c r="C9" t="s">
        <v>62</v>
      </c>
      <c r="E9">
        <v>27500160</v>
      </c>
      <c r="F9" t="s">
        <v>4822</v>
      </c>
      <c r="G9" t="s">
        <v>101</v>
      </c>
      <c r="I9">
        <v>40466480</v>
      </c>
      <c r="J9" t="s">
        <v>1623</v>
      </c>
      <c r="K9" s="9">
        <v>45671.416990740741</v>
      </c>
      <c r="L9" s="9">
        <v>45672.416666666664</v>
      </c>
      <c r="M9" s="9">
        <v>45671.416990740741</v>
      </c>
      <c r="N9" t="s">
        <v>62</v>
      </c>
      <c r="P9" s="8"/>
      <c r="R9" t="s">
        <v>5288</v>
      </c>
      <c r="S9" t="s">
        <v>1624</v>
      </c>
      <c r="Y9" t="s">
        <v>1625</v>
      </c>
      <c r="Z9" t="s">
        <v>106</v>
      </c>
      <c r="AA9" t="s">
        <v>107</v>
      </c>
      <c r="AB9" t="s">
        <v>1626</v>
      </c>
      <c r="AC9">
        <v>6612060</v>
      </c>
      <c r="AD9" t="s">
        <v>1627</v>
      </c>
      <c r="AE9" t="s">
        <v>1628</v>
      </c>
      <c r="AF9">
        <v>326</v>
      </c>
      <c r="AM9" t="s">
        <v>222</v>
      </c>
      <c r="AN9" t="s">
        <v>108</v>
      </c>
      <c r="AP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Row],[Comentário]]=back!C10,back!B10,""))))))))</f>
        <v/>
      </c>
      <c r="AQ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" spans="1:44" x14ac:dyDescent="0.25">
      <c r="A10" t="s">
        <v>5280</v>
      </c>
      <c r="B10">
        <v>137136365</v>
      </c>
      <c r="C10" t="s">
        <v>62</v>
      </c>
      <c r="E10">
        <v>27297543</v>
      </c>
      <c r="F10" t="s">
        <v>4997</v>
      </c>
      <c r="G10" t="s">
        <v>101</v>
      </c>
      <c r="I10">
        <v>40386017</v>
      </c>
      <c r="J10" t="s">
        <v>3813</v>
      </c>
      <c r="K10" s="9">
        <v>45667.568657407406</v>
      </c>
      <c r="L10" s="9">
        <v>45672.604166666664</v>
      </c>
      <c r="M10" s="9">
        <v>45670.648715277777</v>
      </c>
      <c r="N10" t="s">
        <v>62</v>
      </c>
      <c r="P10" s="8"/>
      <c r="R10" t="s">
        <v>5057</v>
      </c>
      <c r="S10" t="s">
        <v>3814</v>
      </c>
      <c r="Y10" t="s">
        <v>3815</v>
      </c>
      <c r="Z10" t="s">
        <v>106</v>
      </c>
      <c r="AA10" t="s">
        <v>944</v>
      </c>
      <c r="AB10" t="s">
        <v>1785</v>
      </c>
      <c r="AC10">
        <v>50090000</v>
      </c>
      <c r="AD10" t="s">
        <v>3816</v>
      </c>
      <c r="AE10" t="s">
        <v>3817</v>
      </c>
      <c r="AF10">
        <v>875</v>
      </c>
      <c r="AM10" t="s">
        <v>256</v>
      </c>
      <c r="AN10" t="s">
        <v>108</v>
      </c>
      <c r="AP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Row],[Comentário]]=back!C11,back!B11,""))))))))</f>
        <v/>
      </c>
      <c r="AQ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1" spans="1:44" x14ac:dyDescent="0.25">
      <c r="A11" t="s">
        <v>5280</v>
      </c>
      <c r="B11">
        <v>137191749</v>
      </c>
      <c r="C11" t="s">
        <v>62</v>
      </c>
      <c r="E11">
        <v>28663250</v>
      </c>
      <c r="F11" t="s">
        <v>177</v>
      </c>
      <c r="G11" t="s">
        <v>101</v>
      </c>
      <c r="K11" s="9">
        <v>45670.342349537037</v>
      </c>
      <c r="L11" s="9">
        <v>45674.341666666667</v>
      </c>
      <c r="M11" s="9">
        <v>45670.342349537037</v>
      </c>
      <c r="N11" t="s">
        <v>62</v>
      </c>
      <c r="P11" s="8"/>
      <c r="R11" t="s">
        <v>5289</v>
      </c>
      <c r="AP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Row],[Comentário]]=back!C12,back!B12,""))))))))</f>
        <v/>
      </c>
      <c r="AQ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" spans="1:44" x14ac:dyDescent="0.25">
      <c r="A12" t="s">
        <v>5280</v>
      </c>
      <c r="B12">
        <v>136480184</v>
      </c>
      <c r="E12">
        <v>28357928</v>
      </c>
      <c r="F12" t="s">
        <v>3121</v>
      </c>
      <c r="G12" t="s">
        <v>101</v>
      </c>
      <c r="I12">
        <v>40937008</v>
      </c>
      <c r="J12" t="s">
        <v>3120</v>
      </c>
      <c r="K12" s="9">
        <v>45649.655219907407</v>
      </c>
      <c r="L12" s="9">
        <v>45675.654861111114</v>
      </c>
      <c r="M12" s="9">
        <v>45649.655601851853</v>
      </c>
      <c r="N12" t="s">
        <v>62</v>
      </c>
      <c r="P12" s="8"/>
      <c r="R12" t="s">
        <v>61</v>
      </c>
      <c r="S12" t="s">
        <v>3122</v>
      </c>
      <c r="Y12" t="s">
        <v>3123</v>
      </c>
      <c r="Z12" t="s">
        <v>106</v>
      </c>
      <c r="AA12" t="s">
        <v>107</v>
      </c>
      <c r="AB12" t="s">
        <v>274</v>
      </c>
      <c r="AC12">
        <v>15803225</v>
      </c>
      <c r="AD12" t="s">
        <v>3124</v>
      </c>
      <c r="AE12" t="s">
        <v>3125</v>
      </c>
      <c r="AF12">
        <v>308</v>
      </c>
      <c r="AM12" t="s">
        <v>1410</v>
      </c>
      <c r="AN12" t="s">
        <v>1474</v>
      </c>
      <c r="AP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Row],[Comentário]]=back!C13,back!B13,""))))))))</f>
        <v>CONTRATO</v>
      </c>
      <c r="AQ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" spans="1:44" x14ac:dyDescent="0.25">
      <c r="A13" t="s">
        <v>5280</v>
      </c>
      <c r="B13">
        <v>137144056</v>
      </c>
      <c r="C13" t="s">
        <v>62</v>
      </c>
      <c r="E13">
        <v>26698824</v>
      </c>
      <c r="F13" t="s">
        <v>4890</v>
      </c>
      <c r="G13" t="s">
        <v>101</v>
      </c>
      <c r="I13">
        <v>39815531</v>
      </c>
      <c r="J13" t="s">
        <v>3613</v>
      </c>
      <c r="K13" s="9">
        <v>45667.604120370372</v>
      </c>
      <c r="L13" s="9">
        <v>45677.603472222225</v>
      </c>
      <c r="M13" s="9">
        <v>45667.604120370372</v>
      </c>
      <c r="N13" t="s">
        <v>62</v>
      </c>
      <c r="P13" s="8"/>
      <c r="R13" t="s">
        <v>5058</v>
      </c>
      <c r="S13" t="s">
        <v>3614</v>
      </c>
      <c r="Z13" t="s">
        <v>106</v>
      </c>
      <c r="AA13" t="s">
        <v>148</v>
      </c>
      <c r="AB13" t="s">
        <v>149</v>
      </c>
      <c r="AC13">
        <v>22270010</v>
      </c>
      <c r="AD13" t="s">
        <v>150</v>
      </c>
      <c r="AE13" t="s">
        <v>3615</v>
      </c>
      <c r="AF13">
        <v>422</v>
      </c>
      <c r="AM13" t="s">
        <v>1410</v>
      </c>
      <c r="AN13" t="s">
        <v>258</v>
      </c>
      <c r="AP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Row],[Comentário]]=back!C14,back!B14,""))))))))</f>
        <v/>
      </c>
      <c r="AQ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" spans="1:44" x14ac:dyDescent="0.25">
      <c r="A14" t="s">
        <v>5280</v>
      </c>
      <c r="B14">
        <v>135492469</v>
      </c>
      <c r="E14">
        <v>28072838</v>
      </c>
      <c r="F14" t="s">
        <v>3133</v>
      </c>
      <c r="G14" t="s">
        <v>101</v>
      </c>
      <c r="I14">
        <v>40793810</v>
      </c>
      <c r="J14" t="s">
        <v>3132</v>
      </c>
      <c r="K14" s="9">
        <v>45631.446203703701</v>
      </c>
      <c r="L14" s="9">
        <v>45678.354166666664</v>
      </c>
      <c r="M14" s="9">
        <v>45649.653310185182</v>
      </c>
      <c r="N14" t="s">
        <v>62</v>
      </c>
      <c r="P14" s="8"/>
      <c r="R14" t="s">
        <v>60</v>
      </c>
      <c r="S14" t="s">
        <v>3134</v>
      </c>
      <c r="Y14" t="s">
        <v>3135</v>
      </c>
      <c r="Z14" t="s">
        <v>106</v>
      </c>
      <c r="AA14" t="s">
        <v>107</v>
      </c>
      <c r="AB14" t="s">
        <v>3137</v>
      </c>
      <c r="AC14">
        <v>8555600</v>
      </c>
      <c r="AD14" t="s">
        <v>3138</v>
      </c>
      <c r="AE14" t="s">
        <v>3139</v>
      </c>
      <c r="AF14">
        <v>309</v>
      </c>
      <c r="AM14" t="s">
        <v>3136</v>
      </c>
      <c r="AN14" t="s">
        <v>1474</v>
      </c>
      <c r="AP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Row],[Comentário]]=back!C15,back!B15,""))))))))</f>
        <v>CALL</v>
      </c>
      <c r="AQ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5" spans="1:44" x14ac:dyDescent="0.25">
      <c r="A15" t="s">
        <v>5280</v>
      </c>
      <c r="B15">
        <v>135231440</v>
      </c>
      <c r="E15">
        <v>28072529</v>
      </c>
      <c r="F15" t="s">
        <v>3141</v>
      </c>
      <c r="G15" t="s">
        <v>101</v>
      </c>
      <c r="I15">
        <v>40793493</v>
      </c>
      <c r="J15" t="s">
        <v>3140</v>
      </c>
      <c r="K15" s="9">
        <v>45628.603703703702</v>
      </c>
      <c r="L15" s="9">
        <v>45678.375</v>
      </c>
      <c r="M15" s="9">
        <v>45649.652407407404</v>
      </c>
      <c r="N15" t="s">
        <v>62</v>
      </c>
      <c r="P15" s="8"/>
      <c r="R15" t="s">
        <v>60</v>
      </c>
      <c r="S15" t="s">
        <v>3142</v>
      </c>
      <c r="Y15" t="s">
        <v>3143</v>
      </c>
      <c r="Z15" t="s">
        <v>106</v>
      </c>
      <c r="AA15" t="s">
        <v>107</v>
      </c>
      <c r="AB15" t="s">
        <v>110</v>
      </c>
      <c r="AC15">
        <v>4517050</v>
      </c>
      <c r="AD15" t="s">
        <v>1548</v>
      </c>
      <c r="AE15" t="s">
        <v>3144</v>
      </c>
      <c r="AF15">
        <v>462</v>
      </c>
      <c r="AG15" t="s">
        <v>426</v>
      </c>
      <c r="AM15" t="s">
        <v>3136</v>
      </c>
      <c r="AN15" t="s">
        <v>258</v>
      </c>
      <c r="AP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Row],[Comentário]]=back!C16,back!B16,""))))))))</f>
        <v>CALL</v>
      </c>
      <c r="AQ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6" spans="1:44" x14ac:dyDescent="0.25">
      <c r="A16" t="s">
        <v>5280</v>
      </c>
      <c r="B16">
        <v>137307706</v>
      </c>
      <c r="C16" t="s">
        <v>62</v>
      </c>
      <c r="E16">
        <v>26698670</v>
      </c>
      <c r="F16" t="s">
        <v>4859</v>
      </c>
      <c r="G16" t="s">
        <v>101</v>
      </c>
      <c r="I16">
        <v>39812991</v>
      </c>
      <c r="J16" t="s">
        <v>3700</v>
      </c>
      <c r="K16" s="9">
        <v>45671.373576388891</v>
      </c>
      <c r="L16" s="9">
        <v>45678.375</v>
      </c>
      <c r="M16" s="9">
        <v>45671.373576388891</v>
      </c>
      <c r="N16" t="s">
        <v>62</v>
      </c>
      <c r="P16" s="8"/>
      <c r="R16" t="s">
        <v>5290</v>
      </c>
      <c r="S16" t="s">
        <v>3701</v>
      </c>
      <c r="V16">
        <v>5521991197021</v>
      </c>
      <c r="Z16" t="s">
        <v>106</v>
      </c>
      <c r="AA16" t="s">
        <v>148</v>
      </c>
      <c r="AB16" t="s">
        <v>149</v>
      </c>
      <c r="AC16">
        <v>20940200</v>
      </c>
      <c r="AD16" t="s">
        <v>1697</v>
      </c>
      <c r="AE16" t="s">
        <v>3702</v>
      </c>
      <c r="AF16">
        <v>129</v>
      </c>
      <c r="AG16" t="s">
        <v>399</v>
      </c>
      <c r="AM16" t="s">
        <v>1410</v>
      </c>
      <c r="AN16" t="s">
        <v>3703</v>
      </c>
      <c r="AP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Row],[Comentário]]=back!C17,back!B17,""))))))))</f>
        <v/>
      </c>
      <c r="AQ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7" spans="1:44" x14ac:dyDescent="0.25">
      <c r="A17" t="s">
        <v>5280</v>
      </c>
      <c r="B17">
        <v>136558692</v>
      </c>
      <c r="C17" t="s">
        <v>62</v>
      </c>
      <c r="E17">
        <v>28587670</v>
      </c>
      <c r="F17" t="s">
        <v>3159</v>
      </c>
      <c r="G17" t="s">
        <v>101</v>
      </c>
      <c r="I17">
        <v>41056614</v>
      </c>
      <c r="J17" t="s">
        <v>3158</v>
      </c>
      <c r="K17" s="9">
        <v>45653.655844907407</v>
      </c>
      <c r="L17" s="9">
        <v>45678.447222222225</v>
      </c>
      <c r="M17" s="9">
        <v>45670.703217592592</v>
      </c>
      <c r="N17" t="s">
        <v>62</v>
      </c>
      <c r="P17" s="8"/>
      <c r="R17" t="s">
        <v>3884</v>
      </c>
      <c r="S17" t="s">
        <v>3160</v>
      </c>
      <c r="T17" t="s">
        <v>3161</v>
      </c>
      <c r="Z17" t="s">
        <v>106</v>
      </c>
      <c r="AA17" t="s">
        <v>107</v>
      </c>
      <c r="AB17" t="s">
        <v>110</v>
      </c>
      <c r="AC17">
        <v>4404075</v>
      </c>
      <c r="AD17" t="s">
        <v>3162</v>
      </c>
      <c r="AE17" t="s">
        <v>3163</v>
      </c>
      <c r="AF17">
        <v>32</v>
      </c>
      <c r="AM17" t="s">
        <v>119</v>
      </c>
      <c r="AP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Row],[Comentário]]=back!C18,back!B18,""))))))))</f>
        <v/>
      </c>
      <c r="AQ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" spans="1:44" x14ac:dyDescent="0.25">
      <c r="A18" t="s">
        <v>5280</v>
      </c>
      <c r="B18">
        <v>135650084</v>
      </c>
      <c r="E18">
        <v>28169239</v>
      </c>
      <c r="F18" t="s">
        <v>3127</v>
      </c>
      <c r="G18" t="s">
        <v>101</v>
      </c>
      <c r="I18">
        <v>40861874</v>
      </c>
      <c r="J18" t="s">
        <v>3126</v>
      </c>
      <c r="K18" s="9">
        <v>45632.722638888888</v>
      </c>
      <c r="L18" s="9">
        <v>45678.458333333336</v>
      </c>
      <c r="M18" s="9">
        <v>45649.658912037034</v>
      </c>
      <c r="N18" t="s">
        <v>62</v>
      </c>
      <c r="O18" t="s">
        <v>254</v>
      </c>
      <c r="P18" s="8"/>
      <c r="R18" t="s">
        <v>60</v>
      </c>
      <c r="S18" t="s">
        <v>3128</v>
      </c>
      <c r="Y18" t="s">
        <v>3129</v>
      </c>
      <c r="Z18" t="s">
        <v>106</v>
      </c>
      <c r="AA18" t="s">
        <v>107</v>
      </c>
      <c r="AB18" t="s">
        <v>110</v>
      </c>
      <c r="AC18">
        <v>5159300</v>
      </c>
      <c r="AD18" t="s">
        <v>176</v>
      </c>
      <c r="AE18" t="s">
        <v>3131</v>
      </c>
      <c r="AF18">
        <v>27</v>
      </c>
      <c r="AM18" t="s">
        <v>3130</v>
      </c>
      <c r="AP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Row],[Comentário]]=back!C19,back!B19,""))))))))</f>
        <v>CALL</v>
      </c>
      <c r="AQ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9" spans="1:44" x14ac:dyDescent="0.25">
      <c r="A19" t="s">
        <v>5280</v>
      </c>
      <c r="B19">
        <v>137162892</v>
      </c>
      <c r="C19" t="s">
        <v>62</v>
      </c>
      <c r="E19">
        <v>28614557</v>
      </c>
      <c r="F19" t="s">
        <v>1836</v>
      </c>
      <c r="G19" t="s">
        <v>101</v>
      </c>
      <c r="I19">
        <v>41071887</v>
      </c>
      <c r="J19" t="s">
        <v>1835</v>
      </c>
      <c r="K19" s="9">
        <v>45667.684537037036</v>
      </c>
      <c r="L19" s="9">
        <v>45678.583333333336</v>
      </c>
      <c r="M19" s="9">
        <v>45667.684537037036</v>
      </c>
      <c r="N19" t="s">
        <v>62</v>
      </c>
      <c r="P19" s="8"/>
      <c r="R19" t="s">
        <v>5059</v>
      </c>
      <c r="S19" t="s">
        <v>1837</v>
      </c>
      <c r="Y19" t="s">
        <v>1838</v>
      </c>
      <c r="Z19" t="s">
        <v>106</v>
      </c>
      <c r="AA19" t="s">
        <v>440</v>
      </c>
      <c r="AB19" t="s">
        <v>441</v>
      </c>
      <c r="AC19">
        <v>89052270</v>
      </c>
      <c r="AD19" t="s">
        <v>1839</v>
      </c>
      <c r="AE19" t="s">
        <v>1840</v>
      </c>
      <c r="AF19">
        <v>185</v>
      </c>
      <c r="AM19" t="s">
        <v>119</v>
      </c>
      <c r="AP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Row],[Comentário]]=back!C20,back!B20,""))))))))</f>
        <v/>
      </c>
      <c r="AQ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0" spans="1:44" x14ac:dyDescent="0.25">
      <c r="A20" t="s">
        <v>5280</v>
      </c>
      <c r="B20">
        <v>137374300</v>
      </c>
      <c r="C20" t="s">
        <v>62</v>
      </c>
      <c r="E20">
        <v>28817531</v>
      </c>
      <c r="F20" t="s">
        <v>5291</v>
      </c>
      <c r="G20" t="s">
        <v>101</v>
      </c>
      <c r="I20">
        <v>41184316</v>
      </c>
      <c r="J20" t="s">
        <v>5292</v>
      </c>
      <c r="K20" s="9">
        <v>45671.65828703704</v>
      </c>
      <c r="L20" s="9">
        <v>45678.666666666664</v>
      </c>
      <c r="M20" s="9">
        <v>45671.65828703704</v>
      </c>
      <c r="N20" t="s">
        <v>62</v>
      </c>
      <c r="P20" s="8"/>
      <c r="R20" t="s">
        <v>5293</v>
      </c>
      <c r="T20" t="s">
        <v>5294</v>
      </c>
      <c r="Y20" t="s">
        <v>5295</v>
      </c>
      <c r="Z20" t="s">
        <v>106</v>
      </c>
      <c r="AA20" t="s">
        <v>107</v>
      </c>
      <c r="AB20" t="s">
        <v>243</v>
      </c>
      <c r="AC20">
        <v>7043000</v>
      </c>
      <c r="AD20" t="s">
        <v>5296</v>
      </c>
      <c r="AE20" t="s">
        <v>5297</v>
      </c>
      <c r="AF20">
        <v>488</v>
      </c>
      <c r="AM20" t="s">
        <v>105</v>
      </c>
      <c r="AN20" t="s">
        <v>108</v>
      </c>
      <c r="AP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Row],[Comentário]]=back!C21,back!B21,""))))))))</f>
        <v/>
      </c>
      <c r="AQ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1" spans="1:44" x14ac:dyDescent="0.25">
      <c r="A21" t="s">
        <v>5280</v>
      </c>
      <c r="B21">
        <v>136626894</v>
      </c>
      <c r="C21" t="s">
        <v>62</v>
      </c>
      <c r="E21">
        <v>28613938</v>
      </c>
      <c r="F21" t="s">
        <v>1646</v>
      </c>
      <c r="G21" t="s">
        <v>101</v>
      </c>
      <c r="I21">
        <v>41071629</v>
      </c>
      <c r="J21" t="s">
        <v>1645</v>
      </c>
      <c r="K21" s="9">
        <v>45659.564918981479</v>
      </c>
      <c r="L21" s="9">
        <v>45688.563888888886</v>
      </c>
      <c r="M21" s="9">
        <v>45659.564918981479</v>
      </c>
      <c r="N21" t="s">
        <v>62</v>
      </c>
      <c r="P21" s="8"/>
      <c r="Q21" t="s">
        <v>3868</v>
      </c>
      <c r="R21" t="s">
        <v>3885</v>
      </c>
      <c r="S21" t="s">
        <v>1647</v>
      </c>
      <c r="V21">
        <v>551137433284</v>
      </c>
      <c r="Y21" t="s">
        <v>1648</v>
      </c>
      <c r="Z21" t="s">
        <v>106</v>
      </c>
      <c r="AA21" t="s">
        <v>107</v>
      </c>
      <c r="AB21" t="s">
        <v>743</v>
      </c>
      <c r="AC21">
        <v>6715775</v>
      </c>
      <c r="AD21" t="s">
        <v>1649</v>
      </c>
      <c r="AE21" t="s">
        <v>1650</v>
      </c>
      <c r="AF21">
        <v>185</v>
      </c>
      <c r="AG21" t="s">
        <v>1651</v>
      </c>
      <c r="AM21" t="s">
        <v>119</v>
      </c>
      <c r="AP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Row],[Comentário]]=back!C22,back!B22,""))))))))</f>
        <v/>
      </c>
      <c r="AQ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" spans="1:44" x14ac:dyDescent="0.25">
      <c r="A22" t="s">
        <v>5280</v>
      </c>
      <c r="B22">
        <v>133330908</v>
      </c>
      <c r="C22" t="s">
        <v>62</v>
      </c>
      <c r="E22">
        <v>27493222</v>
      </c>
      <c r="F22" t="s">
        <v>2282</v>
      </c>
      <c r="G22" t="s">
        <v>101</v>
      </c>
      <c r="I22">
        <v>40463907</v>
      </c>
      <c r="J22" t="s">
        <v>2281</v>
      </c>
      <c r="K22" s="9">
        <v>45602.656261574077</v>
      </c>
      <c r="L22" s="9">
        <v>45789.375</v>
      </c>
      <c r="M22" s="9">
        <v>45602.656261574077</v>
      </c>
      <c r="N22" t="s">
        <v>62</v>
      </c>
      <c r="P22" s="8"/>
      <c r="Q22" t="s">
        <v>3868</v>
      </c>
      <c r="R22" t="s">
        <v>3887</v>
      </c>
      <c r="S22" t="s">
        <v>2283</v>
      </c>
      <c r="T22" t="s">
        <v>2284</v>
      </c>
      <c r="Y22" t="s">
        <v>2285</v>
      </c>
      <c r="Z22" t="s">
        <v>106</v>
      </c>
      <c r="AA22" t="s">
        <v>148</v>
      </c>
      <c r="AB22" t="s">
        <v>2286</v>
      </c>
      <c r="AC22">
        <v>26550070</v>
      </c>
      <c r="AD22" t="s">
        <v>2287</v>
      </c>
      <c r="AE22" t="s">
        <v>2288</v>
      </c>
      <c r="AF22">
        <v>1100</v>
      </c>
      <c r="AG22" t="s">
        <v>2289</v>
      </c>
      <c r="AM22" t="s">
        <v>119</v>
      </c>
      <c r="AN22" t="s">
        <v>261</v>
      </c>
      <c r="AP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Row],[Comentário]]=back!C23,back!B23,""))))))))</f>
        <v/>
      </c>
      <c r="AQ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" spans="1:44" x14ac:dyDescent="0.25">
      <c r="A23" t="s">
        <v>5298</v>
      </c>
      <c r="B23">
        <v>137253415</v>
      </c>
      <c r="C23" t="s">
        <v>62</v>
      </c>
      <c r="E23">
        <v>28582117</v>
      </c>
      <c r="F23" t="s">
        <v>3199</v>
      </c>
      <c r="G23" t="s">
        <v>101</v>
      </c>
      <c r="I23">
        <v>41051237</v>
      </c>
      <c r="J23" t="s">
        <v>3198</v>
      </c>
      <c r="K23" s="9">
        <v>45670.601064814815</v>
      </c>
      <c r="L23" s="9">
        <v>45671.625</v>
      </c>
      <c r="M23" s="9">
        <v>45671.695752314816</v>
      </c>
      <c r="N23" t="s">
        <v>62</v>
      </c>
      <c r="O23" t="s">
        <v>62</v>
      </c>
      <c r="P23" s="8">
        <v>45671</v>
      </c>
      <c r="R23" t="s">
        <v>5299</v>
      </c>
      <c r="S23" t="s">
        <v>3200</v>
      </c>
      <c r="T23" t="s">
        <v>5300</v>
      </c>
      <c r="Y23" t="s">
        <v>1301</v>
      </c>
      <c r="Z23" t="s">
        <v>106</v>
      </c>
      <c r="AA23" t="s">
        <v>107</v>
      </c>
      <c r="AB23" t="s">
        <v>243</v>
      </c>
      <c r="AC23">
        <v>7260210</v>
      </c>
      <c r="AD23" t="s">
        <v>1302</v>
      </c>
      <c r="AE23" t="s">
        <v>1303</v>
      </c>
      <c r="AF23">
        <v>340</v>
      </c>
      <c r="AM23" t="s">
        <v>119</v>
      </c>
      <c r="AN23" t="s">
        <v>108</v>
      </c>
      <c r="AP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Row],[Comentário]]=back!C24,back!B24,""))))))))</f>
        <v/>
      </c>
      <c r="AQ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4" spans="1:44" x14ac:dyDescent="0.25">
      <c r="A24" t="s">
        <v>5298</v>
      </c>
      <c r="B24">
        <v>137385236</v>
      </c>
      <c r="C24" t="s">
        <v>62</v>
      </c>
      <c r="E24">
        <v>28817543</v>
      </c>
      <c r="F24" t="s">
        <v>5301</v>
      </c>
      <c r="G24" t="s">
        <v>101</v>
      </c>
      <c r="I24">
        <v>41184317</v>
      </c>
      <c r="J24" t="s">
        <v>5302</v>
      </c>
      <c r="K24" s="9">
        <v>45671.695590277777</v>
      </c>
      <c r="L24" s="9">
        <v>45671.695185185185</v>
      </c>
      <c r="M24" s="9">
        <v>45671.695590277777</v>
      </c>
      <c r="N24" t="s">
        <v>62</v>
      </c>
      <c r="O24" t="s">
        <v>62</v>
      </c>
      <c r="P24" s="8">
        <v>45671</v>
      </c>
      <c r="Q24" t="s">
        <v>3864</v>
      </c>
      <c r="R24" t="s">
        <v>5029</v>
      </c>
      <c r="T24" t="s">
        <v>5303</v>
      </c>
      <c r="Y24" t="s">
        <v>5304</v>
      </c>
      <c r="Z24" t="s">
        <v>106</v>
      </c>
      <c r="AA24" t="s">
        <v>107</v>
      </c>
      <c r="AB24" t="s">
        <v>844</v>
      </c>
      <c r="AC24">
        <v>18078348</v>
      </c>
      <c r="AD24" t="s">
        <v>5305</v>
      </c>
      <c r="AE24" t="s">
        <v>5306</v>
      </c>
      <c r="AF24">
        <v>140</v>
      </c>
      <c r="AG24" t="s">
        <v>5307</v>
      </c>
      <c r="AM24" t="s">
        <v>105</v>
      </c>
      <c r="AN24" t="s">
        <v>108</v>
      </c>
      <c r="AP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Row],[Comentário]]=back!C25,back!B25,""))))))))</f>
        <v/>
      </c>
      <c r="AQ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" spans="1:44" x14ac:dyDescent="0.25">
      <c r="A25" t="s">
        <v>5298</v>
      </c>
      <c r="B25">
        <v>137359826</v>
      </c>
      <c r="C25" t="s">
        <v>62</v>
      </c>
      <c r="E25">
        <v>28817531</v>
      </c>
      <c r="F25" t="s">
        <v>5291</v>
      </c>
      <c r="G25" t="s">
        <v>101</v>
      </c>
      <c r="I25">
        <v>41184316</v>
      </c>
      <c r="J25" t="s">
        <v>5292</v>
      </c>
      <c r="K25" s="9">
        <v>45671.613680555558</v>
      </c>
      <c r="L25" s="9">
        <v>45671.613194444442</v>
      </c>
      <c r="M25" s="9">
        <v>45671.613680555558</v>
      </c>
      <c r="N25" t="s">
        <v>62</v>
      </c>
      <c r="O25" t="s">
        <v>62</v>
      </c>
      <c r="P25" s="8">
        <v>45671</v>
      </c>
      <c r="Q25" t="s">
        <v>3868</v>
      </c>
      <c r="R25" t="s">
        <v>5308</v>
      </c>
      <c r="T25" t="s">
        <v>5294</v>
      </c>
      <c r="Y25" t="s">
        <v>5295</v>
      </c>
      <c r="Z25" t="s">
        <v>106</v>
      </c>
      <c r="AA25" t="s">
        <v>107</v>
      </c>
      <c r="AB25" t="s">
        <v>243</v>
      </c>
      <c r="AC25">
        <v>7043000</v>
      </c>
      <c r="AD25" t="s">
        <v>5296</v>
      </c>
      <c r="AE25" t="s">
        <v>5297</v>
      </c>
      <c r="AF25">
        <v>488</v>
      </c>
      <c r="AM25" t="s">
        <v>105</v>
      </c>
      <c r="AN25" t="s">
        <v>108</v>
      </c>
      <c r="AP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Row],[Comentário]]=back!C26,back!B26,""))))))))</f>
        <v/>
      </c>
      <c r="AQ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" spans="1:44" x14ac:dyDescent="0.25">
      <c r="A26" t="s">
        <v>5298</v>
      </c>
      <c r="B26">
        <v>137359779</v>
      </c>
      <c r="C26" t="s">
        <v>62</v>
      </c>
      <c r="E26">
        <v>28817531</v>
      </c>
      <c r="F26" t="s">
        <v>5291</v>
      </c>
      <c r="G26" t="s">
        <v>101</v>
      </c>
      <c r="I26">
        <v>41184316</v>
      </c>
      <c r="J26" t="s">
        <v>5292</v>
      </c>
      <c r="K26" s="9">
        <v>45671.613541666666</v>
      </c>
      <c r="L26" s="9">
        <v>45671.611805555556</v>
      </c>
      <c r="M26" s="9">
        <v>45671.613541666666</v>
      </c>
      <c r="N26" t="s">
        <v>62</v>
      </c>
      <c r="O26" t="s">
        <v>62</v>
      </c>
      <c r="P26" s="8">
        <v>45671</v>
      </c>
      <c r="R26" t="s">
        <v>5309</v>
      </c>
      <c r="T26" t="s">
        <v>5294</v>
      </c>
      <c r="Y26" t="s">
        <v>5295</v>
      </c>
      <c r="Z26" t="s">
        <v>106</v>
      </c>
      <c r="AA26" t="s">
        <v>107</v>
      </c>
      <c r="AB26" t="s">
        <v>243</v>
      </c>
      <c r="AC26">
        <v>7043000</v>
      </c>
      <c r="AD26" t="s">
        <v>5296</v>
      </c>
      <c r="AE26" t="s">
        <v>5297</v>
      </c>
      <c r="AF26">
        <v>488</v>
      </c>
      <c r="AM26" t="s">
        <v>105</v>
      </c>
      <c r="AN26" t="s">
        <v>108</v>
      </c>
      <c r="AP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Row],[Comentário]]=back!C27,back!B27,""))))))))</f>
        <v/>
      </c>
      <c r="AQ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" spans="1:44" x14ac:dyDescent="0.25">
      <c r="A27" t="s">
        <v>5298</v>
      </c>
      <c r="B27">
        <v>137359302</v>
      </c>
      <c r="C27" t="s">
        <v>62</v>
      </c>
      <c r="E27">
        <v>28817531</v>
      </c>
      <c r="F27" t="s">
        <v>5291</v>
      </c>
      <c r="G27" t="s">
        <v>101</v>
      </c>
      <c r="I27">
        <v>41184316</v>
      </c>
      <c r="J27" t="s">
        <v>5292</v>
      </c>
      <c r="K27" s="9">
        <v>45671.611979166664</v>
      </c>
      <c r="L27" s="9">
        <v>45671.609722222223</v>
      </c>
      <c r="M27" s="9">
        <v>45671.611979166664</v>
      </c>
      <c r="N27" t="s">
        <v>62</v>
      </c>
      <c r="O27" t="s">
        <v>62</v>
      </c>
      <c r="P27" s="8">
        <v>45671</v>
      </c>
      <c r="R27" t="s">
        <v>5022</v>
      </c>
      <c r="T27" t="s">
        <v>5294</v>
      </c>
      <c r="Y27" t="s">
        <v>5295</v>
      </c>
      <c r="Z27" t="s">
        <v>106</v>
      </c>
      <c r="AA27" t="s">
        <v>107</v>
      </c>
      <c r="AB27" t="s">
        <v>243</v>
      </c>
      <c r="AC27">
        <v>7043000</v>
      </c>
      <c r="AD27" t="s">
        <v>5296</v>
      </c>
      <c r="AE27" t="s">
        <v>5297</v>
      </c>
      <c r="AF27">
        <v>488</v>
      </c>
      <c r="AM27" t="s">
        <v>105</v>
      </c>
      <c r="AN27" t="s">
        <v>108</v>
      </c>
      <c r="AP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Row],[Comentário]]=back!C28,back!B28,""))))))))</f>
        <v/>
      </c>
      <c r="AQ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" spans="1:44" x14ac:dyDescent="0.25">
      <c r="A28" t="s">
        <v>5298</v>
      </c>
      <c r="B28">
        <v>137358498</v>
      </c>
      <c r="C28" t="s">
        <v>62</v>
      </c>
      <c r="E28">
        <v>28817531</v>
      </c>
      <c r="F28" t="s">
        <v>5291</v>
      </c>
      <c r="G28" t="s">
        <v>101</v>
      </c>
      <c r="I28">
        <v>41184316</v>
      </c>
      <c r="J28" t="s">
        <v>5292</v>
      </c>
      <c r="K28" s="9">
        <v>45671.609490740739</v>
      </c>
      <c r="L28" s="9">
        <v>45671.602824074071</v>
      </c>
      <c r="M28" s="9">
        <v>45671.609490740739</v>
      </c>
      <c r="N28" t="s">
        <v>62</v>
      </c>
      <c r="O28" t="s">
        <v>62</v>
      </c>
      <c r="P28" s="8">
        <v>45671</v>
      </c>
      <c r="Q28" t="s">
        <v>3864</v>
      </c>
      <c r="R28" t="s">
        <v>5310</v>
      </c>
      <c r="T28" t="s">
        <v>5294</v>
      </c>
      <c r="Y28" t="s">
        <v>5295</v>
      </c>
      <c r="Z28" t="s">
        <v>106</v>
      </c>
      <c r="AA28" t="s">
        <v>107</v>
      </c>
      <c r="AB28" t="s">
        <v>243</v>
      </c>
      <c r="AC28">
        <v>7043000</v>
      </c>
      <c r="AD28" t="s">
        <v>5296</v>
      </c>
      <c r="AE28" t="s">
        <v>5297</v>
      </c>
      <c r="AF28">
        <v>488</v>
      </c>
      <c r="AM28" t="s">
        <v>105</v>
      </c>
      <c r="AN28" t="s">
        <v>108</v>
      </c>
      <c r="AP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Row],[Comentário]]=back!C29,back!B29,""))))))))</f>
        <v/>
      </c>
      <c r="AQ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" spans="1:44" x14ac:dyDescent="0.25">
      <c r="A29" t="s">
        <v>5298</v>
      </c>
      <c r="B29">
        <v>137355711</v>
      </c>
      <c r="C29" t="s">
        <v>62</v>
      </c>
      <c r="E29">
        <v>28817523</v>
      </c>
      <c r="F29" t="s">
        <v>5311</v>
      </c>
      <c r="G29" t="s">
        <v>101</v>
      </c>
      <c r="I29">
        <v>41184315</v>
      </c>
      <c r="J29" t="s">
        <v>5312</v>
      </c>
      <c r="K29" s="9">
        <v>45671.6</v>
      </c>
      <c r="L29" s="9">
        <v>45671.593055555553</v>
      </c>
      <c r="M29" s="9">
        <v>45671.6</v>
      </c>
      <c r="N29" t="s">
        <v>62</v>
      </c>
      <c r="O29" t="s">
        <v>62</v>
      </c>
      <c r="P29" s="8">
        <v>45671</v>
      </c>
      <c r="R29" t="s">
        <v>5313</v>
      </c>
      <c r="T29" t="s">
        <v>5314</v>
      </c>
      <c r="Y29" t="s">
        <v>5315</v>
      </c>
      <c r="Z29" t="s">
        <v>106</v>
      </c>
      <c r="AA29" t="s">
        <v>107</v>
      </c>
      <c r="AB29" t="s">
        <v>339</v>
      </c>
      <c r="AC29">
        <v>14094135</v>
      </c>
      <c r="AD29" t="s">
        <v>5316</v>
      </c>
      <c r="AE29" t="s">
        <v>5317</v>
      </c>
      <c r="AF29">
        <v>3504</v>
      </c>
      <c r="AM29" t="s">
        <v>105</v>
      </c>
      <c r="AN29" t="s">
        <v>108</v>
      </c>
      <c r="AP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Row],[Comentário]]=back!C30,back!B30,""))))))))</f>
        <v/>
      </c>
      <c r="AQ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" spans="1:44" x14ac:dyDescent="0.25">
      <c r="A30" t="s">
        <v>5298</v>
      </c>
      <c r="B30">
        <v>137353894</v>
      </c>
      <c r="C30" t="s">
        <v>62</v>
      </c>
      <c r="E30">
        <v>28817523</v>
      </c>
      <c r="F30" t="s">
        <v>5311</v>
      </c>
      <c r="G30" t="s">
        <v>101</v>
      </c>
      <c r="I30">
        <v>41184315</v>
      </c>
      <c r="J30" t="s">
        <v>5312</v>
      </c>
      <c r="K30" s="9">
        <v>45671.593460648146</v>
      </c>
      <c r="L30" s="9">
        <v>45671.591666666667</v>
      </c>
      <c r="M30" s="9">
        <v>45671.593460648146</v>
      </c>
      <c r="N30" t="s">
        <v>62</v>
      </c>
      <c r="O30" t="s">
        <v>62</v>
      </c>
      <c r="P30" s="8">
        <v>45671</v>
      </c>
      <c r="R30" t="s">
        <v>5022</v>
      </c>
      <c r="T30" t="s">
        <v>5314</v>
      </c>
      <c r="Y30" t="s">
        <v>5315</v>
      </c>
      <c r="Z30" t="s">
        <v>106</v>
      </c>
      <c r="AA30" t="s">
        <v>107</v>
      </c>
      <c r="AB30" t="s">
        <v>339</v>
      </c>
      <c r="AC30">
        <v>14094135</v>
      </c>
      <c r="AD30" t="s">
        <v>5316</v>
      </c>
      <c r="AE30" t="s">
        <v>5317</v>
      </c>
      <c r="AF30">
        <v>3504</v>
      </c>
      <c r="AM30" t="s">
        <v>105</v>
      </c>
      <c r="AN30" t="s">
        <v>108</v>
      </c>
      <c r="AP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Row],[Comentário]]=back!C31,back!B31,""))))))))</f>
        <v/>
      </c>
      <c r="AQ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" spans="1:44" x14ac:dyDescent="0.25">
      <c r="A31" t="s">
        <v>5298</v>
      </c>
      <c r="B31">
        <v>137353497</v>
      </c>
      <c r="C31" t="s">
        <v>62</v>
      </c>
      <c r="E31">
        <v>28817523</v>
      </c>
      <c r="F31" t="s">
        <v>5311</v>
      </c>
      <c r="G31" t="s">
        <v>101</v>
      </c>
      <c r="I31">
        <v>41184315</v>
      </c>
      <c r="J31" t="s">
        <v>5312</v>
      </c>
      <c r="K31" s="9">
        <v>45671.592002314814</v>
      </c>
      <c r="L31" s="9">
        <v>45671.590416666666</v>
      </c>
      <c r="M31" s="9">
        <v>45671.592002314814</v>
      </c>
      <c r="N31" t="s">
        <v>62</v>
      </c>
      <c r="O31" t="s">
        <v>62</v>
      </c>
      <c r="P31" s="8">
        <v>45671</v>
      </c>
      <c r="Q31" t="s">
        <v>3864</v>
      </c>
      <c r="R31" t="s">
        <v>5318</v>
      </c>
      <c r="T31" t="s">
        <v>5314</v>
      </c>
      <c r="Y31" t="s">
        <v>5315</v>
      </c>
      <c r="Z31" t="s">
        <v>106</v>
      </c>
      <c r="AA31" t="s">
        <v>107</v>
      </c>
      <c r="AB31" t="s">
        <v>339</v>
      </c>
      <c r="AC31">
        <v>14094135</v>
      </c>
      <c r="AD31" t="s">
        <v>5316</v>
      </c>
      <c r="AE31" t="s">
        <v>5317</v>
      </c>
      <c r="AF31">
        <v>3504</v>
      </c>
      <c r="AM31" t="s">
        <v>105</v>
      </c>
      <c r="AN31" t="s">
        <v>108</v>
      </c>
      <c r="AP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Row],[Comentário]]=back!C32,back!B32,""))))))))</f>
        <v/>
      </c>
      <c r="AQ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" spans="1:44" x14ac:dyDescent="0.25">
      <c r="A32" t="s">
        <v>5298</v>
      </c>
      <c r="B32">
        <v>137353096</v>
      </c>
      <c r="C32" t="s">
        <v>62</v>
      </c>
      <c r="E32">
        <v>28817523</v>
      </c>
      <c r="F32" t="s">
        <v>5311</v>
      </c>
      <c r="G32" t="s">
        <v>101</v>
      </c>
      <c r="I32">
        <v>41184315</v>
      </c>
      <c r="J32" t="s">
        <v>5312</v>
      </c>
      <c r="K32" s="9">
        <v>45671.590428240743</v>
      </c>
      <c r="L32" s="9">
        <v>45671.589930555558</v>
      </c>
      <c r="M32" s="9">
        <v>45671.590428240743</v>
      </c>
      <c r="N32" t="s">
        <v>62</v>
      </c>
      <c r="O32" t="s">
        <v>62</v>
      </c>
      <c r="P32" s="8">
        <v>45671</v>
      </c>
      <c r="Q32" t="s">
        <v>3864</v>
      </c>
      <c r="R32" t="s">
        <v>5318</v>
      </c>
      <c r="T32" t="s">
        <v>5314</v>
      </c>
      <c r="Y32" t="s">
        <v>5315</v>
      </c>
      <c r="Z32" t="s">
        <v>106</v>
      </c>
      <c r="AA32" t="s">
        <v>107</v>
      </c>
      <c r="AB32" t="s">
        <v>339</v>
      </c>
      <c r="AC32">
        <v>14094135</v>
      </c>
      <c r="AD32" t="s">
        <v>5316</v>
      </c>
      <c r="AE32" t="s">
        <v>5317</v>
      </c>
      <c r="AF32">
        <v>3504</v>
      </c>
      <c r="AM32" t="s">
        <v>105</v>
      </c>
      <c r="AN32" t="s">
        <v>108</v>
      </c>
      <c r="AP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Row],[Comentário]]=back!C33,back!B33,""))))))))</f>
        <v/>
      </c>
      <c r="AQ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" spans="1:44" x14ac:dyDescent="0.25">
      <c r="A33" t="s">
        <v>5298</v>
      </c>
      <c r="B33">
        <v>137352660</v>
      </c>
      <c r="C33" t="s">
        <v>62</v>
      </c>
      <c r="E33">
        <v>28817516</v>
      </c>
      <c r="F33" t="s">
        <v>5319</v>
      </c>
      <c r="G33" t="s">
        <v>101</v>
      </c>
      <c r="I33">
        <v>41184314</v>
      </c>
      <c r="J33" t="s">
        <v>5320</v>
      </c>
      <c r="K33" s="9">
        <v>45671.588750000003</v>
      </c>
      <c r="L33" s="9">
        <v>45671.588888888888</v>
      </c>
      <c r="M33" s="9">
        <v>45671.588750000003</v>
      </c>
      <c r="N33" t="s">
        <v>62</v>
      </c>
      <c r="O33" t="s">
        <v>62</v>
      </c>
      <c r="P33" s="8">
        <v>45671</v>
      </c>
      <c r="R33" t="s">
        <v>5028</v>
      </c>
      <c r="T33" t="s">
        <v>5321</v>
      </c>
      <c r="Y33" t="s">
        <v>5322</v>
      </c>
      <c r="Z33" t="s">
        <v>106</v>
      </c>
      <c r="AA33" t="s">
        <v>107</v>
      </c>
      <c r="AB33" t="s">
        <v>179</v>
      </c>
      <c r="AC33">
        <v>8538200</v>
      </c>
      <c r="AD33" t="s">
        <v>5323</v>
      </c>
      <c r="AE33" t="s">
        <v>5324</v>
      </c>
      <c r="AF33">
        <v>1280</v>
      </c>
      <c r="AM33" t="s">
        <v>105</v>
      </c>
      <c r="AN33" t="s">
        <v>108</v>
      </c>
      <c r="AP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Row],[Comentário]]=back!C34,back!B34,""))))))))</f>
        <v/>
      </c>
      <c r="AQ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" spans="1:44" x14ac:dyDescent="0.25">
      <c r="A34" t="s">
        <v>5298</v>
      </c>
      <c r="B34">
        <v>137352681</v>
      </c>
      <c r="C34" t="s">
        <v>62</v>
      </c>
      <c r="E34">
        <v>28817516</v>
      </c>
      <c r="F34" t="s">
        <v>5319</v>
      </c>
      <c r="G34" t="s">
        <v>101</v>
      </c>
      <c r="I34">
        <v>41184314</v>
      </c>
      <c r="J34" t="s">
        <v>5320</v>
      </c>
      <c r="K34" s="9">
        <v>45671.588831018518</v>
      </c>
      <c r="L34" s="9">
        <v>45671.588449074072</v>
      </c>
      <c r="M34" s="9">
        <v>45671.588831018518</v>
      </c>
      <c r="N34" t="s">
        <v>62</v>
      </c>
      <c r="O34" t="s">
        <v>62</v>
      </c>
      <c r="P34" s="8">
        <v>45671</v>
      </c>
      <c r="Q34" t="s">
        <v>3864</v>
      </c>
      <c r="R34" t="s">
        <v>5030</v>
      </c>
      <c r="T34" t="s">
        <v>5321</v>
      </c>
      <c r="Y34" t="s">
        <v>5322</v>
      </c>
      <c r="Z34" t="s">
        <v>106</v>
      </c>
      <c r="AA34" t="s">
        <v>107</v>
      </c>
      <c r="AB34" t="s">
        <v>179</v>
      </c>
      <c r="AC34">
        <v>8538200</v>
      </c>
      <c r="AD34" t="s">
        <v>5323</v>
      </c>
      <c r="AE34" t="s">
        <v>5324</v>
      </c>
      <c r="AF34">
        <v>1280</v>
      </c>
      <c r="AM34" t="s">
        <v>105</v>
      </c>
      <c r="AN34" t="s">
        <v>108</v>
      </c>
      <c r="AP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Row],[Comentário]]=back!C35,back!B35,""))))))))</f>
        <v/>
      </c>
      <c r="AQ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" spans="1:44" x14ac:dyDescent="0.25">
      <c r="A35" t="s">
        <v>5298</v>
      </c>
      <c r="B35">
        <v>137352646</v>
      </c>
      <c r="C35" t="s">
        <v>62</v>
      </c>
      <c r="E35">
        <v>28817516</v>
      </c>
      <c r="F35" t="s">
        <v>5319</v>
      </c>
      <c r="G35" t="s">
        <v>101</v>
      </c>
      <c r="I35">
        <v>41184314</v>
      </c>
      <c r="J35" t="s">
        <v>5320</v>
      </c>
      <c r="K35" s="9">
        <v>45671.588703703703</v>
      </c>
      <c r="L35" s="9">
        <v>45671.588194444441</v>
      </c>
      <c r="M35" s="9">
        <v>45671.588703703703</v>
      </c>
      <c r="N35" t="s">
        <v>62</v>
      </c>
      <c r="O35" t="s">
        <v>62</v>
      </c>
      <c r="P35" s="8">
        <v>45671</v>
      </c>
      <c r="R35" t="s">
        <v>5027</v>
      </c>
      <c r="T35" t="s">
        <v>5321</v>
      </c>
      <c r="Y35" t="s">
        <v>5322</v>
      </c>
      <c r="Z35" t="s">
        <v>106</v>
      </c>
      <c r="AA35" t="s">
        <v>107</v>
      </c>
      <c r="AB35" t="s">
        <v>179</v>
      </c>
      <c r="AC35">
        <v>8538200</v>
      </c>
      <c r="AD35" t="s">
        <v>5323</v>
      </c>
      <c r="AE35" t="s">
        <v>5324</v>
      </c>
      <c r="AF35">
        <v>1280</v>
      </c>
      <c r="AM35" t="s">
        <v>105</v>
      </c>
      <c r="AN35" t="s">
        <v>108</v>
      </c>
      <c r="AP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Row],[Comentário]]=back!C36,back!B36,""))))))))</f>
        <v/>
      </c>
      <c r="AQ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" spans="1:44" x14ac:dyDescent="0.25">
      <c r="A36" t="s">
        <v>5298</v>
      </c>
      <c r="B36">
        <v>137352529</v>
      </c>
      <c r="C36" t="s">
        <v>62</v>
      </c>
      <c r="E36">
        <v>28816033</v>
      </c>
      <c r="F36" t="s">
        <v>5325</v>
      </c>
      <c r="G36" t="s">
        <v>101</v>
      </c>
      <c r="I36">
        <v>41184313</v>
      </c>
      <c r="J36" t="s">
        <v>5326</v>
      </c>
      <c r="K36" s="9">
        <v>45671.588252314818</v>
      </c>
      <c r="L36" s="9">
        <v>45671.587500000001</v>
      </c>
      <c r="M36" s="9">
        <v>45671.588252314818</v>
      </c>
      <c r="N36" t="s">
        <v>62</v>
      </c>
      <c r="O36" t="s">
        <v>62</v>
      </c>
      <c r="P36" s="8">
        <v>45671</v>
      </c>
      <c r="R36" t="s">
        <v>5327</v>
      </c>
      <c r="S36" t="s">
        <v>5328</v>
      </c>
      <c r="Y36" t="s">
        <v>5329</v>
      </c>
      <c r="Z36" t="s">
        <v>106</v>
      </c>
      <c r="AA36" t="s">
        <v>107</v>
      </c>
      <c r="AB36" t="s">
        <v>1657</v>
      </c>
      <c r="AC36">
        <v>13405420</v>
      </c>
      <c r="AD36" t="s">
        <v>5330</v>
      </c>
      <c r="AE36" t="s">
        <v>5331</v>
      </c>
      <c r="AF36">
        <v>835</v>
      </c>
      <c r="AG36" t="s">
        <v>5332</v>
      </c>
      <c r="AM36" t="s">
        <v>105</v>
      </c>
      <c r="AN36" t="s">
        <v>108</v>
      </c>
      <c r="AP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Row],[Comentário]]=back!C37,back!B37,""))))))))</f>
        <v/>
      </c>
      <c r="AQ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" spans="1:44" x14ac:dyDescent="0.25">
      <c r="A37" t="s">
        <v>5298</v>
      </c>
      <c r="B37">
        <v>137352301</v>
      </c>
      <c r="C37" t="s">
        <v>62</v>
      </c>
      <c r="E37">
        <v>28816033</v>
      </c>
      <c r="F37" t="s">
        <v>5325</v>
      </c>
      <c r="G37" t="s">
        <v>101</v>
      </c>
      <c r="I37">
        <v>41184313</v>
      </c>
      <c r="J37" t="s">
        <v>5326</v>
      </c>
      <c r="K37" s="9">
        <v>45671.587256944447</v>
      </c>
      <c r="L37" s="9">
        <v>45671.585625</v>
      </c>
      <c r="M37" s="9">
        <v>45671.587256944447</v>
      </c>
      <c r="N37" t="s">
        <v>62</v>
      </c>
      <c r="O37" t="s">
        <v>62</v>
      </c>
      <c r="P37" s="8">
        <v>45671</v>
      </c>
      <c r="Q37" t="s">
        <v>3864</v>
      </c>
      <c r="R37" t="s">
        <v>5333</v>
      </c>
      <c r="S37" t="s">
        <v>5328</v>
      </c>
      <c r="Y37" t="s">
        <v>5329</v>
      </c>
      <c r="Z37" t="s">
        <v>106</v>
      </c>
      <c r="AA37" t="s">
        <v>107</v>
      </c>
      <c r="AB37" t="s">
        <v>1657</v>
      </c>
      <c r="AC37">
        <v>13405420</v>
      </c>
      <c r="AD37" t="s">
        <v>5330</v>
      </c>
      <c r="AE37" t="s">
        <v>5331</v>
      </c>
      <c r="AF37">
        <v>835</v>
      </c>
      <c r="AG37" t="s">
        <v>5332</v>
      </c>
      <c r="AM37" t="s">
        <v>105</v>
      </c>
      <c r="AN37" t="s">
        <v>108</v>
      </c>
      <c r="AP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Row],[Comentário]]=back!C38,back!B38,""))))))))</f>
        <v/>
      </c>
      <c r="AQ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" spans="1:44" x14ac:dyDescent="0.25">
      <c r="A38" t="s">
        <v>5298</v>
      </c>
      <c r="B38">
        <v>137352422</v>
      </c>
      <c r="C38" t="s">
        <v>62</v>
      </c>
      <c r="E38">
        <v>28816033</v>
      </c>
      <c r="F38" t="s">
        <v>5325</v>
      </c>
      <c r="G38" t="s">
        <v>101</v>
      </c>
      <c r="I38">
        <v>41184313</v>
      </c>
      <c r="J38" t="s">
        <v>5326</v>
      </c>
      <c r="K38" s="9">
        <v>45671.587766203702</v>
      </c>
      <c r="L38" s="9">
        <v>45671.585416666669</v>
      </c>
      <c r="M38" s="9">
        <v>45671.587766203702</v>
      </c>
      <c r="N38" t="s">
        <v>62</v>
      </c>
      <c r="O38" t="s">
        <v>62</v>
      </c>
      <c r="P38" s="8">
        <v>45671</v>
      </c>
      <c r="R38" t="s">
        <v>5022</v>
      </c>
      <c r="S38" t="s">
        <v>5328</v>
      </c>
      <c r="Y38" t="s">
        <v>5329</v>
      </c>
      <c r="Z38" t="s">
        <v>106</v>
      </c>
      <c r="AA38" t="s">
        <v>107</v>
      </c>
      <c r="AB38" t="s">
        <v>1657</v>
      </c>
      <c r="AC38">
        <v>13405420</v>
      </c>
      <c r="AD38" t="s">
        <v>5330</v>
      </c>
      <c r="AE38" t="s">
        <v>5331</v>
      </c>
      <c r="AF38">
        <v>835</v>
      </c>
      <c r="AG38" t="s">
        <v>5332</v>
      </c>
      <c r="AM38" t="s">
        <v>105</v>
      </c>
      <c r="AN38" t="s">
        <v>108</v>
      </c>
      <c r="AP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Row],[Comentário]]=back!C39,back!B39,""))))))))</f>
        <v/>
      </c>
      <c r="AQ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" spans="1:44" x14ac:dyDescent="0.25">
      <c r="A39" t="s">
        <v>5298</v>
      </c>
      <c r="B39">
        <v>137350960</v>
      </c>
      <c r="C39" t="s">
        <v>62</v>
      </c>
      <c r="E39">
        <v>28816010</v>
      </c>
      <c r="F39" t="s">
        <v>5334</v>
      </c>
      <c r="G39" t="s">
        <v>101</v>
      </c>
      <c r="I39">
        <v>41184310</v>
      </c>
      <c r="J39" t="s">
        <v>5335</v>
      </c>
      <c r="K39" s="9">
        <v>45671.581782407404</v>
      </c>
      <c r="L39" s="9">
        <v>45671.581944444442</v>
      </c>
      <c r="M39" s="9">
        <v>45671.581782407404</v>
      </c>
      <c r="N39" t="s">
        <v>62</v>
      </c>
      <c r="O39" t="s">
        <v>62</v>
      </c>
      <c r="P39" s="8">
        <v>45671</v>
      </c>
      <c r="R39" t="s">
        <v>5028</v>
      </c>
      <c r="T39" t="s">
        <v>5336</v>
      </c>
      <c r="Y39" t="s">
        <v>5337</v>
      </c>
      <c r="Z39" t="s">
        <v>106</v>
      </c>
      <c r="AA39" t="s">
        <v>107</v>
      </c>
      <c r="AB39" t="s">
        <v>249</v>
      </c>
      <c r="AC39">
        <v>13187010</v>
      </c>
      <c r="AD39" t="s">
        <v>5338</v>
      </c>
      <c r="AE39" t="s">
        <v>5339</v>
      </c>
      <c r="AF39">
        <v>445</v>
      </c>
      <c r="AM39" t="s">
        <v>105</v>
      </c>
      <c r="AN39" t="s">
        <v>108</v>
      </c>
      <c r="AP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Row],[Comentário]]=back!C40,back!B40,""))))))))</f>
        <v/>
      </c>
      <c r="AQ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" spans="1:44" x14ac:dyDescent="0.25">
      <c r="A40" t="s">
        <v>5298</v>
      </c>
      <c r="B40">
        <v>137350969</v>
      </c>
      <c r="C40" t="s">
        <v>62</v>
      </c>
      <c r="E40">
        <v>28816010</v>
      </c>
      <c r="F40" t="s">
        <v>5334</v>
      </c>
      <c r="G40" t="s">
        <v>101</v>
      </c>
      <c r="I40">
        <v>41184310</v>
      </c>
      <c r="J40" t="s">
        <v>5335</v>
      </c>
      <c r="K40" s="9">
        <v>45671.581817129627</v>
      </c>
      <c r="L40" s="9">
        <v>45671.581944444442</v>
      </c>
      <c r="M40" s="9">
        <v>45671.581817129627</v>
      </c>
      <c r="N40" t="s">
        <v>62</v>
      </c>
      <c r="O40" t="s">
        <v>62</v>
      </c>
      <c r="P40" s="8">
        <v>45671</v>
      </c>
      <c r="R40" t="s">
        <v>5027</v>
      </c>
      <c r="T40" t="s">
        <v>5336</v>
      </c>
      <c r="Y40" t="s">
        <v>5337</v>
      </c>
      <c r="Z40" t="s">
        <v>106</v>
      </c>
      <c r="AA40" t="s">
        <v>107</v>
      </c>
      <c r="AB40" t="s">
        <v>249</v>
      </c>
      <c r="AC40">
        <v>13187010</v>
      </c>
      <c r="AD40" t="s">
        <v>5338</v>
      </c>
      <c r="AE40" t="s">
        <v>5339</v>
      </c>
      <c r="AF40">
        <v>445</v>
      </c>
      <c r="AM40" t="s">
        <v>105</v>
      </c>
      <c r="AN40" t="s">
        <v>108</v>
      </c>
      <c r="AP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Row],[Comentário]]=back!C41,back!B41,""))))))))</f>
        <v/>
      </c>
      <c r="AQ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" spans="1:44" x14ac:dyDescent="0.25">
      <c r="A41" t="s">
        <v>5298</v>
      </c>
      <c r="B41">
        <v>137351055</v>
      </c>
      <c r="C41" t="s">
        <v>62</v>
      </c>
      <c r="E41">
        <v>28816024</v>
      </c>
      <c r="F41" t="s">
        <v>5340</v>
      </c>
      <c r="G41" t="s">
        <v>101</v>
      </c>
      <c r="I41">
        <v>41184312</v>
      </c>
      <c r="J41" t="s">
        <v>5341</v>
      </c>
      <c r="K41" s="9">
        <v>45671.582152777781</v>
      </c>
      <c r="L41" s="9">
        <v>45671.581944444442</v>
      </c>
      <c r="M41" s="9">
        <v>45671.582152777781</v>
      </c>
      <c r="N41" t="s">
        <v>62</v>
      </c>
      <c r="O41" t="s">
        <v>62</v>
      </c>
      <c r="P41" s="8">
        <v>45671</v>
      </c>
      <c r="R41" t="s">
        <v>5028</v>
      </c>
      <c r="T41" t="s">
        <v>5342</v>
      </c>
      <c r="Y41" t="s">
        <v>5343</v>
      </c>
      <c r="Z41" t="s">
        <v>106</v>
      </c>
      <c r="AA41" t="s">
        <v>107</v>
      </c>
      <c r="AB41" t="s">
        <v>189</v>
      </c>
      <c r="AC41">
        <v>12236460</v>
      </c>
      <c r="AD41" t="s">
        <v>5344</v>
      </c>
      <c r="AE41" t="s">
        <v>5345</v>
      </c>
      <c r="AF41">
        <v>954</v>
      </c>
      <c r="AM41" t="s">
        <v>105</v>
      </c>
      <c r="AN41" t="s">
        <v>108</v>
      </c>
      <c r="AP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Row],[Comentário]]=back!C42,back!B42,""))))))))</f>
        <v/>
      </c>
      <c r="AQ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" spans="1:44" x14ac:dyDescent="0.25">
      <c r="A42" t="s">
        <v>5298</v>
      </c>
      <c r="B42">
        <v>137351061</v>
      </c>
      <c r="C42" t="s">
        <v>62</v>
      </c>
      <c r="E42">
        <v>28816024</v>
      </c>
      <c r="F42" t="s">
        <v>5340</v>
      </c>
      <c r="G42" t="s">
        <v>101</v>
      </c>
      <c r="I42">
        <v>41184312</v>
      </c>
      <c r="J42" t="s">
        <v>5341</v>
      </c>
      <c r="K42" s="9">
        <v>45671.582187499997</v>
      </c>
      <c r="L42" s="9">
        <v>45671.581944444442</v>
      </c>
      <c r="M42" s="9">
        <v>45671.582187499997</v>
      </c>
      <c r="N42" t="s">
        <v>62</v>
      </c>
      <c r="O42" t="s">
        <v>62</v>
      </c>
      <c r="P42" s="8">
        <v>45671</v>
      </c>
      <c r="R42" t="s">
        <v>5027</v>
      </c>
      <c r="T42" t="s">
        <v>5342</v>
      </c>
      <c r="Y42" t="s">
        <v>5343</v>
      </c>
      <c r="Z42" t="s">
        <v>106</v>
      </c>
      <c r="AA42" t="s">
        <v>107</v>
      </c>
      <c r="AB42" t="s">
        <v>189</v>
      </c>
      <c r="AC42">
        <v>12236460</v>
      </c>
      <c r="AD42" t="s">
        <v>5344</v>
      </c>
      <c r="AE42" t="s">
        <v>5345</v>
      </c>
      <c r="AF42">
        <v>954</v>
      </c>
      <c r="AM42" t="s">
        <v>105</v>
      </c>
      <c r="AN42" t="s">
        <v>108</v>
      </c>
      <c r="AP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Row],[Comentário]]=back!C43,back!B43,""))))))))</f>
        <v/>
      </c>
      <c r="AQ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" spans="1:44" x14ac:dyDescent="0.25">
      <c r="A43" t="s">
        <v>5298</v>
      </c>
      <c r="B43">
        <v>137351070</v>
      </c>
      <c r="C43" t="s">
        <v>62</v>
      </c>
      <c r="E43">
        <v>28816024</v>
      </c>
      <c r="F43" t="s">
        <v>5340</v>
      </c>
      <c r="G43" t="s">
        <v>101</v>
      </c>
      <c r="I43">
        <v>41184312</v>
      </c>
      <c r="J43" t="s">
        <v>5341</v>
      </c>
      <c r="K43" s="9">
        <v>45671.58222222222</v>
      </c>
      <c r="L43" s="9">
        <v>45671.581921296296</v>
      </c>
      <c r="M43" s="9">
        <v>45671.58222222222</v>
      </c>
      <c r="N43" t="s">
        <v>62</v>
      </c>
      <c r="O43" t="s">
        <v>62</v>
      </c>
      <c r="P43" s="8">
        <v>45671</v>
      </c>
      <c r="Q43" t="s">
        <v>3864</v>
      </c>
      <c r="R43" t="s">
        <v>5346</v>
      </c>
      <c r="T43" t="s">
        <v>5342</v>
      </c>
      <c r="Y43" t="s">
        <v>5343</v>
      </c>
      <c r="Z43" t="s">
        <v>106</v>
      </c>
      <c r="AA43" t="s">
        <v>107</v>
      </c>
      <c r="AB43" t="s">
        <v>189</v>
      </c>
      <c r="AC43">
        <v>12236460</v>
      </c>
      <c r="AD43" t="s">
        <v>5344</v>
      </c>
      <c r="AE43" t="s">
        <v>5345</v>
      </c>
      <c r="AF43">
        <v>954</v>
      </c>
      <c r="AM43" t="s">
        <v>105</v>
      </c>
      <c r="AN43" t="s">
        <v>108</v>
      </c>
      <c r="AP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Row],[Comentário]]=back!C44,back!B44,""))))))))</f>
        <v/>
      </c>
      <c r="AQ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" spans="1:44" x14ac:dyDescent="0.25">
      <c r="A44" t="s">
        <v>5298</v>
      </c>
      <c r="B44">
        <v>137350959</v>
      </c>
      <c r="C44" t="s">
        <v>62</v>
      </c>
      <c r="E44">
        <v>28816010</v>
      </c>
      <c r="F44" t="s">
        <v>5334</v>
      </c>
      <c r="G44" t="s">
        <v>101</v>
      </c>
      <c r="I44">
        <v>41184310</v>
      </c>
      <c r="J44" t="s">
        <v>5335</v>
      </c>
      <c r="K44" s="9">
        <v>45671.581782407404</v>
      </c>
      <c r="L44" s="9">
        <v>45671.581562500003</v>
      </c>
      <c r="M44" s="9">
        <v>45671.581782407404</v>
      </c>
      <c r="N44" t="s">
        <v>62</v>
      </c>
      <c r="O44" t="s">
        <v>62</v>
      </c>
      <c r="P44" s="8">
        <v>45671</v>
      </c>
      <c r="Q44" t="s">
        <v>3864</v>
      </c>
      <c r="R44" t="s">
        <v>5031</v>
      </c>
      <c r="T44" t="s">
        <v>5336</v>
      </c>
      <c r="Y44" t="s">
        <v>5337</v>
      </c>
      <c r="Z44" t="s">
        <v>106</v>
      </c>
      <c r="AA44" t="s">
        <v>107</v>
      </c>
      <c r="AB44" t="s">
        <v>249</v>
      </c>
      <c r="AC44">
        <v>13187010</v>
      </c>
      <c r="AD44" t="s">
        <v>5338</v>
      </c>
      <c r="AE44" t="s">
        <v>5339</v>
      </c>
      <c r="AF44">
        <v>445</v>
      </c>
      <c r="AM44" t="s">
        <v>105</v>
      </c>
      <c r="AN44" t="s">
        <v>108</v>
      </c>
      <c r="AP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Row],[Comentário]]=back!C45,back!B45,""))))))))</f>
        <v/>
      </c>
      <c r="AQ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" spans="1:44" x14ac:dyDescent="0.25">
      <c r="A45" t="s">
        <v>5298</v>
      </c>
      <c r="B45">
        <v>137350859</v>
      </c>
      <c r="C45" t="s">
        <v>62</v>
      </c>
      <c r="E45">
        <v>28816008</v>
      </c>
      <c r="F45" t="s">
        <v>5347</v>
      </c>
      <c r="G45" t="s">
        <v>101</v>
      </c>
      <c r="I45">
        <v>41184309</v>
      </c>
      <c r="J45" t="s">
        <v>5348</v>
      </c>
      <c r="K45" s="9">
        <v>45671.581423611111</v>
      </c>
      <c r="L45" s="9">
        <v>45671.581250000003</v>
      </c>
      <c r="M45" s="9">
        <v>45671.581423611111</v>
      </c>
      <c r="N45" t="s">
        <v>62</v>
      </c>
      <c r="O45" t="s">
        <v>62</v>
      </c>
      <c r="P45" s="8">
        <v>45671</v>
      </c>
      <c r="R45" t="s">
        <v>5027</v>
      </c>
      <c r="T45" t="s">
        <v>5349</v>
      </c>
      <c r="Y45" t="s">
        <v>5350</v>
      </c>
      <c r="Z45" t="s">
        <v>106</v>
      </c>
      <c r="AA45" t="s">
        <v>107</v>
      </c>
      <c r="AB45" t="s">
        <v>5351</v>
      </c>
      <c r="AC45">
        <v>11720090</v>
      </c>
      <c r="AD45" t="s">
        <v>5352</v>
      </c>
      <c r="AE45" t="s">
        <v>5353</v>
      </c>
      <c r="AF45">
        <v>1484</v>
      </c>
      <c r="AM45" t="s">
        <v>105</v>
      </c>
      <c r="AN45" t="s">
        <v>108</v>
      </c>
      <c r="AP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Row],[Comentário]]=back!C46,back!B46,""))))))))</f>
        <v/>
      </c>
      <c r="AQ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" spans="1:44" x14ac:dyDescent="0.25">
      <c r="A46" t="s">
        <v>5298</v>
      </c>
      <c r="B46">
        <v>137350867</v>
      </c>
      <c r="C46" t="s">
        <v>62</v>
      </c>
      <c r="E46">
        <v>28816008</v>
      </c>
      <c r="F46" t="s">
        <v>5347</v>
      </c>
      <c r="G46" t="s">
        <v>101</v>
      </c>
      <c r="I46">
        <v>41184309</v>
      </c>
      <c r="J46" t="s">
        <v>5348</v>
      </c>
      <c r="K46" s="9">
        <v>45671.581446759257</v>
      </c>
      <c r="L46" s="9">
        <v>45671.581250000003</v>
      </c>
      <c r="M46" s="9">
        <v>45671.581446759257</v>
      </c>
      <c r="N46" t="s">
        <v>62</v>
      </c>
      <c r="O46" t="s">
        <v>62</v>
      </c>
      <c r="P46" s="8">
        <v>45671</v>
      </c>
      <c r="R46" t="s">
        <v>5028</v>
      </c>
      <c r="T46" t="s">
        <v>5349</v>
      </c>
      <c r="Y46" t="s">
        <v>5350</v>
      </c>
      <c r="Z46" t="s">
        <v>106</v>
      </c>
      <c r="AA46" t="s">
        <v>107</v>
      </c>
      <c r="AB46" t="s">
        <v>5351</v>
      </c>
      <c r="AC46">
        <v>11720090</v>
      </c>
      <c r="AD46" t="s">
        <v>5352</v>
      </c>
      <c r="AE46" t="s">
        <v>5353</v>
      </c>
      <c r="AF46">
        <v>1484</v>
      </c>
      <c r="AM46" t="s">
        <v>105</v>
      </c>
      <c r="AN46" t="s">
        <v>108</v>
      </c>
      <c r="AP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Row],[Comentário]]=back!C47,back!B47,""))))))))</f>
        <v/>
      </c>
      <c r="AQ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" spans="1:44" x14ac:dyDescent="0.25">
      <c r="A47" t="s">
        <v>5298</v>
      </c>
      <c r="B47">
        <v>137350882</v>
      </c>
      <c r="C47" t="s">
        <v>62</v>
      </c>
      <c r="E47">
        <v>28816008</v>
      </c>
      <c r="F47" t="s">
        <v>5347</v>
      </c>
      <c r="G47" t="s">
        <v>101</v>
      </c>
      <c r="I47">
        <v>41184309</v>
      </c>
      <c r="J47" t="s">
        <v>5348</v>
      </c>
      <c r="K47" s="9">
        <v>45671.581504629627</v>
      </c>
      <c r="L47" s="9">
        <v>45671.58090277778</v>
      </c>
      <c r="M47" s="9">
        <v>45671.581504629627</v>
      </c>
      <c r="N47" t="s">
        <v>62</v>
      </c>
      <c r="O47" t="s">
        <v>62</v>
      </c>
      <c r="P47" s="8">
        <v>45671</v>
      </c>
      <c r="Q47" t="s">
        <v>3864</v>
      </c>
      <c r="R47" t="s">
        <v>5354</v>
      </c>
      <c r="T47" t="s">
        <v>5349</v>
      </c>
      <c r="Y47" t="s">
        <v>5350</v>
      </c>
      <c r="Z47" t="s">
        <v>106</v>
      </c>
      <c r="AA47" t="s">
        <v>107</v>
      </c>
      <c r="AB47" t="s">
        <v>5351</v>
      </c>
      <c r="AC47">
        <v>11720090</v>
      </c>
      <c r="AD47" t="s">
        <v>5352</v>
      </c>
      <c r="AE47" t="s">
        <v>5353</v>
      </c>
      <c r="AF47">
        <v>1484</v>
      </c>
      <c r="AM47" t="s">
        <v>105</v>
      </c>
      <c r="AN47" t="s">
        <v>108</v>
      </c>
      <c r="AP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Row],[Comentário]]=back!C48,back!B48,""))))))))</f>
        <v/>
      </c>
      <c r="AQ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" spans="1:44" x14ac:dyDescent="0.25">
      <c r="A48" t="s">
        <v>5298</v>
      </c>
      <c r="B48">
        <v>137350723</v>
      </c>
      <c r="C48" t="s">
        <v>62</v>
      </c>
      <c r="E48">
        <v>28816003</v>
      </c>
      <c r="F48" t="s">
        <v>5355</v>
      </c>
      <c r="G48" t="s">
        <v>101</v>
      </c>
      <c r="I48">
        <v>41184308</v>
      </c>
      <c r="J48" t="s">
        <v>5356</v>
      </c>
      <c r="K48" s="9">
        <v>45671.580833333333</v>
      </c>
      <c r="L48" s="9">
        <v>45671.580648148149</v>
      </c>
      <c r="M48" s="9">
        <v>45671.580833333333</v>
      </c>
      <c r="N48" t="s">
        <v>62</v>
      </c>
      <c r="O48" t="s">
        <v>62</v>
      </c>
      <c r="P48" s="8">
        <v>45671</v>
      </c>
      <c r="Q48" t="s">
        <v>3864</v>
      </c>
      <c r="R48" t="s">
        <v>5032</v>
      </c>
      <c r="T48" t="s">
        <v>5357</v>
      </c>
      <c r="V48">
        <v>551134533125</v>
      </c>
      <c r="Y48" t="s">
        <v>5358</v>
      </c>
      <c r="Z48" t="s">
        <v>106</v>
      </c>
      <c r="AA48" t="s">
        <v>107</v>
      </c>
      <c r="AB48" t="s">
        <v>2266</v>
      </c>
      <c r="AC48">
        <v>12042215</v>
      </c>
      <c r="AD48" t="s">
        <v>5359</v>
      </c>
      <c r="AE48" t="s">
        <v>5360</v>
      </c>
      <c r="AF48">
        <v>71</v>
      </c>
      <c r="AM48" t="s">
        <v>105</v>
      </c>
      <c r="AN48" t="s">
        <v>108</v>
      </c>
      <c r="AP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Row],[Comentário]]=back!C49,back!B49,""))))))))</f>
        <v/>
      </c>
      <c r="AQ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" spans="1:44" x14ac:dyDescent="0.25">
      <c r="A49" t="s">
        <v>5298</v>
      </c>
      <c r="B49">
        <v>137350710</v>
      </c>
      <c r="C49" t="s">
        <v>62</v>
      </c>
      <c r="E49">
        <v>28816003</v>
      </c>
      <c r="F49" t="s">
        <v>5355</v>
      </c>
      <c r="G49" t="s">
        <v>101</v>
      </c>
      <c r="I49">
        <v>41184308</v>
      </c>
      <c r="J49" t="s">
        <v>5356</v>
      </c>
      <c r="K49" s="9">
        <v>45671.580775462964</v>
      </c>
      <c r="L49" s="9">
        <v>45671.580555555556</v>
      </c>
      <c r="M49" s="9">
        <v>45671.580775462964</v>
      </c>
      <c r="N49" t="s">
        <v>62</v>
      </c>
      <c r="O49" t="s">
        <v>62</v>
      </c>
      <c r="P49" s="8">
        <v>45671</v>
      </c>
      <c r="R49" t="s">
        <v>5027</v>
      </c>
      <c r="T49" t="s">
        <v>5357</v>
      </c>
      <c r="V49">
        <v>551134533125</v>
      </c>
      <c r="Y49" t="s">
        <v>5358</v>
      </c>
      <c r="Z49" t="s">
        <v>106</v>
      </c>
      <c r="AA49" t="s">
        <v>107</v>
      </c>
      <c r="AB49" t="s">
        <v>2266</v>
      </c>
      <c r="AC49">
        <v>12042215</v>
      </c>
      <c r="AD49" t="s">
        <v>5359</v>
      </c>
      <c r="AE49" t="s">
        <v>5360</v>
      </c>
      <c r="AF49">
        <v>71</v>
      </c>
      <c r="AM49" t="s">
        <v>105</v>
      </c>
      <c r="AN49" t="s">
        <v>108</v>
      </c>
      <c r="AP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Row],[Comentário]]=back!C50,back!B50,""))))))))</f>
        <v/>
      </c>
      <c r="AQ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" spans="1:44" x14ac:dyDescent="0.25">
      <c r="A50" t="s">
        <v>5298</v>
      </c>
      <c r="B50">
        <v>137350715</v>
      </c>
      <c r="C50" t="s">
        <v>62</v>
      </c>
      <c r="E50">
        <v>28816003</v>
      </c>
      <c r="F50" t="s">
        <v>5355</v>
      </c>
      <c r="G50" t="s">
        <v>101</v>
      </c>
      <c r="I50">
        <v>41184308</v>
      </c>
      <c r="J50" t="s">
        <v>5356</v>
      </c>
      <c r="K50" s="9">
        <v>45671.58079861111</v>
      </c>
      <c r="L50" s="9">
        <v>45671.580555555556</v>
      </c>
      <c r="M50" s="9">
        <v>45671.58079861111</v>
      </c>
      <c r="N50" t="s">
        <v>62</v>
      </c>
      <c r="O50" t="s">
        <v>62</v>
      </c>
      <c r="P50" s="8">
        <v>45671</v>
      </c>
      <c r="R50" t="s">
        <v>5028</v>
      </c>
      <c r="T50" t="s">
        <v>5357</v>
      </c>
      <c r="V50">
        <v>551134533125</v>
      </c>
      <c r="Y50" t="s">
        <v>5358</v>
      </c>
      <c r="Z50" t="s">
        <v>106</v>
      </c>
      <c r="AA50" t="s">
        <v>107</v>
      </c>
      <c r="AB50" t="s">
        <v>2266</v>
      </c>
      <c r="AC50">
        <v>12042215</v>
      </c>
      <c r="AD50" t="s">
        <v>5359</v>
      </c>
      <c r="AE50" t="s">
        <v>5360</v>
      </c>
      <c r="AF50">
        <v>71</v>
      </c>
      <c r="AM50" t="s">
        <v>105</v>
      </c>
      <c r="AN50" t="s">
        <v>108</v>
      </c>
      <c r="AP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Row],[Comentário]]=back!C51,back!B51,""))))))))</f>
        <v/>
      </c>
      <c r="AQ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" spans="1:44" x14ac:dyDescent="0.25">
      <c r="A51" t="s">
        <v>5298</v>
      </c>
      <c r="B51">
        <v>137350680</v>
      </c>
      <c r="C51" t="s">
        <v>62</v>
      </c>
      <c r="E51">
        <v>28816003</v>
      </c>
      <c r="F51" t="s">
        <v>5355</v>
      </c>
      <c r="G51" t="s">
        <v>101</v>
      </c>
      <c r="I51">
        <v>41184308</v>
      </c>
      <c r="J51" t="s">
        <v>5356</v>
      </c>
      <c r="K51" s="9">
        <v>45671.580659722225</v>
      </c>
      <c r="L51" s="9">
        <v>45671.58016203704</v>
      </c>
      <c r="M51" s="9">
        <v>45671.580659722225</v>
      </c>
      <c r="N51" t="s">
        <v>62</v>
      </c>
      <c r="O51" t="s">
        <v>62</v>
      </c>
      <c r="P51" s="8">
        <v>45671</v>
      </c>
      <c r="Q51" t="s">
        <v>3864</v>
      </c>
      <c r="R51" t="s">
        <v>5033</v>
      </c>
      <c r="T51" t="s">
        <v>5357</v>
      </c>
      <c r="V51">
        <v>551134533125</v>
      </c>
      <c r="Y51" t="s">
        <v>5358</v>
      </c>
      <c r="Z51" t="s">
        <v>106</v>
      </c>
      <c r="AA51" t="s">
        <v>107</v>
      </c>
      <c r="AB51" t="s">
        <v>2266</v>
      </c>
      <c r="AC51">
        <v>12042215</v>
      </c>
      <c r="AD51" t="s">
        <v>5359</v>
      </c>
      <c r="AE51" t="s">
        <v>5360</v>
      </c>
      <c r="AF51">
        <v>71</v>
      </c>
      <c r="AM51" t="s">
        <v>105</v>
      </c>
      <c r="AN51" t="s">
        <v>108</v>
      </c>
      <c r="AP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Row],[Comentário]]=back!C52,back!B52,""))))))))</f>
        <v/>
      </c>
      <c r="AQ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" spans="1:44" x14ac:dyDescent="0.25">
      <c r="A52" t="s">
        <v>5298</v>
      </c>
      <c r="B52">
        <v>137350515</v>
      </c>
      <c r="C52" t="s">
        <v>62</v>
      </c>
      <c r="E52">
        <v>28815994</v>
      </c>
      <c r="F52" t="s">
        <v>5361</v>
      </c>
      <c r="G52" t="s">
        <v>101</v>
      </c>
      <c r="I52">
        <v>41184307</v>
      </c>
      <c r="J52" t="s">
        <v>5362</v>
      </c>
      <c r="K52" s="9">
        <v>45671.580023148148</v>
      </c>
      <c r="L52" s="9">
        <v>45671.579861111109</v>
      </c>
      <c r="M52" s="9">
        <v>45671.580023148148</v>
      </c>
      <c r="N52" t="s">
        <v>62</v>
      </c>
      <c r="O52" t="s">
        <v>62</v>
      </c>
      <c r="P52" s="8">
        <v>45671</v>
      </c>
      <c r="R52" t="s">
        <v>5028</v>
      </c>
      <c r="T52" t="s">
        <v>5363</v>
      </c>
      <c r="Y52" t="s">
        <v>5364</v>
      </c>
      <c r="Z52" t="s">
        <v>106</v>
      </c>
      <c r="AA52" t="s">
        <v>107</v>
      </c>
      <c r="AB52" t="s">
        <v>5365</v>
      </c>
      <c r="AC52">
        <v>18170000</v>
      </c>
      <c r="AD52" t="s">
        <v>5366</v>
      </c>
      <c r="AE52" t="s">
        <v>5367</v>
      </c>
      <c r="AF52">
        <v>60</v>
      </c>
      <c r="AM52" t="s">
        <v>105</v>
      </c>
      <c r="AN52" t="s">
        <v>108</v>
      </c>
      <c r="AP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Row],[Comentário]]=back!C53,back!B53,""))))))))</f>
        <v/>
      </c>
      <c r="AQ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" spans="1:44" x14ac:dyDescent="0.25">
      <c r="A53" t="s">
        <v>5298</v>
      </c>
      <c r="B53">
        <v>137350522</v>
      </c>
      <c r="C53" t="s">
        <v>62</v>
      </c>
      <c r="E53">
        <v>28815994</v>
      </c>
      <c r="F53" t="s">
        <v>5361</v>
      </c>
      <c r="G53" t="s">
        <v>101</v>
      </c>
      <c r="I53">
        <v>41184307</v>
      </c>
      <c r="J53" t="s">
        <v>5362</v>
      </c>
      <c r="K53" s="9">
        <v>45671.580057870371</v>
      </c>
      <c r="L53" s="9">
        <v>45671.579861111109</v>
      </c>
      <c r="M53" s="9">
        <v>45671.580057870371</v>
      </c>
      <c r="N53" t="s">
        <v>62</v>
      </c>
      <c r="O53" t="s">
        <v>62</v>
      </c>
      <c r="P53" s="8">
        <v>45671</v>
      </c>
      <c r="R53" t="s">
        <v>5027</v>
      </c>
      <c r="T53" t="s">
        <v>5363</v>
      </c>
      <c r="Y53" t="s">
        <v>5364</v>
      </c>
      <c r="Z53" t="s">
        <v>106</v>
      </c>
      <c r="AA53" t="s">
        <v>107</v>
      </c>
      <c r="AB53" t="s">
        <v>5365</v>
      </c>
      <c r="AC53">
        <v>18170000</v>
      </c>
      <c r="AD53" t="s">
        <v>5366</v>
      </c>
      <c r="AE53" t="s">
        <v>5367</v>
      </c>
      <c r="AF53">
        <v>60</v>
      </c>
      <c r="AM53" t="s">
        <v>105</v>
      </c>
      <c r="AN53" t="s">
        <v>108</v>
      </c>
      <c r="AP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Row],[Comentário]]=back!C54,back!B54,""))))))))</f>
        <v/>
      </c>
      <c r="AQ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" spans="1:44" x14ac:dyDescent="0.25">
      <c r="A54" t="s">
        <v>5298</v>
      </c>
      <c r="B54">
        <v>137350541</v>
      </c>
      <c r="C54" t="s">
        <v>62</v>
      </c>
      <c r="E54">
        <v>28815994</v>
      </c>
      <c r="F54" t="s">
        <v>5361</v>
      </c>
      <c r="G54" t="s">
        <v>101</v>
      </c>
      <c r="I54">
        <v>41184307</v>
      </c>
      <c r="J54" t="s">
        <v>5362</v>
      </c>
      <c r="K54" s="9">
        <v>45671.580138888887</v>
      </c>
      <c r="L54" s="9">
        <v>45671.579502314817</v>
      </c>
      <c r="M54" s="9">
        <v>45671.580138888887</v>
      </c>
      <c r="N54" t="s">
        <v>62</v>
      </c>
      <c r="O54" t="s">
        <v>62</v>
      </c>
      <c r="P54" s="8">
        <v>45671</v>
      </c>
      <c r="Q54" t="s">
        <v>3864</v>
      </c>
      <c r="R54" t="s">
        <v>5368</v>
      </c>
      <c r="T54" t="s">
        <v>5363</v>
      </c>
      <c r="Y54" t="s">
        <v>5364</v>
      </c>
      <c r="Z54" t="s">
        <v>106</v>
      </c>
      <c r="AA54" t="s">
        <v>107</v>
      </c>
      <c r="AB54" t="s">
        <v>5365</v>
      </c>
      <c r="AC54">
        <v>18170000</v>
      </c>
      <c r="AD54" t="s">
        <v>5366</v>
      </c>
      <c r="AE54" t="s">
        <v>5367</v>
      </c>
      <c r="AF54">
        <v>60</v>
      </c>
      <c r="AM54" t="s">
        <v>105</v>
      </c>
      <c r="AN54" t="s">
        <v>108</v>
      </c>
      <c r="AP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Row],[Comentário]]=back!C55,back!B55,""))))))))</f>
        <v/>
      </c>
      <c r="AQ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" spans="1:44" x14ac:dyDescent="0.25">
      <c r="A55" t="s">
        <v>5298</v>
      </c>
      <c r="B55">
        <v>137350358</v>
      </c>
      <c r="C55" t="s">
        <v>62</v>
      </c>
      <c r="E55">
        <v>28815977</v>
      </c>
      <c r="F55" t="s">
        <v>5369</v>
      </c>
      <c r="G55" t="s">
        <v>101</v>
      </c>
      <c r="I55">
        <v>41184372</v>
      </c>
      <c r="J55" t="s">
        <v>5370</v>
      </c>
      <c r="K55" s="9">
        <v>45671.579317129632</v>
      </c>
      <c r="L55" s="9">
        <v>45671.57916666667</v>
      </c>
      <c r="M55" s="9">
        <v>45671.579317129632</v>
      </c>
      <c r="N55" t="s">
        <v>62</v>
      </c>
      <c r="O55" t="s">
        <v>62</v>
      </c>
      <c r="P55" s="8">
        <v>45671</v>
      </c>
      <c r="R55" t="s">
        <v>5028</v>
      </c>
      <c r="T55" t="s">
        <v>5266</v>
      </c>
      <c r="Y55" t="s">
        <v>5267</v>
      </c>
      <c r="Z55" t="s">
        <v>106</v>
      </c>
      <c r="AA55" t="s">
        <v>107</v>
      </c>
      <c r="AB55" t="s">
        <v>358</v>
      </c>
      <c r="AC55">
        <v>13058355</v>
      </c>
      <c r="AD55" t="s">
        <v>5268</v>
      </c>
      <c r="AE55" t="s">
        <v>5269</v>
      </c>
      <c r="AF55">
        <v>45</v>
      </c>
      <c r="AM55" t="s">
        <v>105</v>
      </c>
      <c r="AN55" t="s">
        <v>108</v>
      </c>
      <c r="AP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Row],[Comentário]]=back!C56,back!B56,""))))))))</f>
        <v/>
      </c>
      <c r="AQ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" spans="1:44" x14ac:dyDescent="0.25">
      <c r="A56" t="s">
        <v>5298</v>
      </c>
      <c r="B56">
        <v>137350370</v>
      </c>
      <c r="C56" t="s">
        <v>62</v>
      </c>
      <c r="E56">
        <v>28815977</v>
      </c>
      <c r="F56" t="s">
        <v>5369</v>
      </c>
      <c r="G56" t="s">
        <v>101</v>
      </c>
      <c r="I56">
        <v>41184372</v>
      </c>
      <c r="J56" t="s">
        <v>5370</v>
      </c>
      <c r="K56" s="9">
        <v>45671.579363425924</v>
      </c>
      <c r="L56" s="9">
        <v>45671.57916666667</v>
      </c>
      <c r="M56" s="9">
        <v>45671.579363425924</v>
      </c>
      <c r="N56" t="s">
        <v>62</v>
      </c>
      <c r="O56" t="s">
        <v>62</v>
      </c>
      <c r="P56" s="8">
        <v>45671</v>
      </c>
      <c r="R56" t="s">
        <v>5027</v>
      </c>
      <c r="T56" t="s">
        <v>5266</v>
      </c>
      <c r="Y56" t="s">
        <v>5267</v>
      </c>
      <c r="Z56" t="s">
        <v>106</v>
      </c>
      <c r="AA56" t="s">
        <v>107</v>
      </c>
      <c r="AB56" t="s">
        <v>358</v>
      </c>
      <c r="AC56">
        <v>13058355</v>
      </c>
      <c r="AD56" t="s">
        <v>5268</v>
      </c>
      <c r="AE56" t="s">
        <v>5269</v>
      </c>
      <c r="AF56">
        <v>45</v>
      </c>
      <c r="AM56" t="s">
        <v>105</v>
      </c>
      <c r="AN56" t="s">
        <v>108</v>
      </c>
      <c r="AP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Row],[Comentário]]=back!C57,back!B57,""))))))))</f>
        <v/>
      </c>
      <c r="AQ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" spans="1:44" x14ac:dyDescent="0.25">
      <c r="A57" t="s">
        <v>5298</v>
      </c>
      <c r="B57">
        <v>137350368</v>
      </c>
      <c r="C57" t="s">
        <v>62</v>
      </c>
      <c r="E57">
        <v>28815977</v>
      </c>
      <c r="F57" t="s">
        <v>5369</v>
      </c>
      <c r="G57" t="s">
        <v>101</v>
      </c>
      <c r="I57">
        <v>41184372</v>
      </c>
      <c r="J57" t="s">
        <v>5370</v>
      </c>
      <c r="K57" s="9">
        <v>45671.579351851855</v>
      </c>
      <c r="L57" s="9">
        <v>45671.578946759262</v>
      </c>
      <c r="M57" s="9">
        <v>45671.579351851855</v>
      </c>
      <c r="N57" t="s">
        <v>62</v>
      </c>
      <c r="O57" t="s">
        <v>62</v>
      </c>
      <c r="P57" s="8">
        <v>45671</v>
      </c>
      <c r="Q57" t="s">
        <v>3864</v>
      </c>
      <c r="R57" t="s">
        <v>3997</v>
      </c>
      <c r="T57" t="s">
        <v>5266</v>
      </c>
      <c r="Y57" t="s">
        <v>5267</v>
      </c>
      <c r="Z57" t="s">
        <v>106</v>
      </c>
      <c r="AA57" t="s">
        <v>107</v>
      </c>
      <c r="AB57" t="s">
        <v>358</v>
      </c>
      <c r="AC57">
        <v>13058355</v>
      </c>
      <c r="AD57" t="s">
        <v>5268</v>
      </c>
      <c r="AE57" t="s">
        <v>5269</v>
      </c>
      <c r="AF57">
        <v>45</v>
      </c>
      <c r="AM57" t="s">
        <v>105</v>
      </c>
      <c r="AN57" t="s">
        <v>108</v>
      </c>
      <c r="AP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Row],[Comentário]]=back!C58,back!B58,""))))))))</f>
        <v/>
      </c>
      <c r="AQ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" spans="1:44" x14ac:dyDescent="0.25">
      <c r="A58" t="s">
        <v>5298</v>
      </c>
      <c r="B58">
        <v>137349573</v>
      </c>
      <c r="C58" t="s">
        <v>62</v>
      </c>
      <c r="E58">
        <v>28806629</v>
      </c>
      <c r="F58" t="s">
        <v>5371</v>
      </c>
      <c r="G58" t="s">
        <v>101</v>
      </c>
      <c r="I58">
        <v>41184362</v>
      </c>
      <c r="J58" t="s">
        <v>5372</v>
      </c>
      <c r="K58" s="9">
        <v>45671.576180555552</v>
      </c>
      <c r="L58" s="9">
        <v>45671.575694444444</v>
      </c>
      <c r="M58" s="9">
        <v>45671.576180555552</v>
      </c>
      <c r="N58" t="s">
        <v>62</v>
      </c>
      <c r="O58" t="s">
        <v>62</v>
      </c>
      <c r="P58" s="8">
        <v>45671</v>
      </c>
      <c r="Q58" t="s">
        <v>3868</v>
      </c>
      <c r="R58" t="s">
        <v>5373</v>
      </c>
      <c r="T58" t="s">
        <v>5164</v>
      </c>
      <c r="Y58" t="s">
        <v>5165</v>
      </c>
      <c r="Z58" t="s">
        <v>106</v>
      </c>
      <c r="AA58" t="s">
        <v>107</v>
      </c>
      <c r="AB58" t="s">
        <v>189</v>
      </c>
      <c r="AC58">
        <v>12227270</v>
      </c>
      <c r="AD58" t="s">
        <v>5166</v>
      </c>
      <c r="AE58" t="s">
        <v>5167</v>
      </c>
      <c r="AF58">
        <v>550</v>
      </c>
      <c r="AM58" t="s">
        <v>105</v>
      </c>
      <c r="AN58" t="s">
        <v>108</v>
      </c>
      <c r="AP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Row],[Comentário]]=back!C59,back!B59,""))))))))</f>
        <v/>
      </c>
      <c r="AQ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" spans="1:44" x14ac:dyDescent="0.25">
      <c r="A59" t="s">
        <v>5298</v>
      </c>
      <c r="B59">
        <v>137349560</v>
      </c>
      <c r="C59" t="s">
        <v>62</v>
      </c>
      <c r="E59">
        <v>28806629</v>
      </c>
      <c r="F59" t="s">
        <v>5371</v>
      </c>
      <c r="G59" t="s">
        <v>101</v>
      </c>
      <c r="I59">
        <v>41184362</v>
      </c>
      <c r="J59" t="s">
        <v>5372</v>
      </c>
      <c r="K59" s="9">
        <v>45671.576099537036</v>
      </c>
      <c r="L59" s="9">
        <v>45671.574999999997</v>
      </c>
      <c r="M59" s="9">
        <v>45671.576099537036</v>
      </c>
      <c r="N59" t="s">
        <v>62</v>
      </c>
      <c r="O59" t="s">
        <v>62</v>
      </c>
      <c r="P59" s="8">
        <v>45671</v>
      </c>
      <c r="R59" t="s">
        <v>5374</v>
      </c>
      <c r="T59" t="s">
        <v>5164</v>
      </c>
      <c r="Y59" t="s">
        <v>5165</v>
      </c>
      <c r="Z59" t="s">
        <v>106</v>
      </c>
      <c r="AA59" t="s">
        <v>107</v>
      </c>
      <c r="AB59" t="s">
        <v>189</v>
      </c>
      <c r="AC59">
        <v>12227270</v>
      </c>
      <c r="AD59" t="s">
        <v>5166</v>
      </c>
      <c r="AE59" t="s">
        <v>5167</v>
      </c>
      <c r="AF59">
        <v>550</v>
      </c>
      <c r="AM59" t="s">
        <v>105</v>
      </c>
      <c r="AN59" t="s">
        <v>108</v>
      </c>
      <c r="AP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Row],[Comentário]]=back!C60,back!B60,""))))))))</f>
        <v/>
      </c>
      <c r="AQ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" spans="1:44" x14ac:dyDescent="0.25">
      <c r="A60" t="s">
        <v>5298</v>
      </c>
      <c r="B60">
        <v>137332306</v>
      </c>
      <c r="C60" t="s">
        <v>62</v>
      </c>
      <c r="E60">
        <v>28806629</v>
      </c>
      <c r="F60" t="s">
        <v>5371</v>
      </c>
      <c r="G60" t="s">
        <v>101</v>
      </c>
      <c r="I60">
        <v>41184362</v>
      </c>
      <c r="J60" t="s">
        <v>5372</v>
      </c>
      <c r="K60" s="9">
        <v>45671.471238425926</v>
      </c>
      <c r="L60" s="9">
        <v>45671.5625</v>
      </c>
      <c r="M60" s="9">
        <v>45671.570555555554</v>
      </c>
      <c r="N60" t="s">
        <v>62</v>
      </c>
      <c r="O60" t="s">
        <v>62</v>
      </c>
      <c r="P60" s="8">
        <v>45671</v>
      </c>
      <c r="R60" t="s">
        <v>5375</v>
      </c>
      <c r="T60" t="s">
        <v>5164</v>
      </c>
      <c r="Y60" t="s">
        <v>5165</v>
      </c>
      <c r="Z60" t="s">
        <v>106</v>
      </c>
      <c r="AA60" t="s">
        <v>107</v>
      </c>
      <c r="AB60" t="s">
        <v>189</v>
      </c>
      <c r="AC60">
        <v>12227270</v>
      </c>
      <c r="AD60" t="s">
        <v>5166</v>
      </c>
      <c r="AE60" t="s">
        <v>5167</v>
      </c>
      <c r="AF60">
        <v>550</v>
      </c>
      <c r="AM60" t="s">
        <v>105</v>
      </c>
      <c r="AN60" t="s">
        <v>108</v>
      </c>
      <c r="AP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Row],[Comentário]]=back!C61,back!B61,""))))))))</f>
        <v/>
      </c>
      <c r="AQ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" spans="1:44" x14ac:dyDescent="0.25">
      <c r="A61" t="s">
        <v>5298</v>
      </c>
      <c r="B61">
        <v>137348722</v>
      </c>
      <c r="C61" t="s">
        <v>62</v>
      </c>
      <c r="E61">
        <v>28806629</v>
      </c>
      <c r="F61" t="s">
        <v>5371</v>
      </c>
      <c r="G61" t="s">
        <v>101</v>
      </c>
      <c r="I61">
        <v>41184362</v>
      </c>
      <c r="J61" t="s">
        <v>5372</v>
      </c>
      <c r="K61" s="9">
        <v>45671.572766203702</v>
      </c>
      <c r="L61" s="9">
        <v>45671.570625</v>
      </c>
      <c r="M61" s="9">
        <v>45671.572766203702</v>
      </c>
      <c r="N61" t="s">
        <v>62</v>
      </c>
      <c r="O61" t="s">
        <v>62</v>
      </c>
      <c r="P61" s="8">
        <v>45671</v>
      </c>
      <c r="Q61" t="s">
        <v>3864</v>
      </c>
      <c r="R61" t="s">
        <v>3913</v>
      </c>
      <c r="T61" t="s">
        <v>5164</v>
      </c>
      <c r="Y61" t="s">
        <v>5165</v>
      </c>
      <c r="Z61" t="s">
        <v>106</v>
      </c>
      <c r="AA61" t="s">
        <v>107</v>
      </c>
      <c r="AB61" t="s">
        <v>189</v>
      </c>
      <c r="AC61">
        <v>12227270</v>
      </c>
      <c r="AD61" t="s">
        <v>5166</v>
      </c>
      <c r="AE61" t="s">
        <v>5167</v>
      </c>
      <c r="AF61">
        <v>550</v>
      </c>
      <c r="AM61" t="s">
        <v>105</v>
      </c>
      <c r="AN61" t="s">
        <v>108</v>
      </c>
      <c r="AP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Row],[Comentário]]=back!C62,back!B62,""))))))))</f>
        <v/>
      </c>
      <c r="AQ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" spans="1:44" x14ac:dyDescent="0.25">
      <c r="A62" t="s">
        <v>5298</v>
      </c>
      <c r="B62">
        <v>137349405</v>
      </c>
      <c r="C62" t="s">
        <v>62</v>
      </c>
      <c r="E62">
        <v>28806629</v>
      </c>
      <c r="F62" t="s">
        <v>5371</v>
      </c>
      <c r="G62" t="s">
        <v>101</v>
      </c>
      <c r="I62">
        <v>41184362</v>
      </c>
      <c r="J62" t="s">
        <v>5372</v>
      </c>
      <c r="K62" s="9">
        <v>45671.575486111113</v>
      </c>
      <c r="L62" s="9">
        <v>45671.570138888892</v>
      </c>
      <c r="M62" s="9">
        <v>45671.575486111113</v>
      </c>
      <c r="N62" t="s">
        <v>62</v>
      </c>
      <c r="O62" t="s">
        <v>62</v>
      </c>
      <c r="P62" s="8">
        <v>45671</v>
      </c>
      <c r="R62" t="s">
        <v>5022</v>
      </c>
      <c r="T62" t="s">
        <v>5164</v>
      </c>
      <c r="Y62" t="s">
        <v>5165</v>
      </c>
      <c r="Z62" t="s">
        <v>106</v>
      </c>
      <c r="AA62" t="s">
        <v>107</v>
      </c>
      <c r="AB62" t="s">
        <v>189</v>
      </c>
      <c r="AC62">
        <v>12227270</v>
      </c>
      <c r="AD62" t="s">
        <v>5166</v>
      </c>
      <c r="AE62" t="s">
        <v>5167</v>
      </c>
      <c r="AF62">
        <v>550</v>
      </c>
      <c r="AM62" t="s">
        <v>105</v>
      </c>
      <c r="AN62" t="s">
        <v>108</v>
      </c>
      <c r="AP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Row],[Comentário]]=back!C63,back!B63,""))))))))</f>
        <v/>
      </c>
      <c r="AQ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" spans="1:44" x14ac:dyDescent="0.25">
      <c r="A63" t="s">
        <v>5298</v>
      </c>
      <c r="B63">
        <v>137308099</v>
      </c>
      <c r="C63" t="s">
        <v>62</v>
      </c>
      <c r="E63">
        <v>27298269</v>
      </c>
      <c r="F63" t="s">
        <v>5262</v>
      </c>
      <c r="G63" t="s">
        <v>101</v>
      </c>
      <c r="I63">
        <v>40387105</v>
      </c>
      <c r="J63" t="s">
        <v>3352</v>
      </c>
      <c r="K63" s="9">
        <v>45671.375636574077</v>
      </c>
      <c r="L63" s="9">
        <v>45671.5625</v>
      </c>
      <c r="M63" s="9">
        <v>45671.564606481479</v>
      </c>
      <c r="N63" t="s">
        <v>62</v>
      </c>
      <c r="O63" t="s">
        <v>62</v>
      </c>
      <c r="P63" s="8">
        <v>45671</v>
      </c>
      <c r="R63" t="s">
        <v>5376</v>
      </c>
      <c r="S63" t="s">
        <v>3353</v>
      </c>
      <c r="Y63" t="s">
        <v>3354</v>
      </c>
      <c r="Z63" t="s">
        <v>106</v>
      </c>
      <c r="AA63" t="s">
        <v>107</v>
      </c>
      <c r="AB63" t="s">
        <v>3355</v>
      </c>
      <c r="AC63">
        <v>17284632</v>
      </c>
      <c r="AD63" t="s">
        <v>3356</v>
      </c>
      <c r="AE63" t="s">
        <v>3357</v>
      </c>
      <c r="AF63">
        <v>211</v>
      </c>
      <c r="AG63" t="s">
        <v>3358</v>
      </c>
      <c r="AM63" t="s">
        <v>222</v>
      </c>
      <c r="AN63" t="s">
        <v>108</v>
      </c>
      <c r="AP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Row],[Comentário]]=back!C64,back!B64,""))))))))</f>
        <v/>
      </c>
      <c r="AQ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4" spans="1:44" x14ac:dyDescent="0.25">
      <c r="A64" t="s">
        <v>5298</v>
      </c>
      <c r="B64">
        <v>137347063</v>
      </c>
      <c r="C64" t="s">
        <v>62</v>
      </c>
      <c r="E64">
        <v>27298269</v>
      </c>
      <c r="F64" t="s">
        <v>5262</v>
      </c>
      <c r="G64" t="s">
        <v>101</v>
      </c>
      <c r="I64">
        <v>40387105</v>
      </c>
      <c r="J64" t="s">
        <v>3352</v>
      </c>
      <c r="K64" s="9">
        <v>45671.565185185187</v>
      </c>
      <c r="L64" s="9">
        <v>45671.564629629633</v>
      </c>
      <c r="M64" s="9">
        <v>45671.565185185187</v>
      </c>
      <c r="N64" t="s">
        <v>62</v>
      </c>
      <c r="O64" t="s">
        <v>62</v>
      </c>
      <c r="P64" s="8">
        <v>45671</v>
      </c>
      <c r="Q64" t="s">
        <v>3864</v>
      </c>
      <c r="R64" t="s">
        <v>4519</v>
      </c>
      <c r="S64" t="s">
        <v>3353</v>
      </c>
      <c r="Y64" t="s">
        <v>3354</v>
      </c>
      <c r="Z64" t="s">
        <v>106</v>
      </c>
      <c r="AA64" t="s">
        <v>107</v>
      </c>
      <c r="AB64" t="s">
        <v>3355</v>
      </c>
      <c r="AC64">
        <v>17284632</v>
      </c>
      <c r="AD64" t="s">
        <v>3356</v>
      </c>
      <c r="AE64" t="s">
        <v>3357</v>
      </c>
      <c r="AF64">
        <v>211</v>
      </c>
      <c r="AG64" t="s">
        <v>3358</v>
      </c>
      <c r="AM64" t="s">
        <v>222</v>
      </c>
      <c r="AN64" t="s">
        <v>108</v>
      </c>
      <c r="AP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Row],[Comentário]]=back!C65,back!B65,""))))))))</f>
        <v/>
      </c>
      <c r="AQ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" spans="1:44" x14ac:dyDescent="0.25">
      <c r="A65" t="s">
        <v>5298</v>
      </c>
      <c r="B65">
        <v>137347312</v>
      </c>
      <c r="C65" t="s">
        <v>62</v>
      </c>
      <c r="E65">
        <v>27298269</v>
      </c>
      <c r="F65" t="s">
        <v>5262</v>
      </c>
      <c r="G65" t="s">
        <v>101</v>
      </c>
      <c r="I65">
        <v>40387105</v>
      </c>
      <c r="J65" t="s">
        <v>3352</v>
      </c>
      <c r="K65" s="9">
        <v>45671.566307870373</v>
      </c>
      <c r="L65" s="9">
        <v>45671.564583333333</v>
      </c>
      <c r="M65" s="9">
        <v>45671.566307870373</v>
      </c>
      <c r="N65" t="s">
        <v>62</v>
      </c>
      <c r="O65" t="s">
        <v>62</v>
      </c>
      <c r="P65" s="8">
        <v>45671</v>
      </c>
      <c r="R65" t="s">
        <v>5377</v>
      </c>
      <c r="S65" t="s">
        <v>3353</v>
      </c>
      <c r="Y65" t="s">
        <v>3354</v>
      </c>
      <c r="Z65" t="s">
        <v>106</v>
      </c>
      <c r="AA65" t="s">
        <v>107</v>
      </c>
      <c r="AB65" t="s">
        <v>3355</v>
      </c>
      <c r="AC65">
        <v>17284632</v>
      </c>
      <c r="AD65" t="s">
        <v>3356</v>
      </c>
      <c r="AE65" t="s">
        <v>3357</v>
      </c>
      <c r="AF65">
        <v>211</v>
      </c>
      <c r="AG65" t="s">
        <v>3358</v>
      </c>
      <c r="AM65" t="s">
        <v>222</v>
      </c>
      <c r="AN65" t="s">
        <v>108</v>
      </c>
      <c r="AP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Row],[Comentário]]=back!C66,back!B66,""))))))))</f>
        <v/>
      </c>
      <c r="AQ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" spans="1:44" x14ac:dyDescent="0.25">
      <c r="A66" t="s">
        <v>5298</v>
      </c>
      <c r="B66">
        <v>137346915</v>
      </c>
      <c r="C66" t="s">
        <v>62</v>
      </c>
      <c r="E66">
        <v>28806212</v>
      </c>
      <c r="F66" t="s">
        <v>5378</v>
      </c>
      <c r="G66" t="s">
        <v>101</v>
      </c>
      <c r="I66">
        <v>41184376</v>
      </c>
      <c r="J66" t="s">
        <v>5379</v>
      </c>
      <c r="K66" s="9">
        <v>45671.564351851855</v>
      </c>
      <c r="L66" s="9">
        <v>45671.563888888886</v>
      </c>
      <c r="M66" s="9">
        <v>45671.564351851855</v>
      </c>
      <c r="N66" t="s">
        <v>62</v>
      </c>
      <c r="O66" t="s">
        <v>62</v>
      </c>
      <c r="P66" s="8">
        <v>45671</v>
      </c>
      <c r="R66" t="s">
        <v>5027</v>
      </c>
      <c r="T66" t="s">
        <v>5122</v>
      </c>
      <c r="Y66" t="s">
        <v>5123</v>
      </c>
      <c r="Z66" t="s">
        <v>106</v>
      </c>
      <c r="AA66" t="s">
        <v>107</v>
      </c>
      <c r="AB66" t="s">
        <v>110</v>
      </c>
      <c r="AC66">
        <v>1311927</v>
      </c>
      <c r="AD66" t="s">
        <v>199</v>
      </c>
      <c r="AE66" t="s">
        <v>5124</v>
      </c>
      <c r="AF66">
        <v>1471</v>
      </c>
      <c r="AG66" t="s">
        <v>5125</v>
      </c>
      <c r="AM66" t="s">
        <v>105</v>
      </c>
      <c r="AN66" t="s">
        <v>108</v>
      </c>
      <c r="AP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Row],[Comentário]]=back!C67,back!B67,""))))))))</f>
        <v/>
      </c>
      <c r="AQ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" spans="1:44" x14ac:dyDescent="0.25">
      <c r="A67" t="s">
        <v>5298</v>
      </c>
      <c r="B67">
        <v>137346924</v>
      </c>
      <c r="C67" t="s">
        <v>62</v>
      </c>
      <c r="E67">
        <v>28806212</v>
      </c>
      <c r="F67" t="s">
        <v>5378</v>
      </c>
      <c r="G67" t="s">
        <v>101</v>
      </c>
      <c r="I67">
        <v>41184376</v>
      </c>
      <c r="J67" t="s">
        <v>5379</v>
      </c>
      <c r="K67" s="9">
        <v>45671.564375000002</v>
      </c>
      <c r="L67" s="9">
        <v>45671.563888888886</v>
      </c>
      <c r="M67" s="9">
        <v>45671.564375000002</v>
      </c>
      <c r="N67" t="s">
        <v>62</v>
      </c>
      <c r="O67" t="s">
        <v>62</v>
      </c>
      <c r="P67" s="8">
        <v>45671</v>
      </c>
      <c r="R67" t="s">
        <v>5028</v>
      </c>
      <c r="T67" t="s">
        <v>5122</v>
      </c>
      <c r="Y67" t="s">
        <v>5123</v>
      </c>
      <c r="Z67" t="s">
        <v>106</v>
      </c>
      <c r="AA67" t="s">
        <v>107</v>
      </c>
      <c r="AB67" t="s">
        <v>110</v>
      </c>
      <c r="AC67">
        <v>1311927</v>
      </c>
      <c r="AD67" t="s">
        <v>199</v>
      </c>
      <c r="AE67" t="s">
        <v>5124</v>
      </c>
      <c r="AF67">
        <v>1471</v>
      </c>
      <c r="AG67" t="s">
        <v>5125</v>
      </c>
      <c r="AM67" t="s">
        <v>105</v>
      </c>
      <c r="AN67" t="s">
        <v>108</v>
      </c>
      <c r="AP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Row],[Comentário]]=back!C68,back!B68,""))))))))</f>
        <v/>
      </c>
      <c r="AQ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" spans="1:44" x14ac:dyDescent="0.25">
      <c r="A68" t="s">
        <v>5298</v>
      </c>
      <c r="B68">
        <v>137346828</v>
      </c>
      <c r="C68" t="s">
        <v>62</v>
      </c>
      <c r="E68">
        <v>28806212</v>
      </c>
      <c r="F68" t="s">
        <v>5378</v>
      </c>
      <c r="G68" t="s">
        <v>101</v>
      </c>
      <c r="I68">
        <v>41184376</v>
      </c>
      <c r="J68" t="s">
        <v>5379</v>
      </c>
      <c r="K68" s="9">
        <v>45671.563888888886</v>
      </c>
      <c r="L68" s="9">
        <v>45671.563530092593</v>
      </c>
      <c r="M68" s="9">
        <v>45671.563888888886</v>
      </c>
      <c r="N68" t="s">
        <v>62</v>
      </c>
      <c r="O68" t="s">
        <v>62</v>
      </c>
      <c r="P68" s="8">
        <v>45671</v>
      </c>
      <c r="Q68" t="s">
        <v>3864</v>
      </c>
      <c r="R68" t="s">
        <v>3974</v>
      </c>
      <c r="T68" t="s">
        <v>5122</v>
      </c>
      <c r="Y68" t="s">
        <v>5123</v>
      </c>
      <c r="Z68" t="s">
        <v>106</v>
      </c>
      <c r="AA68" t="s">
        <v>107</v>
      </c>
      <c r="AB68" t="s">
        <v>110</v>
      </c>
      <c r="AC68">
        <v>1311927</v>
      </c>
      <c r="AD68" t="s">
        <v>199</v>
      </c>
      <c r="AE68" t="s">
        <v>5124</v>
      </c>
      <c r="AF68">
        <v>1471</v>
      </c>
      <c r="AG68" t="s">
        <v>5125</v>
      </c>
      <c r="AM68" t="s">
        <v>105</v>
      </c>
      <c r="AN68" t="s">
        <v>108</v>
      </c>
      <c r="AP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Row],[Comentário]]=back!C69,back!B69,""))))))))</f>
        <v/>
      </c>
      <c r="AQ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" spans="1:44" x14ac:dyDescent="0.25">
      <c r="A69" t="s">
        <v>5298</v>
      </c>
      <c r="B69">
        <v>137346528</v>
      </c>
      <c r="C69" t="s">
        <v>62</v>
      </c>
      <c r="E69">
        <v>28768343</v>
      </c>
      <c r="F69" t="s">
        <v>5012</v>
      </c>
      <c r="G69" t="s">
        <v>101</v>
      </c>
      <c r="I69">
        <v>41058720</v>
      </c>
      <c r="J69" t="s">
        <v>5011</v>
      </c>
      <c r="K69" s="9">
        <v>45671.562245370369</v>
      </c>
      <c r="L69" s="9">
        <v>45671.562013888892</v>
      </c>
      <c r="M69" s="9">
        <v>45671.562245370369</v>
      </c>
      <c r="N69" t="s">
        <v>62</v>
      </c>
      <c r="O69" t="s">
        <v>62</v>
      </c>
      <c r="P69" s="8">
        <v>45671</v>
      </c>
      <c r="Q69" t="s">
        <v>3864</v>
      </c>
      <c r="R69" t="s">
        <v>5380</v>
      </c>
      <c r="S69" t="s">
        <v>5013</v>
      </c>
      <c r="T69" t="s">
        <v>5014</v>
      </c>
      <c r="V69">
        <v>5511987721717</v>
      </c>
      <c r="Y69" t="s">
        <v>5015</v>
      </c>
      <c r="Z69" t="s">
        <v>106</v>
      </c>
      <c r="AA69" t="s">
        <v>107</v>
      </c>
      <c r="AB69" t="s">
        <v>110</v>
      </c>
      <c r="AC69">
        <v>1314010</v>
      </c>
      <c r="AD69" t="s">
        <v>199</v>
      </c>
      <c r="AE69" t="s">
        <v>162</v>
      </c>
      <c r="AF69">
        <v>230</v>
      </c>
      <c r="AM69" t="s">
        <v>222</v>
      </c>
      <c r="AP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Row],[Comentário]]=back!C70,back!B70,""))))))))</f>
        <v/>
      </c>
      <c r="AQ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" spans="1:44" x14ac:dyDescent="0.25">
      <c r="A70" t="s">
        <v>5298</v>
      </c>
      <c r="B70">
        <v>137346518</v>
      </c>
      <c r="C70" t="s">
        <v>62</v>
      </c>
      <c r="E70">
        <v>28768343</v>
      </c>
      <c r="F70" t="s">
        <v>5012</v>
      </c>
      <c r="G70" t="s">
        <v>101</v>
      </c>
      <c r="I70">
        <v>41058720</v>
      </c>
      <c r="J70" t="s">
        <v>5011</v>
      </c>
      <c r="K70" s="9">
        <v>45671.562222222223</v>
      </c>
      <c r="L70" s="9">
        <v>45671.561805555553</v>
      </c>
      <c r="M70" s="9">
        <v>45671.562222222223</v>
      </c>
      <c r="N70" t="s">
        <v>62</v>
      </c>
      <c r="O70" t="s">
        <v>62</v>
      </c>
      <c r="P70" s="8">
        <v>45671</v>
      </c>
      <c r="R70" t="s">
        <v>5027</v>
      </c>
      <c r="S70" t="s">
        <v>5013</v>
      </c>
      <c r="T70" t="s">
        <v>5014</v>
      </c>
      <c r="V70">
        <v>5511987721717</v>
      </c>
      <c r="Y70" t="s">
        <v>5015</v>
      </c>
      <c r="Z70" t="s">
        <v>106</v>
      </c>
      <c r="AA70" t="s">
        <v>107</v>
      </c>
      <c r="AB70" t="s">
        <v>110</v>
      </c>
      <c r="AC70">
        <v>1314010</v>
      </c>
      <c r="AD70" t="s">
        <v>199</v>
      </c>
      <c r="AE70" t="s">
        <v>162</v>
      </c>
      <c r="AF70">
        <v>230</v>
      </c>
      <c r="AM70" t="s">
        <v>222</v>
      </c>
      <c r="AP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Row],[Comentário]]=back!C71,back!B71,""))))))))</f>
        <v/>
      </c>
      <c r="AQ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" spans="1:44" x14ac:dyDescent="0.25">
      <c r="A71" t="s">
        <v>5298</v>
      </c>
      <c r="B71">
        <v>137346544</v>
      </c>
      <c r="C71" t="s">
        <v>62</v>
      </c>
      <c r="E71">
        <v>28768343</v>
      </c>
      <c r="F71" t="s">
        <v>5012</v>
      </c>
      <c r="G71" t="s">
        <v>101</v>
      </c>
      <c r="I71">
        <v>41058720</v>
      </c>
      <c r="J71" t="s">
        <v>5011</v>
      </c>
      <c r="K71" s="9">
        <v>45671.562314814815</v>
      </c>
      <c r="L71" s="9">
        <v>45671.561805555553</v>
      </c>
      <c r="M71" s="9">
        <v>45671.562314814815</v>
      </c>
      <c r="N71" t="s">
        <v>62</v>
      </c>
      <c r="O71" t="s">
        <v>62</v>
      </c>
      <c r="P71" s="8">
        <v>45671</v>
      </c>
      <c r="R71" t="s">
        <v>5028</v>
      </c>
      <c r="S71" t="s">
        <v>5013</v>
      </c>
      <c r="T71" t="s">
        <v>5014</v>
      </c>
      <c r="V71">
        <v>5511987721717</v>
      </c>
      <c r="Y71" t="s">
        <v>5015</v>
      </c>
      <c r="Z71" t="s">
        <v>106</v>
      </c>
      <c r="AA71" t="s">
        <v>107</v>
      </c>
      <c r="AB71" t="s">
        <v>110</v>
      </c>
      <c r="AC71">
        <v>1314010</v>
      </c>
      <c r="AD71" t="s">
        <v>199</v>
      </c>
      <c r="AE71" t="s">
        <v>162</v>
      </c>
      <c r="AF71">
        <v>230</v>
      </c>
      <c r="AM71" t="s">
        <v>222</v>
      </c>
      <c r="AP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Row],[Comentário]]=back!C72,back!B72,""))))))))</f>
        <v/>
      </c>
      <c r="AQ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" spans="1:44" x14ac:dyDescent="0.25">
      <c r="A72" t="s">
        <v>5298</v>
      </c>
      <c r="B72">
        <v>137346497</v>
      </c>
      <c r="C72" t="s">
        <v>62</v>
      </c>
      <c r="E72">
        <v>28768343</v>
      </c>
      <c r="F72" t="s">
        <v>5012</v>
      </c>
      <c r="G72" t="s">
        <v>101</v>
      </c>
      <c r="I72">
        <v>41058720</v>
      </c>
      <c r="J72" t="s">
        <v>5011</v>
      </c>
      <c r="K72" s="9">
        <v>45671.562106481484</v>
      </c>
      <c r="L72" s="9">
        <v>45671.561180555553</v>
      </c>
      <c r="M72" s="9">
        <v>45671.562106481484</v>
      </c>
      <c r="N72" t="s">
        <v>62</v>
      </c>
      <c r="O72" t="s">
        <v>62</v>
      </c>
      <c r="P72" s="8">
        <v>45671</v>
      </c>
      <c r="Q72" t="s">
        <v>3864</v>
      </c>
      <c r="R72" t="s">
        <v>5381</v>
      </c>
      <c r="S72" t="s">
        <v>5013</v>
      </c>
      <c r="T72" t="s">
        <v>5014</v>
      </c>
      <c r="V72">
        <v>5511987721717</v>
      </c>
      <c r="Y72" t="s">
        <v>5015</v>
      </c>
      <c r="Z72" t="s">
        <v>106</v>
      </c>
      <c r="AA72" t="s">
        <v>107</v>
      </c>
      <c r="AB72" t="s">
        <v>110</v>
      </c>
      <c r="AC72">
        <v>1314010</v>
      </c>
      <c r="AD72" t="s">
        <v>199</v>
      </c>
      <c r="AE72" t="s">
        <v>162</v>
      </c>
      <c r="AF72">
        <v>230</v>
      </c>
      <c r="AM72" t="s">
        <v>222</v>
      </c>
      <c r="AP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Row],[Comentário]]=back!C73,back!B73,""))))))))</f>
        <v/>
      </c>
      <c r="AQ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" spans="1:44" x14ac:dyDescent="0.25">
      <c r="A73" t="s">
        <v>5298</v>
      </c>
      <c r="B73">
        <v>137346338</v>
      </c>
      <c r="C73" t="s">
        <v>62</v>
      </c>
      <c r="E73">
        <v>28768343</v>
      </c>
      <c r="F73" t="s">
        <v>5012</v>
      </c>
      <c r="G73" t="s">
        <v>101</v>
      </c>
      <c r="I73">
        <v>41058720</v>
      </c>
      <c r="J73" t="s">
        <v>5011</v>
      </c>
      <c r="K73" s="9">
        <v>45671.561180555553</v>
      </c>
      <c r="L73" s="9">
        <v>45671.559872685182</v>
      </c>
      <c r="M73" s="9">
        <v>45671.561180555553</v>
      </c>
      <c r="N73" t="s">
        <v>62</v>
      </c>
      <c r="O73" t="s">
        <v>62</v>
      </c>
      <c r="P73" s="8">
        <v>45671</v>
      </c>
      <c r="Q73" t="s">
        <v>3864</v>
      </c>
      <c r="R73" t="s">
        <v>5382</v>
      </c>
      <c r="S73" t="s">
        <v>5013</v>
      </c>
      <c r="T73" t="s">
        <v>5014</v>
      </c>
      <c r="V73">
        <v>5511987721717</v>
      </c>
      <c r="Y73" t="s">
        <v>5015</v>
      </c>
      <c r="Z73" t="s">
        <v>106</v>
      </c>
      <c r="AA73" t="s">
        <v>107</v>
      </c>
      <c r="AB73" t="s">
        <v>110</v>
      </c>
      <c r="AC73">
        <v>1314010</v>
      </c>
      <c r="AD73" t="s">
        <v>199</v>
      </c>
      <c r="AE73" t="s">
        <v>162</v>
      </c>
      <c r="AF73">
        <v>230</v>
      </c>
      <c r="AM73" t="s">
        <v>222</v>
      </c>
      <c r="AP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Row],[Comentário]]=back!C74,back!B74,""))))))))</f>
        <v/>
      </c>
      <c r="AQ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" spans="1:44" x14ac:dyDescent="0.25">
      <c r="A74" t="s">
        <v>5298</v>
      </c>
      <c r="B74">
        <v>137339039</v>
      </c>
      <c r="C74" t="s">
        <v>62</v>
      </c>
      <c r="E74">
        <v>28767725</v>
      </c>
      <c r="F74" t="s">
        <v>5098</v>
      </c>
      <c r="G74" t="s">
        <v>101</v>
      </c>
      <c r="K74" s="9">
        <v>45671.49795138889</v>
      </c>
      <c r="L74" s="9">
        <v>45671.496134259258</v>
      </c>
      <c r="M74" s="9">
        <v>45671.49795138889</v>
      </c>
      <c r="N74" t="s">
        <v>62</v>
      </c>
      <c r="O74" t="s">
        <v>62</v>
      </c>
      <c r="P74" s="8">
        <v>45671</v>
      </c>
      <c r="Q74" t="s">
        <v>3864</v>
      </c>
      <c r="R74" t="s">
        <v>5037</v>
      </c>
      <c r="AP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Row],[Comentário]]=back!C75,back!B75,""))))))))</f>
        <v/>
      </c>
      <c r="AQ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" spans="1:44" x14ac:dyDescent="0.25">
      <c r="A75" t="s">
        <v>5298</v>
      </c>
      <c r="B75">
        <v>137338529</v>
      </c>
      <c r="C75" t="s">
        <v>62</v>
      </c>
      <c r="E75">
        <v>28806810</v>
      </c>
      <c r="F75" t="s">
        <v>5383</v>
      </c>
      <c r="G75" t="s">
        <v>101</v>
      </c>
      <c r="I75">
        <v>41184303</v>
      </c>
      <c r="J75" t="s">
        <v>5384</v>
      </c>
      <c r="K75" s="9">
        <v>45671.495706018519</v>
      </c>
      <c r="L75" s="9">
        <v>45671.495833333334</v>
      </c>
      <c r="M75" s="9">
        <v>45671.495706018519</v>
      </c>
      <c r="N75" t="s">
        <v>62</v>
      </c>
      <c r="O75" t="s">
        <v>62</v>
      </c>
      <c r="P75" s="8">
        <v>45671</v>
      </c>
      <c r="R75" t="s">
        <v>5028</v>
      </c>
      <c r="T75" t="s">
        <v>5385</v>
      </c>
      <c r="Y75" t="s">
        <v>5386</v>
      </c>
      <c r="Z75" t="s">
        <v>106</v>
      </c>
      <c r="AA75" t="s">
        <v>107</v>
      </c>
      <c r="AB75" t="s">
        <v>5387</v>
      </c>
      <c r="AC75">
        <v>13834899</v>
      </c>
      <c r="AD75" t="s">
        <v>5388</v>
      </c>
      <c r="AE75" t="s">
        <v>5389</v>
      </c>
      <c r="AF75">
        <v>0</v>
      </c>
      <c r="AG75" t="s">
        <v>847</v>
      </c>
      <c r="AM75" t="s">
        <v>105</v>
      </c>
      <c r="AN75" t="s">
        <v>108</v>
      </c>
      <c r="AP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Row],[Comentário]]=back!C76,back!B76,""))))))))</f>
        <v/>
      </c>
      <c r="AQ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" spans="1:44" x14ac:dyDescent="0.25">
      <c r="A76" t="s">
        <v>5298</v>
      </c>
      <c r="B76">
        <v>137338534</v>
      </c>
      <c r="C76" t="s">
        <v>62</v>
      </c>
      <c r="E76">
        <v>28806810</v>
      </c>
      <c r="F76" t="s">
        <v>5383</v>
      </c>
      <c r="G76" t="s">
        <v>101</v>
      </c>
      <c r="I76">
        <v>41184303</v>
      </c>
      <c r="J76" t="s">
        <v>5384</v>
      </c>
      <c r="K76" s="9">
        <v>45671.495729166665</v>
      </c>
      <c r="L76" s="9">
        <v>45671.495833333334</v>
      </c>
      <c r="M76" s="9">
        <v>45671.495729166665</v>
      </c>
      <c r="N76" t="s">
        <v>62</v>
      </c>
      <c r="O76" t="s">
        <v>62</v>
      </c>
      <c r="P76" s="8">
        <v>45671</v>
      </c>
      <c r="R76" t="s">
        <v>5027</v>
      </c>
      <c r="T76" t="s">
        <v>5385</v>
      </c>
      <c r="Y76" t="s">
        <v>5386</v>
      </c>
      <c r="Z76" t="s">
        <v>106</v>
      </c>
      <c r="AA76" t="s">
        <v>107</v>
      </c>
      <c r="AB76" t="s">
        <v>5387</v>
      </c>
      <c r="AC76">
        <v>13834899</v>
      </c>
      <c r="AD76" t="s">
        <v>5388</v>
      </c>
      <c r="AE76" t="s">
        <v>5389</v>
      </c>
      <c r="AF76">
        <v>0</v>
      </c>
      <c r="AG76" t="s">
        <v>847</v>
      </c>
      <c r="AM76" t="s">
        <v>105</v>
      </c>
      <c r="AN76" t="s">
        <v>108</v>
      </c>
      <c r="AP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Row],[Comentário]]=back!C77,back!B77,""))))))))</f>
        <v/>
      </c>
      <c r="AQ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" spans="1:44" x14ac:dyDescent="0.25">
      <c r="A77" t="s">
        <v>5298</v>
      </c>
      <c r="B77">
        <v>137338589</v>
      </c>
      <c r="C77" t="s">
        <v>62</v>
      </c>
      <c r="E77">
        <v>28806813</v>
      </c>
      <c r="F77" t="s">
        <v>5390</v>
      </c>
      <c r="G77" t="s">
        <v>101</v>
      </c>
      <c r="I77">
        <v>41184304</v>
      </c>
      <c r="J77" t="s">
        <v>5391</v>
      </c>
      <c r="K77" s="9">
        <v>45671.495983796296</v>
      </c>
      <c r="L77" s="9">
        <v>45671.495833333334</v>
      </c>
      <c r="M77" s="9">
        <v>45671.495983796296</v>
      </c>
      <c r="N77" t="s">
        <v>62</v>
      </c>
      <c r="O77" t="s">
        <v>62</v>
      </c>
      <c r="P77" s="8">
        <v>45671</v>
      </c>
      <c r="R77" t="s">
        <v>5028</v>
      </c>
      <c r="T77" t="s">
        <v>5392</v>
      </c>
      <c r="Y77" t="s">
        <v>5393</v>
      </c>
      <c r="Z77" t="s">
        <v>106</v>
      </c>
      <c r="AA77" t="s">
        <v>107</v>
      </c>
      <c r="AB77" t="s">
        <v>179</v>
      </c>
      <c r="AC77">
        <v>8506330</v>
      </c>
      <c r="AD77" t="s">
        <v>5394</v>
      </c>
      <c r="AE77" t="s">
        <v>5395</v>
      </c>
      <c r="AF77">
        <v>230</v>
      </c>
      <c r="AM77" t="s">
        <v>105</v>
      </c>
      <c r="AN77" t="s">
        <v>108</v>
      </c>
      <c r="AP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Row],[Comentário]]=back!C78,back!B78,""))))))))</f>
        <v/>
      </c>
      <c r="AQ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" spans="1:44" x14ac:dyDescent="0.25">
      <c r="A78" t="s">
        <v>5298</v>
      </c>
      <c r="B78">
        <v>137338593</v>
      </c>
      <c r="C78" t="s">
        <v>62</v>
      </c>
      <c r="E78">
        <v>28806813</v>
      </c>
      <c r="F78" t="s">
        <v>5390</v>
      </c>
      <c r="G78" t="s">
        <v>101</v>
      </c>
      <c r="I78">
        <v>41184304</v>
      </c>
      <c r="J78" t="s">
        <v>5391</v>
      </c>
      <c r="K78" s="9">
        <v>45671.496006944442</v>
      </c>
      <c r="L78" s="9">
        <v>45671.495833333334</v>
      </c>
      <c r="M78" s="9">
        <v>45671.496006944442</v>
      </c>
      <c r="N78" t="s">
        <v>62</v>
      </c>
      <c r="O78" t="s">
        <v>62</v>
      </c>
      <c r="P78" s="8">
        <v>45671</v>
      </c>
      <c r="R78" t="s">
        <v>5027</v>
      </c>
      <c r="T78" t="s">
        <v>5392</v>
      </c>
      <c r="Y78" t="s">
        <v>5393</v>
      </c>
      <c r="Z78" t="s">
        <v>106</v>
      </c>
      <c r="AA78" t="s">
        <v>107</v>
      </c>
      <c r="AB78" t="s">
        <v>179</v>
      </c>
      <c r="AC78">
        <v>8506330</v>
      </c>
      <c r="AD78" t="s">
        <v>5394</v>
      </c>
      <c r="AE78" t="s">
        <v>5395</v>
      </c>
      <c r="AF78">
        <v>230</v>
      </c>
      <c r="AM78" t="s">
        <v>105</v>
      </c>
      <c r="AN78" t="s">
        <v>108</v>
      </c>
      <c r="AP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Row],[Comentário]]=back!C79,back!B79,""))))))))</f>
        <v/>
      </c>
      <c r="AQ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" spans="1:44" x14ac:dyDescent="0.25">
      <c r="A79" t="s">
        <v>5298</v>
      </c>
      <c r="B79">
        <v>137338613</v>
      </c>
      <c r="C79" t="s">
        <v>62</v>
      </c>
      <c r="E79">
        <v>28806813</v>
      </c>
      <c r="F79" t="s">
        <v>5390</v>
      </c>
      <c r="G79" t="s">
        <v>101</v>
      </c>
      <c r="I79">
        <v>41184304</v>
      </c>
      <c r="J79" t="s">
        <v>5391</v>
      </c>
      <c r="K79" s="9">
        <v>45671.496087962965</v>
      </c>
      <c r="L79" s="9">
        <v>45671.495833333334</v>
      </c>
      <c r="M79" s="9">
        <v>45671.496087962965</v>
      </c>
      <c r="N79" t="s">
        <v>62</v>
      </c>
      <c r="O79" t="s">
        <v>62</v>
      </c>
      <c r="P79" s="8">
        <v>45671</v>
      </c>
      <c r="Q79" t="s">
        <v>3864</v>
      </c>
      <c r="R79" t="s">
        <v>5038</v>
      </c>
      <c r="T79" t="s">
        <v>5392</v>
      </c>
      <c r="Y79" t="s">
        <v>5393</v>
      </c>
      <c r="Z79" t="s">
        <v>106</v>
      </c>
      <c r="AA79" t="s">
        <v>107</v>
      </c>
      <c r="AB79" t="s">
        <v>179</v>
      </c>
      <c r="AC79">
        <v>8506330</v>
      </c>
      <c r="AD79" t="s">
        <v>5394</v>
      </c>
      <c r="AE79" t="s">
        <v>5395</v>
      </c>
      <c r="AF79">
        <v>230</v>
      </c>
      <c r="AM79" t="s">
        <v>105</v>
      </c>
      <c r="AN79" t="s">
        <v>108</v>
      </c>
      <c r="AP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Row],[Comentário]]=back!C80,back!B80,""))))))))</f>
        <v/>
      </c>
      <c r="AQ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" spans="1:44" x14ac:dyDescent="0.25">
      <c r="A80" t="s">
        <v>5298</v>
      </c>
      <c r="B80">
        <v>137338531</v>
      </c>
      <c r="C80" t="s">
        <v>62</v>
      </c>
      <c r="E80">
        <v>28806810</v>
      </c>
      <c r="F80" t="s">
        <v>5383</v>
      </c>
      <c r="G80" t="s">
        <v>101</v>
      </c>
      <c r="I80">
        <v>41184303</v>
      </c>
      <c r="J80" t="s">
        <v>5384</v>
      </c>
      <c r="K80" s="9">
        <v>45671.495729166665</v>
      </c>
      <c r="L80" s="9">
        <v>45671.495312500003</v>
      </c>
      <c r="M80" s="9">
        <v>45671.495729166665</v>
      </c>
      <c r="N80" t="s">
        <v>62</v>
      </c>
      <c r="O80" t="s">
        <v>62</v>
      </c>
      <c r="P80" s="8">
        <v>45671</v>
      </c>
      <c r="Q80" t="s">
        <v>3864</v>
      </c>
      <c r="R80" t="s">
        <v>5039</v>
      </c>
      <c r="T80" t="s">
        <v>5385</v>
      </c>
      <c r="Y80" t="s">
        <v>5386</v>
      </c>
      <c r="Z80" t="s">
        <v>106</v>
      </c>
      <c r="AA80" t="s">
        <v>107</v>
      </c>
      <c r="AB80" t="s">
        <v>5387</v>
      </c>
      <c r="AC80">
        <v>13834899</v>
      </c>
      <c r="AD80" t="s">
        <v>5388</v>
      </c>
      <c r="AE80" t="s">
        <v>5389</v>
      </c>
      <c r="AF80">
        <v>0</v>
      </c>
      <c r="AG80" t="s">
        <v>847</v>
      </c>
      <c r="AM80" t="s">
        <v>105</v>
      </c>
      <c r="AN80" t="s">
        <v>108</v>
      </c>
      <c r="AP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Row],[Comentário]]=back!C81,back!B81,""))))))))</f>
        <v/>
      </c>
      <c r="AQ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" spans="1:44" x14ac:dyDescent="0.25">
      <c r="A81" t="s">
        <v>5298</v>
      </c>
      <c r="B81">
        <v>137338365</v>
      </c>
      <c r="C81" t="s">
        <v>62</v>
      </c>
      <c r="E81">
        <v>28768345</v>
      </c>
      <c r="F81" t="s">
        <v>5008</v>
      </c>
      <c r="G81" t="s">
        <v>101</v>
      </c>
      <c r="I81">
        <v>41063408</v>
      </c>
      <c r="J81" t="s">
        <v>5007</v>
      </c>
      <c r="K81" s="9">
        <v>45671.494988425926</v>
      </c>
      <c r="L81" s="9">
        <v>45671.495138888888</v>
      </c>
      <c r="M81" s="9">
        <v>45671.494988425926</v>
      </c>
      <c r="N81" t="s">
        <v>62</v>
      </c>
      <c r="O81" t="s">
        <v>62</v>
      </c>
      <c r="P81" s="8">
        <v>45671</v>
      </c>
      <c r="R81" t="s">
        <v>5027</v>
      </c>
      <c r="Y81" t="s">
        <v>5009</v>
      </c>
      <c r="Z81" t="s">
        <v>106</v>
      </c>
      <c r="AA81" t="s">
        <v>107</v>
      </c>
      <c r="AB81" t="s">
        <v>743</v>
      </c>
      <c r="AC81">
        <v>6715867</v>
      </c>
      <c r="AD81" t="s">
        <v>2407</v>
      </c>
      <c r="AE81" t="s">
        <v>2147</v>
      </c>
      <c r="AF81">
        <v>260</v>
      </c>
      <c r="AG81" t="s">
        <v>5010</v>
      </c>
      <c r="AM81" t="s">
        <v>222</v>
      </c>
      <c r="AP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Row],[Comentário]]=back!C82,back!B82,""))))))))</f>
        <v/>
      </c>
      <c r="AQ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" spans="1:44" x14ac:dyDescent="0.25">
      <c r="A82" t="s">
        <v>5298</v>
      </c>
      <c r="B82">
        <v>137338392</v>
      </c>
      <c r="C82" t="s">
        <v>62</v>
      </c>
      <c r="E82">
        <v>28768345</v>
      </c>
      <c r="F82" t="s">
        <v>5008</v>
      </c>
      <c r="G82" t="s">
        <v>101</v>
      </c>
      <c r="I82">
        <v>41063408</v>
      </c>
      <c r="J82" t="s">
        <v>5007</v>
      </c>
      <c r="K82" s="9">
        <v>45671.495057870372</v>
      </c>
      <c r="L82" s="9">
        <v>45671.495138888888</v>
      </c>
      <c r="M82" s="9">
        <v>45671.495057870372</v>
      </c>
      <c r="N82" t="s">
        <v>62</v>
      </c>
      <c r="O82" t="s">
        <v>62</v>
      </c>
      <c r="P82" s="8">
        <v>45671</v>
      </c>
      <c r="R82" t="s">
        <v>5028</v>
      </c>
      <c r="Y82" t="s">
        <v>5009</v>
      </c>
      <c r="Z82" t="s">
        <v>106</v>
      </c>
      <c r="AA82" t="s">
        <v>107</v>
      </c>
      <c r="AB82" t="s">
        <v>743</v>
      </c>
      <c r="AC82">
        <v>6715867</v>
      </c>
      <c r="AD82" t="s">
        <v>2407</v>
      </c>
      <c r="AE82" t="s">
        <v>2147</v>
      </c>
      <c r="AF82">
        <v>260</v>
      </c>
      <c r="AG82" t="s">
        <v>5010</v>
      </c>
      <c r="AM82" t="s">
        <v>222</v>
      </c>
      <c r="AP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Row],[Comentário]]=back!C83,back!B83,""))))))))</f>
        <v/>
      </c>
      <c r="AQ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" spans="1:44" x14ac:dyDescent="0.25">
      <c r="A83" t="s">
        <v>5298</v>
      </c>
      <c r="B83">
        <v>137338277</v>
      </c>
      <c r="C83" t="s">
        <v>62</v>
      </c>
      <c r="E83">
        <v>28768345</v>
      </c>
      <c r="F83" t="s">
        <v>5008</v>
      </c>
      <c r="G83" t="s">
        <v>101</v>
      </c>
      <c r="I83">
        <v>41063408</v>
      </c>
      <c r="J83" t="s">
        <v>5007</v>
      </c>
      <c r="K83" s="9">
        <v>45671.494641203702</v>
      </c>
      <c r="L83" s="9">
        <v>45671.494212962964</v>
      </c>
      <c r="M83" s="9">
        <v>45671.494641203702</v>
      </c>
      <c r="N83" t="s">
        <v>62</v>
      </c>
      <c r="O83" t="s">
        <v>62</v>
      </c>
      <c r="P83" s="8">
        <v>45671</v>
      </c>
      <c r="Q83" t="s">
        <v>3864</v>
      </c>
      <c r="R83" t="s">
        <v>5396</v>
      </c>
      <c r="Y83" t="s">
        <v>5009</v>
      </c>
      <c r="Z83" t="s">
        <v>106</v>
      </c>
      <c r="AA83" t="s">
        <v>107</v>
      </c>
      <c r="AB83" t="s">
        <v>743</v>
      </c>
      <c r="AC83">
        <v>6715867</v>
      </c>
      <c r="AD83" t="s">
        <v>2407</v>
      </c>
      <c r="AE83" t="s">
        <v>2147</v>
      </c>
      <c r="AF83">
        <v>260</v>
      </c>
      <c r="AG83" t="s">
        <v>5010</v>
      </c>
      <c r="AM83" t="s">
        <v>222</v>
      </c>
      <c r="AP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Row],[Comentário]]=back!C84,back!B84,""))))))))</f>
        <v/>
      </c>
      <c r="AQ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" spans="1:44" x14ac:dyDescent="0.25">
      <c r="A84" t="s">
        <v>5298</v>
      </c>
      <c r="B84">
        <v>137338135</v>
      </c>
      <c r="C84" t="s">
        <v>62</v>
      </c>
      <c r="E84">
        <v>28806773</v>
      </c>
      <c r="F84" t="s">
        <v>5397</v>
      </c>
      <c r="G84" t="s">
        <v>101</v>
      </c>
      <c r="I84">
        <v>41184302</v>
      </c>
      <c r="J84" t="s">
        <v>5398</v>
      </c>
      <c r="K84" s="9">
        <v>45671.494085648148</v>
      </c>
      <c r="L84" s="9">
        <v>45671.493750000001</v>
      </c>
      <c r="M84" s="9">
        <v>45671.494085648148</v>
      </c>
      <c r="N84" t="s">
        <v>62</v>
      </c>
      <c r="O84" t="s">
        <v>62</v>
      </c>
      <c r="P84" s="8">
        <v>45671</v>
      </c>
      <c r="R84" t="s">
        <v>5027</v>
      </c>
      <c r="T84" t="s">
        <v>5399</v>
      </c>
      <c r="Y84" t="s">
        <v>5400</v>
      </c>
      <c r="Z84" t="s">
        <v>106</v>
      </c>
      <c r="AA84" t="s">
        <v>107</v>
      </c>
      <c r="AB84" t="s">
        <v>5401</v>
      </c>
      <c r="AC84">
        <v>14300001</v>
      </c>
      <c r="AD84" t="s">
        <v>5402</v>
      </c>
      <c r="AE84" t="s">
        <v>5403</v>
      </c>
      <c r="AF84">
        <v>913</v>
      </c>
      <c r="AM84" t="s">
        <v>105</v>
      </c>
      <c r="AN84" t="s">
        <v>108</v>
      </c>
      <c r="AP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Row],[Comentário]]=back!C85,back!B85,""))))))))</f>
        <v/>
      </c>
      <c r="AQ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" spans="1:44" x14ac:dyDescent="0.25">
      <c r="A85" t="s">
        <v>5298</v>
      </c>
      <c r="B85">
        <v>137338145</v>
      </c>
      <c r="C85" t="s">
        <v>62</v>
      </c>
      <c r="E85">
        <v>28806773</v>
      </c>
      <c r="F85" t="s">
        <v>5397</v>
      </c>
      <c r="G85" t="s">
        <v>101</v>
      </c>
      <c r="I85">
        <v>41184302</v>
      </c>
      <c r="J85" t="s">
        <v>5398</v>
      </c>
      <c r="K85" s="9">
        <v>45671.494108796294</v>
      </c>
      <c r="L85" s="9">
        <v>45671.493750000001</v>
      </c>
      <c r="M85" s="9">
        <v>45671.494108796294</v>
      </c>
      <c r="N85" t="s">
        <v>62</v>
      </c>
      <c r="O85" t="s">
        <v>62</v>
      </c>
      <c r="P85" s="8">
        <v>45671</v>
      </c>
      <c r="R85" t="s">
        <v>5028</v>
      </c>
      <c r="T85" t="s">
        <v>5399</v>
      </c>
      <c r="Y85" t="s">
        <v>5400</v>
      </c>
      <c r="Z85" t="s">
        <v>106</v>
      </c>
      <c r="AA85" t="s">
        <v>107</v>
      </c>
      <c r="AB85" t="s">
        <v>5401</v>
      </c>
      <c r="AC85">
        <v>14300001</v>
      </c>
      <c r="AD85" t="s">
        <v>5402</v>
      </c>
      <c r="AE85" t="s">
        <v>5403</v>
      </c>
      <c r="AF85">
        <v>913</v>
      </c>
      <c r="AM85" t="s">
        <v>105</v>
      </c>
      <c r="AN85" t="s">
        <v>108</v>
      </c>
      <c r="AP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Row],[Comentário]]=back!C86,back!B86,""))))))))</f>
        <v/>
      </c>
      <c r="AQ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" spans="1:44" x14ac:dyDescent="0.25">
      <c r="A86" t="s">
        <v>5298</v>
      </c>
      <c r="B86">
        <v>137338138</v>
      </c>
      <c r="C86" t="s">
        <v>62</v>
      </c>
      <c r="E86">
        <v>28806773</v>
      </c>
      <c r="F86" t="s">
        <v>5397</v>
      </c>
      <c r="G86" t="s">
        <v>101</v>
      </c>
      <c r="I86">
        <v>41184302</v>
      </c>
      <c r="J86" t="s">
        <v>5398</v>
      </c>
      <c r="K86" s="9">
        <v>45671.494097222225</v>
      </c>
      <c r="L86" s="9">
        <v>45671.493472222224</v>
      </c>
      <c r="M86" s="9">
        <v>45671.494097222225</v>
      </c>
      <c r="N86" t="s">
        <v>62</v>
      </c>
      <c r="O86" t="s">
        <v>62</v>
      </c>
      <c r="P86" s="8">
        <v>45671</v>
      </c>
      <c r="Q86" t="s">
        <v>3864</v>
      </c>
      <c r="R86" t="s">
        <v>5040</v>
      </c>
      <c r="T86" t="s">
        <v>5399</v>
      </c>
      <c r="Y86" t="s">
        <v>5400</v>
      </c>
      <c r="Z86" t="s">
        <v>106</v>
      </c>
      <c r="AA86" t="s">
        <v>107</v>
      </c>
      <c r="AB86" t="s">
        <v>5401</v>
      </c>
      <c r="AC86">
        <v>14300001</v>
      </c>
      <c r="AD86" t="s">
        <v>5402</v>
      </c>
      <c r="AE86" t="s">
        <v>5403</v>
      </c>
      <c r="AF86">
        <v>913</v>
      </c>
      <c r="AM86" t="s">
        <v>105</v>
      </c>
      <c r="AN86" t="s">
        <v>108</v>
      </c>
      <c r="AP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Row],[Comentário]]=back!C87,back!B87,""))))))))</f>
        <v/>
      </c>
      <c r="AQ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" spans="1:44" x14ac:dyDescent="0.25">
      <c r="A87" t="s">
        <v>5298</v>
      </c>
      <c r="B87">
        <v>137337731</v>
      </c>
      <c r="C87" t="s">
        <v>62</v>
      </c>
      <c r="E87">
        <v>28806770</v>
      </c>
      <c r="F87" t="s">
        <v>5404</v>
      </c>
      <c r="G87" t="s">
        <v>101</v>
      </c>
      <c r="I87">
        <v>41184301</v>
      </c>
      <c r="J87" t="s">
        <v>5405</v>
      </c>
      <c r="K87" s="9">
        <v>45671.492662037039</v>
      </c>
      <c r="L87" s="9">
        <v>45671.492361111108</v>
      </c>
      <c r="M87" s="9">
        <v>45671.492662037039</v>
      </c>
      <c r="N87" t="s">
        <v>62</v>
      </c>
      <c r="O87" t="s">
        <v>62</v>
      </c>
      <c r="P87" s="8">
        <v>45671</v>
      </c>
      <c r="R87" t="s">
        <v>5022</v>
      </c>
      <c r="T87" t="s">
        <v>5406</v>
      </c>
      <c r="V87">
        <v>5513974047224</v>
      </c>
      <c r="Y87" t="s">
        <v>5407</v>
      </c>
      <c r="Z87" t="s">
        <v>106</v>
      </c>
      <c r="AA87" t="s">
        <v>107</v>
      </c>
      <c r="AB87" t="s">
        <v>5351</v>
      </c>
      <c r="AC87">
        <v>11706150</v>
      </c>
      <c r="AD87" t="s">
        <v>5408</v>
      </c>
      <c r="AE87" t="s">
        <v>5409</v>
      </c>
      <c r="AF87">
        <v>235</v>
      </c>
      <c r="AM87" t="s">
        <v>105</v>
      </c>
      <c r="AN87" t="s">
        <v>108</v>
      </c>
      <c r="AP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Row],[Comentário]]=back!C88,back!B88,""))))))))</f>
        <v/>
      </c>
      <c r="AQ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" spans="1:44" x14ac:dyDescent="0.25">
      <c r="A88" t="s">
        <v>5298</v>
      </c>
      <c r="B88">
        <v>137337919</v>
      </c>
      <c r="C88" t="s">
        <v>62</v>
      </c>
      <c r="E88">
        <v>28806770</v>
      </c>
      <c r="F88" t="s">
        <v>5404</v>
      </c>
      <c r="G88" t="s">
        <v>101</v>
      </c>
      <c r="I88">
        <v>41184301</v>
      </c>
      <c r="J88" t="s">
        <v>5405</v>
      </c>
      <c r="K88" s="9">
        <v>45671.493321759262</v>
      </c>
      <c r="L88" s="9">
        <v>45671.492361111108</v>
      </c>
      <c r="M88" s="9">
        <v>45671.493321759262</v>
      </c>
      <c r="N88" t="s">
        <v>62</v>
      </c>
      <c r="O88" t="s">
        <v>62</v>
      </c>
      <c r="P88" s="8">
        <v>45671</v>
      </c>
      <c r="R88" t="s">
        <v>5410</v>
      </c>
      <c r="T88" t="s">
        <v>5406</v>
      </c>
      <c r="V88">
        <v>5513974047224</v>
      </c>
      <c r="Y88" t="s">
        <v>5407</v>
      </c>
      <c r="Z88" t="s">
        <v>106</v>
      </c>
      <c r="AA88" t="s">
        <v>107</v>
      </c>
      <c r="AB88" t="s">
        <v>5351</v>
      </c>
      <c r="AC88">
        <v>11706150</v>
      </c>
      <c r="AD88" t="s">
        <v>5408</v>
      </c>
      <c r="AE88" t="s">
        <v>5409</v>
      </c>
      <c r="AF88">
        <v>235</v>
      </c>
      <c r="AM88" t="s">
        <v>105</v>
      </c>
      <c r="AN88" t="s">
        <v>108</v>
      </c>
      <c r="AP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Row],[Comentário]]=back!C89,back!B89,""))))))))</f>
        <v/>
      </c>
      <c r="AQ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" spans="1:44" x14ac:dyDescent="0.25">
      <c r="A89" t="s">
        <v>5298</v>
      </c>
      <c r="B89">
        <v>137337758</v>
      </c>
      <c r="C89" t="s">
        <v>62</v>
      </c>
      <c r="E89">
        <v>28806770</v>
      </c>
      <c r="F89" t="s">
        <v>5404</v>
      </c>
      <c r="G89" t="s">
        <v>101</v>
      </c>
      <c r="I89">
        <v>41184301</v>
      </c>
      <c r="J89" t="s">
        <v>5405</v>
      </c>
      <c r="K89" s="9">
        <v>45671.492719907408</v>
      </c>
      <c r="L89" s="9">
        <v>45671.491249999999</v>
      </c>
      <c r="M89" s="9">
        <v>45671.492719907408</v>
      </c>
      <c r="N89" t="s">
        <v>62</v>
      </c>
      <c r="O89" t="s">
        <v>62</v>
      </c>
      <c r="P89" s="8">
        <v>45671</v>
      </c>
      <c r="Q89" t="s">
        <v>3864</v>
      </c>
      <c r="R89" t="s">
        <v>5041</v>
      </c>
      <c r="T89" t="s">
        <v>5406</v>
      </c>
      <c r="V89">
        <v>5513974047224</v>
      </c>
      <c r="Y89" t="s">
        <v>5407</v>
      </c>
      <c r="Z89" t="s">
        <v>106</v>
      </c>
      <c r="AA89" t="s">
        <v>107</v>
      </c>
      <c r="AB89" t="s">
        <v>5351</v>
      </c>
      <c r="AC89">
        <v>11706150</v>
      </c>
      <c r="AD89" t="s">
        <v>5408</v>
      </c>
      <c r="AE89" t="s">
        <v>5409</v>
      </c>
      <c r="AF89">
        <v>235</v>
      </c>
      <c r="AM89" t="s">
        <v>105</v>
      </c>
      <c r="AN89" t="s">
        <v>108</v>
      </c>
      <c r="AP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Row],[Comentário]]=back!C90,back!B90,""))))))))</f>
        <v/>
      </c>
      <c r="AQ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" spans="1:44" x14ac:dyDescent="0.25">
      <c r="A90" t="s">
        <v>5298</v>
      </c>
      <c r="B90">
        <v>137337215</v>
      </c>
      <c r="C90" t="s">
        <v>62</v>
      </c>
      <c r="E90">
        <v>28806770</v>
      </c>
      <c r="F90" t="s">
        <v>5404</v>
      </c>
      <c r="G90" t="s">
        <v>101</v>
      </c>
      <c r="I90">
        <v>41184301</v>
      </c>
      <c r="J90" t="s">
        <v>5405</v>
      </c>
      <c r="K90" s="9">
        <v>45671.490624999999</v>
      </c>
      <c r="L90" s="9">
        <v>45671.490474537037</v>
      </c>
      <c r="M90" s="9">
        <v>45671.490624999999</v>
      </c>
      <c r="N90" t="s">
        <v>62</v>
      </c>
      <c r="O90" t="s">
        <v>62</v>
      </c>
      <c r="P90" s="8">
        <v>45671</v>
      </c>
      <c r="Q90" t="s">
        <v>3864</v>
      </c>
      <c r="R90" t="s">
        <v>5042</v>
      </c>
      <c r="T90" t="s">
        <v>5406</v>
      </c>
      <c r="V90">
        <v>5513974047224</v>
      </c>
      <c r="Y90" t="s">
        <v>5407</v>
      </c>
      <c r="Z90" t="s">
        <v>106</v>
      </c>
      <c r="AA90" t="s">
        <v>107</v>
      </c>
      <c r="AB90" t="s">
        <v>5351</v>
      </c>
      <c r="AC90">
        <v>11706150</v>
      </c>
      <c r="AD90" t="s">
        <v>5408</v>
      </c>
      <c r="AE90" t="s">
        <v>5409</v>
      </c>
      <c r="AF90">
        <v>235</v>
      </c>
      <c r="AM90" t="s">
        <v>105</v>
      </c>
      <c r="AN90" t="s">
        <v>108</v>
      </c>
      <c r="AP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Row],[Comentário]]=back!C91,back!B91,""))))))))</f>
        <v/>
      </c>
      <c r="AQ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" spans="1:44" x14ac:dyDescent="0.25">
      <c r="A91" t="s">
        <v>5298</v>
      </c>
      <c r="B91">
        <v>137336984</v>
      </c>
      <c r="C91" t="s">
        <v>62</v>
      </c>
      <c r="E91">
        <v>28806768</v>
      </c>
      <c r="F91" t="s">
        <v>5411</v>
      </c>
      <c r="G91" t="s">
        <v>101</v>
      </c>
      <c r="I91">
        <v>41184371</v>
      </c>
      <c r="J91" t="s">
        <v>5412</v>
      </c>
      <c r="K91" s="9">
        <v>45671.489687499998</v>
      </c>
      <c r="L91" s="9">
        <v>45671.489583333336</v>
      </c>
      <c r="M91" s="9">
        <v>45671.489687499998</v>
      </c>
      <c r="N91" t="s">
        <v>62</v>
      </c>
      <c r="O91" t="s">
        <v>62</v>
      </c>
      <c r="P91" s="8">
        <v>45671</v>
      </c>
      <c r="R91" t="s">
        <v>5027</v>
      </c>
      <c r="Y91" t="s">
        <v>5139</v>
      </c>
      <c r="Z91" t="s">
        <v>106</v>
      </c>
      <c r="AA91" t="s">
        <v>107</v>
      </c>
      <c r="AB91" t="s">
        <v>292</v>
      </c>
      <c r="AC91">
        <v>13211223</v>
      </c>
      <c r="AD91" t="s">
        <v>5140</v>
      </c>
      <c r="AE91" t="s">
        <v>5141</v>
      </c>
      <c r="AF91">
        <v>72</v>
      </c>
      <c r="AM91" t="s">
        <v>105</v>
      </c>
      <c r="AN91" t="s">
        <v>108</v>
      </c>
      <c r="AP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Row],[Comentário]]=back!C92,back!B92,""))))))))</f>
        <v/>
      </c>
      <c r="AQ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" spans="1:44" x14ac:dyDescent="0.25">
      <c r="A92" t="s">
        <v>5298</v>
      </c>
      <c r="B92">
        <v>137336992</v>
      </c>
      <c r="C92" t="s">
        <v>62</v>
      </c>
      <c r="E92">
        <v>28806768</v>
      </c>
      <c r="F92" t="s">
        <v>5411</v>
      </c>
      <c r="G92" t="s">
        <v>101</v>
      </c>
      <c r="I92">
        <v>41184371</v>
      </c>
      <c r="J92" t="s">
        <v>5412</v>
      </c>
      <c r="K92" s="9">
        <v>45671.489722222221</v>
      </c>
      <c r="L92" s="9">
        <v>45671.489583333336</v>
      </c>
      <c r="M92" s="9">
        <v>45671.489722222221</v>
      </c>
      <c r="N92" t="s">
        <v>62</v>
      </c>
      <c r="O92" t="s">
        <v>62</v>
      </c>
      <c r="P92" s="8">
        <v>45671</v>
      </c>
      <c r="R92" t="s">
        <v>5028</v>
      </c>
      <c r="Y92" t="s">
        <v>5139</v>
      </c>
      <c r="Z92" t="s">
        <v>106</v>
      </c>
      <c r="AA92" t="s">
        <v>107</v>
      </c>
      <c r="AB92" t="s">
        <v>292</v>
      </c>
      <c r="AC92">
        <v>13211223</v>
      </c>
      <c r="AD92" t="s">
        <v>5140</v>
      </c>
      <c r="AE92" t="s">
        <v>5141</v>
      </c>
      <c r="AF92">
        <v>72</v>
      </c>
      <c r="AM92" t="s">
        <v>105</v>
      </c>
      <c r="AN92" t="s">
        <v>108</v>
      </c>
      <c r="AP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Row],[Comentário]]=back!C93,back!B93,""))))))))</f>
        <v/>
      </c>
      <c r="AQ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" spans="1:44" x14ac:dyDescent="0.25">
      <c r="A93" t="s">
        <v>5298</v>
      </c>
      <c r="B93">
        <v>137337110</v>
      </c>
      <c r="C93" t="s">
        <v>62</v>
      </c>
      <c r="E93">
        <v>28806768</v>
      </c>
      <c r="F93" t="s">
        <v>5411</v>
      </c>
      <c r="G93" t="s">
        <v>101</v>
      </c>
      <c r="I93">
        <v>41184371</v>
      </c>
      <c r="J93" t="s">
        <v>5412</v>
      </c>
      <c r="K93" s="9">
        <v>45671.490219907406</v>
      </c>
      <c r="L93" s="9">
        <v>45671.489583333336</v>
      </c>
      <c r="M93" s="9">
        <v>45671.490219907406</v>
      </c>
      <c r="N93" t="s">
        <v>62</v>
      </c>
      <c r="O93" t="s">
        <v>62</v>
      </c>
      <c r="P93" s="8">
        <v>45671</v>
      </c>
      <c r="R93" t="s">
        <v>5413</v>
      </c>
      <c r="Y93" t="s">
        <v>5139</v>
      </c>
      <c r="Z93" t="s">
        <v>106</v>
      </c>
      <c r="AA93" t="s">
        <v>107</v>
      </c>
      <c r="AB93" t="s">
        <v>292</v>
      </c>
      <c r="AC93">
        <v>13211223</v>
      </c>
      <c r="AD93" t="s">
        <v>5140</v>
      </c>
      <c r="AE93" t="s">
        <v>5141</v>
      </c>
      <c r="AF93">
        <v>72</v>
      </c>
      <c r="AM93" t="s">
        <v>105</v>
      </c>
      <c r="AN93" t="s">
        <v>108</v>
      </c>
      <c r="AP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Row],[Comentário]]=back!C94,back!B94,""))))))))</f>
        <v/>
      </c>
      <c r="AQ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" spans="1:44" x14ac:dyDescent="0.25">
      <c r="A94" t="s">
        <v>5298</v>
      </c>
      <c r="B94">
        <v>137337009</v>
      </c>
      <c r="C94" t="s">
        <v>62</v>
      </c>
      <c r="E94">
        <v>28806768</v>
      </c>
      <c r="F94" t="s">
        <v>5411</v>
      </c>
      <c r="G94" t="s">
        <v>101</v>
      </c>
      <c r="I94">
        <v>41184371</v>
      </c>
      <c r="J94" t="s">
        <v>5412</v>
      </c>
      <c r="K94" s="9">
        <v>45671.48978009259</v>
      </c>
      <c r="L94" s="9">
        <v>45671.485173611109</v>
      </c>
      <c r="M94" s="9">
        <v>45671.489791666667</v>
      </c>
      <c r="N94" t="s">
        <v>62</v>
      </c>
      <c r="O94" t="s">
        <v>62</v>
      </c>
      <c r="P94" s="8">
        <v>45671</v>
      </c>
      <c r="Q94" t="s">
        <v>3864</v>
      </c>
      <c r="R94" t="s">
        <v>3998</v>
      </c>
      <c r="Y94" t="s">
        <v>5139</v>
      </c>
      <c r="Z94" t="s">
        <v>106</v>
      </c>
      <c r="AA94" t="s">
        <v>107</v>
      </c>
      <c r="AB94" t="s">
        <v>292</v>
      </c>
      <c r="AC94">
        <v>13211223</v>
      </c>
      <c r="AD94" t="s">
        <v>5140</v>
      </c>
      <c r="AE94" t="s">
        <v>5141</v>
      </c>
      <c r="AF94">
        <v>72</v>
      </c>
      <c r="AM94" t="s">
        <v>105</v>
      </c>
      <c r="AN94" t="s">
        <v>108</v>
      </c>
      <c r="AP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Row],[Comentário]]=back!C95,back!B95,""))))))))</f>
        <v/>
      </c>
      <c r="AQ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" spans="1:44" x14ac:dyDescent="0.25">
      <c r="A95" t="s">
        <v>5298</v>
      </c>
      <c r="B95">
        <v>137335818</v>
      </c>
      <c r="C95" t="s">
        <v>62</v>
      </c>
      <c r="E95">
        <v>28806758</v>
      </c>
      <c r="F95" t="s">
        <v>5414</v>
      </c>
      <c r="G95" t="s">
        <v>101</v>
      </c>
      <c r="I95">
        <v>41184370</v>
      </c>
      <c r="J95" t="s">
        <v>5415</v>
      </c>
      <c r="K95" s="9">
        <v>45671.485034722224</v>
      </c>
      <c r="L95" s="9">
        <v>45671.484722222223</v>
      </c>
      <c r="M95" s="9">
        <v>45671.485034722224</v>
      </c>
      <c r="N95" t="s">
        <v>62</v>
      </c>
      <c r="O95" t="s">
        <v>62</v>
      </c>
      <c r="P95" s="8">
        <v>45671</v>
      </c>
      <c r="R95" t="s">
        <v>5028</v>
      </c>
      <c r="T95" t="s">
        <v>5142</v>
      </c>
      <c r="V95">
        <v>551632129113</v>
      </c>
      <c r="Y95" t="s">
        <v>5143</v>
      </c>
      <c r="Z95" t="s">
        <v>106</v>
      </c>
      <c r="AA95" t="s">
        <v>107</v>
      </c>
      <c r="AB95" t="s">
        <v>5144</v>
      </c>
      <c r="AC95">
        <v>14883418</v>
      </c>
      <c r="AD95" t="s">
        <v>5145</v>
      </c>
      <c r="AE95" t="s">
        <v>5146</v>
      </c>
      <c r="AF95">
        <v>221</v>
      </c>
      <c r="AM95" t="s">
        <v>105</v>
      </c>
      <c r="AN95" t="s">
        <v>108</v>
      </c>
      <c r="AP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Row],[Comentário]]=back!C96,back!B96,""))))))))</f>
        <v/>
      </c>
      <c r="AQ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" spans="1:44" x14ac:dyDescent="0.25">
      <c r="A96" t="s">
        <v>5298</v>
      </c>
      <c r="B96">
        <v>137335829</v>
      </c>
      <c r="C96" t="s">
        <v>62</v>
      </c>
      <c r="E96">
        <v>28806758</v>
      </c>
      <c r="F96" t="s">
        <v>5414</v>
      </c>
      <c r="G96" t="s">
        <v>101</v>
      </c>
      <c r="I96">
        <v>41184370</v>
      </c>
      <c r="J96" t="s">
        <v>5415</v>
      </c>
      <c r="K96" s="9">
        <v>45671.485069444447</v>
      </c>
      <c r="L96" s="9">
        <v>45671.484722222223</v>
      </c>
      <c r="M96" s="9">
        <v>45671.485069444447</v>
      </c>
      <c r="N96" t="s">
        <v>62</v>
      </c>
      <c r="O96" t="s">
        <v>62</v>
      </c>
      <c r="P96" s="8">
        <v>45671</v>
      </c>
      <c r="R96" t="s">
        <v>5027</v>
      </c>
      <c r="T96" t="s">
        <v>5142</v>
      </c>
      <c r="V96">
        <v>551632129113</v>
      </c>
      <c r="Y96" t="s">
        <v>5143</v>
      </c>
      <c r="Z96" t="s">
        <v>106</v>
      </c>
      <c r="AA96" t="s">
        <v>107</v>
      </c>
      <c r="AB96" t="s">
        <v>5144</v>
      </c>
      <c r="AC96">
        <v>14883418</v>
      </c>
      <c r="AD96" t="s">
        <v>5145</v>
      </c>
      <c r="AE96" t="s">
        <v>5146</v>
      </c>
      <c r="AF96">
        <v>221</v>
      </c>
      <c r="AM96" t="s">
        <v>105</v>
      </c>
      <c r="AN96" t="s">
        <v>108</v>
      </c>
      <c r="AP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Row],[Comentário]]=back!C97,back!B97,""))))))))</f>
        <v/>
      </c>
      <c r="AQ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" spans="1:44" x14ac:dyDescent="0.25">
      <c r="A97" t="s">
        <v>5298</v>
      </c>
      <c r="B97">
        <v>137335835</v>
      </c>
      <c r="C97" t="s">
        <v>62</v>
      </c>
      <c r="E97">
        <v>28806758</v>
      </c>
      <c r="F97" t="s">
        <v>5414</v>
      </c>
      <c r="G97" t="s">
        <v>101</v>
      </c>
      <c r="I97">
        <v>41184370</v>
      </c>
      <c r="J97" t="s">
        <v>5415</v>
      </c>
      <c r="K97" s="9">
        <v>45671.485092592593</v>
      </c>
      <c r="L97" s="9">
        <v>45671.484166666669</v>
      </c>
      <c r="M97" s="9">
        <v>45671.485092592593</v>
      </c>
      <c r="N97" t="s">
        <v>62</v>
      </c>
      <c r="O97" t="s">
        <v>62</v>
      </c>
      <c r="P97" s="8">
        <v>45671</v>
      </c>
      <c r="Q97" t="s">
        <v>3864</v>
      </c>
      <c r="R97" t="s">
        <v>4000</v>
      </c>
      <c r="T97" t="s">
        <v>5142</v>
      </c>
      <c r="V97">
        <v>551632129113</v>
      </c>
      <c r="Y97" t="s">
        <v>5143</v>
      </c>
      <c r="Z97" t="s">
        <v>106</v>
      </c>
      <c r="AA97" t="s">
        <v>107</v>
      </c>
      <c r="AB97" t="s">
        <v>5144</v>
      </c>
      <c r="AC97">
        <v>14883418</v>
      </c>
      <c r="AD97" t="s">
        <v>5145</v>
      </c>
      <c r="AE97" t="s">
        <v>5146</v>
      </c>
      <c r="AF97">
        <v>221</v>
      </c>
      <c r="AM97" t="s">
        <v>105</v>
      </c>
      <c r="AN97" t="s">
        <v>108</v>
      </c>
      <c r="AP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Row],[Comentário]]=back!C98,back!B98,""))))))))</f>
        <v/>
      </c>
      <c r="AQ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" spans="1:44" x14ac:dyDescent="0.25">
      <c r="A98" t="s">
        <v>5298</v>
      </c>
      <c r="B98">
        <v>137335497</v>
      </c>
      <c r="C98" t="s">
        <v>62</v>
      </c>
      <c r="E98">
        <v>28806758</v>
      </c>
      <c r="F98" t="s">
        <v>5414</v>
      </c>
      <c r="G98" t="s">
        <v>101</v>
      </c>
      <c r="I98">
        <v>41184370</v>
      </c>
      <c r="J98" t="s">
        <v>5415</v>
      </c>
      <c r="K98" s="9">
        <v>45671.483668981484</v>
      </c>
      <c r="L98" s="9">
        <v>45671.483124999999</v>
      </c>
      <c r="M98" s="9">
        <v>45671.483668981484</v>
      </c>
      <c r="N98" t="s">
        <v>62</v>
      </c>
      <c r="O98" t="s">
        <v>62</v>
      </c>
      <c r="P98" s="8">
        <v>45671</v>
      </c>
      <c r="Q98" t="s">
        <v>3864</v>
      </c>
      <c r="R98" t="s">
        <v>3999</v>
      </c>
      <c r="T98" t="s">
        <v>5142</v>
      </c>
      <c r="V98">
        <v>551632129113</v>
      </c>
      <c r="Y98" t="s">
        <v>5143</v>
      </c>
      <c r="Z98" t="s">
        <v>106</v>
      </c>
      <c r="AA98" t="s">
        <v>107</v>
      </c>
      <c r="AB98" t="s">
        <v>5144</v>
      </c>
      <c r="AC98">
        <v>14883418</v>
      </c>
      <c r="AD98" t="s">
        <v>5145</v>
      </c>
      <c r="AE98" t="s">
        <v>5146</v>
      </c>
      <c r="AF98">
        <v>221</v>
      </c>
      <c r="AM98" t="s">
        <v>105</v>
      </c>
      <c r="AN98" t="s">
        <v>108</v>
      </c>
      <c r="AP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Row],[Comentário]]=back!C99,back!B99,""))))))))</f>
        <v/>
      </c>
      <c r="AQ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" spans="1:44" x14ac:dyDescent="0.25">
      <c r="A99" t="s">
        <v>5298</v>
      </c>
      <c r="B99">
        <v>137335318</v>
      </c>
      <c r="C99" t="s">
        <v>62</v>
      </c>
      <c r="E99">
        <v>28806755</v>
      </c>
      <c r="F99" t="s">
        <v>5416</v>
      </c>
      <c r="G99" t="s">
        <v>101</v>
      </c>
      <c r="I99">
        <v>41184369</v>
      </c>
      <c r="J99" t="s">
        <v>5417</v>
      </c>
      <c r="K99" s="9">
        <v>45671.48296296296</v>
      </c>
      <c r="L99" s="9">
        <v>45671.482638888891</v>
      </c>
      <c r="M99" s="9">
        <v>45671.48296296296</v>
      </c>
      <c r="N99" t="s">
        <v>62</v>
      </c>
      <c r="O99" t="s">
        <v>62</v>
      </c>
      <c r="P99" s="8">
        <v>45671</v>
      </c>
      <c r="R99" t="s">
        <v>5027</v>
      </c>
      <c r="T99" t="s">
        <v>5270</v>
      </c>
      <c r="Y99" t="s">
        <v>5271</v>
      </c>
      <c r="Z99" t="s">
        <v>106</v>
      </c>
      <c r="AA99" t="s">
        <v>107</v>
      </c>
      <c r="AB99" t="s">
        <v>361</v>
      </c>
      <c r="AC99">
        <v>12908605</v>
      </c>
      <c r="AD99" t="s">
        <v>5272</v>
      </c>
      <c r="AE99" t="s">
        <v>5273</v>
      </c>
      <c r="AF99">
        <v>321</v>
      </c>
      <c r="AM99" t="s">
        <v>105</v>
      </c>
      <c r="AN99" t="s">
        <v>108</v>
      </c>
      <c r="AP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Row],[Comentário]]=back!C100,back!B100,""))))))))</f>
        <v/>
      </c>
      <c r="AQ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" spans="1:44" x14ac:dyDescent="0.25">
      <c r="A100" t="s">
        <v>5298</v>
      </c>
      <c r="B100">
        <v>137335328</v>
      </c>
      <c r="C100" t="s">
        <v>62</v>
      </c>
      <c r="E100">
        <v>28806755</v>
      </c>
      <c r="F100" t="s">
        <v>5416</v>
      </c>
      <c r="G100" t="s">
        <v>101</v>
      </c>
      <c r="I100">
        <v>41184369</v>
      </c>
      <c r="J100" t="s">
        <v>5417</v>
      </c>
      <c r="K100" s="9">
        <v>45671.482997685183</v>
      </c>
      <c r="L100" s="9">
        <v>45671.482638888891</v>
      </c>
      <c r="M100" s="9">
        <v>45671.482997685183</v>
      </c>
      <c r="N100" t="s">
        <v>62</v>
      </c>
      <c r="O100" t="s">
        <v>62</v>
      </c>
      <c r="P100" s="8">
        <v>45671</v>
      </c>
      <c r="R100" t="s">
        <v>5028</v>
      </c>
      <c r="T100" t="s">
        <v>5270</v>
      </c>
      <c r="Y100" t="s">
        <v>5271</v>
      </c>
      <c r="Z100" t="s">
        <v>106</v>
      </c>
      <c r="AA100" t="s">
        <v>107</v>
      </c>
      <c r="AB100" t="s">
        <v>361</v>
      </c>
      <c r="AC100">
        <v>12908605</v>
      </c>
      <c r="AD100" t="s">
        <v>5272</v>
      </c>
      <c r="AE100" t="s">
        <v>5273</v>
      </c>
      <c r="AF100">
        <v>321</v>
      </c>
      <c r="AM100" t="s">
        <v>105</v>
      </c>
      <c r="AN100" t="s">
        <v>108</v>
      </c>
      <c r="AP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Row],[Comentário]]=back!C101,back!B101,""))))))))</f>
        <v/>
      </c>
      <c r="AQ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" spans="1:44" x14ac:dyDescent="0.25">
      <c r="A101" t="s">
        <v>5298</v>
      </c>
      <c r="B101">
        <v>137335330</v>
      </c>
      <c r="C101" t="s">
        <v>62</v>
      </c>
      <c r="E101">
        <v>28806755</v>
      </c>
      <c r="F101" t="s">
        <v>5416</v>
      </c>
      <c r="G101" t="s">
        <v>101</v>
      </c>
      <c r="I101">
        <v>41184369</v>
      </c>
      <c r="J101" t="s">
        <v>5417</v>
      </c>
      <c r="K101" s="9">
        <v>45671.482997685183</v>
      </c>
      <c r="L101" s="9">
        <v>45671.481365740743</v>
      </c>
      <c r="M101" s="9">
        <v>45671.482997685183</v>
      </c>
      <c r="N101" t="s">
        <v>62</v>
      </c>
      <c r="O101" t="s">
        <v>62</v>
      </c>
      <c r="P101" s="8">
        <v>45671</v>
      </c>
      <c r="Q101" t="s">
        <v>3864</v>
      </c>
      <c r="R101" t="s">
        <v>5418</v>
      </c>
      <c r="T101" t="s">
        <v>5270</v>
      </c>
      <c r="Y101" t="s">
        <v>5271</v>
      </c>
      <c r="Z101" t="s">
        <v>106</v>
      </c>
      <c r="AA101" t="s">
        <v>107</v>
      </c>
      <c r="AB101" t="s">
        <v>361</v>
      </c>
      <c r="AC101">
        <v>12908605</v>
      </c>
      <c r="AD101" t="s">
        <v>5272</v>
      </c>
      <c r="AE101" t="s">
        <v>5273</v>
      </c>
      <c r="AF101">
        <v>321</v>
      </c>
      <c r="AM101" t="s">
        <v>105</v>
      </c>
      <c r="AN101" t="s">
        <v>108</v>
      </c>
      <c r="AP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Row],[Comentário]]=back!C102,back!B102,""))))))))</f>
        <v/>
      </c>
      <c r="AQ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" spans="1:44" x14ac:dyDescent="0.25">
      <c r="A102" t="s">
        <v>5298</v>
      </c>
      <c r="B102">
        <v>137334909</v>
      </c>
      <c r="C102" t="s">
        <v>62</v>
      </c>
      <c r="E102">
        <v>28806749</v>
      </c>
      <c r="F102" t="s">
        <v>5419</v>
      </c>
      <c r="G102" t="s">
        <v>101</v>
      </c>
      <c r="I102">
        <v>41184368</v>
      </c>
      <c r="J102" t="s">
        <v>5420</v>
      </c>
      <c r="K102" s="9">
        <v>45671.481180555558</v>
      </c>
      <c r="L102" s="9">
        <v>45671.481249999997</v>
      </c>
      <c r="M102" s="9">
        <v>45671.481180555558</v>
      </c>
      <c r="N102" t="s">
        <v>62</v>
      </c>
      <c r="O102" t="s">
        <v>62</v>
      </c>
      <c r="P102" s="8">
        <v>45671</v>
      </c>
      <c r="Q102" t="s">
        <v>3868</v>
      </c>
      <c r="R102" t="s">
        <v>5421</v>
      </c>
      <c r="T102" t="s">
        <v>5255</v>
      </c>
      <c r="Y102" t="s">
        <v>5256</v>
      </c>
      <c r="Z102" t="s">
        <v>106</v>
      </c>
      <c r="AA102" t="s">
        <v>107</v>
      </c>
      <c r="AB102" t="s">
        <v>110</v>
      </c>
      <c r="AC102">
        <v>3177010</v>
      </c>
      <c r="AD102" t="s">
        <v>363</v>
      </c>
      <c r="AE102" t="s">
        <v>5257</v>
      </c>
      <c r="AF102">
        <v>668</v>
      </c>
      <c r="AM102" t="s">
        <v>105</v>
      </c>
      <c r="AN102" t="s">
        <v>108</v>
      </c>
      <c r="AP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Row],[Comentário]]=back!C103,back!B103,""))))))))</f>
        <v/>
      </c>
      <c r="AQ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" spans="1:44" x14ac:dyDescent="0.25">
      <c r="A103" t="s">
        <v>5298</v>
      </c>
      <c r="B103">
        <v>137334057</v>
      </c>
      <c r="C103" t="s">
        <v>62</v>
      </c>
      <c r="E103">
        <v>28806749</v>
      </c>
      <c r="F103" t="s">
        <v>5419</v>
      </c>
      <c r="G103" t="s">
        <v>101</v>
      </c>
      <c r="I103">
        <v>41184368</v>
      </c>
      <c r="J103" t="s">
        <v>5420</v>
      </c>
      <c r="K103" s="9">
        <v>45671.478009259263</v>
      </c>
      <c r="L103" s="9">
        <v>45671.477777777778</v>
      </c>
      <c r="M103" s="9">
        <v>45671.478009259263</v>
      </c>
      <c r="N103" t="s">
        <v>62</v>
      </c>
      <c r="O103" t="s">
        <v>62</v>
      </c>
      <c r="P103" s="8">
        <v>45671</v>
      </c>
      <c r="R103" t="s">
        <v>5022</v>
      </c>
      <c r="T103" t="s">
        <v>5255</v>
      </c>
      <c r="Y103" t="s">
        <v>5256</v>
      </c>
      <c r="Z103" t="s">
        <v>106</v>
      </c>
      <c r="AA103" t="s">
        <v>107</v>
      </c>
      <c r="AB103" t="s">
        <v>110</v>
      </c>
      <c r="AC103">
        <v>3177010</v>
      </c>
      <c r="AD103" t="s">
        <v>363</v>
      </c>
      <c r="AE103" t="s">
        <v>5257</v>
      </c>
      <c r="AF103">
        <v>668</v>
      </c>
      <c r="AM103" t="s">
        <v>105</v>
      </c>
      <c r="AN103" t="s">
        <v>108</v>
      </c>
      <c r="AP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Row],[Comentário]]=back!C104,back!B104,""))))))))</f>
        <v/>
      </c>
      <c r="AQ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" spans="1:44" x14ac:dyDescent="0.25">
      <c r="A104" t="s">
        <v>5298</v>
      </c>
      <c r="B104">
        <v>137334877</v>
      </c>
      <c r="C104" t="s">
        <v>62</v>
      </c>
      <c r="E104">
        <v>28806749</v>
      </c>
      <c r="F104" t="s">
        <v>5419</v>
      </c>
      <c r="G104" t="s">
        <v>101</v>
      </c>
      <c r="I104">
        <v>41184368</v>
      </c>
      <c r="J104" t="s">
        <v>5420</v>
      </c>
      <c r="K104" s="9">
        <v>45671.481064814812</v>
      </c>
      <c r="L104" s="9">
        <v>45671.477777777778</v>
      </c>
      <c r="M104" s="9">
        <v>45671.481064814812</v>
      </c>
      <c r="N104" t="s">
        <v>62</v>
      </c>
      <c r="O104" t="s">
        <v>62</v>
      </c>
      <c r="P104" s="8">
        <v>45671</v>
      </c>
      <c r="R104" t="s">
        <v>5422</v>
      </c>
      <c r="T104" t="s">
        <v>5255</v>
      </c>
      <c r="Y104" t="s">
        <v>5256</v>
      </c>
      <c r="Z104" t="s">
        <v>106</v>
      </c>
      <c r="AA104" t="s">
        <v>107</v>
      </c>
      <c r="AB104" t="s">
        <v>110</v>
      </c>
      <c r="AC104">
        <v>3177010</v>
      </c>
      <c r="AD104" t="s">
        <v>363</v>
      </c>
      <c r="AE104" t="s">
        <v>5257</v>
      </c>
      <c r="AF104">
        <v>668</v>
      </c>
      <c r="AM104" t="s">
        <v>105</v>
      </c>
      <c r="AN104" t="s">
        <v>108</v>
      </c>
      <c r="AP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Row],[Comentário]]=back!C105,back!B105,""))))))))</f>
        <v/>
      </c>
      <c r="AQ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" spans="1:44" x14ac:dyDescent="0.25">
      <c r="A105" t="s">
        <v>5298</v>
      </c>
      <c r="B105">
        <v>137333782</v>
      </c>
      <c r="C105" t="s">
        <v>62</v>
      </c>
      <c r="E105">
        <v>28806690</v>
      </c>
      <c r="F105" t="s">
        <v>5423</v>
      </c>
      <c r="G105" t="s">
        <v>101</v>
      </c>
      <c r="I105">
        <v>41184367</v>
      </c>
      <c r="J105" t="s">
        <v>5424</v>
      </c>
      <c r="K105" s="9">
        <v>45671.476909722223</v>
      </c>
      <c r="L105" s="9">
        <v>45671.477083333331</v>
      </c>
      <c r="M105" s="9">
        <v>45671.476909722223</v>
      </c>
      <c r="N105" t="s">
        <v>62</v>
      </c>
      <c r="O105" t="s">
        <v>62</v>
      </c>
      <c r="P105" s="8">
        <v>45671</v>
      </c>
      <c r="R105" t="s">
        <v>5027</v>
      </c>
      <c r="T105" t="s">
        <v>5147</v>
      </c>
      <c r="Y105" t="s">
        <v>5148</v>
      </c>
      <c r="Z105" t="s">
        <v>106</v>
      </c>
      <c r="AA105" t="s">
        <v>107</v>
      </c>
      <c r="AB105" t="s">
        <v>110</v>
      </c>
      <c r="AC105">
        <v>3621030</v>
      </c>
      <c r="AD105" t="s">
        <v>5149</v>
      </c>
      <c r="AE105" t="s">
        <v>5150</v>
      </c>
      <c r="AF105">
        <v>127</v>
      </c>
      <c r="AM105" t="s">
        <v>105</v>
      </c>
      <c r="AN105" t="s">
        <v>108</v>
      </c>
      <c r="AP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Row],[Comentário]]=back!C106,back!B106,""))))))))</f>
        <v/>
      </c>
      <c r="AQ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" spans="1:44" x14ac:dyDescent="0.25">
      <c r="A106" t="s">
        <v>5298</v>
      </c>
      <c r="B106">
        <v>137334390</v>
      </c>
      <c r="C106" t="s">
        <v>62</v>
      </c>
      <c r="E106">
        <v>28806749</v>
      </c>
      <c r="F106" t="s">
        <v>5419</v>
      </c>
      <c r="G106" t="s">
        <v>101</v>
      </c>
      <c r="I106">
        <v>41184368</v>
      </c>
      <c r="J106" t="s">
        <v>5420</v>
      </c>
      <c r="K106" s="9">
        <v>45671.479259259257</v>
      </c>
      <c r="L106" s="9">
        <v>45671.477037037039</v>
      </c>
      <c r="M106" s="9">
        <v>45671.479270833333</v>
      </c>
      <c r="N106" t="s">
        <v>62</v>
      </c>
      <c r="O106" t="s">
        <v>62</v>
      </c>
      <c r="P106" s="8">
        <v>45671</v>
      </c>
      <c r="Q106" t="s">
        <v>3864</v>
      </c>
      <c r="R106" t="s">
        <v>5050</v>
      </c>
      <c r="T106" t="s">
        <v>5255</v>
      </c>
      <c r="Y106" t="s">
        <v>5256</v>
      </c>
      <c r="Z106" t="s">
        <v>106</v>
      </c>
      <c r="AA106" t="s">
        <v>107</v>
      </c>
      <c r="AB106" t="s">
        <v>110</v>
      </c>
      <c r="AC106">
        <v>3177010</v>
      </c>
      <c r="AD106" t="s">
        <v>363</v>
      </c>
      <c r="AE106" t="s">
        <v>5257</v>
      </c>
      <c r="AF106">
        <v>668</v>
      </c>
      <c r="AM106" t="s">
        <v>105</v>
      </c>
      <c r="AN106" t="s">
        <v>108</v>
      </c>
      <c r="AP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Row],[Comentário]]=back!C107,back!B107,""))))))))</f>
        <v/>
      </c>
      <c r="AQ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" spans="1:44" x14ac:dyDescent="0.25">
      <c r="A107" t="s">
        <v>5298</v>
      </c>
      <c r="B107">
        <v>137333810</v>
      </c>
      <c r="C107" t="s">
        <v>62</v>
      </c>
      <c r="E107">
        <v>28806690</v>
      </c>
      <c r="F107" t="s">
        <v>5423</v>
      </c>
      <c r="G107" t="s">
        <v>101</v>
      </c>
      <c r="I107">
        <v>41184367</v>
      </c>
      <c r="J107" t="s">
        <v>5424</v>
      </c>
      <c r="K107" s="9">
        <v>45671.476979166669</v>
      </c>
      <c r="L107" s="9">
        <v>45671.476655092592</v>
      </c>
      <c r="M107" s="9">
        <v>45671.476979166669</v>
      </c>
      <c r="N107" t="s">
        <v>62</v>
      </c>
      <c r="O107" t="s">
        <v>62</v>
      </c>
      <c r="P107" s="8">
        <v>45671</v>
      </c>
      <c r="Q107" t="s">
        <v>3864</v>
      </c>
      <c r="R107" t="s">
        <v>3925</v>
      </c>
      <c r="T107" t="s">
        <v>5147</v>
      </c>
      <c r="Y107" t="s">
        <v>5148</v>
      </c>
      <c r="Z107" t="s">
        <v>106</v>
      </c>
      <c r="AA107" t="s">
        <v>107</v>
      </c>
      <c r="AB107" t="s">
        <v>110</v>
      </c>
      <c r="AC107">
        <v>3621030</v>
      </c>
      <c r="AD107" t="s">
        <v>5149</v>
      </c>
      <c r="AE107" t="s">
        <v>5150</v>
      </c>
      <c r="AF107">
        <v>127</v>
      </c>
      <c r="AM107" t="s">
        <v>105</v>
      </c>
      <c r="AN107" t="s">
        <v>108</v>
      </c>
      <c r="AP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Row],[Comentário]]=back!C108,back!B108,""))))))))</f>
        <v/>
      </c>
      <c r="AQ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" spans="1:44" x14ac:dyDescent="0.25">
      <c r="A108" t="s">
        <v>5298</v>
      </c>
      <c r="B108">
        <v>137333650</v>
      </c>
      <c r="C108" t="s">
        <v>62</v>
      </c>
      <c r="E108">
        <v>28806688</v>
      </c>
      <c r="F108" t="s">
        <v>5425</v>
      </c>
      <c r="G108" t="s">
        <v>101</v>
      </c>
      <c r="I108">
        <v>41184366</v>
      </c>
      <c r="J108" t="s">
        <v>5426</v>
      </c>
      <c r="K108" s="9">
        <v>45671.476435185185</v>
      </c>
      <c r="L108" s="9">
        <v>45671.476388888892</v>
      </c>
      <c r="M108" s="9">
        <v>45671.476435185185</v>
      </c>
      <c r="N108" t="s">
        <v>62</v>
      </c>
      <c r="O108" t="s">
        <v>62</v>
      </c>
      <c r="P108" s="8">
        <v>45671</v>
      </c>
      <c r="R108" t="s">
        <v>5028</v>
      </c>
      <c r="T108" t="s">
        <v>5160</v>
      </c>
      <c r="Y108" t="s">
        <v>5161</v>
      </c>
      <c r="Z108" t="s">
        <v>106</v>
      </c>
      <c r="AA108" t="s">
        <v>107</v>
      </c>
      <c r="AB108" t="s">
        <v>164</v>
      </c>
      <c r="AC108">
        <v>6396110</v>
      </c>
      <c r="AD108" t="s">
        <v>5162</v>
      </c>
      <c r="AE108" t="s">
        <v>5163</v>
      </c>
      <c r="AF108">
        <v>195</v>
      </c>
      <c r="AM108" t="s">
        <v>105</v>
      </c>
      <c r="AN108" t="s">
        <v>108</v>
      </c>
      <c r="AP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Row],[Comentário]]=back!C109,back!B109,""))))))))</f>
        <v/>
      </c>
      <c r="AQ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" spans="1:44" x14ac:dyDescent="0.25">
      <c r="A109" t="s">
        <v>5298</v>
      </c>
      <c r="B109">
        <v>137333657</v>
      </c>
      <c r="C109" t="s">
        <v>62</v>
      </c>
      <c r="E109">
        <v>28806688</v>
      </c>
      <c r="F109" t="s">
        <v>5425</v>
      </c>
      <c r="G109" t="s">
        <v>101</v>
      </c>
      <c r="I109">
        <v>41184366</v>
      </c>
      <c r="J109" t="s">
        <v>5426</v>
      </c>
      <c r="K109" s="9">
        <v>45671.476469907408</v>
      </c>
      <c r="L109" s="9">
        <v>45671.476388888892</v>
      </c>
      <c r="M109" s="9">
        <v>45671.476469907408</v>
      </c>
      <c r="N109" t="s">
        <v>62</v>
      </c>
      <c r="O109" t="s">
        <v>62</v>
      </c>
      <c r="P109" s="8">
        <v>45671</v>
      </c>
      <c r="R109" t="s">
        <v>5027</v>
      </c>
      <c r="T109" t="s">
        <v>5160</v>
      </c>
      <c r="Y109" t="s">
        <v>5161</v>
      </c>
      <c r="Z109" t="s">
        <v>106</v>
      </c>
      <c r="AA109" t="s">
        <v>107</v>
      </c>
      <c r="AB109" t="s">
        <v>164</v>
      </c>
      <c r="AC109">
        <v>6396110</v>
      </c>
      <c r="AD109" t="s">
        <v>5162</v>
      </c>
      <c r="AE109" t="s">
        <v>5163</v>
      </c>
      <c r="AF109">
        <v>195</v>
      </c>
      <c r="AM109" t="s">
        <v>105</v>
      </c>
      <c r="AN109" t="s">
        <v>108</v>
      </c>
      <c r="AP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Row],[Comentário]]=back!C110,back!B110,""))))))))</f>
        <v/>
      </c>
      <c r="AQ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" spans="1:44" x14ac:dyDescent="0.25">
      <c r="A110" t="s">
        <v>5298</v>
      </c>
      <c r="B110">
        <v>137333776</v>
      </c>
      <c r="C110" t="s">
        <v>62</v>
      </c>
      <c r="E110">
        <v>28806690</v>
      </c>
      <c r="F110" t="s">
        <v>5423</v>
      </c>
      <c r="G110" t="s">
        <v>101</v>
      </c>
      <c r="I110">
        <v>41184367</v>
      </c>
      <c r="J110" t="s">
        <v>5424</v>
      </c>
      <c r="K110" s="9">
        <v>45671.476886574077</v>
      </c>
      <c r="L110" s="9">
        <v>45671.476388888892</v>
      </c>
      <c r="M110" s="9">
        <v>45671.476886574077</v>
      </c>
      <c r="N110" t="s">
        <v>62</v>
      </c>
      <c r="O110" t="s">
        <v>62</v>
      </c>
      <c r="P110" s="8">
        <v>45671</v>
      </c>
      <c r="R110" t="s">
        <v>5028</v>
      </c>
      <c r="T110" t="s">
        <v>5147</v>
      </c>
      <c r="Y110" t="s">
        <v>5148</v>
      </c>
      <c r="Z110" t="s">
        <v>106</v>
      </c>
      <c r="AA110" t="s">
        <v>107</v>
      </c>
      <c r="AB110" t="s">
        <v>110</v>
      </c>
      <c r="AC110">
        <v>3621030</v>
      </c>
      <c r="AD110" t="s">
        <v>5149</v>
      </c>
      <c r="AE110" t="s">
        <v>5150</v>
      </c>
      <c r="AF110">
        <v>127</v>
      </c>
      <c r="AM110" t="s">
        <v>105</v>
      </c>
      <c r="AN110" t="s">
        <v>108</v>
      </c>
      <c r="AP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Row],[Comentário]]=back!C111,back!B111,""))))))))</f>
        <v/>
      </c>
      <c r="AQ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" spans="1:44" x14ac:dyDescent="0.25">
      <c r="A111" t="s">
        <v>5298</v>
      </c>
      <c r="B111">
        <v>137333658</v>
      </c>
      <c r="C111" t="s">
        <v>62</v>
      </c>
      <c r="E111">
        <v>28663052</v>
      </c>
      <c r="F111" t="s">
        <v>163</v>
      </c>
      <c r="G111" t="s">
        <v>101</v>
      </c>
      <c r="K111" s="9">
        <v>45671.476469907408</v>
      </c>
      <c r="L111" s="9">
        <v>45671.475555555553</v>
      </c>
      <c r="M111" s="9">
        <v>45671.476469907408</v>
      </c>
      <c r="N111" t="s">
        <v>62</v>
      </c>
      <c r="O111" t="s">
        <v>62</v>
      </c>
      <c r="P111" s="8">
        <v>45671</v>
      </c>
      <c r="Q111" t="s">
        <v>3864</v>
      </c>
      <c r="R111" t="s">
        <v>3899</v>
      </c>
      <c r="AP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Row],[Comentário]]=back!C112,back!B112,""))))))))</f>
        <v/>
      </c>
      <c r="AQ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" spans="1:44" x14ac:dyDescent="0.25">
      <c r="A112" t="s">
        <v>5298</v>
      </c>
      <c r="B112">
        <v>137333379</v>
      </c>
      <c r="C112" t="s">
        <v>62</v>
      </c>
      <c r="E112">
        <v>28806685</v>
      </c>
      <c r="F112" t="s">
        <v>5427</v>
      </c>
      <c r="G112" t="s">
        <v>101</v>
      </c>
      <c r="I112">
        <v>41184365</v>
      </c>
      <c r="J112" t="s">
        <v>5428</v>
      </c>
      <c r="K112" s="9">
        <v>45671.475405092591</v>
      </c>
      <c r="L112" s="9">
        <v>45671.474999999999</v>
      </c>
      <c r="M112" s="9">
        <v>45671.475405092591</v>
      </c>
      <c r="N112" t="s">
        <v>62</v>
      </c>
      <c r="O112" t="s">
        <v>62</v>
      </c>
      <c r="P112" s="8">
        <v>45671</v>
      </c>
      <c r="R112" t="s">
        <v>5028</v>
      </c>
      <c r="T112" t="s">
        <v>5274</v>
      </c>
      <c r="Y112" t="s">
        <v>5119</v>
      </c>
      <c r="Z112" t="s">
        <v>106</v>
      </c>
      <c r="AA112" t="s">
        <v>107</v>
      </c>
      <c r="AB112" t="s">
        <v>365</v>
      </c>
      <c r="AC112">
        <v>13285622</v>
      </c>
      <c r="AD112" t="s">
        <v>5120</v>
      </c>
      <c r="AE112" t="s">
        <v>5121</v>
      </c>
      <c r="AF112">
        <v>179</v>
      </c>
      <c r="AG112" t="s">
        <v>366</v>
      </c>
      <c r="AM112" t="s">
        <v>105</v>
      </c>
      <c r="AN112" t="s">
        <v>108</v>
      </c>
      <c r="AP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Row],[Comentário]]=back!C113,back!B113,""))))))))</f>
        <v/>
      </c>
      <c r="AQ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" spans="1:44" x14ac:dyDescent="0.25">
      <c r="A113" t="s">
        <v>5298</v>
      </c>
      <c r="B113">
        <v>137333392</v>
      </c>
      <c r="C113" t="s">
        <v>62</v>
      </c>
      <c r="E113">
        <v>28806685</v>
      </c>
      <c r="F113" t="s">
        <v>5427</v>
      </c>
      <c r="G113" t="s">
        <v>101</v>
      </c>
      <c r="I113">
        <v>41184365</v>
      </c>
      <c r="J113" t="s">
        <v>5428</v>
      </c>
      <c r="K113" s="9">
        <v>45671.475439814814</v>
      </c>
      <c r="L113" s="9">
        <v>45671.474999999999</v>
      </c>
      <c r="M113" s="9">
        <v>45671.475439814814</v>
      </c>
      <c r="N113" t="s">
        <v>62</v>
      </c>
      <c r="O113" t="s">
        <v>62</v>
      </c>
      <c r="P113" s="8">
        <v>45671</v>
      </c>
      <c r="R113" t="s">
        <v>5027</v>
      </c>
      <c r="T113" t="s">
        <v>5274</v>
      </c>
      <c r="Y113" t="s">
        <v>5119</v>
      </c>
      <c r="Z113" t="s">
        <v>106</v>
      </c>
      <c r="AA113" t="s">
        <v>107</v>
      </c>
      <c r="AB113" t="s">
        <v>365</v>
      </c>
      <c r="AC113">
        <v>13285622</v>
      </c>
      <c r="AD113" t="s">
        <v>5120</v>
      </c>
      <c r="AE113" t="s">
        <v>5121</v>
      </c>
      <c r="AF113">
        <v>179</v>
      </c>
      <c r="AG113" t="s">
        <v>366</v>
      </c>
      <c r="AM113" t="s">
        <v>105</v>
      </c>
      <c r="AN113" t="s">
        <v>108</v>
      </c>
      <c r="AP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Row],[Comentário]]=back!C114,back!B114,""))))))))</f>
        <v/>
      </c>
      <c r="AQ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" spans="1:44" x14ac:dyDescent="0.25">
      <c r="A114" t="s">
        <v>5298</v>
      </c>
      <c r="B114">
        <v>137333415</v>
      </c>
      <c r="C114" t="s">
        <v>62</v>
      </c>
      <c r="E114">
        <v>28806685</v>
      </c>
      <c r="F114" t="s">
        <v>5427</v>
      </c>
      <c r="G114" t="s">
        <v>101</v>
      </c>
      <c r="I114">
        <v>41184365</v>
      </c>
      <c r="J114" t="s">
        <v>5428</v>
      </c>
      <c r="K114" s="9">
        <v>45671.47550925926</v>
      </c>
      <c r="L114" s="9">
        <v>45671.474583333336</v>
      </c>
      <c r="M114" s="9">
        <v>45671.47550925926</v>
      </c>
      <c r="N114" t="s">
        <v>62</v>
      </c>
      <c r="O114" t="s">
        <v>62</v>
      </c>
      <c r="P114" s="8">
        <v>45671</v>
      </c>
      <c r="Q114" t="s">
        <v>3864</v>
      </c>
      <c r="R114" t="s">
        <v>5429</v>
      </c>
      <c r="T114" t="s">
        <v>5274</v>
      </c>
      <c r="Y114" t="s">
        <v>5119</v>
      </c>
      <c r="Z114" t="s">
        <v>106</v>
      </c>
      <c r="AA114" t="s">
        <v>107</v>
      </c>
      <c r="AB114" t="s">
        <v>365</v>
      </c>
      <c r="AC114">
        <v>13285622</v>
      </c>
      <c r="AD114" t="s">
        <v>5120</v>
      </c>
      <c r="AE114" t="s">
        <v>5121</v>
      </c>
      <c r="AF114">
        <v>179</v>
      </c>
      <c r="AG114" t="s">
        <v>366</v>
      </c>
      <c r="AM114" t="s">
        <v>105</v>
      </c>
      <c r="AN114" t="s">
        <v>108</v>
      </c>
      <c r="AP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Row],[Comentário]]=back!C115,back!B115,""))))))))</f>
        <v/>
      </c>
      <c r="AQ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" spans="1:44" x14ac:dyDescent="0.25">
      <c r="A115" t="s">
        <v>5298</v>
      </c>
      <c r="B115">
        <v>137333107</v>
      </c>
      <c r="C115" t="s">
        <v>62</v>
      </c>
      <c r="E115">
        <v>28806651</v>
      </c>
      <c r="F115" t="s">
        <v>5430</v>
      </c>
      <c r="G115" t="s">
        <v>101</v>
      </c>
      <c r="I115">
        <v>41184364</v>
      </c>
      <c r="J115" t="s">
        <v>5431</v>
      </c>
      <c r="K115" s="9">
        <v>45671.474386574075</v>
      </c>
      <c r="L115" s="9">
        <v>45671.474305555559</v>
      </c>
      <c r="M115" s="9">
        <v>45671.474386574075</v>
      </c>
      <c r="N115" t="s">
        <v>62</v>
      </c>
      <c r="O115" t="s">
        <v>62</v>
      </c>
      <c r="P115" s="8">
        <v>45671</v>
      </c>
      <c r="R115" t="s">
        <v>5028</v>
      </c>
      <c r="T115" t="s">
        <v>5193</v>
      </c>
      <c r="Y115" t="s">
        <v>5194</v>
      </c>
      <c r="Z115" t="s">
        <v>106</v>
      </c>
      <c r="AA115" t="s">
        <v>107</v>
      </c>
      <c r="AB115" t="s">
        <v>110</v>
      </c>
      <c r="AC115">
        <v>4763280</v>
      </c>
      <c r="AD115" t="s">
        <v>5195</v>
      </c>
      <c r="AE115" t="s">
        <v>5196</v>
      </c>
      <c r="AF115">
        <v>506</v>
      </c>
      <c r="AG115" t="s">
        <v>5197</v>
      </c>
      <c r="AM115" t="s">
        <v>105</v>
      </c>
      <c r="AN115" t="s">
        <v>108</v>
      </c>
      <c r="AP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Row],[Comentário]]=back!C116,back!B116,""))))))))</f>
        <v/>
      </c>
      <c r="AQ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" spans="1:44" x14ac:dyDescent="0.25">
      <c r="A116" t="s">
        <v>5298</v>
      </c>
      <c r="B116">
        <v>137333115</v>
      </c>
      <c r="C116" t="s">
        <v>62</v>
      </c>
      <c r="E116">
        <v>28806651</v>
      </c>
      <c r="F116" t="s">
        <v>5430</v>
      </c>
      <c r="G116" t="s">
        <v>101</v>
      </c>
      <c r="I116">
        <v>41184364</v>
      </c>
      <c r="J116" t="s">
        <v>5431</v>
      </c>
      <c r="K116" s="9">
        <v>45671.474432870367</v>
      </c>
      <c r="L116" s="9">
        <v>45671.474305555559</v>
      </c>
      <c r="M116" s="9">
        <v>45671.474432870367</v>
      </c>
      <c r="N116" t="s">
        <v>62</v>
      </c>
      <c r="O116" t="s">
        <v>62</v>
      </c>
      <c r="P116" s="8">
        <v>45671</v>
      </c>
      <c r="R116" t="s">
        <v>5027</v>
      </c>
      <c r="T116" t="s">
        <v>5193</v>
      </c>
      <c r="Y116" t="s">
        <v>5194</v>
      </c>
      <c r="Z116" t="s">
        <v>106</v>
      </c>
      <c r="AA116" t="s">
        <v>107</v>
      </c>
      <c r="AB116" t="s">
        <v>110</v>
      </c>
      <c r="AC116">
        <v>4763280</v>
      </c>
      <c r="AD116" t="s">
        <v>5195</v>
      </c>
      <c r="AE116" t="s">
        <v>5196</v>
      </c>
      <c r="AF116">
        <v>506</v>
      </c>
      <c r="AG116" t="s">
        <v>5197</v>
      </c>
      <c r="AM116" t="s">
        <v>105</v>
      </c>
      <c r="AN116" t="s">
        <v>108</v>
      </c>
      <c r="AP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Row],[Comentário]]=back!C117,back!B117,""))))))))</f>
        <v/>
      </c>
      <c r="AQ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" spans="1:44" x14ac:dyDescent="0.25">
      <c r="A117" t="s">
        <v>5298</v>
      </c>
      <c r="B117">
        <v>137333125</v>
      </c>
      <c r="C117" t="s">
        <v>62</v>
      </c>
      <c r="E117">
        <v>28806651</v>
      </c>
      <c r="F117" t="s">
        <v>5430</v>
      </c>
      <c r="G117" t="s">
        <v>101</v>
      </c>
      <c r="I117">
        <v>41184364</v>
      </c>
      <c r="J117" t="s">
        <v>5431</v>
      </c>
      <c r="K117" s="9">
        <v>45671.47446759259</v>
      </c>
      <c r="L117" s="9">
        <v>45671.473541666666</v>
      </c>
      <c r="M117" s="9">
        <v>45671.47446759259</v>
      </c>
      <c r="N117" t="s">
        <v>62</v>
      </c>
      <c r="O117" t="s">
        <v>62</v>
      </c>
      <c r="P117" s="8">
        <v>45671</v>
      </c>
      <c r="Q117" t="s">
        <v>3864</v>
      </c>
      <c r="R117" t="s">
        <v>3924</v>
      </c>
      <c r="T117" t="s">
        <v>5193</v>
      </c>
      <c r="Y117" t="s">
        <v>5194</v>
      </c>
      <c r="Z117" t="s">
        <v>106</v>
      </c>
      <c r="AA117" t="s">
        <v>107</v>
      </c>
      <c r="AB117" t="s">
        <v>110</v>
      </c>
      <c r="AC117">
        <v>4763280</v>
      </c>
      <c r="AD117" t="s">
        <v>5195</v>
      </c>
      <c r="AE117" t="s">
        <v>5196</v>
      </c>
      <c r="AF117">
        <v>506</v>
      </c>
      <c r="AG117" t="s">
        <v>5197</v>
      </c>
      <c r="AM117" t="s">
        <v>105</v>
      </c>
      <c r="AN117" t="s">
        <v>108</v>
      </c>
      <c r="AP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Row],[Comentário]]=back!C118,back!B118,""))))))))</f>
        <v/>
      </c>
      <c r="AQ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" spans="1:44" x14ac:dyDescent="0.25">
      <c r="A118" t="s">
        <v>5298</v>
      </c>
      <c r="B118">
        <v>137332842</v>
      </c>
      <c r="C118" t="s">
        <v>62</v>
      </c>
      <c r="E118">
        <v>28806634</v>
      </c>
      <c r="F118" t="s">
        <v>5432</v>
      </c>
      <c r="G118" t="s">
        <v>101</v>
      </c>
      <c r="I118">
        <v>41184363</v>
      </c>
      <c r="J118" t="s">
        <v>5433</v>
      </c>
      <c r="K118" s="9">
        <v>45671.473379629628</v>
      </c>
      <c r="L118" s="9">
        <v>45671.472916666666</v>
      </c>
      <c r="M118" s="9">
        <v>45671.473379629628</v>
      </c>
      <c r="N118" t="s">
        <v>62</v>
      </c>
      <c r="O118" t="s">
        <v>62</v>
      </c>
      <c r="P118" s="8">
        <v>45671</v>
      </c>
      <c r="R118" t="s">
        <v>5028</v>
      </c>
      <c r="T118" t="s">
        <v>5275</v>
      </c>
      <c r="Y118" t="s">
        <v>5276</v>
      </c>
      <c r="Z118" t="s">
        <v>106</v>
      </c>
      <c r="AA118" t="s">
        <v>107</v>
      </c>
      <c r="AB118" t="s">
        <v>844</v>
      </c>
      <c r="AC118">
        <v>18103051</v>
      </c>
      <c r="AD118" t="s">
        <v>1393</v>
      </c>
      <c r="AE118" t="s">
        <v>5277</v>
      </c>
      <c r="AF118">
        <v>80</v>
      </c>
      <c r="AG118" t="s">
        <v>5278</v>
      </c>
      <c r="AM118" t="s">
        <v>105</v>
      </c>
      <c r="AN118" t="s">
        <v>108</v>
      </c>
      <c r="AP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Row],[Comentário]]=back!C119,back!B119,""))))))))</f>
        <v/>
      </c>
      <c r="AQ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" spans="1:44" x14ac:dyDescent="0.25">
      <c r="A119" t="s">
        <v>5298</v>
      </c>
      <c r="B119">
        <v>137332861</v>
      </c>
      <c r="C119" t="s">
        <v>62</v>
      </c>
      <c r="E119">
        <v>28806634</v>
      </c>
      <c r="F119" t="s">
        <v>5432</v>
      </c>
      <c r="G119" t="s">
        <v>101</v>
      </c>
      <c r="I119">
        <v>41184363</v>
      </c>
      <c r="J119" t="s">
        <v>5433</v>
      </c>
      <c r="K119" s="9">
        <v>45671.473425925928</v>
      </c>
      <c r="L119" s="9">
        <v>45671.472916666666</v>
      </c>
      <c r="M119" s="9">
        <v>45671.473425925928</v>
      </c>
      <c r="N119" t="s">
        <v>62</v>
      </c>
      <c r="O119" t="s">
        <v>62</v>
      </c>
      <c r="P119" s="8">
        <v>45671</v>
      </c>
      <c r="R119" t="s">
        <v>5027</v>
      </c>
      <c r="T119" t="s">
        <v>5275</v>
      </c>
      <c r="Y119" t="s">
        <v>5276</v>
      </c>
      <c r="Z119" t="s">
        <v>106</v>
      </c>
      <c r="AA119" t="s">
        <v>107</v>
      </c>
      <c r="AB119" t="s">
        <v>844</v>
      </c>
      <c r="AC119">
        <v>18103051</v>
      </c>
      <c r="AD119" t="s">
        <v>1393</v>
      </c>
      <c r="AE119" t="s">
        <v>5277</v>
      </c>
      <c r="AF119">
        <v>80</v>
      </c>
      <c r="AG119" t="s">
        <v>5278</v>
      </c>
      <c r="AM119" t="s">
        <v>105</v>
      </c>
      <c r="AN119" t="s">
        <v>108</v>
      </c>
      <c r="AP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Row],[Comentário]]=back!C120,back!B120,""))))))))</f>
        <v/>
      </c>
      <c r="AQ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" spans="1:44" x14ac:dyDescent="0.25">
      <c r="A120" t="s">
        <v>5298</v>
      </c>
      <c r="B120">
        <v>137332876</v>
      </c>
      <c r="C120" t="s">
        <v>62</v>
      </c>
      <c r="E120">
        <v>28806634</v>
      </c>
      <c r="F120" t="s">
        <v>5432</v>
      </c>
      <c r="G120" t="s">
        <v>101</v>
      </c>
      <c r="I120">
        <v>41184363</v>
      </c>
      <c r="J120" t="s">
        <v>5433</v>
      </c>
      <c r="K120" s="9">
        <v>45671.473460648151</v>
      </c>
      <c r="L120" s="9">
        <v>45671.472858796296</v>
      </c>
      <c r="M120" s="9">
        <v>45671.47347222222</v>
      </c>
      <c r="N120" t="s">
        <v>62</v>
      </c>
      <c r="O120" t="s">
        <v>62</v>
      </c>
      <c r="P120" s="8">
        <v>45671</v>
      </c>
      <c r="Q120" t="s">
        <v>3864</v>
      </c>
      <c r="R120" t="s">
        <v>4007</v>
      </c>
      <c r="T120" t="s">
        <v>5275</v>
      </c>
      <c r="Y120" t="s">
        <v>5276</v>
      </c>
      <c r="Z120" t="s">
        <v>106</v>
      </c>
      <c r="AA120" t="s">
        <v>107</v>
      </c>
      <c r="AB120" t="s">
        <v>844</v>
      </c>
      <c r="AC120">
        <v>18103051</v>
      </c>
      <c r="AD120" t="s">
        <v>1393</v>
      </c>
      <c r="AE120" t="s">
        <v>5277</v>
      </c>
      <c r="AF120">
        <v>80</v>
      </c>
      <c r="AG120" t="s">
        <v>5278</v>
      </c>
      <c r="AM120" t="s">
        <v>105</v>
      </c>
      <c r="AN120" t="s">
        <v>108</v>
      </c>
      <c r="AP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Row],[Comentário]]=back!C121,back!B121,""))))))))</f>
        <v/>
      </c>
      <c r="AQ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" spans="1:44" x14ac:dyDescent="0.25">
      <c r="A121" t="s">
        <v>5298</v>
      </c>
      <c r="B121">
        <v>137332281</v>
      </c>
      <c r="C121" t="s">
        <v>62</v>
      </c>
      <c r="E121">
        <v>28806629</v>
      </c>
      <c r="F121" t="s">
        <v>5371</v>
      </c>
      <c r="G121" t="s">
        <v>101</v>
      </c>
      <c r="I121">
        <v>41184362</v>
      </c>
      <c r="J121" t="s">
        <v>5372</v>
      </c>
      <c r="K121" s="9">
        <v>45671.471134259256</v>
      </c>
      <c r="L121" s="9">
        <v>45671.470682870371</v>
      </c>
      <c r="M121" s="9">
        <v>45671.471134259256</v>
      </c>
      <c r="N121" t="s">
        <v>62</v>
      </c>
      <c r="O121" t="s">
        <v>62</v>
      </c>
      <c r="P121" s="8">
        <v>45671</v>
      </c>
      <c r="Q121" t="s">
        <v>3864</v>
      </c>
      <c r="R121" t="s">
        <v>5434</v>
      </c>
      <c r="T121" t="s">
        <v>5164</v>
      </c>
      <c r="Y121" t="s">
        <v>5165</v>
      </c>
      <c r="Z121" t="s">
        <v>106</v>
      </c>
      <c r="AA121" t="s">
        <v>107</v>
      </c>
      <c r="AB121" t="s">
        <v>189</v>
      </c>
      <c r="AC121">
        <v>12227270</v>
      </c>
      <c r="AD121" t="s">
        <v>5166</v>
      </c>
      <c r="AE121" t="s">
        <v>5167</v>
      </c>
      <c r="AF121">
        <v>550</v>
      </c>
      <c r="AM121" t="s">
        <v>105</v>
      </c>
      <c r="AN121" t="s">
        <v>108</v>
      </c>
      <c r="AP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Row],[Comentário]]=back!C122,back!B122,""))))))))</f>
        <v/>
      </c>
      <c r="AQ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" spans="1:44" x14ac:dyDescent="0.25">
      <c r="A122" t="s">
        <v>5298</v>
      </c>
      <c r="B122">
        <v>137328989</v>
      </c>
      <c r="C122" t="s">
        <v>62</v>
      </c>
      <c r="E122">
        <v>28806629</v>
      </c>
      <c r="F122" t="s">
        <v>5371</v>
      </c>
      <c r="G122" t="s">
        <v>101</v>
      </c>
      <c r="I122">
        <v>41184362</v>
      </c>
      <c r="J122" t="s">
        <v>5372</v>
      </c>
      <c r="K122" s="9">
        <v>45671.45921296296</v>
      </c>
      <c r="L122" s="9">
        <v>45671.465277777781</v>
      </c>
      <c r="M122" s="9">
        <v>45671.468993055554</v>
      </c>
      <c r="N122" t="s">
        <v>62</v>
      </c>
      <c r="O122" t="s">
        <v>62</v>
      </c>
      <c r="P122" s="8">
        <v>45671</v>
      </c>
      <c r="R122" t="s">
        <v>5375</v>
      </c>
      <c r="T122" t="s">
        <v>5164</v>
      </c>
      <c r="Y122" t="s">
        <v>5165</v>
      </c>
      <c r="Z122" t="s">
        <v>106</v>
      </c>
      <c r="AA122" t="s">
        <v>107</v>
      </c>
      <c r="AB122" t="s">
        <v>189</v>
      </c>
      <c r="AC122">
        <v>12227270</v>
      </c>
      <c r="AD122" t="s">
        <v>5166</v>
      </c>
      <c r="AE122" t="s">
        <v>5167</v>
      </c>
      <c r="AF122">
        <v>550</v>
      </c>
      <c r="AM122" t="s">
        <v>105</v>
      </c>
      <c r="AN122" t="s">
        <v>108</v>
      </c>
      <c r="AP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Row],[Comentário]]=back!C123,back!B123,""))))))))</f>
        <v/>
      </c>
      <c r="AQ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" spans="1:44" x14ac:dyDescent="0.25">
      <c r="A123" t="s">
        <v>5298</v>
      </c>
      <c r="B123">
        <v>137332267</v>
      </c>
      <c r="C123" t="s">
        <v>62</v>
      </c>
      <c r="E123">
        <v>28806629</v>
      </c>
      <c r="F123" t="s">
        <v>5371</v>
      </c>
      <c r="G123" t="s">
        <v>101</v>
      </c>
      <c r="I123">
        <v>41184362</v>
      </c>
      <c r="J123" t="s">
        <v>5372</v>
      </c>
      <c r="K123" s="9">
        <v>45671.471076388887</v>
      </c>
      <c r="L123" s="9">
        <v>45671.46875</v>
      </c>
      <c r="M123" s="9">
        <v>45671.471076388887</v>
      </c>
      <c r="N123" t="s">
        <v>62</v>
      </c>
      <c r="O123" t="s">
        <v>62</v>
      </c>
      <c r="P123" s="8">
        <v>45671</v>
      </c>
      <c r="R123" t="s">
        <v>5027</v>
      </c>
      <c r="T123" t="s">
        <v>5164</v>
      </c>
      <c r="Y123" t="s">
        <v>5165</v>
      </c>
      <c r="Z123" t="s">
        <v>106</v>
      </c>
      <c r="AA123" t="s">
        <v>107</v>
      </c>
      <c r="AB123" t="s">
        <v>189</v>
      </c>
      <c r="AC123">
        <v>12227270</v>
      </c>
      <c r="AD123" t="s">
        <v>5166</v>
      </c>
      <c r="AE123" t="s">
        <v>5167</v>
      </c>
      <c r="AF123">
        <v>550</v>
      </c>
      <c r="AM123" t="s">
        <v>105</v>
      </c>
      <c r="AN123" t="s">
        <v>108</v>
      </c>
      <c r="AP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Row],[Comentário]]=back!C124,back!B124,""))))))))</f>
        <v/>
      </c>
      <c r="AQ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" spans="1:44" x14ac:dyDescent="0.25">
      <c r="A124" t="s">
        <v>5298</v>
      </c>
      <c r="B124">
        <v>137331755</v>
      </c>
      <c r="C124" t="s">
        <v>62</v>
      </c>
      <c r="E124">
        <v>28806629</v>
      </c>
      <c r="F124" t="s">
        <v>5371</v>
      </c>
      <c r="G124" t="s">
        <v>101</v>
      </c>
      <c r="I124">
        <v>41184362</v>
      </c>
      <c r="J124" t="s">
        <v>5372</v>
      </c>
      <c r="K124" s="9">
        <v>45671.469027777777</v>
      </c>
      <c r="L124" s="9">
        <v>45671.468715277777</v>
      </c>
      <c r="M124" s="9">
        <v>45671.469027777777</v>
      </c>
      <c r="N124" t="s">
        <v>62</v>
      </c>
      <c r="O124" t="s">
        <v>62</v>
      </c>
      <c r="P124" s="8">
        <v>45671</v>
      </c>
      <c r="Q124" t="s">
        <v>3864</v>
      </c>
      <c r="R124" t="s">
        <v>5434</v>
      </c>
      <c r="T124" t="s">
        <v>5164</v>
      </c>
      <c r="Y124" t="s">
        <v>5165</v>
      </c>
      <c r="Z124" t="s">
        <v>106</v>
      </c>
      <c r="AA124" t="s">
        <v>107</v>
      </c>
      <c r="AB124" t="s">
        <v>189</v>
      </c>
      <c r="AC124">
        <v>12227270</v>
      </c>
      <c r="AD124" t="s">
        <v>5166</v>
      </c>
      <c r="AE124" t="s">
        <v>5167</v>
      </c>
      <c r="AF124">
        <v>550</v>
      </c>
      <c r="AM124" t="s">
        <v>105</v>
      </c>
      <c r="AN124" t="s">
        <v>108</v>
      </c>
      <c r="AP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Row],[Comentário]]=back!C125,back!B125,""))))))))</f>
        <v/>
      </c>
      <c r="AQ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" spans="1:44" x14ac:dyDescent="0.25">
      <c r="A125" t="s">
        <v>5298</v>
      </c>
      <c r="B125">
        <v>137331358</v>
      </c>
      <c r="C125" t="s">
        <v>62</v>
      </c>
      <c r="E125">
        <v>28599410</v>
      </c>
      <c r="F125" t="s">
        <v>2632</v>
      </c>
      <c r="G125" t="s">
        <v>101</v>
      </c>
      <c r="I125">
        <v>41063726</v>
      </c>
      <c r="J125" t="s">
        <v>2631</v>
      </c>
      <c r="K125" s="9">
        <v>45671.467418981483</v>
      </c>
      <c r="L125" s="9">
        <v>45671.467361111114</v>
      </c>
      <c r="M125" s="9">
        <v>45671.467418981483</v>
      </c>
      <c r="N125" t="s">
        <v>62</v>
      </c>
      <c r="O125" t="s">
        <v>62</v>
      </c>
      <c r="P125" s="8">
        <v>45671</v>
      </c>
      <c r="Q125" t="s">
        <v>3868</v>
      </c>
      <c r="R125" t="s">
        <v>5435</v>
      </c>
      <c r="S125" t="s">
        <v>2633</v>
      </c>
      <c r="Y125" t="s">
        <v>2634</v>
      </c>
      <c r="Z125" t="s">
        <v>106</v>
      </c>
      <c r="AA125" t="s">
        <v>107</v>
      </c>
      <c r="AB125" t="s">
        <v>171</v>
      </c>
      <c r="AC125">
        <v>6460200</v>
      </c>
      <c r="AD125" t="s">
        <v>2635</v>
      </c>
      <c r="AE125" t="s">
        <v>2636</v>
      </c>
      <c r="AF125">
        <v>1810</v>
      </c>
      <c r="AG125" t="s">
        <v>2637</v>
      </c>
      <c r="AM125" t="s">
        <v>222</v>
      </c>
      <c r="AP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Row],[Comentário]]=back!C126,back!B126,""))))))))</f>
        <v/>
      </c>
      <c r="AQ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" spans="1:44" x14ac:dyDescent="0.25">
      <c r="A126" t="s">
        <v>5298</v>
      </c>
      <c r="B126">
        <v>137331326</v>
      </c>
      <c r="C126" t="s">
        <v>62</v>
      </c>
      <c r="E126">
        <v>28599410</v>
      </c>
      <c r="F126" t="s">
        <v>2632</v>
      </c>
      <c r="G126" t="s">
        <v>101</v>
      </c>
      <c r="I126">
        <v>41063726</v>
      </c>
      <c r="J126" t="s">
        <v>2631</v>
      </c>
      <c r="K126" s="9">
        <v>45671.467268518521</v>
      </c>
      <c r="L126" s="9">
        <v>45671.46597222222</v>
      </c>
      <c r="M126" s="9">
        <v>45671.467268518521</v>
      </c>
      <c r="N126" t="s">
        <v>62</v>
      </c>
      <c r="O126" t="s">
        <v>62</v>
      </c>
      <c r="P126" s="8">
        <v>45671</v>
      </c>
      <c r="R126" t="s">
        <v>5436</v>
      </c>
      <c r="S126" t="s">
        <v>2633</v>
      </c>
      <c r="Y126" t="s">
        <v>2634</v>
      </c>
      <c r="Z126" t="s">
        <v>106</v>
      </c>
      <c r="AA126" t="s">
        <v>107</v>
      </c>
      <c r="AB126" t="s">
        <v>171</v>
      </c>
      <c r="AC126">
        <v>6460200</v>
      </c>
      <c r="AD126" t="s">
        <v>2635</v>
      </c>
      <c r="AE126" t="s">
        <v>2636</v>
      </c>
      <c r="AF126">
        <v>1810</v>
      </c>
      <c r="AG126" t="s">
        <v>2637</v>
      </c>
      <c r="AM126" t="s">
        <v>222</v>
      </c>
      <c r="AP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Row],[Comentário]]=back!C127,back!B127,""))))))))</f>
        <v/>
      </c>
      <c r="AQ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" spans="1:44" x14ac:dyDescent="0.25">
      <c r="A127" t="s">
        <v>5298</v>
      </c>
      <c r="B127">
        <v>137330949</v>
      </c>
      <c r="C127" t="s">
        <v>62</v>
      </c>
      <c r="E127">
        <v>28599410</v>
      </c>
      <c r="F127" t="s">
        <v>2632</v>
      </c>
      <c r="G127" t="s">
        <v>101</v>
      </c>
      <c r="I127">
        <v>41063726</v>
      </c>
      <c r="J127" t="s">
        <v>2631</v>
      </c>
      <c r="K127" s="9">
        <v>45671.465844907405</v>
      </c>
      <c r="L127" s="9">
        <v>45671.463888888888</v>
      </c>
      <c r="M127" s="9">
        <v>45671.465844907405</v>
      </c>
      <c r="N127" t="s">
        <v>62</v>
      </c>
      <c r="O127" t="s">
        <v>62</v>
      </c>
      <c r="P127" s="8">
        <v>45671</v>
      </c>
      <c r="R127" t="s">
        <v>5022</v>
      </c>
      <c r="S127" t="s">
        <v>2633</v>
      </c>
      <c r="Y127" t="s">
        <v>2634</v>
      </c>
      <c r="Z127" t="s">
        <v>106</v>
      </c>
      <c r="AA127" t="s">
        <v>107</v>
      </c>
      <c r="AB127" t="s">
        <v>171</v>
      </c>
      <c r="AC127">
        <v>6460200</v>
      </c>
      <c r="AD127" t="s">
        <v>2635</v>
      </c>
      <c r="AE127" t="s">
        <v>2636</v>
      </c>
      <c r="AF127">
        <v>1810</v>
      </c>
      <c r="AG127" t="s">
        <v>2637</v>
      </c>
      <c r="AM127" t="s">
        <v>222</v>
      </c>
      <c r="AP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Row],[Comentário]]=back!C128,back!B128,""))))))))</f>
        <v/>
      </c>
      <c r="AQ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" spans="1:44" x14ac:dyDescent="0.25">
      <c r="A128" t="s">
        <v>5298</v>
      </c>
      <c r="B128">
        <v>137324961</v>
      </c>
      <c r="C128" t="s">
        <v>62</v>
      </c>
      <c r="E128">
        <v>28599410</v>
      </c>
      <c r="F128" t="s">
        <v>2632</v>
      </c>
      <c r="G128" t="s">
        <v>101</v>
      </c>
      <c r="I128">
        <v>41063726</v>
      </c>
      <c r="J128" t="s">
        <v>2631</v>
      </c>
      <c r="K128" s="9">
        <v>45671.443715277775</v>
      </c>
      <c r="L128" s="9">
        <v>45671.458333333336</v>
      </c>
      <c r="M128" s="9">
        <v>45671.463148148148</v>
      </c>
      <c r="N128" t="s">
        <v>62</v>
      </c>
      <c r="O128" t="s">
        <v>62</v>
      </c>
      <c r="P128" s="8">
        <v>45671</v>
      </c>
      <c r="R128" t="s">
        <v>3877</v>
      </c>
      <c r="S128" t="s">
        <v>2633</v>
      </c>
      <c r="Y128" t="s">
        <v>2634</v>
      </c>
      <c r="Z128" t="s">
        <v>106</v>
      </c>
      <c r="AA128" t="s">
        <v>107</v>
      </c>
      <c r="AB128" t="s">
        <v>171</v>
      </c>
      <c r="AC128">
        <v>6460200</v>
      </c>
      <c r="AD128" t="s">
        <v>2635</v>
      </c>
      <c r="AE128" t="s">
        <v>2636</v>
      </c>
      <c r="AF128">
        <v>1810</v>
      </c>
      <c r="AG128" t="s">
        <v>2637</v>
      </c>
      <c r="AM128" t="s">
        <v>222</v>
      </c>
      <c r="AP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Row],[Comentário]]=back!C129,back!B129,""))))))))</f>
        <v/>
      </c>
      <c r="AQ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" spans="1:44" x14ac:dyDescent="0.25">
      <c r="A129" t="s">
        <v>5298</v>
      </c>
      <c r="B129">
        <v>137330817</v>
      </c>
      <c r="C129" t="s">
        <v>62</v>
      </c>
      <c r="E129">
        <v>28599410</v>
      </c>
      <c r="F129" t="s">
        <v>2632</v>
      </c>
      <c r="G129" t="s">
        <v>101</v>
      </c>
      <c r="I129">
        <v>41063726</v>
      </c>
      <c r="J129" t="s">
        <v>2631</v>
      </c>
      <c r="K129" s="9">
        <v>45671.46539351852</v>
      </c>
      <c r="L129" s="9">
        <v>45671.463229166664</v>
      </c>
      <c r="M129" s="9">
        <v>45671.46539351852</v>
      </c>
      <c r="N129" t="s">
        <v>62</v>
      </c>
      <c r="O129" t="s">
        <v>62</v>
      </c>
      <c r="P129" s="8">
        <v>45671</v>
      </c>
      <c r="Q129" t="s">
        <v>3864</v>
      </c>
      <c r="R129" t="s">
        <v>4318</v>
      </c>
      <c r="S129" t="s">
        <v>2633</v>
      </c>
      <c r="Y129" t="s">
        <v>2634</v>
      </c>
      <c r="Z129" t="s">
        <v>106</v>
      </c>
      <c r="AA129" t="s">
        <v>107</v>
      </c>
      <c r="AB129" t="s">
        <v>171</v>
      </c>
      <c r="AC129">
        <v>6460200</v>
      </c>
      <c r="AD129" t="s">
        <v>2635</v>
      </c>
      <c r="AE129" t="s">
        <v>2636</v>
      </c>
      <c r="AF129">
        <v>1810</v>
      </c>
      <c r="AG129" t="s">
        <v>2637</v>
      </c>
      <c r="AM129" t="s">
        <v>222</v>
      </c>
      <c r="AP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Row],[Comentário]]=back!C130,back!B130,""))))))))</f>
        <v/>
      </c>
      <c r="AQ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" spans="1:44" x14ac:dyDescent="0.25">
      <c r="A130" t="s">
        <v>5298</v>
      </c>
      <c r="B130">
        <v>137328960</v>
      </c>
      <c r="C130" t="s">
        <v>62</v>
      </c>
      <c r="E130">
        <v>28806629</v>
      </c>
      <c r="F130" t="s">
        <v>5371</v>
      </c>
      <c r="G130" t="s">
        <v>101</v>
      </c>
      <c r="I130">
        <v>41184362</v>
      </c>
      <c r="J130" t="s">
        <v>5372</v>
      </c>
      <c r="K130" s="9">
        <v>45671.459108796298</v>
      </c>
      <c r="L130" s="9">
        <v>45671.458333333336</v>
      </c>
      <c r="M130" s="9">
        <v>45671.459108796298</v>
      </c>
      <c r="N130" t="s">
        <v>62</v>
      </c>
      <c r="O130" t="s">
        <v>62</v>
      </c>
      <c r="P130" s="8">
        <v>45671</v>
      </c>
      <c r="R130" t="s">
        <v>5437</v>
      </c>
      <c r="T130" t="s">
        <v>5164</v>
      </c>
      <c r="Y130" t="s">
        <v>5165</v>
      </c>
      <c r="Z130" t="s">
        <v>106</v>
      </c>
      <c r="AA130" t="s">
        <v>107</v>
      </c>
      <c r="AB130" t="s">
        <v>189</v>
      </c>
      <c r="AC130">
        <v>12227270</v>
      </c>
      <c r="AD130" t="s">
        <v>5166</v>
      </c>
      <c r="AE130" t="s">
        <v>5167</v>
      </c>
      <c r="AF130">
        <v>550</v>
      </c>
      <c r="AM130" t="s">
        <v>105</v>
      </c>
      <c r="AN130" t="s">
        <v>108</v>
      </c>
      <c r="AP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Row],[Comentário]]=back!C131,back!B131,""))))))))</f>
        <v/>
      </c>
      <c r="AQ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" spans="1:44" x14ac:dyDescent="0.25">
      <c r="A131" t="s">
        <v>5298</v>
      </c>
      <c r="B131">
        <v>137328562</v>
      </c>
      <c r="C131" t="s">
        <v>62</v>
      </c>
      <c r="E131">
        <v>28806627</v>
      </c>
      <c r="F131" t="s">
        <v>5438</v>
      </c>
      <c r="G131" t="s">
        <v>101</v>
      </c>
      <c r="I131">
        <v>41184361</v>
      </c>
      <c r="J131" t="s">
        <v>5439</v>
      </c>
      <c r="K131" s="9">
        <v>45671.457476851851</v>
      </c>
      <c r="L131" s="9">
        <v>45671.457638888889</v>
      </c>
      <c r="M131" s="9">
        <v>45671.457476851851</v>
      </c>
      <c r="N131" t="s">
        <v>62</v>
      </c>
      <c r="O131" t="s">
        <v>62</v>
      </c>
      <c r="P131" s="8">
        <v>45671</v>
      </c>
      <c r="R131" t="s">
        <v>5027</v>
      </c>
      <c r="T131" t="s">
        <v>5168</v>
      </c>
      <c r="Y131" t="s">
        <v>5169</v>
      </c>
      <c r="Z131" t="s">
        <v>106</v>
      </c>
      <c r="AA131" t="s">
        <v>107</v>
      </c>
      <c r="AB131" t="s">
        <v>189</v>
      </c>
      <c r="AC131">
        <v>12228000</v>
      </c>
      <c r="AD131" t="s">
        <v>5170</v>
      </c>
      <c r="AE131" t="s">
        <v>5171</v>
      </c>
      <c r="AF131">
        <v>701</v>
      </c>
      <c r="AM131" t="s">
        <v>105</v>
      </c>
      <c r="AN131" t="s">
        <v>108</v>
      </c>
      <c r="AP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Row],[Comentário]]=back!C132,back!B132,""))))))))</f>
        <v/>
      </c>
      <c r="AQ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" spans="1:44" x14ac:dyDescent="0.25">
      <c r="A132" t="s">
        <v>5298</v>
      </c>
      <c r="B132">
        <v>137328815</v>
      </c>
      <c r="C132" t="s">
        <v>62</v>
      </c>
      <c r="E132">
        <v>28806629</v>
      </c>
      <c r="F132" t="s">
        <v>5371</v>
      </c>
      <c r="G132" t="s">
        <v>101</v>
      </c>
      <c r="I132">
        <v>41184362</v>
      </c>
      <c r="J132" t="s">
        <v>5372</v>
      </c>
      <c r="K132" s="9">
        <v>45671.458506944444</v>
      </c>
      <c r="L132" s="9">
        <v>45671.457638888889</v>
      </c>
      <c r="M132" s="9">
        <v>45671.458506944444</v>
      </c>
      <c r="N132" t="s">
        <v>62</v>
      </c>
      <c r="O132" t="s">
        <v>62</v>
      </c>
      <c r="P132" s="8">
        <v>45671</v>
      </c>
      <c r="R132" t="s">
        <v>5022</v>
      </c>
      <c r="T132" t="s">
        <v>5164</v>
      </c>
      <c r="Y132" t="s">
        <v>5165</v>
      </c>
      <c r="Z132" t="s">
        <v>106</v>
      </c>
      <c r="AA132" t="s">
        <v>107</v>
      </c>
      <c r="AB132" t="s">
        <v>189</v>
      </c>
      <c r="AC132">
        <v>12227270</v>
      </c>
      <c r="AD132" t="s">
        <v>5166</v>
      </c>
      <c r="AE132" t="s">
        <v>5167</v>
      </c>
      <c r="AF132">
        <v>550</v>
      </c>
      <c r="AM132" t="s">
        <v>105</v>
      </c>
      <c r="AN132" t="s">
        <v>108</v>
      </c>
      <c r="AP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Row],[Comentário]]=back!C133,back!B133,""))))))))</f>
        <v/>
      </c>
      <c r="AQ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" spans="1:44" x14ac:dyDescent="0.25">
      <c r="A133" t="s">
        <v>5298</v>
      </c>
      <c r="B133">
        <v>137328846</v>
      </c>
      <c r="C133" t="s">
        <v>62</v>
      </c>
      <c r="E133">
        <v>28806629</v>
      </c>
      <c r="F133" t="s">
        <v>5371</v>
      </c>
      <c r="G133" t="s">
        <v>101</v>
      </c>
      <c r="I133">
        <v>41184362</v>
      </c>
      <c r="J133" t="s">
        <v>5372</v>
      </c>
      <c r="K133" s="9">
        <v>45671.458657407406</v>
      </c>
      <c r="L133" s="9">
        <v>45671.45758101852</v>
      </c>
      <c r="M133" s="9">
        <v>45671.458657407406</v>
      </c>
      <c r="N133" t="s">
        <v>62</v>
      </c>
      <c r="O133" t="s">
        <v>62</v>
      </c>
      <c r="P133" s="8">
        <v>45671</v>
      </c>
      <c r="Q133" t="s">
        <v>3864</v>
      </c>
      <c r="R133" t="s">
        <v>3913</v>
      </c>
      <c r="T133" t="s">
        <v>5164</v>
      </c>
      <c r="Y133" t="s">
        <v>5165</v>
      </c>
      <c r="Z133" t="s">
        <v>106</v>
      </c>
      <c r="AA133" t="s">
        <v>107</v>
      </c>
      <c r="AB133" t="s">
        <v>189</v>
      </c>
      <c r="AC133">
        <v>12227270</v>
      </c>
      <c r="AD133" t="s">
        <v>5166</v>
      </c>
      <c r="AE133" t="s">
        <v>5167</v>
      </c>
      <c r="AF133">
        <v>550</v>
      </c>
      <c r="AM133" t="s">
        <v>105</v>
      </c>
      <c r="AN133" t="s">
        <v>108</v>
      </c>
      <c r="AP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Row],[Comentário]]=back!C134,back!B134,""))))))))</f>
        <v/>
      </c>
      <c r="AQ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" spans="1:44" x14ac:dyDescent="0.25">
      <c r="A134" t="s">
        <v>5298</v>
      </c>
      <c r="B134">
        <v>137328578</v>
      </c>
      <c r="C134" t="s">
        <v>62</v>
      </c>
      <c r="E134">
        <v>28806627</v>
      </c>
      <c r="F134" t="s">
        <v>5438</v>
      </c>
      <c r="G134" t="s">
        <v>101</v>
      </c>
      <c r="I134">
        <v>41184361</v>
      </c>
      <c r="J134" t="s">
        <v>5439</v>
      </c>
      <c r="K134" s="9">
        <v>45671.45753472222</v>
      </c>
      <c r="L134" s="9">
        <v>45671.457256944443</v>
      </c>
      <c r="M134" s="9">
        <v>45671.45753472222</v>
      </c>
      <c r="N134" t="s">
        <v>62</v>
      </c>
      <c r="O134" t="s">
        <v>62</v>
      </c>
      <c r="P134" s="8">
        <v>45671</v>
      </c>
      <c r="Q134" t="s">
        <v>3864</v>
      </c>
      <c r="R134" t="s">
        <v>3914</v>
      </c>
      <c r="T134" t="s">
        <v>5168</v>
      </c>
      <c r="Y134" t="s">
        <v>5169</v>
      </c>
      <c r="Z134" t="s">
        <v>106</v>
      </c>
      <c r="AA134" t="s">
        <v>107</v>
      </c>
      <c r="AB134" t="s">
        <v>189</v>
      </c>
      <c r="AC134">
        <v>12228000</v>
      </c>
      <c r="AD134" t="s">
        <v>5170</v>
      </c>
      <c r="AE134" t="s">
        <v>5171</v>
      </c>
      <c r="AF134">
        <v>701</v>
      </c>
      <c r="AM134" t="s">
        <v>105</v>
      </c>
      <c r="AN134" t="s">
        <v>108</v>
      </c>
      <c r="AP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Row],[Comentário]]=back!C135,back!B135,""))))))))</f>
        <v/>
      </c>
      <c r="AQ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" spans="1:44" x14ac:dyDescent="0.25">
      <c r="A135" t="s">
        <v>5298</v>
      </c>
      <c r="B135">
        <v>137328462</v>
      </c>
      <c r="C135" t="s">
        <v>62</v>
      </c>
      <c r="E135">
        <v>28806378</v>
      </c>
      <c r="F135" t="s">
        <v>5440</v>
      </c>
      <c r="G135" t="s">
        <v>101</v>
      </c>
      <c r="I135">
        <v>41184360</v>
      </c>
      <c r="J135" t="s">
        <v>5441</v>
      </c>
      <c r="K135" s="9">
        <v>45671.457106481481</v>
      </c>
      <c r="L135" s="9">
        <v>45671.456944444442</v>
      </c>
      <c r="M135" s="9">
        <v>45671.457106481481</v>
      </c>
      <c r="N135" t="s">
        <v>62</v>
      </c>
      <c r="O135" t="s">
        <v>62</v>
      </c>
      <c r="P135" s="8">
        <v>45671</v>
      </c>
      <c r="R135" t="s">
        <v>5028</v>
      </c>
      <c r="T135" t="s">
        <v>5172</v>
      </c>
      <c r="Y135" t="s">
        <v>5173</v>
      </c>
      <c r="Z135" t="s">
        <v>106</v>
      </c>
      <c r="AA135" t="s">
        <v>107</v>
      </c>
      <c r="AB135" t="s">
        <v>192</v>
      </c>
      <c r="AC135">
        <v>8738150</v>
      </c>
      <c r="AD135" t="s">
        <v>5174</v>
      </c>
      <c r="AE135" t="s">
        <v>5175</v>
      </c>
      <c r="AF135">
        <v>35</v>
      </c>
      <c r="AM135" t="s">
        <v>105</v>
      </c>
      <c r="AN135" t="s">
        <v>108</v>
      </c>
      <c r="AP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Row],[Comentário]]=back!C136,back!B136,""))))))))</f>
        <v/>
      </c>
      <c r="AQ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" spans="1:44" x14ac:dyDescent="0.25">
      <c r="A136" t="s">
        <v>5298</v>
      </c>
      <c r="B136">
        <v>137328469</v>
      </c>
      <c r="C136" t="s">
        <v>62</v>
      </c>
      <c r="E136">
        <v>28806378</v>
      </c>
      <c r="F136" t="s">
        <v>5440</v>
      </c>
      <c r="G136" t="s">
        <v>101</v>
      </c>
      <c r="I136">
        <v>41184360</v>
      </c>
      <c r="J136" t="s">
        <v>5441</v>
      </c>
      <c r="K136" s="9">
        <v>45671.457152777781</v>
      </c>
      <c r="L136" s="9">
        <v>45671.456944444442</v>
      </c>
      <c r="M136" s="9">
        <v>45671.457152777781</v>
      </c>
      <c r="N136" t="s">
        <v>62</v>
      </c>
      <c r="O136" t="s">
        <v>62</v>
      </c>
      <c r="P136" s="8">
        <v>45671</v>
      </c>
      <c r="R136" t="s">
        <v>5027</v>
      </c>
      <c r="T136" t="s">
        <v>5172</v>
      </c>
      <c r="Y136" t="s">
        <v>5173</v>
      </c>
      <c r="Z136" t="s">
        <v>106</v>
      </c>
      <c r="AA136" t="s">
        <v>107</v>
      </c>
      <c r="AB136" t="s">
        <v>192</v>
      </c>
      <c r="AC136">
        <v>8738150</v>
      </c>
      <c r="AD136" t="s">
        <v>5174</v>
      </c>
      <c r="AE136" t="s">
        <v>5175</v>
      </c>
      <c r="AF136">
        <v>35</v>
      </c>
      <c r="AM136" t="s">
        <v>105</v>
      </c>
      <c r="AN136" t="s">
        <v>108</v>
      </c>
      <c r="AP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Row],[Comentário]]=back!C137,back!B137,""))))))))</f>
        <v/>
      </c>
      <c r="AQ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" spans="1:44" x14ac:dyDescent="0.25">
      <c r="A137" t="s">
        <v>5298</v>
      </c>
      <c r="B137">
        <v>137328550</v>
      </c>
      <c r="C137" t="s">
        <v>62</v>
      </c>
      <c r="E137">
        <v>28806627</v>
      </c>
      <c r="F137" t="s">
        <v>5438</v>
      </c>
      <c r="G137" t="s">
        <v>101</v>
      </c>
      <c r="I137">
        <v>41184361</v>
      </c>
      <c r="J137" t="s">
        <v>5439</v>
      </c>
      <c r="K137" s="9">
        <v>45671.457442129627</v>
      </c>
      <c r="L137" s="9">
        <v>45671.456944444442</v>
      </c>
      <c r="M137" s="9">
        <v>45671.457442129627</v>
      </c>
      <c r="N137" t="s">
        <v>62</v>
      </c>
      <c r="O137" t="s">
        <v>62</v>
      </c>
      <c r="P137" s="8">
        <v>45671</v>
      </c>
      <c r="R137" t="s">
        <v>5028</v>
      </c>
      <c r="T137" t="s">
        <v>5168</v>
      </c>
      <c r="Y137" t="s">
        <v>5169</v>
      </c>
      <c r="Z137" t="s">
        <v>106</v>
      </c>
      <c r="AA137" t="s">
        <v>107</v>
      </c>
      <c r="AB137" t="s">
        <v>189</v>
      </c>
      <c r="AC137">
        <v>12228000</v>
      </c>
      <c r="AD137" t="s">
        <v>5170</v>
      </c>
      <c r="AE137" t="s">
        <v>5171</v>
      </c>
      <c r="AF137">
        <v>701</v>
      </c>
      <c r="AM137" t="s">
        <v>105</v>
      </c>
      <c r="AN137" t="s">
        <v>108</v>
      </c>
      <c r="AP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Row],[Comentário]]=back!C138,back!B138,""))))))))</f>
        <v/>
      </c>
      <c r="AQ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" spans="1:44" x14ac:dyDescent="0.25">
      <c r="A138" t="s">
        <v>5298</v>
      </c>
      <c r="B138">
        <v>137328044</v>
      </c>
      <c r="C138" t="s">
        <v>62</v>
      </c>
      <c r="E138">
        <v>28806371</v>
      </c>
      <c r="F138" t="s">
        <v>5442</v>
      </c>
      <c r="G138" t="s">
        <v>101</v>
      </c>
      <c r="I138">
        <v>41184359</v>
      </c>
      <c r="J138" t="s">
        <v>5443</v>
      </c>
      <c r="K138" s="9">
        <v>45671.455428240741</v>
      </c>
      <c r="L138" s="9">
        <v>45671.455555555556</v>
      </c>
      <c r="M138" s="9">
        <v>45671.455428240741</v>
      </c>
      <c r="N138" t="s">
        <v>62</v>
      </c>
      <c r="O138" t="s">
        <v>62</v>
      </c>
      <c r="P138" s="8">
        <v>45671</v>
      </c>
      <c r="R138" t="s">
        <v>5028</v>
      </c>
      <c r="T138" t="s">
        <v>5176</v>
      </c>
      <c r="Y138" t="s">
        <v>5177</v>
      </c>
      <c r="Z138" t="s">
        <v>106</v>
      </c>
      <c r="AA138" t="s">
        <v>107</v>
      </c>
      <c r="AB138" t="s">
        <v>110</v>
      </c>
      <c r="AC138">
        <v>4760020</v>
      </c>
      <c r="AD138" t="s">
        <v>5178</v>
      </c>
      <c r="AE138" t="s">
        <v>5179</v>
      </c>
      <c r="AF138">
        <v>69</v>
      </c>
      <c r="AG138" t="s">
        <v>5180</v>
      </c>
      <c r="AM138" t="s">
        <v>105</v>
      </c>
      <c r="AN138" t="s">
        <v>108</v>
      </c>
      <c r="AP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Row],[Comentário]]=back!C139,back!B139,""))))))))</f>
        <v/>
      </c>
      <c r="AQ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" spans="1:44" x14ac:dyDescent="0.25">
      <c r="A139" t="s">
        <v>5298</v>
      </c>
      <c r="B139">
        <v>137328049</v>
      </c>
      <c r="C139" t="s">
        <v>62</v>
      </c>
      <c r="E139">
        <v>28806371</v>
      </c>
      <c r="F139" t="s">
        <v>5442</v>
      </c>
      <c r="G139" t="s">
        <v>101</v>
      </c>
      <c r="I139">
        <v>41184359</v>
      </c>
      <c r="J139" t="s">
        <v>5443</v>
      </c>
      <c r="K139" s="9">
        <v>45671.455451388887</v>
      </c>
      <c r="L139" s="9">
        <v>45671.455555555556</v>
      </c>
      <c r="M139" s="9">
        <v>45671.455451388887</v>
      </c>
      <c r="N139" t="s">
        <v>62</v>
      </c>
      <c r="O139" t="s">
        <v>62</v>
      </c>
      <c r="P139" s="8">
        <v>45671</v>
      </c>
      <c r="R139" t="s">
        <v>5027</v>
      </c>
      <c r="T139" t="s">
        <v>5176</v>
      </c>
      <c r="Y139" t="s">
        <v>5177</v>
      </c>
      <c r="Z139" t="s">
        <v>106</v>
      </c>
      <c r="AA139" t="s">
        <v>107</v>
      </c>
      <c r="AB139" t="s">
        <v>110</v>
      </c>
      <c r="AC139">
        <v>4760020</v>
      </c>
      <c r="AD139" t="s">
        <v>5178</v>
      </c>
      <c r="AE139" t="s">
        <v>5179</v>
      </c>
      <c r="AF139">
        <v>69</v>
      </c>
      <c r="AG139" t="s">
        <v>5180</v>
      </c>
      <c r="AM139" t="s">
        <v>105</v>
      </c>
      <c r="AN139" t="s">
        <v>108</v>
      </c>
      <c r="AP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Row],[Comentário]]=back!C140,back!B140,""))))))))</f>
        <v/>
      </c>
      <c r="AQ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" spans="1:44" x14ac:dyDescent="0.25">
      <c r="A140" t="s">
        <v>5298</v>
      </c>
      <c r="B140">
        <v>137328483</v>
      </c>
      <c r="C140" t="s">
        <v>62</v>
      </c>
      <c r="E140">
        <v>28806378</v>
      </c>
      <c r="F140" t="s">
        <v>5440</v>
      </c>
      <c r="G140" t="s">
        <v>101</v>
      </c>
      <c r="I140">
        <v>41184360</v>
      </c>
      <c r="J140" t="s">
        <v>5441</v>
      </c>
      <c r="K140" s="9">
        <v>45671.45721064815</v>
      </c>
      <c r="L140" s="9">
        <v>45671.455555555556</v>
      </c>
      <c r="M140" s="9">
        <v>45671.45721064815</v>
      </c>
      <c r="N140" t="s">
        <v>62</v>
      </c>
      <c r="O140" t="s">
        <v>62</v>
      </c>
      <c r="P140" s="8">
        <v>45671</v>
      </c>
      <c r="Q140" t="s">
        <v>3864</v>
      </c>
      <c r="R140" t="s">
        <v>3915</v>
      </c>
      <c r="T140" t="s">
        <v>5172</v>
      </c>
      <c r="Y140" t="s">
        <v>5173</v>
      </c>
      <c r="Z140" t="s">
        <v>106</v>
      </c>
      <c r="AA140" t="s">
        <v>107</v>
      </c>
      <c r="AB140" t="s">
        <v>192</v>
      </c>
      <c r="AC140">
        <v>8738150</v>
      </c>
      <c r="AD140" t="s">
        <v>5174</v>
      </c>
      <c r="AE140" t="s">
        <v>5175</v>
      </c>
      <c r="AF140">
        <v>35</v>
      </c>
      <c r="AM140" t="s">
        <v>105</v>
      </c>
      <c r="AN140" t="s">
        <v>108</v>
      </c>
      <c r="AP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Row],[Comentário]]=back!C141,back!B141,""))))))))</f>
        <v/>
      </c>
      <c r="AQ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" spans="1:44" x14ac:dyDescent="0.25">
      <c r="A141" t="s">
        <v>5298</v>
      </c>
      <c r="B141">
        <v>137328064</v>
      </c>
      <c r="C141" t="s">
        <v>62</v>
      </c>
      <c r="E141">
        <v>28806371</v>
      </c>
      <c r="F141" t="s">
        <v>5442</v>
      </c>
      <c r="G141" t="s">
        <v>101</v>
      </c>
      <c r="I141">
        <v>41184359</v>
      </c>
      <c r="J141" t="s">
        <v>5443</v>
      </c>
      <c r="K141" s="9">
        <v>45671.455509259256</v>
      </c>
      <c r="L141" s="9">
        <v>45671.454594907409</v>
      </c>
      <c r="M141" s="9">
        <v>45671.455509259256</v>
      </c>
      <c r="N141" t="s">
        <v>62</v>
      </c>
      <c r="O141" t="s">
        <v>62</v>
      </c>
      <c r="P141" s="8">
        <v>45671</v>
      </c>
      <c r="Q141" t="s">
        <v>3864</v>
      </c>
      <c r="R141" t="s">
        <v>3916</v>
      </c>
      <c r="T141" t="s">
        <v>5176</v>
      </c>
      <c r="Y141" t="s">
        <v>5177</v>
      </c>
      <c r="Z141" t="s">
        <v>106</v>
      </c>
      <c r="AA141" t="s">
        <v>107</v>
      </c>
      <c r="AB141" t="s">
        <v>110</v>
      </c>
      <c r="AC141">
        <v>4760020</v>
      </c>
      <c r="AD141" t="s">
        <v>5178</v>
      </c>
      <c r="AE141" t="s">
        <v>5179</v>
      </c>
      <c r="AF141">
        <v>69</v>
      </c>
      <c r="AG141" t="s">
        <v>5180</v>
      </c>
      <c r="AM141" t="s">
        <v>105</v>
      </c>
      <c r="AN141" t="s">
        <v>108</v>
      </c>
      <c r="AP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Row],[Comentário]]=back!C142,back!B142,""))))))))</f>
        <v/>
      </c>
      <c r="AQ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" spans="1:44" x14ac:dyDescent="0.25">
      <c r="A142" t="s">
        <v>5298</v>
      </c>
      <c r="B142">
        <v>137327805</v>
      </c>
      <c r="C142" t="s">
        <v>62</v>
      </c>
      <c r="E142">
        <v>28806366</v>
      </c>
      <c r="F142" t="s">
        <v>5444</v>
      </c>
      <c r="G142" t="s">
        <v>101</v>
      </c>
      <c r="I142">
        <v>41184358</v>
      </c>
      <c r="J142" t="s">
        <v>5445</v>
      </c>
      <c r="K142" s="9">
        <v>45671.454456018517</v>
      </c>
      <c r="L142" s="9">
        <v>45671.45416666667</v>
      </c>
      <c r="M142" s="9">
        <v>45671.454456018517</v>
      </c>
      <c r="N142" t="s">
        <v>62</v>
      </c>
      <c r="O142" t="s">
        <v>62</v>
      </c>
      <c r="P142" s="8">
        <v>45671</v>
      </c>
      <c r="R142" t="s">
        <v>5028</v>
      </c>
      <c r="T142" t="s">
        <v>5181</v>
      </c>
      <c r="Y142" t="s">
        <v>5182</v>
      </c>
      <c r="Z142" t="s">
        <v>106</v>
      </c>
      <c r="AA142" t="s">
        <v>107</v>
      </c>
      <c r="AB142" t="s">
        <v>110</v>
      </c>
      <c r="AC142">
        <v>3737020</v>
      </c>
      <c r="AD142" t="s">
        <v>5183</v>
      </c>
      <c r="AE142" t="s">
        <v>5184</v>
      </c>
      <c r="AF142">
        <v>437</v>
      </c>
      <c r="AM142" t="s">
        <v>105</v>
      </c>
      <c r="AN142" t="s">
        <v>108</v>
      </c>
      <c r="AP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Row],[Comentário]]=back!C143,back!B143,""))))))))</f>
        <v/>
      </c>
      <c r="AQ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" spans="1:44" x14ac:dyDescent="0.25">
      <c r="A143" t="s">
        <v>5298</v>
      </c>
      <c r="B143">
        <v>137327817</v>
      </c>
      <c r="C143" t="s">
        <v>62</v>
      </c>
      <c r="E143">
        <v>28806366</v>
      </c>
      <c r="F143" t="s">
        <v>5444</v>
      </c>
      <c r="G143" t="s">
        <v>101</v>
      </c>
      <c r="I143">
        <v>41184358</v>
      </c>
      <c r="J143" t="s">
        <v>5445</v>
      </c>
      <c r="K143" s="9">
        <v>45671.454479166663</v>
      </c>
      <c r="L143" s="9">
        <v>45671.45416666667</v>
      </c>
      <c r="M143" s="9">
        <v>45671.454479166663</v>
      </c>
      <c r="N143" t="s">
        <v>62</v>
      </c>
      <c r="O143" t="s">
        <v>62</v>
      </c>
      <c r="P143" s="8">
        <v>45671</v>
      </c>
      <c r="R143" t="s">
        <v>5027</v>
      </c>
      <c r="T143" t="s">
        <v>5181</v>
      </c>
      <c r="Y143" t="s">
        <v>5182</v>
      </c>
      <c r="Z143" t="s">
        <v>106</v>
      </c>
      <c r="AA143" t="s">
        <v>107</v>
      </c>
      <c r="AB143" t="s">
        <v>110</v>
      </c>
      <c r="AC143">
        <v>3737020</v>
      </c>
      <c r="AD143" t="s">
        <v>5183</v>
      </c>
      <c r="AE143" t="s">
        <v>5184</v>
      </c>
      <c r="AF143">
        <v>437</v>
      </c>
      <c r="AM143" t="s">
        <v>105</v>
      </c>
      <c r="AN143" t="s">
        <v>108</v>
      </c>
      <c r="AP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Row],[Comentário]]=back!C144,back!B144,""))))))))</f>
        <v/>
      </c>
      <c r="AQ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" spans="1:44" x14ac:dyDescent="0.25">
      <c r="A144" t="s">
        <v>5298</v>
      </c>
      <c r="B144">
        <v>137327825</v>
      </c>
      <c r="C144" t="s">
        <v>62</v>
      </c>
      <c r="E144">
        <v>28806366</v>
      </c>
      <c r="F144" t="s">
        <v>5444</v>
      </c>
      <c r="G144" t="s">
        <v>101</v>
      </c>
      <c r="I144">
        <v>41184358</v>
      </c>
      <c r="J144" t="s">
        <v>5445</v>
      </c>
      <c r="K144" s="9">
        <v>45671.454513888886</v>
      </c>
      <c r="L144" s="9">
        <v>45671.453993055555</v>
      </c>
      <c r="M144" s="9">
        <v>45671.454513888886</v>
      </c>
      <c r="N144" t="s">
        <v>62</v>
      </c>
      <c r="O144" t="s">
        <v>62</v>
      </c>
      <c r="P144" s="8">
        <v>45671</v>
      </c>
      <c r="Q144" t="s">
        <v>3864</v>
      </c>
      <c r="R144" t="s">
        <v>3917</v>
      </c>
      <c r="T144" t="s">
        <v>5181</v>
      </c>
      <c r="Y144" t="s">
        <v>5182</v>
      </c>
      <c r="Z144" t="s">
        <v>106</v>
      </c>
      <c r="AA144" t="s">
        <v>107</v>
      </c>
      <c r="AB144" t="s">
        <v>110</v>
      </c>
      <c r="AC144">
        <v>3737020</v>
      </c>
      <c r="AD144" t="s">
        <v>5183</v>
      </c>
      <c r="AE144" t="s">
        <v>5184</v>
      </c>
      <c r="AF144">
        <v>437</v>
      </c>
      <c r="AM144" t="s">
        <v>105</v>
      </c>
      <c r="AN144" t="s">
        <v>108</v>
      </c>
      <c r="AP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Row],[Comentário]]=back!C145,back!B145,""))))))))</f>
        <v/>
      </c>
      <c r="AQ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" spans="1:44" x14ac:dyDescent="0.25">
      <c r="A145" t="s">
        <v>5298</v>
      </c>
      <c r="B145">
        <v>137327614</v>
      </c>
      <c r="C145" t="s">
        <v>62</v>
      </c>
      <c r="E145">
        <v>28806356</v>
      </c>
      <c r="F145" t="s">
        <v>5446</v>
      </c>
      <c r="G145" t="s">
        <v>101</v>
      </c>
      <c r="I145">
        <v>41184357</v>
      </c>
      <c r="J145" t="s">
        <v>5447</v>
      </c>
      <c r="K145" s="9">
        <v>45671.45380787037</v>
      </c>
      <c r="L145" s="9">
        <v>45671.453472222223</v>
      </c>
      <c r="M145" s="9">
        <v>45671.45380787037</v>
      </c>
      <c r="N145" t="s">
        <v>62</v>
      </c>
      <c r="O145" t="s">
        <v>62</v>
      </c>
      <c r="P145" s="8">
        <v>45671</v>
      </c>
      <c r="R145" t="s">
        <v>5028</v>
      </c>
      <c r="T145" t="s">
        <v>5189</v>
      </c>
      <c r="Y145" t="s">
        <v>5190</v>
      </c>
      <c r="Z145" t="s">
        <v>106</v>
      </c>
      <c r="AA145" t="s">
        <v>107</v>
      </c>
      <c r="AB145" t="s">
        <v>110</v>
      </c>
      <c r="AC145">
        <v>4853090</v>
      </c>
      <c r="AD145" t="s">
        <v>5191</v>
      </c>
      <c r="AE145" t="s">
        <v>5192</v>
      </c>
      <c r="AF145">
        <v>2</v>
      </c>
      <c r="AM145" t="s">
        <v>105</v>
      </c>
      <c r="AN145" t="s">
        <v>108</v>
      </c>
      <c r="AP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Row],[Comentário]]=back!C146,back!B146,""))))))))</f>
        <v/>
      </c>
      <c r="AQ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" spans="1:44" x14ac:dyDescent="0.25">
      <c r="A146" t="s">
        <v>5298</v>
      </c>
      <c r="B146">
        <v>137327626</v>
      </c>
      <c r="C146" t="s">
        <v>62</v>
      </c>
      <c r="E146">
        <v>28806356</v>
      </c>
      <c r="F146" t="s">
        <v>5446</v>
      </c>
      <c r="G146" t="s">
        <v>101</v>
      </c>
      <c r="I146">
        <v>41184357</v>
      </c>
      <c r="J146" t="s">
        <v>5447</v>
      </c>
      <c r="K146" s="9">
        <v>45671.453842592593</v>
      </c>
      <c r="L146" s="9">
        <v>45671.453472222223</v>
      </c>
      <c r="M146" s="9">
        <v>45671.453842592593</v>
      </c>
      <c r="N146" t="s">
        <v>62</v>
      </c>
      <c r="O146" t="s">
        <v>62</v>
      </c>
      <c r="P146" s="8">
        <v>45671</v>
      </c>
      <c r="R146" t="s">
        <v>5027</v>
      </c>
      <c r="T146" t="s">
        <v>5189</v>
      </c>
      <c r="Y146" t="s">
        <v>5190</v>
      </c>
      <c r="Z146" t="s">
        <v>106</v>
      </c>
      <c r="AA146" t="s">
        <v>107</v>
      </c>
      <c r="AB146" t="s">
        <v>110</v>
      </c>
      <c r="AC146">
        <v>4853090</v>
      </c>
      <c r="AD146" t="s">
        <v>5191</v>
      </c>
      <c r="AE146" t="s">
        <v>5192</v>
      </c>
      <c r="AF146">
        <v>2</v>
      </c>
      <c r="AM146" t="s">
        <v>105</v>
      </c>
      <c r="AN146" t="s">
        <v>108</v>
      </c>
      <c r="AP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Row],[Comentário]]=back!C147,back!B147,""))))))))</f>
        <v/>
      </c>
      <c r="AQ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" spans="1:44" x14ac:dyDescent="0.25">
      <c r="A147" t="s">
        <v>5298</v>
      </c>
      <c r="B147">
        <v>137327632</v>
      </c>
      <c r="C147" t="s">
        <v>62</v>
      </c>
      <c r="E147">
        <v>28806356</v>
      </c>
      <c r="F147" t="s">
        <v>5446</v>
      </c>
      <c r="G147" t="s">
        <v>101</v>
      </c>
      <c r="I147">
        <v>41184357</v>
      </c>
      <c r="J147" t="s">
        <v>5447</v>
      </c>
      <c r="K147" s="9">
        <v>45671.45385416667</v>
      </c>
      <c r="L147" s="9">
        <v>45671.4530787037</v>
      </c>
      <c r="M147" s="9">
        <v>45671.45385416667</v>
      </c>
      <c r="N147" t="s">
        <v>62</v>
      </c>
      <c r="O147" t="s">
        <v>62</v>
      </c>
      <c r="P147" s="8">
        <v>45671</v>
      </c>
      <c r="Q147" t="s">
        <v>3864</v>
      </c>
      <c r="R147" t="s">
        <v>5448</v>
      </c>
      <c r="T147" t="s">
        <v>5189</v>
      </c>
      <c r="Y147" t="s">
        <v>5190</v>
      </c>
      <c r="Z147" t="s">
        <v>106</v>
      </c>
      <c r="AA147" t="s">
        <v>107</v>
      </c>
      <c r="AB147" t="s">
        <v>110</v>
      </c>
      <c r="AC147">
        <v>4853090</v>
      </c>
      <c r="AD147" t="s">
        <v>5191</v>
      </c>
      <c r="AE147" t="s">
        <v>5192</v>
      </c>
      <c r="AF147">
        <v>2</v>
      </c>
      <c r="AM147" t="s">
        <v>105</v>
      </c>
      <c r="AN147" t="s">
        <v>108</v>
      </c>
      <c r="AP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Row],[Comentário]]=back!C148,back!B148,""))))))))</f>
        <v/>
      </c>
      <c r="AQ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" spans="1:44" x14ac:dyDescent="0.25">
      <c r="A148" t="s">
        <v>5298</v>
      </c>
      <c r="B148">
        <v>137327369</v>
      </c>
      <c r="C148" t="s">
        <v>62</v>
      </c>
      <c r="E148">
        <v>28806350</v>
      </c>
      <c r="F148" t="s">
        <v>5449</v>
      </c>
      <c r="G148" t="s">
        <v>101</v>
      </c>
      <c r="I148">
        <v>41184356</v>
      </c>
      <c r="J148" t="s">
        <v>5450</v>
      </c>
      <c r="K148" s="9">
        <v>45671.452939814815</v>
      </c>
      <c r="L148" s="9">
        <v>45671.452777777777</v>
      </c>
      <c r="M148" s="9">
        <v>45671.452939814815</v>
      </c>
      <c r="N148" t="s">
        <v>62</v>
      </c>
      <c r="O148" t="s">
        <v>62</v>
      </c>
      <c r="P148" s="8">
        <v>45671</v>
      </c>
      <c r="R148" t="s">
        <v>5028</v>
      </c>
      <c r="T148" t="s">
        <v>5147</v>
      </c>
      <c r="Y148" t="s">
        <v>5148</v>
      </c>
      <c r="Z148" t="s">
        <v>106</v>
      </c>
      <c r="AA148" t="s">
        <v>107</v>
      </c>
      <c r="AB148" t="s">
        <v>110</v>
      </c>
      <c r="AC148">
        <v>1310914</v>
      </c>
      <c r="AD148" t="s">
        <v>199</v>
      </c>
      <c r="AE148" t="s">
        <v>5124</v>
      </c>
      <c r="AF148">
        <v>1106</v>
      </c>
      <c r="AG148" t="s">
        <v>5198</v>
      </c>
      <c r="AM148" t="s">
        <v>105</v>
      </c>
      <c r="AN148" t="s">
        <v>108</v>
      </c>
      <c r="AP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Row],[Comentário]]=back!C149,back!B149,""))))))))</f>
        <v/>
      </c>
      <c r="AQ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" spans="1:44" x14ac:dyDescent="0.25">
      <c r="A149" t="s">
        <v>5298</v>
      </c>
      <c r="B149">
        <v>137327384</v>
      </c>
      <c r="C149" t="s">
        <v>62</v>
      </c>
      <c r="E149">
        <v>28806350</v>
      </c>
      <c r="F149" t="s">
        <v>5449</v>
      </c>
      <c r="G149" t="s">
        <v>101</v>
      </c>
      <c r="I149">
        <v>41184356</v>
      </c>
      <c r="J149" t="s">
        <v>5450</v>
      </c>
      <c r="K149" s="9">
        <v>45671.452962962961</v>
      </c>
      <c r="L149" s="9">
        <v>45671.452777777777</v>
      </c>
      <c r="M149" s="9">
        <v>45671.452962962961</v>
      </c>
      <c r="N149" t="s">
        <v>62</v>
      </c>
      <c r="O149" t="s">
        <v>62</v>
      </c>
      <c r="P149" s="8">
        <v>45671</v>
      </c>
      <c r="R149" t="s">
        <v>5027</v>
      </c>
      <c r="T149" t="s">
        <v>5147</v>
      </c>
      <c r="Y149" t="s">
        <v>5148</v>
      </c>
      <c r="Z149" t="s">
        <v>106</v>
      </c>
      <c r="AA149" t="s">
        <v>107</v>
      </c>
      <c r="AB149" t="s">
        <v>110</v>
      </c>
      <c r="AC149">
        <v>1310914</v>
      </c>
      <c r="AD149" t="s">
        <v>199</v>
      </c>
      <c r="AE149" t="s">
        <v>5124</v>
      </c>
      <c r="AF149">
        <v>1106</v>
      </c>
      <c r="AG149" t="s">
        <v>5198</v>
      </c>
      <c r="AM149" t="s">
        <v>105</v>
      </c>
      <c r="AN149" t="s">
        <v>108</v>
      </c>
      <c r="AP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Row],[Comentário]]=back!C150,back!B150,""))))))))</f>
        <v/>
      </c>
      <c r="AQ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" spans="1:44" x14ac:dyDescent="0.25">
      <c r="A150" t="s">
        <v>5298</v>
      </c>
      <c r="B150">
        <v>137327370</v>
      </c>
      <c r="C150" t="s">
        <v>62</v>
      </c>
      <c r="E150">
        <v>28806350</v>
      </c>
      <c r="F150" t="s">
        <v>5449</v>
      </c>
      <c r="G150" t="s">
        <v>101</v>
      </c>
      <c r="I150">
        <v>41184356</v>
      </c>
      <c r="J150" t="s">
        <v>5450</v>
      </c>
      <c r="K150" s="9">
        <v>45671.452939814815</v>
      </c>
      <c r="L150" s="9">
        <v>45671.452650462961</v>
      </c>
      <c r="M150" s="9">
        <v>45671.452939814815</v>
      </c>
      <c r="N150" t="s">
        <v>62</v>
      </c>
      <c r="O150" t="s">
        <v>62</v>
      </c>
      <c r="P150" s="8">
        <v>45671</v>
      </c>
      <c r="Q150" t="s">
        <v>3864</v>
      </c>
      <c r="R150" t="s">
        <v>4003</v>
      </c>
      <c r="T150" t="s">
        <v>5147</v>
      </c>
      <c r="Y150" t="s">
        <v>5148</v>
      </c>
      <c r="Z150" t="s">
        <v>106</v>
      </c>
      <c r="AA150" t="s">
        <v>107</v>
      </c>
      <c r="AB150" t="s">
        <v>110</v>
      </c>
      <c r="AC150">
        <v>1310914</v>
      </c>
      <c r="AD150" t="s">
        <v>199</v>
      </c>
      <c r="AE150" t="s">
        <v>5124</v>
      </c>
      <c r="AF150">
        <v>1106</v>
      </c>
      <c r="AG150" t="s">
        <v>5198</v>
      </c>
      <c r="AM150" t="s">
        <v>105</v>
      </c>
      <c r="AN150" t="s">
        <v>108</v>
      </c>
      <c r="AP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Row],[Comentário]]=back!C151,back!B151,""))))))))</f>
        <v/>
      </c>
      <c r="AQ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" spans="1:44" x14ac:dyDescent="0.25">
      <c r="A151" t="s">
        <v>5298</v>
      </c>
      <c r="B151">
        <v>137327246</v>
      </c>
      <c r="C151" t="s">
        <v>62</v>
      </c>
      <c r="E151">
        <v>28806346</v>
      </c>
      <c r="F151" t="s">
        <v>5451</v>
      </c>
      <c r="G151" t="s">
        <v>101</v>
      </c>
      <c r="I151">
        <v>41184355</v>
      </c>
      <c r="J151" t="s">
        <v>5452</v>
      </c>
      <c r="K151" s="9">
        <v>45671.452476851853</v>
      </c>
      <c r="L151" s="9">
        <v>45671.45208333333</v>
      </c>
      <c r="M151" s="9">
        <v>45671.452476851853</v>
      </c>
      <c r="N151" t="s">
        <v>62</v>
      </c>
      <c r="O151" t="s">
        <v>62</v>
      </c>
      <c r="P151" s="8">
        <v>45671</v>
      </c>
      <c r="R151" t="s">
        <v>5028</v>
      </c>
      <c r="Y151" t="s">
        <v>5199</v>
      </c>
      <c r="Z151" t="s">
        <v>106</v>
      </c>
      <c r="AA151" t="s">
        <v>107</v>
      </c>
      <c r="AB151" t="s">
        <v>110</v>
      </c>
      <c r="AC151">
        <v>1026000</v>
      </c>
      <c r="AD151" t="s">
        <v>161</v>
      </c>
      <c r="AE151" t="s">
        <v>5200</v>
      </c>
      <c r="AF151">
        <v>312</v>
      </c>
      <c r="AG151" t="s">
        <v>5201</v>
      </c>
      <c r="AM151" t="s">
        <v>105</v>
      </c>
      <c r="AN151" t="s">
        <v>108</v>
      </c>
      <c r="AP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Row],[Comentário]]=back!C152,back!B152,""))))))))</f>
        <v/>
      </c>
      <c r="AQ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" spans="1:44" x14ac:dyDescent="0.25">
      <c r="A152" t="s">
        <v>5298</v>
      </c>
      <c r="B152">
        <v>137327253</v>
      </c>
      <c r="C152" t="s">
        <v>62</v>
      </c>
      <c r="E152">
        <v>28806346</v>
      </c>
      <c r="F152" t="s">
        <v>5451</v>
      </c>
      <c r="G152" t="s">
        <v>101</v>
      </c>
      <c r="I152">
        <v>41184355</v>
      </c>
      <c r="J152" t="s">
        <v>5452</v>
      </c>
      <c r="K152" s="9">
        <v>45671.452511574076</v>
      </c>
      <c r="L152" s="9">
        <v>45671.45208333333</v>
      </c>
      <c r="M152" s="9">
        <v>45671.452511574076</v>
      </c>
      <c r="N152" t="s">
        <v>62</v>
      </c>
      <c r="O152" t="s">
        <v>62</v>
      </c>
      <c r="P152" s="8">
        <v>45671</v>
      </c>
      <c r="R152" t="s">
        <v>5027</v>
      </c>
      <c r="Y152" t="s">
        <v>5199</v>
      </c>
      <c r="Z152" t="s">
        <v>106</v>
      </c>
      <c r="AA152" t="s">
        <v>107</v>
      </c>
      <c r="AB152" t="s">
        <v>110</v>
      </c>
      <c r="AC152">
        <v>1026000</v>
      </c>
      <c r="AD152" t="s">
        <v>161</v>
      </c>
      <c r="AE152" t="s">
        <v>5200</v>
      </c>
      <c r="AF152">
        <v>312</v>
      </c>
      <c r="AG152" t="s">
        <v>5201</v>
      </c>
      <c r="AM152" t="s">
        <v>105</v>
      </c>
      <c r="AN152" t="s">
        <v>108</v>
      </c>
      <c r="AP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Row],[Comentário]]=back!C153,back!B153,""))))))))</f>
        <v/>
      </c>
      <c r="AQ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" spans="1:44" x14ac:dyDescent="0.25">
      <c r="A153" t="s">
        <v>5298</v>
      </c>
      <c r="B153">
        <v>137327228</v>
      </c>
      <c r="C153" t="s">
        <v>62</v>
      </c>
      <c r="E153">
        <v>28806346</v>
      </c>
      <c r="F153" t="s">
        <v>5451</v>
      </c>
      <c r="G153" t="s">
        <v>101</v>
      </c>
      <c r="I153">
        <v>41184355</v>
      </c>
      <c r="J153" t="s">
        <v>5452</v>
      </c>
      <c r="K153" s="9">
        <v>45671.452407407407</v>
      </c>
      <c r="L153" s="9">
        <v>45671.451932870368</v>
      </c>
      <c r="M153" s="9">
        <v>45671.452407407407</v>
      </c>
      <c r="N153" t="s">
        <v>62</v>
      </c>
      <c r="O153" t="s">
        <v>62</v>
      </c>
      <c r="P153" s="8">
        <v>45671</v>
      </c>
      <c r="Q153" t="s">
        <v>3864</v>
      </c>
      <c r="R153" t="s">
        <v>5453</v>
      </c>
      <c r="Y153" t="s">
        <v>5199</v>
      </c>
      <c r="Z153" t="s">
        <v>106</v>
      </c>
      <c r="AA153" t="s">
        <v>107</v>
      </c>
      <c r="AB153" t="s">
        <v>110</v>
      </c>
      <c r="AC153">
        <v>1026000</v>
      </c>
      <c r="AD153" t="s">
        <v>161</v>
      </c>
      <c r="AE153" t="s">
        <v>5200</v>
      </c>
      <c r="AF153">
        <v>312</v>
      </c>
      <c r="AG153" t="s">
        <v>5201</v>
      </c>
      <c r="AM153" t="s">
        <v>105</v>
      </c>
      <c r="AN153" t="s">
        <v>108</v>
      </c>
      <c r="AP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Row],[Comentário]]=back!C154,back!B154,""))))))))</f>
        <v/>
      </c>
      <c r="AQ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" spans="1:44" x14ac:dyDescent="0.25">
      <c r="A154" t="s">
        <v>5298</v>
      </c>
      <c r="B154">
        <v>137326897</v>
      </c>
      <c r="C154" t="s">
        <v>62</v>
      </c>
      <c r="E154">
        <v>28806335</v>
      </c>
      <c r="F154" t="s">
        <v>5454</v>
      </c>
      <c r="G154" t="s">
        <v>101</v>
      </c>
      <c r="I154">
        <v>41184352</v>
      </c>
      <c r="J154" t="s">
        <v>5455</v>
      </c>
      <c r="K154" s="9">
        <v>45671.451238425929</v>
      </c>
      <c r="L154" s="9">
        <v>45671.451388888891</v>
      </c>
      <c r="M154" s="9">
        <v>45671.451238425929</v>
      </c>
      <c r="N154" t="s">
        <v>62</v>
      </c>
      <c r="O154" t="s">
        <v>62</v>
      </c>
      <c r="P154" s="8">
        <v>45671</v>
      </c>
      <c r="R154" t="s">
        <v>5027</v>
      </c>
      <c r="T154" t="s">
        <v>5207</v>
      </c>
      <c r="Y154" t="s">
        <v>5208</v>
      </c>
      <c r="Z154" t="s">
        <v>106</v>
      </c>
      <c r="AA154" t="s">
        <v>107</v>
      </c>
      <c r="AB154" t="s">
        <v>210</v>
      </c>
      <c r="AC154">
        <v>13454080</v>
      </c>
      <c r="AD154" t="s">
        <v>5209</v>
      </c>
      <c r="AE154" t="s">
        <v>5210</v>
      </c>
      <c r="AF154">
        <v>558</v>
      </c>
      <c r="AM154" t="s">
        <v>105</v>
      </c>
      <c r="AN154" t="s">
        <v>108</v>
      </c>
      <c r="AP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Row],[Comentário]]=back!C155,back!B155,""))))))))</f>
        <v/>
      </c>
      <c r="AQ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" spans="1:44" x14ac:dyDescent="0.25">
      <c r="A155" t="s">
        <v>5298</v>
      </c>
      <c r="B155">
        <v>137327016</v>
      </c>
      <c r="C155" t="s">
        <v>62</v>
      </c>
      <c r="E155">
        <v>28806342</v>
      </c>
      <c r="F155" t="s">
        <v>5456</v>
      </c>
      <c r="G155" t="s">
        <v>101</v>
      </c>
      <c r="I155">
        <v>41184354</v>
      </c>
      <c r="J155" t="s">
        <v>5457</v>
      </c>
      <c r="K155" s="9">
        <v>45671.45175925926</v>
      </c>
      <c r="L155" s="9">
        <v>45671.451388888891</v>
      </c>
      <c r="M155" s="9">
        <v>45671.45175925926</v>
      </c>
      <c r="N155" t="s">
        <v>62</v>
      </c>
      <c r="O155" t="s">
        <v>62</v>
      </c>
      <c r="P155" s="8">
        <v>45671</v>
      </c>
      <c r="R155" t="s">
        <v>5028</v>
      </c>
      <c r="T155" t="s">
        <v>5202</v>
      </c>
      <c r="Y155" t="s">
        <v>5203</v>
      </c>
      <c r="Z155" t="s">
        <v>106</v>
      </c>
      <c r="AA155" t="s">
        <v>107</v>
      </c>
      <c r="AB155" t="s">
        <v>189</v>
      </c>
      <c r="AC155">
        <v>12230075</v>
      </c>
      <c r="AD155" t="s">
        <v>5204</v>
      </c>
      <c r="AE155" t="s">
        <v>5205</v>
      </c>
      <c r="AF155">
        <v>321</v>
      </c>
      <c r="AG155" t="s">
        <v>5206</v>
      </c>
      <c r="AM155" t="s">
        <v>105</v>
      </c>
      <c r="AN155" t="s">
        <v>108</v>
      </c>
      <c r="AP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Row],[Comentário]]=back!C156,back!B156,""))))))))</f>
        <v/>
      </c>
      <c r="AQ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" spans="1:44" x14ac:dyDescent="0.25">
      <c r="A156" t="s">
        <v>5298</v>
      </c>
      <c r="B156">
        <v>137327027</v>
      </c>
      <c r="C156" t="s">
        <v>62</v>
      </c>
      <c r="E156">
        <v>28806342</v>
      </c>
      <c r="F156" t="s">
        <v>5456</v>
      </c>
      <c r="G156" t="s">
        <v>101</v>
      </c>
      <c r="I156">
        <v>41184354</v>
      </c>
      <c r="J156" t="s">
        <v>5457</v>
      </c>
      <c r="K156" s="9">
        <v>45671.451782407406</v>
      </c>
      <c r="L156" s="9">
        <v>45671.451388888891</v>
      </c>
      <c r="M156" s="9">
        <v>45671.451782407406</v>
      </c>
      <c r="N156" t="s">
        <v>62</v>
      </c>
      <c r="O156" t="s">
        <v>62</v>
      </c>
      <c r="P156" s="8">
        <v>45671</v>
      </c>
      <c r="R156" t="s">
        <v>5027</v>
      </c>
      <c r="T156" t="s">
        <v>5202</v>
      </c>
      <c r="Y156" t="s">
        <v>5203</v>
      </c>
      <c r="Z156" t="s">
        <v>106</v>
      </c>
      <c r="AA156" t="s">
        <v>107</v>
      </c>
      <c r="AB156" t="s">
        <v>189</v>
      </c>
      <c r="AC156">
        <v>12230075</v>
      </c>
      <c r="AD156" t="s">
        <v>5204</v>
      </c>
      <c r="AE156" t="s">
        <v>5205</v>
      </c>
      <c r="AF156">
        <v>321</v>
      </c>
      <c r="AG156" t="s">
        <v>5206</v>
      </c>
      <c r="AM156" t="s">
        <v>105</v>
      </c>
      <c r="AN156" t="s">
        <v>108</v>
      </c>
      <c r="AP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Row],[Comentário]]=back!C157,back!B157,""))))))))</f>
        <v/>
      </c>
      <c r="AQ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" spans="1:44" x14ac:dyDescent="0.25">
      <c r="A157" t="s">
        <v>5298</v>
      </c>
      <c r="B157">
        <v>137326998</v>
      </c>
      <c r="C157" t="s">
        <v>62</v>
      </c>
      <c r="E157">
        <v>28806342</v>
      </c>
      <c r="F157" t="s">
        <v>5456</v>
      </c>
      <c r="G157" t="s">
        <v>101</v>
      </c>
      <c r="I157">
        <v>41184354</v>
      </c>
      <c r="J157" t="s">
        <v>5457</v>
      </c>
      <c r="K157" s="9">
        <v>45671.451701388891</v>
      </c>
      <c r="L157" s="9">
        <v>45671.451354166667</v>
      </c>
      <c r="M157" s="9">
        <v>45671.451701388891</v>
      </c>
      <c r="N157" t="s">
        <v>62</v>
      </c>
      <c r="O157" t="s">
        <v>62</v>
      </c>
      <c r="P157" s="8">
        <v>45671</v>
      </c>
      <c r="Q157" t="s">
        <v>3864</v>
      </c>
      <c r="R157" t="s">
        <v>5458</v>
      </c>
      <c r="T157" t="s">
        <v>5202</v>
      </c>
      <c r="Y157" t="s">
        <v>5203</v>
      </c>
      <c r="Z157" t="s">
        <v>106</v>
      </c>
      <c r="AA157" t="s">
        <v>107</v>
      </c>
      <c r="AB157" t="s">
        <v>189</v>
      </c>
      <c r="AC157">
        <v>12230075</v>
      </c>
      <c r="AD157" t="s">
        <v>5204</v>
      </c>
      <c r="AE157" t="s">
        <v>5205</v>
      </c>
      <c r="AF157">
        <v>321</v>
      </c>
      <c r="AG157" t="s">
        <v>5206</v>
      </c>
      <c r="AM157" t="s">
        <v>105</v>
      </c>
      <c r="AN157" t="s">
        <v>108</v>
      </c>
      <c r="AP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Row],[Comentário]]=back!C158,back!B158,""))))))))</f>
        <v/>
      </c>
      <c r="AQ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" spans="1:44" x14ac:dyDescent="0.25">
      <c r="A158" t="s">
        <v>5298</v>
      </c>
      <c r="B158">
        <v>137326906</v>
      </c>
      <c r="C158" t="s">
        <v>62</v>
      </c>
      <c r="E158">
        <v>28806335</v>
      </c>
      <c r="F158" t="s">
        <v>5454</v>
      </c>
      <c r="G158" t="s">
        <v>101</v>
      </c>
      <c r="I158">
        <v>41184352</v>
      </c>
      <c r="J158" t="s">
        <v>5455</v>
      </c>
      <c r="K158" s="9">
        <v>45671.451284722221</v>
      </c>
      <c r="L158" s="9">
        <v>45671.451006944444</v>
      </c>
      <c r="M158" s="9">
        <v>45671.451284722221</v>
      </c>
      <c r="N158" t="s">
        <v>62</v>
      </c>
      <c r="O158" t="s">
        <v>62</v>
      </c>
      <c r="P158" s="8">
        <v>45671</v>
      </c>
      <c r="Q158" t="s">
        <v>3864</v>
      </c>
      <c r="R158" t="s">
        <v>3930</v>
      </c>
      <c r="T158" t="s">
        <v>5207</v>
      </c>
      <c r="Y158" t="s">
        <v>5208</v>
      </c>
      <c r="Z158" t="s">
        <v>106</v>
      </c>
      <c r="AA158" t="s">
        <v>107</v>
      </c>
      <c r="AB158" t="s">
        <v>210</v>
      </c>
      <c r="AC158">
        <v>13454080</v>
      </c>
      <c r="AD158" t="s">
        <v>5209</v>
      </c>
      <c r="AE158" t="s">
        <v>5210</v>
      </c>
      <c r="AF158">
        <v>558</v>
      </c>
      <c r="AM158" t="s">
        <v>105</v>
      </c>
      <c r="AN158" t="s">
        <v>108</v>
      </c>
      <c r="AP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Row],[Comentário]]=back!C159,back!B159,""))))))))</f>
        <v/>
      </c>
      <c r="AQ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" spans="1:44" x14ac:dyDescent="0.25">
      <c r="A159" t="s">
        <v>5298</v>
      </c>
      <c r="B159">
        <v>137326783</v>
      </c>
      <c r="C159" t="s">
        <v>62</v>
      </c>
      <c r="E159">
        <v>28806331</v>
      </c>
      <c r="F159" t="s">
        <v>5459</v>
      </c>
      <c r="G159" t="s">
        <v>101</v>
      </c>
      <c r="I159">
        <v>41184351</v>
      </c>
      <c r="J159" t="s">
        <v>5460</v>
      </c>
      <c r="K159" s="9">
        <v>45671.450833333336</v>
      </c>
      <c r="L159" s="9">
        <v>45671.450694444444</v>
      </c>
      <c r="M159" s="9">
        <v>45671.450833333336</v>
      </c>
      <c r="N159" t="s">
        <v>62</v>
      </c>
      <c r="O159" t="s">
        <v>62</v>
      </c>
      <c r="P159" s="8">
        <v>45671</v>
      </c>
      <c r="R159" t="s">
        <v>5027</v>
      </c>
      <c r="T159" t="s">
        <v>5211</v>
      </c>
      <c r="Y159" t="s">
        <v>5212</v>
      </c>
      <c r="Z159" t="s">
        <v>106</v>
      </c>
      <c r="AA159" t="s">
        <v>107</v>
      </c>
      <c r="AB159" t="s">
        <v>212</v>
      </c>
      <c r="AC159">
        <v>13313111</v>
      </c>
      <c r="AD159" t="s">
        <v>5213</v>
      </c>
      <c r="AE159" t="s">
        <v>5214</v>
      </c>
      <c r="AF159">
        <v>73</v>
      </c>
      <c r="AM159" t="s">
        <v>105</v>
      </c>
      <c r="AN159" t="s">
        <v>108</v>
      </c>
      <c r="AP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Row],[Comentário]]=back!C160,back!B160,""))))))))</f>
        <v/>
      </c>
      <c r="AQ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" spans="1:44" x14ac:dyDescent="0.25">
      <c r="A160" t="s">
        <v>5298</v>
      </c>
      <c r="B160">
        <v>137326792</v>
      </c>
      <c r="C160" t="s">
        <v>62</v>
      </c>
      <c r="E160">
        <v>28806331</v>
      </c>
      <c r="F160" t="s">
        <v>5459</v>
      </c>
      <c r="G160" t="s">
        <v>101</v>
      </c>
      <c r="I160">
        <v>41184351</v>
      </c>
      <c r="J160" t="s">
        <v>5460</v>
      </c>
      <c r="K160" s="9">
        <v>45671.450868055559</v>
      </c>
      <c r="L160" s="9">
        <v>45671.450694444444</v>
      </c>
      <c r="M160" s="9">
        <v>45671.450868055559</v>
      </c>
      <c r="N160" t="s">
        <v>62</v>
      </c>
      <c r="O160" t="s">
        <v>62</v>
      </c>
      <c r="P160" s="8">
        <v>45671</v>
      </c>
      <c r="R160" t="s">
        <v>5028</v>
      </c>
      <c r="T160" t="s">
        <v>5211</v>
      </c>
      <c r="Y160" t="s">
        <v>5212</v>
      </c>
      <c r="Z160" t="s">
        <v>106</v>
      </c>
      <c r="AA160" t="s">
        <v>107</v>
      </c>
      <c r="AB160" t="s">
        <v>212</v>
      </c>
      <c r="AC160">
        <v>13313111</v>
      </c>
      <c r="AD160" t="s">
        <v>5213</v>
      </c>
      <c r="AE160" t="s">
        <v>5214</v>
      </c>
      <c r="AF160">
        <v>73</v>
      </c>
      <c r="AM160" t="s">
        <v>105</v>
      </c>
      <c r="AN160" t="s">
        <v>108</v>
      </c>
      <c r="AP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Row],[Comentário]]=back!C161,back!B161,""))))))))</f>
        <v/>
      </c>
      <c r="AQ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" spans="1:44" x14ac:dyDescent="0.25">
      <c r="A161" t="s">
        <v>5298</v>
      </c>
      <c r="B161">
        <v>137326891</v>
      </c>
      <c r="C161" t="s">
        <v>62</v>
      </c>
      <c r="E161">
        <v>28806335</v>
      </c>
      <c r="F161" t="s">
        <v>5454</v>
      </c>
      <c r="G161" t="s">
        <v>101</v>
      </c>
      <c r="I161">
        <v>41184352</v>
      </c>
      <c r="J161" t="s">
        <v>5455</v>
      </c>
      <c r="K161" s="9">
        <v>45671.451215277775</v>
      </c>
      <c r="L161" s="9">
        <v>45671.450694444444</v>
      </c>
      <c r="M161" s="9">
        <v>45671.451215277775</v>
      </c>
      <c r="N161" t="s">
        <v>62</v>
      </c>
      <c r="O161" t="s">
        <v>62</v>
      </c>
      <c r="P161" s="8">
        <v>45671</v>
      </c>
      <c r="R161" t="s">
        <v>5028</v>
      </c>
      <c r="T161" t="s">
        <v>5207</v>
      </c>
      <c r="Y161" t="s">
        <v>5208</v>
      </c>
      <c r="Z161" t="s">
        <v>106</v>
      </c>
      <c r="AA161" t="s">
        <v>107</v>
      </c>
      <c r="AB161" t="s">
        <v>210</v>
      </c>
      <c r="AC161">
        <v>13454080</v>
      </c>
      <c r="AD161" t="s">
        <v>5209</v>
      </c>
      <c r="AE161" t="s">
        <v>5210</v>
      </c>
      <c r="AF161">
        <v>558</v>
      </c>
      <c r="AM161" t="s">
        <v>105</v>
      </c>
      <c r="AN161" t="s">
        <v>108</v>
      </c>
      <c r="AP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Row],[Comentário]]=back!C162,back!B162,""))))))))</f>
        <v/>
      </c>
      <c r="AQ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" spans="1:44" x14ac:dyDescent="0.25">
      <c r="A162" t="s">
        <v>5298</v>
      </c>
      <c r="B162">
        <v>137326778</v>
      </c>
      <c r="C162" t="s">
        <v>62</v>
      </c>
      <c r="E162">
        <v>28806331</v>
      </c>
      <c r="F162" t="s">
        <v>5459</v>
      </c>
      <c r="G162" t="s">
        <v>101</v>
      </c>
      <c r="I162">
        <v>41184351</v>
      </c>
      <c r="J162" t="s">
        <v>5460</v>
      </c>
      <c r="K162" s="9">
        <v>45671.450821759259</v>
      </c>
      <c r="L162" s="9">
        <v>45671.448842592596</v>
      </c>
      <c r="M162" s="9">
        <v>45671.450821759259</v>
      </c>
      <c r="N162" t="s">
        <v>62</v>
      </c>
      <c r="O162" t="s">
        <v>62</v>
      </c>
      <c r="P162" s="8">
        <v>45671</v>
      </c>
      <c r="Q162" t="s">
        <v>3864</v>
      </c>
      <c r="R162" t="s">
        <v>3931</v>
      </c>
      <c r="T162" t="s">
        <v>5211</v>
      </c>
      <c r="Y162" t="s">
        <v>5212</v>
      </c>
      <c r="Z162" t="s">
        <v>106</v>
      </c>
      <c r="AA162" t="s">
        <v>107</v>
      </c>
      <c r="AB162" t="s">
        <v>212</v>
      </c>
      <c r="AC162">
        <v>13313111</v>
      </c>
      <c r="AD162" t="s">
        <v>5213</v>
      </c>
      <c r="AE162" t="s">
        <v>5214</v>
      </c>
      <c r="AF162">
        <v>73</v>
      </c>
      <c r="AM162" t="s">
        <v>105</v>
      </c>
      <c r="AN162" t="s">
        <v>108</v>
      </c>
      <c r="AP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Row],[Comentário]]=back!C163,back!B163,""))))))))</f>
        <v/>
      </c>
      <c r="AQ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" spans="1:44" x14ac:dyDescent="0.25">
      <c r="A163" t="s">
        <v>5298</v>
      </c>
      <c r="B163">
        <v>137326221</v>
      </c>
      <c r="C163" t="s">
        <v>62</v>
      </c>
      <c r="E163">
        <v>28806326</v>
      </c>
      <c r="F163" t="s">
        <v>5461</v>
      </c>
      <c r="G163" t="s">
        <v>101</v>
      </c>
      <c r="I163">
        <v>41184350</v>
      </c>
      <c r="J163" t="s">
        <v>5215</v>
      </c>
      <c r="K163" s="9">
        <v>45671.448645833334</v>
      </c>
      <c r="L163" s="9">
        <v>45671.448611111111</v>
      </c>
      <c r="M163" s="9">
        <v>45671.448645833334</v>
      </c>
      <c r="N163" t="s">
        <v>62</v>
      </c>
      <c r="O163" t="s">
        <v>62</v>
      </c>
      <c r="P163" s="8">
        <v>45671</v>
      </c>
      <c r="R163" t="s">
        <v>5027</v>
      </c>
      <c r="T163" t="s">
        <v>5216</v>
      </c>
      <c r="Y163" t="s">
        <v>5217</v>
      </c>
      <c r="Z163" t="s">
        <v>106</v>
      </c>
      <c r="AA163" t="s">
        <v>107</v>
      </c>
      <c r="AB163" t="s">
        <v>110</v>
      </c>
      <c r="AC163">
        <v>2435000</v>
      </c>
      <c r="AD163" t="s">
        <v>5218</v>
      </c>
      <c r="AE163" t="s">
        <v>5219</v>
      </c>
      <c r="AF163">
        <v>76</v>
      </c>
      <c r="AG163" t="s">
        <v>5220</v>
      </c>
      <c r="AM163" t="s">
        <v>105</v>
      </c>
      <c r="AN163" t="s">
        <v>108</v>
      </c>
      <c r="AP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Row],[Comentário]]=back!C164,back!B164,""))))))))</f>
        <v/>
      </c>
      <c r="AQ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" spans="1:44" x14ac:dyDescent="0.25">
      <c r="A164" t="s">
        <v>5298</v>
      </c>
      <c r="B164">
        <v>137326230</v>
      </c>
      <c r="C164" t="s">
        <v>62</v>
      </c>
      <c r="E164">
        <v>28806326</v>
      </c>
      <c r="F164" t="s">
        <v>5461</v>
      </c>
      <c r="G164" t="s">
        <v>101</v>
      </c>
      <c r="I164">
        <v>41184350</v>
      </c>
      <c r="J164" t="s">
        <v>5215</v>
      </c>
      <c r="K164" s="9">
        <v>45671.44866898148</v>
      </c>
      <c r="L164" s="9">
        <v>45671.448611111111</v>
      </c>
      <c r="M164" s="9">
        <v>45671.44866898148</v>
      </c>
      <c r="N164" t="s">
        <v>62</v>
      </c>
      <c r="O164" t="s">
        <v>62</v>
      </c>
      <c r="P164" s="8">
        <v>45671</v>
      </c>
      <c r="R164" t="s">
        <v>5028</v>
      </c>
      <c r="T164" t="s">
        <v>5216</v>
      </c>
      <c r="Y164" t="s">
        <v>5217</v>
      </c>
      <c r="Z164" t="s">
        <v>106</v>
      </c>
      <c r="AA164" t="s">
        <v>107</v>
      </c>
      <c r="AB164" t="s">
        <v>110</v>
      </c>
      <c r="AC164">
        <v>2435000</v>
      </c>
      <c r="AD164" t="s">
        <v>5218</v>
      </c>
      <c r="AE164" t="s">
        <v>5219</v>
      </c>
      <c r="AF164">
        <v>76</v>
      </c>
      <c r="AG164" t="s">
        <v>5220</v>
      </c>
      <c r="AM164" t="s">
        <v>105</v>
      </c>
      <c r="AN164" t="s">
        <v>108</v>
      </c>
      <c r="AP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Row],[Comentário]]=back!C165,back!B165,""))))))))</f>
        <v/>
      </c>
      <c r="AQ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" spans="1:44" x14ac:dyDescent="0.25">
      <c r="A165" t="s">
        <v>5298</v>
      </c>
      <c r="B165">
        <v>137326213</v>
      </c>
      <c r="C165" t="s">
        <v>62</v>
      </c>
      <c r="E165">
        <v>28806326</v>
      </c>
      <c r="F165" t="s">
        <v>5461</v>
      </c>
      <c r="G165" t="s">
        <v>101</v>
      </c>
      <c r="I165">
        <v>41184350</v>
      </c>
      <c r="J165" t="s">
        <v>5215</v>
      </c>
      <c r="K165" s="9">
        <v>45671.448599537034</v>
      </c>
      <c r="L165" s="9">
        <v>45671.448240740741</v>
      </c>
      <c r="M165" s="9">
        <v>45671.448599537034</v>
      </c>
      <c r="N165" t="s">
        <v>62</v>
      </c>
      <c r="O165" t="s">
        <v>62</v>
      </c>
      <c r="P165" s="8">
        <v>45671</v>
      </c>
      <c r="Q165" t="s">
        <v>3864</v>
      </c>
      <c r="R165" t="s">
        <v>3932</v>
      </c>
      <c r="T165" t="s">
        <v>5216</v>
      </c>
      <c r="Y165" t="s">
        <v>5217</v>
      </c>
      <c r="Z165" t="s">
        <v>106</v>
      </c>
      <c r="AA165" t="s">
        <v>107</v>
      </c>
      <c r="AB165" t="s">
        <v>110</v>
      </c>
      <c r="AC165">
        <v>2435000</v>
      </c>
      <c r="AD165" t="s">
        <v>5218</v>
      </c>
      <c r="AE165" t="s">
        <v>5219</v>
      </c>
      <c r="AF165">
        <v>76</v>
      </c>
      <c r="AG165" t="s">
        <v>5220</v>
      </c>
      <c r="AM165" t="s">
        <v>105</v>
      </c>
      <c r="AN165" t="s">
        <v>108</v>
      </c>
      <c r="AP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Row],[Comentário]]=back!C166,back!B166,""))))))))</f>
        <v/>
      </c>
      <c r="AQ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" spans="1:44" x14ac:dyDescent="0.25">
      <c r="A166" t="s">
        <v>5298</v>
      </c>
      <c r="B166">
        <v>137326008</v>
      </c>
      <c r="C166" t="s">
        <v>62</v>
      </c>
      <c r="E166">
        <v>28806315</v>
      </c>
      <c r="F166" t="s">
        <v>5462</v>
      </c>
      <c r="G166" t="s">
        <v>101</v>
      </c>
      <c r="I166">
        <v>41184348</v>
      </c>
      <c r="J166" t="s">
        <v>5463</v>
      </c>
      <c r="K166" s="9">
        <v>45671.447800925926</v>
      </c>
      <c r="L166" s="9">
        <v>45671.447916666664</v>
      </c>
      <c r="M166" s="9">
        <v>45671.447800925926</v>
      </c>
      <c r="N166" t="s">
        <v>62</v>
      </c>
      <c r="O166" t="s">
        <v>62</v>
      </c>
      <c r="P166" s="8">
        <v>45671</v>
      </c>
      <c r="R166" t="s">
        <v>5027</v>
      </c>
      <c r="T166" t="s">
        <v>5221</v>
      </c>
      <c r="Y166" t="s">
        <v>5222</v>
      </c>
      <c r="Z166" t="s">
        <v>106</v>
      </c>
      <c r="AA166" t="s">
        <v>107</v>
      </c>
      <c r="AB166" t="s">
        <v>215</v>
      </c>
      <c r="AC166">
        <v>9890003</v>
      </c>
      <c r="AD166" t="s">
        <v>216</v>
      </c>
      <c r="AE166" t="s">
        <v>5223</v>
      </c>
      <c r="AF166">
        <v>1377</v>
      </c>
      <c r="AG166" t="s">
        <v>5224</v>
      </c>
      <c r="AM166" t="s">
        <v>105</v>
      </c>
      <c r="AN166" t="s">
        <v>108</v>
      </c>
      <c r="AP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Row],[Comentário]]=back!C167,back!B167,""))))))))</f>
        <v/>
      </c>
      <c r="AQ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" spans="1:44" x14ac:dyDescent="0.25">
      <c r="A167" t="s">
        <v>5298</v>
      </c>
      <c r="B167">
        <v>137326015</v>
      </c>
      <c r="C167" t="s">
        <v>62</v>
      </c>
      <c r="E167">
        <v>28806315</v>
      </c>
      <c r="F167" t="s">
        <v>5462</v>
      </c>
      <c r="G167" t="s">
        <v>101</v>
      </c>
      <c r="I167">
        <v>41184348</v>
      </c>
      <c r="J167" t="s">
        <v>5463</v>
      </c>
      <c r="K167" s="9">
        <v>45671.447824074072</v>
      </c>
      <c r="L167" s="9">
        <v>45671.447916666664</v>
      </c>
      <c r="M167" s="9">
        <v>45671.447824074072</v>
      </c>
      <c r="N167" t="s">
        <v>62</v>
      </c>
      <c r="O167" t="s">
        <v>62</v>
      </c>
      <c r="P167" s="8">
        <v>45671</v>
      </c>
      <c r="R167" t="s">
        <v>5028</v>
      </c>
      <c r="T167" t="s">
        <v>5221</v>
      </c>
      <c r="Y167" t="s">
        <v>5222</v>
      </c>
      <c r="Z167" t="s">
        <v>106</v>
      </c>
      <c r="AA167" t="s">
        <v>107</v>
      </c>
      <c r="AB167" t="s">
        <v>215</v>
      </c>
      <c r="AC167">
        <v>9890003</v>
      </c>
      <c r="AD167" t="s">
        <v>216</v>
      </c>
      <c r="AE167" t="s">
        <v>5223</v>
      </c>
      <c r="AF167">
        <v>1377</v>
      </c>
      <c r="AG167" t="s">
        <v>5224</v>
      </c>
      <c r="AM167" t="s">
        <v>105</v>
      </c>
      <c r="AN167" t="s">
        <v>108</v>
      </c>
      <c r="AP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Row],[Comentário]]=back!C168,back!B168,""))))))))</f>
        <v/>
      </c>
      <c r="AQ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" spans="1:44" x14ac:dyDescent="0.25">
      <c r="A168" t="s">
        <v>5298</v>
      </c>
      <c r="B168">
        <v>137326058</v>
      </c>
      <c r="C168" t="s">
        <v>62</v>
      </c>
      <c r="E168">
        <v>28806305</v>
      </c>
      <c r="F168" t="s">
        <v>5464</v>
      </c>
      <c r="G168" t="s">
        <v>101</v>
      </c>
      <c r="I168">
        <v>41184347</v>
      </c>
      <c r="J168" t="s">
        <v>5465</v>
      </c>
      <c r="K168" s="9">
        <v>45671.44803240741</v>
      </c>
      <c r="L168" s="9">
        <v>45671.447916666664</v>
      </c>
      <c r="M168" s="9">
        <v>45671.44803240741</v>
      </c>
      <c r="N168" t="s">
        <v>62</v>
      </c>
      <c r="O168" t="s">
        <v>62</v>
      </c>
      <c r="P168" s="8">
        <v>45671</v>
      </c>
      <c r="R168" t="s">
        <v>5027</v>
      </c>
      <c r="T168" t="s">
        <v>5466</v>
      </c>
      <c r="V168">
        <v>5516981461784</v>
      </c>
      <c r="Y168" t="s">
        <v>5185</v>
      </c>
      <c r="Z168" t="s">
        <v>106</v>
      </c>
      <c r="AA168" t="s">
        <v>107</v>
      </c>
      <c r="AB168" t="s">
        <v>5186</v>
      </c>
      <c r="AC168">
        <v>14580000</v>
      </c>
      <c r="AD168" t="s">
        <v>5187</v>
      </c>
      <c r="AE168" t="s">
        <v>5188</v>
      </c>
      <c r="AF168">
        <v>187</v>
      </c>
      <c r="AM168" t="s">
        <v>105</v>
      </c>
      <c r="AN168" t="s">
        <v>108</v>
      </c>
      <c r="AP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Row],[Comentário]]=back!C169,back!B169,""))))))))</f>
        <v/>
      </c>
      <c r="AQ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" spans="1:44" x14ac:dyDescent="0.25">
      <c r="A169" t="s">
        <v>5298</v>
      </c>
      <c r="B169">
        <v>137326070</v>
      </c>
      <c r="C169" t="s">
        <v>62</v>
      </c>
      <c r="E169">
        <v>28806305</v>
      </c>
      <c r="F169" t="s">
        <v>5464</v>
      </c>
      <c r="G169" t="s">
        <v>101</v>
      </c>
      <c r="I169">
        <v>41184347</v>
      </c>
      <c r="J169" t="s">
        <v>5465</v>
      </c>
      <c r="K169" s="9">
        <v>45671.448067129626</v>
      </c>
      <c r="L169" s="9">
        <v>45671.447916666664</v>
      </c>
      <c r="M169" s="9">
        <v>45671.448067129626</v>
      </c>
      <c r="N169" t="s">
        <v>62</v>
      </c>
      <c r="O169" t="s">
        <v>62</v>
      </c>
      <c r="P169" s="8">
        <v>45671</v>
      </c>
      <c r="R169" t="s">
        <v>5028</v>
      </c>
      <c r="T169" t="s">
        <v>5466</v>
      </c>
      <c r="V169">
        <v>5516981461784</v>
      </c>
      <c r="Y169" t="s">
        <v>5185</v>
      </c>
      <c r="Z169" t="s">
        <v>106</v>
      </c>
      <c r="AA169" t="s">
        <v>107</v>
      </c>
      <c r="AB169" t="s">
        <v>5186</v>
      </c>
      <c r="AC169">
        <v>14580000</v>
      </c>
      <c r="AD169" t="s">
        <v>5187</v>
      </c>
      <c r="AE169" t="s">
        <v>5188</v>
      </c>
      <c r="AF169">
        <v>187</v>
      </c>
      <c r="AM169" t="s">
        <v>105</v>
      </c>
      <c r="AN169" t="s">
        <v>108</v>
      </c>
      <c r="AP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Row],[Comentário]]=back!C170,back!B170,""))))))))</f>
        <v/>
      </c>
      <c r="AQ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" spans="1:44" x14ac:dyDescent="0.25">
      <c r="A170" t="s">
        <v>5298</v>
      </c>
      <c r="B170">
        <v>137326019</v>
      </c>
      <c r="C170" t="s">
        <v>62</v>
      </c>
      <c r="E170">
        <v>28806315</v>
      </c>
      <c r="F170" t="s">
        <v>5462</v>
      </c>
      <c r="G170" t="s">
        <v>101</v>
      </c>
      <c r="I170">
        <v>41184348</v>
      </c>
      <c r="J170" t="s">
        <v>5463</v>
      </c>
      <c r="K170" s="9">
        <v>45671.447835648149</v>
      </c>
      <c r="L170" s="9">
        <v>45671.447430555556</v>
      </c>
      <c r="M170" s="9">
        <v>45671.447835648149</v>
      </c>
      <c r="N170" t="s">
        <v>62</v>
      </c>
      <c r="O170" t="s">
        <v>62</v>
      </c>
      <c r="P170" s="8">
        <v>45671</v>
      </c>
      <c r="Q170" t="s">
        <v>3864</v>
      </c>
      <c r="R170" t="s">
        <v>3933</v>
      </c>
      <c r="T170" t="s">
        <v>5221</v>
      </c>
      <c r="Y170" t="s">
        <v>5222</v>
      </c>
      <c r="Z170" t="s">
        <v>106</v>
      </c>
      <c r="AA170" t="s">
        <v>107</v>
      </c>
      <c r="AB170" t="s">
        <v>215</v>
      </c>
      <c r="AC170">
        <v>9890003</v>
      </c>
      <c r="AD170" t="s">
        <v>216</v>
      </c>
      <c r="AE170" t="s">
        <v>5223</v>
      </c>
      <c r="AF170">
        <v>1377</v>
      </c>
      <c r="AG170" t="s">
        <v>5224</v>
      </c>
      <c r="AM170" t="s">
        <v>105</v>
      </c>
      <c r="AN170" t="s">
        <v>108</v>
      </c>
      <c r="AP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Row],[Comentário]]=back!C171,back!B171,""))))))))</f>
        <v/>
      </c>
      <c r="AQ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" spans="1:44" x14ac:dyDescent="0.25">
      <c r="A171" t="s">
        <v>5298</v>
      </c>
      <c r="B171">
        <v>137325893</v>
      </c>
      <c r="C171" t="s">
        <v>62</v>
      </c>
      <c r="E171">
        <v>28806305</v>
      </c>
      <c r="F171" t="s">
        <v>5464</v>
      </c>
      <c r="G171" t="s">
        <v>101</v>
      </c>
      <c r="I171">
        <v>41184347</v>
      </c>
      <c r="J171" t="s">
        <v>5465</v>
      </c>
      <c r="K171" s="9">
        <v>45671.447372685187</v>
      </c>
      <c r="L171" s="9">
        <v>45671.447071759256</v>
      </c>
      <c r="M171" s="9">
        <v>45671.447372685187</v>
      </c>
      <c r="N171" t="s">
        <v>62</v>
      </c>
      <c r="O171" t="s">
        <v>62</v>
      </c>
      <c r="P171" s="8">
        <v>45671</v>
      </c>
      <c r="Q171" t="s">
        <v>3864</v>
      </c>
      <c r="R171" t="s">
        <v>3940</v>
      </c>
      <c r="T171" t="s">
        <v>5466</v>
      </c>
      <c r="V171">
        <v>5516981461784</v>
      </c>
      <c r="Y171" t="s">
        <v>5185</v>
      </c>
      <c r="Z171" t="s">
        <v>106</v>
      </c>
      <c r="AA171" t="s">
        <v>107</v>
      </c>
      <c r="AB171" t="s">
        <v>5186</v>
      </c>
      <c r="AC171">
        <v>14580000</v>
      </c>
      <c r="AD171" t="s">
        <v>5187</v>
      </c>
      <c r="AE171" t="s">
        <v>5188</v>
      </c>
      <c r="AF171">
        <v>187</v>
      </c>
      <c r="AM171" t="s">
        <v>105</v>
      </c>
      <c r="AN171" t="s">
        <v>108</v>
      </c>
      <c r="AP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Row],[Comentário]]=back!C172,back!B172,""))))))))</f>
        <v/>
      </c>
      <c r="AQ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" spans="1:44" x14ac:dyDescent="0.25">
      <c r="A172" t="s">
        <v>5298</v>
      </c>
      <c r="B172">
        <v>137325835</v>
      </c>
      <c r="C172" t="s">
        <v>62</v>
      </c>
      <c r="E172">
        <v>28806305</v>
      </c>
      <c r="F172" t="s">
        <v>5464</v>
      </c>
      <c r="G172" t="s">
        <v>101</v>
      </c>
      <c r="I172">
        <v>41184347</v>
      </c>
      <c r="J172" t="s">
        <v>5465</v>
      </c>
      <c r="K172" s="9">
        <v>45671.447129629632</v>
      </c>
      <c r="L172" s="9">
        <v>45671.446886574071</v>
      </c>
      <c r="M172" s="9">
        <v>45671.447129629632</v>
      </c>
      <c r="N172" t="s">
        <v>62</v>
      </c>
      <c r="O172" t="s">
        <v>62</v>
      </c>
      <c r="P172" s="8">
        <v>45671</v>
      </c>
      <c r="Q172" t="s">
        <v>3864</v>
      </c>
      <c r="R172" t="s">
        <v>3941</v>
      </c>
      <c r="T172" t="s">
        <v>5466</v>
      </c>
      <c r="V172">
        <v>5516981461784</v>
      </c>
      <c r="Y172" t="s">
        <v>5185</v>
      </c>
      <c r="Z172" t="s">
        <v>106</v>
      </c>
      <c r="AA172" t="s">
        <v>107</v>
      </c>
      <c r="AB172" t="s">
        <v>5186</v>
      </c>
      <c r="AC172">
        <v>14580000</v>
      </c>
      <c r="AD172" t="s">
        <v>5187</v>
      </c>
      <c r="AE172" t="s">
        <v>5188</v>
      </c>
      <c r="AF172">
        <v>187</v>
      </c>
      <c r="AM172" t="s">
        <v>105</v>
      </c>
      <c r="AN172" t="s">
        <v>108</v>
      </c>
      <c r="AP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Row],[Comentário]]=back!C173,back!B173,""))))))))</f>
        <v/>
      </c>
      <c r="AQ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" spans="1:44" x14ac:dyDescent="0.25">
      <c r="A173" t="s">
        <v>5298</v>
      </c>
      <c r="B173">
        <v>137325780</v>
      </c>
      <c r="C173" t="s">
        <v>62</v>
      </c>
      <c r="E173">
        <v>28806300</v>
      </c>
      <c r="F173" t="s">
        <v>5467</v>
      </c>
      <c r="G173" t="s">
        <v>101</v>
      </c>
      <c r="I173">
        <v>41184346</v>
      </c>
      <c r="J173" t="s">
        <v>5468</v>
      </c>
      <c r="K173" s="9">
        <v>45671.446863425925</v>
      </c>
      <c r="L173" s="9">
        <v>45671.446562500001</v>
      </c>
      <c r="M173" s="9">
        <v>45671.446863425925</v>
      </c>
      <c r="N173" t="s">
        <v>62</v>
      </c>
      <c r="O173" t="s">
        <v>62</v>
      </c>
      <c r="P173" s="8">
        <v>45671</v>
      </c>
      <c r="Q173" t="s">
        <v>3864</v>
      </c>
      <c r="R173" t="s">
        <v>3942</v>
      </c>
      <c r="T173" t="s">
        <v>5225</v>
      </c>
      <c r="Y173" t="s">
        <v>5226</v>
      </c>
      <c r="Z173" t="s">
        <v>106</v>
      </c>
      <c r="AA173" t="s">
        <v>107</v>
      </c>
      <c r="AB173" t="s">
        <v>110</v>
      </c>
      <c r="AC173">
        <v>3976200</v>
      </c>
      <c r="AD173" t="s">
        <v>5227</v>
      </c>
      <c r="AE173" t="s">
        <v>5228</v>
      </c>
      <c r="AF173">
        <v>191</v>
      </c>
      <c r="AM173" t="s">
        <v>105</v>
      </c>
      <c r="AN173" t="s">
        <v>108</v>
      </c>
      <c r="AP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Row],[Comentário]]=back!C174,back!B174,""))))))))</f>
        <v/>
      </c>
      <c r="AQ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" spans="1:44" x14ac:dyDescent="0.25">
      <c r="A174" t="s">
        <v>5298</v>
      </c>
      <c r="B174">
        <v>137325679</v>
      </c>
      <c r="C174" t="s">
        <v>62</v>
      </c>
      <c r="E174">
        <v>28806297</v>
      </c>
      <c r="F174" t="s">
        <v>5469</v>
      </c>
      <c r="G174" t="s">
        <v>101</v>
      </c>
      <c r="I174">
        <v>41184345</v>
      </c>
      <c r="J174" t="s">
        <v>5470</v>
      </c>
      <c r="K174" s="9">
        <v>45671.446412037039</v>
      </c>
      <c r="L174" s="9">
        <v>45671.446527777778</v>
      </c>
      <c r="M174" s="9">
        <v>45671.446412037039</v>
      </c>
      <c r="N174" t="s">
        <v>62</v>
      </c>
      <c r="O174" t="s">
        <v>62</v>
      </c>
      <c r="P174" s="8">
        <v>45671</v>
      </c>
      <c r="R174" t="s">
        <v>5027</v>
      </c>
      <c r="T174" t="s">
        <v>5229</v>
      </c>
      <c r="Y174" t="s">
        <v>5230</v>
      </c>
      <c r="Z174" t="s">
        <v>106</v>
      </c>
      <c r="AA174" t="s">
        <v>107</v>
      </c>
      <c r="AB174" t="s">
        <v>5231</v>
      </c>
      <c r="AC174">
        <v>7600000</v>
      </c>
      <c r="AD174" t="s">
        <v>5232</v>
      </c>
      <c r="AE174" t="s">
        <v>5233</v>
      </c>
      <c r="AF174">
        <v>595</v>
      </c>
      <c r="AG174" t="s">
        <v>5234</v>
      </c>
      <c r="AM174" t="s">
        <v>105</v>
      </c>
      <c r="AN174" t="s">
        <v>108</v>
      </c>
      <c r="AP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Row],[Comentário]]=back!C175,back!B175,""))))))))</f>
        <v/>
      </c>
      <c r="AQ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" spans="1:44" x14ac:dyDescent="0.25">
      <c r="A175" t="s">
        <v>5298</v>
      </c>
      <c r="B175">
        <v>137325687</v>
      </c>
      <c r="C175" t="s">
        <v>62</v>
      </c>
      <c r="E175">
        <v>28806297</v>
      </c>
      <c r="F175" t="s">
        <v>5469</v>
      </c>
      <c r="G175" t="s">
        <v>101</v>
      </c>
      <c r="I175">
        <v>41184345</v>
      </c>
      <c r="J175" t="s">
        <v>5470</v>
      </c>
      <c r="K175" s="9">
        <v>45671.446435185186</v>
      </c>
      <c r="L175" s="9">
        <v>45671.446527777778</v>
      </c>
      <c r="M175" s="9">
        <v>45671.446435185186</v>
      </c>
      <c r="N175" t="s">
        <v>62</v>
      </c>
      <c r="O175" t="s">
        <v>62</v>
      </c>
      <c r="P175" s="8">
        <v>45671</v>
      </c>
      <c r="R175" t="s">
        <v>5028</v>
      </c>
      <c r="T175" t="s">
        <v>5229</v>
      </c>
      <c r="Y175" t="s">
        <v>5230</v>
      </c>
      <c r="Z175" t="s">
        <v>106</v>
      </c>
      <c r="AA175" t="s">
        <v>107</v>
      </c>
      <c r="AB175" t="s">
        <v>5231</v>
      </c>
      <c r="AC175">
        <v>7600000</v>
      </c>
      <c r="AD175" t="s">
        <v>5232</v>
      </c>
      <c r="AE175" t="s">
        <v>5233</v>
      </c>
      <c r="AF175">
        <v>595</v>
      </c>
      <c r="AG175" t="s">
        <v>5234</v>
      </c>
      <c r="AM175" t="s">
        <v>105</v>
      </c>
      <c r="AN175" t="s">
        <v>108</v>
      </c>
      <c r="AP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Row],[Comentário]]=back!C176,back!B176,""))))))))</f>
        <v/>
      </c>
      <c r="AQ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" spans="1:44" x14ac:dyDescent="0.25">
      <c r="A176" t="s">
        <v>5298</v>
      </c>
      <c r="B176">
        <v>137325759</v>
      </c>
      <c r="C176" t="s">
        <v>62</v>
      </c>
      <c r="E176">
        <v>28806300</v>
      </c>
      <c r="F176" t="s">
        <v>5467</v>
      </c>
      <c r="G176" t="s">
        <v>101</v>
      </c>
      <c r="I176">
        <v>41184346</v>
      </c>
      <c r="J176" t="s">
        <v>5468</v>
      </c>
      <c r="K176" s="9">
        <v>45671.446770833332</v>
      </c>
      <c r="L176" s="9">
        <v>45671.446527777778</v>
      </c>
      <c r="M176" s="9">
        <v>45671.446770833332</v>
      </c>
      <c r="N176" t="s">
        <v>62</v>
      </c>
      <c r="O176" t="s">
        <v>62</v>
      </c>
      <c r="P176" s="8">
        <v>45671</v>
      </c>
      <c r="R176" t="s">
        <v>5028</v>
      </c>
      <c r="T176" t="s">
        <v>5225</v>
      </c>
      <c r="Y176" t="s">
        <v>5226</v>
      </c>
      <c r="Z176" t="s">
        <v>106</v>
      </c>
      <c r="AA176" t="s">
        <v>107</v>
      </c>
      <c r="AB176" t="s">
        <v>110</v>
      </c>
      <c r="AC176">
        <v>3976200</v>
      </c>
      <c r="AD176" t="s">
        <v>5227</v>
      </c>
      <c r="AE176" t="s">
        <v>5228</v>
      </c>
      <c r="AF176">
        <v>191</v>
      </c>
      <c r="AM176" t="s">
        <v>105</v>
      </c>
      <c r="AN176" t="s">
        <v>108</v>
      </c>
      <c r="AP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Row],[Comentário]]=back!C177,back!B177,""))))))))</f>
        <v/>
      </c>
      <c r="AQ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" spans="1:44" x14ac:dyDescent="0.25">
      <c r="A177" t="s">
        <v>5298</v>
      </c>
      <c r="B177">
        <v>137325766</v>
      </c>
      <c r="C177" t="s">
        <v>62</v>
      </c>
      <c r="E177">
        <v>28806300</v>
      </c>
      <c r="F177" t="s">
        <v>5467</v>
      </c>
      <c r="G177" t="s">
        <v>101</v>
      </c>
      <c r="I177">
        <v>41184346</v>
      </c>
      <c r="J177" t="s">
        <v>5468</v>
      </c>
      <c r="K177" s="9">
        <v>45671.446793981479</v>
      </c>
      <c r="L177" s="9">
        <v>45671.446527777778</v>
      </c>
      <c r="M177" s="9">
        <v>45671.446793981479</v>
      </c>
      <c r="N177" t="s">
        <v>62</v>
      </c>
      <c r="O177" t="s">
        <v>62</v>
      </c>
      <c r="P177" s="8">
        <v>45671</v>
      </c>
      <c r="R177" t="s">
        <v>5027</v>
      </c>
      <c r="T177" t="s">
        <v>5225</v>
      </c>
      <c r="Y177" t="s">
        <v>5226</v>
      </c>
      <c r="Z177" t="s">
        <v>106</v>
      </c>
      <c r="AA177" t="s">
        <v>107</v>
      </c>
      <c r="AB177" t="s">
        <v>110</v>
      </c>
      <c r="AC177">
        <v>3976200</v>
      </c>
      <c r="AD177" t="s">
        <v>5227</v>
      </c>
      <c r="AE177" t="s">
        <v>5228</v>
      </c>
      <c r="AF177">
        <v>191</v>
      </c>
      <c r="AM177" t="s">
        <v>105</v>
      </c>
      <c r="AN177" t="s">
        <v>108</v>
      </c>
      <c r="AP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Row],[Comentário]]=back!C178,back!B178,""))))))))</f>
        <v/>
      </c>
      <c r="AQ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" spans="1:44" x14ac:dyDescent="0.25">
      <c r="A178" t="s">
        <v>5298</v>
      </c>
      <c r="B178">
        <v>137325689</v>
      </c>
      <c r="C178" t="s">
        <v>62</v>
      </c>
      <c r="E178">
        <v>28806297</v>
      </c>
      <c r="F178" t="s">
        <v>5469</v>
      </c>
      <c r="G178" t="s">
        <v>101</v>
      </c>
      <c r="I178">
        <v>41184345</v>
      </c>
      <c r="J178" t="s">
        <v>5470</v>
      </c>
      <c r="K178" s="9">
        <v>45671.446446759262</v>
      </c>
      <c r="L178" s="9">
        <v>45671.445543981485</v>
      </c>
      <c r="M178" s="9">
        <v>45671.446446759262</v>
      </c>
      <c r="N178" t="s">
        <v>62</v>
      </c>
      <c r="O178" t="s">
        <v>62</v>
      </c>
      <c r="P178" s="8">
        <v>45671</v>
      </c>
      <c r="Q178" t="s">
        <v>3864</v>
      </c>
      <c r="R178" t="s">
        <v>3943</v>
      </c>
      <c r="T178" t="s">
        <v>5229</v>
      </c>
      <c r="Y178" t="s">
        <v>5230</v>
      </c>
      <c r="Z178" t="s">
        <v>106</v>
      </c>
      <c r="AA178" t="s">
        <v>107</v>
      </c>
      <c r="AB178" t="s">
        <v>5231</v>
      </c>
      <c r="AC178">
        <v>7600000</v>
      </c>
      <c r="AD178" t="s">
        <v>5232</v>
      </c>
      <c r="AE178" t="s">
        <v>5233</v>
      </c>
      <c r="AF178">
        <v>595</v>
      </c>
      <c r="AG178" t="s">
        <v>5234</v>
      </c>
      <c r="AM178" t="s">
        <v>105</v>
      </c>
      <c r="AN178" t="s">
        <v>108</v>
      </c>
      <c r="AP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Row],[Comentário]]=back!C179,back!B179,""))))))))</f>
        <v/>
      </c>
      <c r="AQ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" spans="1:44" x14ac:dyDescent="0.25">
      <c r="A179" t="s">
        <v>5298</v>
      </c>
      <c r="B179">
        <v>137325362</v>
      </c>
      <c r="C179" t="s">
        <v>62</v>
      </c>
      <c r="E179">
        <v>28806291</v>
      </c>
      <c r="F179" t="s">
        <v>5471</v>
      </c>
      <c r="G179" t="s">
        <v>101</v>
      </c>
      <c r="I179">
        <v>41184344</v>
      </c>
      <c r="J179" t="s">
        <v>5472</v>
      </c>
      <c r="K179" s="9">
        <v>45671.445393518516</v>
      </c>
      <c r="L179" s="9">
        <v>45671.445138888892</v>
      </c>
      <c r="M179" s="9">
        <v>45671.445393518516</v>
      </c>
      <c r="N179" t="s">
        <v>62</v>
      </c>
      <c r="O179" t="s">
        <v>62</v>
      </c>
      <c r="P179" s="8">
        <v>45671</v>
      </c>
      <c r="R179" t="s">
        <v>5027</v>
      </c>
      <c r="T179" t="s">
        <v>5151</v>
      </c>
      <c r="V179">
        <v>550129454500</v>
      </c>
      <c r="Y179" t="s">
        <v>5152</v>
      </c>
      <c r="Z179" t="s">
        <v>106</v>
      </c>
      <c r="AA179" t="s">
        <v>107</v>
      </c>
      <c r="AB179" t="s">
        <v>110</v>
      </c>
      <c r="AC179">
        <v>5423010</v>
      </c>
      <c r="AD179" t="s">
        <v>112</v>
      </c>
      <c r="AE179" t="s">
        <v>5153</v>
      </c>
      <c r="AF179">
        <v>132</v>
      </c>
      <c r="AG179" t="s">
        <v>5154</v>
      </c>
      <c r="AM179" t="s">
        <v>105</v>
      </c>
      <c r="AN179" t="s">
        <v>108</v>
      </c>
      <c r="AP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Row],[Comentário]]=back!C180,back!B180,""))))))))</f>
        <v/>
      </c>
      <c r="AQ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" spans="1:44" x14ac:dyDescent="0.25">
      <c r="A180" t="s">
        <v>5298</v>
      </c>
      <c r="B180">
        <v>137325370</v>
      </c>
      <c r="C180" t="s">
        <v>62</v>
      </c>
      <c r="E180">
        <v>28806291</v>
      </c>
      <c r="F180" t="s">
        <v>5471</v>
      </c>
      <c r="G180" t="s">
        <v>101</v>
      </c>
      <c r="I180">
        <v>41184344</v>
      </c>
      <c r="J180" t="s">
        <v>5472</v>
      </c>
      <c r="K180" s="9">
        <v>45671.445416666669</v>
      </c>
      <c r="L180" s="9">
        <v>45671.445138888892</v>
      </c>
      <c r="M180" s="9">
        <v>45671.445416666669</v>
      </c>
      <c r="N180" t="s">
        <v>62</v>
      </c>
      <c r="O180" t="s">
        <v>62</v>
      </c>
      <c r="P180" s="8">
        <v>45671</v>
      </c>
      <c r="R180" t="s">
        <v>5028</v>
      </c>
      <c r="T180" t="s">
        <v>5151</v>
      </c>
      <c r="V180">
        <v>550129454500</v>
      </c>
      <c r="Y180" t="s">
        <v>5152</v>
      </c>
      <c r="Z180" t="s">
        <v>106</v>
      </c>
      <c r="AA180" t="s">
        <v>107</v>
      </c>
      <c r="AB180" t="s">
        <v>110</v>
      </c>
      <c r="AC180">
        <v>5423010</v>
      </c>
      <c r="AD180" t="s">
        <v>112</v>
      </c>
      <c r="AE180" t="s">
        <v>5153</v>
      </c>
      <c r="AF180">
        <v>132</v>
      </c>
      <c r="AG180" t="s">
        <v>5154</v>
      </c>
      <c r="AM180" t="s">
        <v>105</v>
      </c>
      <c r="AN180" t="s">
        <v>108</v>
      </c>
      <c r="AP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Row],[Comentário]]=back!C181,back!B181,""))))))))</f>
        <v/>
      </c>
      <c r="AQ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" spans="1:44" x14ac:dyDescent="0.25">
      <c r="A181" t="s">
        <v>5298</v>
      </c>
      <c r="B181">
        <v>137325313</v>
      </c>
      <c r="C181" t="s">
        <v>62</v>
      </c>
      <c r="E181">
        <v>28806291</v>
      </c>
      <c r="F181" t="s">
        <v>5471</v>
      </c>
      <c r="G181" t="s">
        <v>101</v>
      </c>
      <c r="I181">
        <v>41184344</v>
      </c>
      <c r="J181" t="s">
        <v>5472</v>
      </c>
      <c r="K181" s="9">
        <v>45671.445173611108</v>
      </c>
      <c r="L181" s="9">
        <v>45671.44494212963</v>
      </c>
      <c r="M181" s="9">
        <v>45671.445173611108</v>
      </c>
      <c r="N181" t="s">
        <v>62</v>
      </c>
      <c r="O181" t="s">
        <v>62</v>
      </c>
      <c r="P181" s="8">
        <v>45671</v>
      </c>
      <c r="Q181" t="s">
        <v>3864</v>
      </c>
      <c r="R181" t="s">
        <v>3946</v>
      </c>
      <c r="T181" t="s">
        <v>5151</v>
      </c>
      <c r="V181">
        <v>550129454500</v>
      </c>
      <c r="Y181" t="s">
        <v>5152</v>
      </c>
      <c r="Z181" t="s">
        <v>106</v>
      </c>
      <c r="AA181" t="s">
        <v>107</v>
      </c>
      <c r="AB181" t="s">
        <v>110</v>
      </c>
      <c r="AC181">
        <v>5423010</v>
      </c>
      <c r="AD181" t="s">
        <v>112</v>
      </c>
      <c r="AE181" t="s">
        <v>5153</v>
      </c>
      <c r="AF181">
        <v>132</v>
      </c>
      <c r="AG181" t="s">
        <v>5154</v>
      </c>
      <c r="AM181" t="s">
        <v>105</v>
      </c>
      <c r="AN181" t="s">
        <v>108</v>
      </c>
      <c r="AP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Row],[Comentário]]=back!C182,back!B182,""))))))))</f>
        <v/>
      </c>
      <c r="AQ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" spans="1:44" x14ac:dyDescent="0.25">
      <c r="A182" t="s">
        <v>5298</v>
      </c>
      <c r="B182">
        <v>137325227</v>
      </c>
      <c r="C182" t="s">
        <v>62</v>
      </c>
      <c r="E182">
        <v>28806285</v>
      </c>
      <c r="F182" t="s">
        <v>5473</v>
      </c>
      <c r="G182" t="s">
        <v>101</v>
      </c>
      <c r="I182">
        <v>41184343</v>
      </c>
      <c r="J182" t="s">
        <v>5474</v>
      </c>
      <c r="K182" s="9">
        <v>45671.444803240738</v>
      </c>
      <c r="L182" s="9">
        <v>45671.444444444445</v>
      </c>
      <c r="M182" s="9">
        <v>45671.444803240738</v>
      </c>
      <c r="N182" t="s">
        <v>62</v>
      </c>
      <c r="O182" t="s">
        <v>62</v>
      </c>
      <c r="P182" s="8">
        <v>45671</v>
      </c>
      <c r="R182" t="s">
        <v>5027</v>
      </c>
      <c r="T182" t="s">
        <v>5235</v>
      </c>
      <c r="Y182" t="s">
        <v>5236</v>
      </c>
      <c r="Z182" t="s">
        <v>106</v>
      </c>
      <c r="AA182" t="s">
        <v>107</v>
      </c>
      <c r="AB182" t="s">
        <v>235</v>
      </c>
      <c r="AC182">
        <v>8599020</v>
      </c>
      <c r="AD182" t="s">
        <v>236</v>
      </c>
      <c r="AE182" t="s">
        <v>5237</v>
      </c>
      <c r="AF182">
        <v>1125</v>
      </c>
      <c r="AM182" t="s">
        <v>105</v>
      </c>
      <c r="AN182" t="s">
        <v>108</v>
      </c>
      <c r="AP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Row],[Comentário]]=back!C183,back!B183,""))))))))</f>
        <v/>
      </c>
      <c r="AQ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" spans="1:44" x14ac:dyDescent="0.25">
      <c r="A183" t="s">
        <v>5298</v>
      </c>
      <c r="B183">
        <v>137325237</v>
      </c>
      <c r="C183" t="s">
        <v>62</v>
      </c>
      <c r="E183">
        <v>28806285</v>
      </c>
      <c r="F183" t="s">
        <v>5473</v>
      </c>
      <c r="G183" t="s">
        <v>101</v>
      </c>
      <c r="I183">
        <v>41184343</v>
      </c>
      <c r="J183" t="s">
        <v>5474</v>
      </c>
      <c r="K183" s="9">
        <v>45671.444837962961</v>
      </c>
      <c r="L183" s="9">
        <v>45671.444444444445</v>
      </c>
      <c r="M183" s="9">
        <v>45671.444837962961</v>
      </c>
      <c r="N183" t="s">
        <v>62</v>
      </c>
      <c r="O183" t="s">
        <v>62</v>
      </c>
      <c r="P183" s="8">
        <v>45671</v>
      </c>
      <c r="R183" t="s">
        <v>5028</v>
      </c>
      <c r="T183" t="s">
        <v>5235</v>
      </c>
      <c r="Y183" t="s">
        <v>5236</v>
      </c>
      <c r="Z183" t="s">
        <v>106</v>
      </c>
      <c r="AA183" t="s">
        <v>107</v>
      </c>
      <c r="AB183" t="s">
        <v>235</v>
      </c>
      <c r="AC183">
        <v>8599020</v>
      </c>
      <c r="AD183" t="s">
        <v>236</v>
      </c>
      <c r="AE183" t="s">
        <v>5237</v>
      </c>
      <c r="AF183">
        <v>1125</v>
      </c>
      <c r="AM183" t="s">
        <v>105</v>
      </c>
      <c r="AN183" t="s">
        <v>108</v>
      </c>
      <c r="AP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Row],[Comentário]]=back!C184,back!B184,""))))))))</f>
        <v/>
      </c>
      <c r="AQ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" spans="1:44" x14ac:dyDescent="0.25">
      <c r="A184" t="s">
        <v>5298</v>
      </c>
      <c r="B184">
        <v>137325240</v>
      </c>
      <c r="C184" t="s">
        <v>62</v>
      </c>
      <c r="E184">
        <v>28806285</v>
      </c>
      <c r="F184" t="s">
        <v>5473</v>
      </c>
      <c r="G184" t="s">
        <v>101</v>
      </c>
      <c r="I184">
        <v>41184343</v>
      </c>
      <c r="J184" t="s">
        <v>5474</v>
      </c>
      <c r="K184" s="9">
        <v>45671.444849537038</v>
      </c>
      <c r="L184" s="9">
        <v>45671.443958333337</v>
      </c>
      <c r="M184" s="9">
        <v>45671.444849537038</v>
      </c>
      <c r="N184" t="s">
        <v>62</v>
      </c>
      <c r="O184" t="s">
        <v>62</v>
      </c>
      <c r="P184" s="8">
        <v>45671</v>
      </c>
      <c r="Q184" t="s">
        <v>3864</v>
      </c>
      <c r="R184" t="s">
        <v>3947</v>
      </c>
      <c r="T184" t="s">
        <v>5235</v>
      </c>
      <c r="Y184" t="s">
        <v>5236</v>
      </c>
      <c r="Z184" t="s">
        <v>106</v>
      </c>
      <c r="AA184" t="s">
        <v>107</v>
      </c>
      <c r="AB184" t="s">
        <v>235</v>
      </c>
      <c r="AC184">
        <v>8599020</v>
      </c>
      <c r="AD184" t="s">
        <v>236</v>
      </c>
      <c r="AE184" t="s">
        <v>5237</v>
      </c>
      <c r="AF184">
        <v>1125</v>
      </c>
      <c r="AM184" t="s">
        <v>105</v>
      </c>
      <c r="AN184" t="s">
        <v>108</v>
      </c>
      <c r="AP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Row],[Comentário]]=back!C185,back!B185,""))))))))</f>
        <v/>
      </c>
      <c r="AQ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" spans="1:44" x14ac:dyDescent="0.25">
      <c r="A185" t="s">
        <v>5298</v>
      </c>
      <c r="B185">
        <v>137324896</v>
      </c>
      <c r="C185" t="s">
        <v>62</v>
      </c>
      <c r="E185">
        <v>28599410</v>
      </c>
      <c r="F185" t="s">
        <v>2632</v>
      </c>
      <c r="G185" t="s">
        <v>101</v>
      </c>
      <c r="I185">
        <v>41063726</v>
      </c>
      <c r="J185" t="s">
        <v>2631</v>
      </c>
      <c r="K185" s="9">
        <v>45671.443449074075</v>
      </c>
      <c r="L185" s="9">
        <v>45671.443055555559</v>
      </c>
      <c r="M185" s="9">
        <v>45671.443449074075</v>
      </c>
      <c r="N185" t="s">
        <v>62</v>
      </c>
      <c r="O185" t="s">
        <v>62</v>
      </c>
      <c r="P185" s="8">
        <v>45671</v>
      </c>
      <c r="R185" t="s">
        <v>5475</v>
      </c>
      <c r="S185" t="s">
        <v>2633</v>
      </c>
      <c r="Y185" t="s">
        <v>2634</v>
      </c>
      <c r="Z185" t="s">
        <v>106</v>
      </c>
      <c r="AA185" t="s">
        <v>107</v>
      </c>
      <c r="AB185" t="s">
        <v>171</v>
      </c>
      <c r="AC185">
        <v>6460200</v>
      </c>
      <c r="AD185" t="s">
        <v>2635</v>
      </c>
      <c r="AE185" t="s">
        <v>2636</v>
      </c>
      <c r="AF185">
        <v>1810</v>
      </c>
      <c r="AG185" t="s">
        <v>2637</v>
      </c>
      <c r="AM185" t="s">
        <v>222</v>
      </c>
      <c r="AP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Row],[Comentário]]=back!C186,back!B186,""))))))))</f>
        <v/>
      </c>
      <c r="AQ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" spans="1:44" x14ac:dyDescent="0.25">
      <c r="A186" t="s">
        <v>5298</v>
      </c>
      <c r="B186">
        <v>137324913</v>
      </c>
      <c r="C186" t="s">
        <v>62</v>
      </c>
      <c r="E186">
        <v>28599410</v>
      </c>
      <c r="F186" t="s">
        <v>2632</v>
      </c>
      <c r="G186" t="s">
        <v>101</v>
      </c>
      <c r="I186">
        <v>41063726</v>
      </c>
      <c r="J186" t="s">
        <v>2631</v>
      </c>
      <c r="K186" s="9">
        <v>45671.443506944444</v>
      </c>
      <c r="L186" s="9">
        <v>45671.442349537036</v>
      </c>
      <c r="M186" s="9">
        <v>45671.443506944444</v>
      </c>
      <c r="N186" t="s">
        <v>62</v>
      </c>
      <c r="O186" t="s">
        <v>62</v>
      </c>
      <c r="P186" s="8">
        <v>45671</v>
      </c>
      <c r="Q186" t="s">
        <v>3864</v>
      </c>
      <c r="R186" t="s">
        <v>4318</v>
      </c>
      <c r="S186" t="s">
        <v>2633</v>
      </c>
      <c r="Y186" t="s">
        <v>2634</v>
      </c>
      <c r="Z186" t="s">
        <v>106</v>
      </c>
      <c r="AA186" t="s">
        <v>107</v>
      </c>
      <c r="AB186" t="s">
        <v>171</v>
      </c>
      <c r="AC186">
        <v>6460200</v>
      </c>
      <c r="AD186" t="s">
        <v>2635</v>
      </c>
      <c r="AE186" t="s">
        <v>2636</v>
      </c>
      <c r="AF186">
        <v>1810</v>
      </c>
      <c r="AG186" t="s">
        <v>2637</v>
      </c>
      <c r="AM186" t="s">
        <v>222</v>
      </c>
      <c r="AP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Row],[Comentário]]=back!C187,back!B187,""))))))))</f>
        <v/>
      </c>
      <c r="AQ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" spans="1:44" x14ac:dyDescent="0.25">
      <c r="A187" t="s">
        <v>5298</v>
      </c>
      <c r="B187">
        <v>137324870</v>
      </c>
      <c r="C187" t="s">
        <v>62</v>
      </c>
      <c r="E187">
        <v>28599410</v>
      </c>
      <c r="F187" t="s">
        <v>2632</v>
      </c>
      <c r="G187" t="s">
        <v>101</v>
      </c>
      <c r="I187">
        <v>41063726</v>
      </c>
      <c r="J187" t="s">
        <v>2631</v>
      </c>
      <c r="K187" s="9">
        <v>45671.443379629629</v>
      </c>
      <c r="L187" s="9">
        <v>45671.441666666666</v>
      </c>
      <c r="M187" s="9">
        <v>45671.443379629629</v>
      </c>
      <c r="N187" t="s">
        <v>62</v>
      </c>
      <c r="O187" t="s">
        <v>62</v>
      </c>
      <c r="P187" s="8">
        <v>45671</v>
      </c>
      <c r="R187" t="s">
        <v>5022</v>
      </c>
      <c r="S187" t="s">
        <v>2633</v>
      </c>
      <c r="Y187" t="s">
        <v>2634</v>
      </c>
      <c r="Z187" t="s">
        <v>106</v>
      </c>
      <c r="AA187" t="s">
        <v>107</v>
      </c>
      <c r="AB187" t="s">
        <v>171</v>
      </c>
      <c r="AC187">
        <v>6460200</v>
      </c>
      <c r="AD187" t="s">
        <v>2635</v>
      </c>
      <c r="AE187" t="s">
        <v>2636</v>
      </c>
      <c r="AF187">
        <v>1810</v>
      </c>
      <c r="AG187" t="s">
        <v>2637</v>
      </c>
      <c r="AM187" t="s">
        <v>222</v>
      </c>
      <c r="AP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Row],[Comentário]]=back!C188,back!B188,""))))))))</f>
        <v/>
      </c>
      <c r="AQ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" spans="1:44" x14ac:dyDescent="0.25">
      <c r="A188" t="s">
        <v>5298</v>
      </c>
      <c r="B188">
        <v>137324629</v>
      </c>
      <c r="C188" t="s">
        <v>62</v>
      </c>
      <c r="E188">
        <v>28599410</v>
      </c>
      <c r="F188" t="s">
        <v>2632</v>
      </c>
      <c r="G188" t="s">
        <v>101</v>
      </c>
      <c r="I188">
        <v>41063726</v>
      </c>
      <c r="J188" t="s">
        <v>2631</v>
      </c>
      <c r="K188" s="9">
        <v>45671.442430555559</v>
      </c>
      <c r="L188" s="9">
        <v>45671.440138888887</v>
      </c>
      <c r="M188" s="9">
        <v>45671.442430555559</v>
      </c>
      <c r="N188" t="s">
        <v>62</v>
      </c>
      <c r="O188" t="s">
        <v>62</v>
      </c>
      <c r="P188" s="8">
        <v>45671</v>
      </c>
      <c r="Q188" t="s">
        <v>3864</v>
      </c>
      <c r="R188" t="s">
        <v>4318</v>
      </c>
      <c r="S188" t="s">
        <v>2633</v>
      </c>
      <c r="Y188" t="s">
        <v>2634</v>
      </c>
      <c r="Z188" t="s">
        <v>106</v>
      </c>
      <c r="AA188" t="s">
        <v>107</v>
      </c>
      <c r="AB188" t="s">
        <v>171</v>
      </c>
      <c r="AC188">
        <v>6460200</v>
      </c>
      <c r="AD188" t="s">
        <v>2635</v>
      </c>
      <c r="AE188" t="s">
        <v>2636</v>
      </c>
      <c r="AF188">
        <v>1810</v>
      </c>
      <c r="AG188" t="s">
        <v>2637</v>
      </c>
      <c r="AM188" t="s">
        <v>222</v>
      </c>
      <c r="AP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Row],[Comentário]]=back!C189,back!B189,""))))))))</f>
        <v/>
      </c>
      <c r="AQ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" spans="1:44" x14ac:dyDescent="0.25">
      <c r="A189" t="s">
        <v>5298</v>
      </c>
      <c r="B189">
        <v>137286073</v>
      </c>
      <c r="C189" t="s">
        <v>62</v>
      </c>
      <c r="E189">
        <v>28599410</v>
      </c>
      <c r="F189" t="s">
        <v>2632</v>
      </c>
      <c r="G189" t="s">
        <v>101</v>
      </c>
      <c r="I189">
        <v>41063726</v>
      </c>
      <c r="J189" t="s">
        <v>2631</v>
      </c>
      <c r="K189" s="9">
        <v>45670.707986111112</v>
      </c>
      <c r="L189" s="9">
        <v>45671.430555555555</v>
      </c>
      <c r="M189" s="9">
        <v>45671.437048611115</v>
      </c>
      <c r="N189" t="s">
        <v>62</v>
      </c>
      <c r="O189" t="s">
        <v>62</v>
      </c>
      <c r="P189" s="8">
        <v>45671</v>
      </c>
      <c r="R189" t="s">
        <v>5476</v>
      </c>
      <c r="S189" t="s">
        <v>2633</v>
      </c>
      <c r="Y189" t="s">
        <v>2634</v>
      </c>
      <c r="Z189" t="s">
        <v>106</v>
      </c>
      <c r="AA189" t="s">
        <v>107</v>
      </c>
      <c r="AB189" t="s">
        <v>171</v>
      </c>
      <c r="AC189">
        <v>6460200</v>
      </c>
      <c r="AD189" t="s">
        <v>2635</v>
      </c>
      <c r="AE189" t="s">
        <v>2636</v>
      </c>
      <c r="AF189">
        <v>1810</v>
      </c>
      <c r="AG189" t="s">
        <v>2637</v>
      </c>
      <c r="AM189" t="s">
        <v>222</v>
      </c>
      <c r="AP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Row],[Comentário]]=back!C190,back!B190,""))))))))</f>
        <v/>
      </c>
      <c r="AQ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0" spans="1:44" x14ac:dyDescent="0.25">
      <c r="A190" t="s">
        <v>5298</v>
      </c>
      <c r="B190">
        <v>137323129</v>
      </c>
      <c r="C190" t="s">
        <v>62</v>
      </c>
      <c r="E190">
        <v>28806281</v>
      </c>
      <c r="F190" t="s">
        <v>5477</v>
      </c>
      <c r="G190" t="s">
        <v>101</v>
      </c>
      <c r="I190">
        <v>41184342</v>
      </c>
      <c r="J190" t="s">
        <v>5478</v>
      </c>
      <c r="K190" s="9">
        <v>45671.436655092592</v>
      </c>
      <c r="L190" s="9">
        <v>45671.436805555553</v>
      </c>
      <c r="M190" s="9">
        <v>45671.436655092592</v>
      </c>
      <c r="N190" t="s">
        <v>62</v>
      </c>
      <c r="O190" t="s">
        <v>62</v>
      </c>
      <c r="P190" s="8">
        <v>45671</v>
      </c>
      <c r="R190" t="s">
        <v>5027</v>
      </c>
      <c r="T190" t="s">
        <v>5238</v>
      </c>
      <c r="Y190" t="s">
        <v>5239</v>
      </c>
      <c r="Z190" t="s">
        <v>106</v>
      </c>
      <c r="AA190" t="s">
        <v>107</v>
      </c>
      <c r="AB190" t="s">
        <v>253</v>
      </c>
      <c r="AC190">
        <v>18500000</v>
      </c>
      <c r="AD190" t="s">
        <v>5240</v>
      </c>
      <c r="AE190" t="s">
        <v>5241</v>
      </c>
      <c r="AF190">
        <v>1661</v>
      </c>
      <c r="AM190" t="s">
        <v>105</v>
      </c>
      <c r="AN190" t="s">
        <v>108</v>
      </c>
      <c r="AP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Row],[Comentário]]=back!C191,back!B191,""))))))))</f>
        <v/>
      </c>
      <c r="AQ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" spans="1:44" x14ac:dyDescent="0.25">
      <c r="A191" t="s">
        <v>5298</v>
      </c>
      <c r="B191">
        <v>137323137</v>
      </c>
      <c r="C191" t="s">
        <v>62</v>
      </c>
      <c r="E191">
        <v>28806281</v>
      </c>
      <c r="F191" t="s">
        <v>5477</v>
      </c>
      <c r="G191" t="s">
        <v>101</v>
      </c>
      <c r="I191">
        <v>41184342</v>
      </c>
      <c r="J191" t="s">
        <v>5478</v>
      </c>
      <c r="K191" s="9">
        <v>45671.436689814815</v>
      </c>
      <c r="L191" s="9">
        <v>45671.436805555553</v>
      </c>
      <c r="M191" s="9">
        <v>45671.436689814815</v>
      </c>
      <c r="N191" t="s">
        <v>62</v>
      </c>
      <c r="O191" t="s">
        <v>62</v>
      </c>
      <c r="P191" s="8">
        <v>45671</v>
      </c>
      <c r="R191" t="s">
        <v>5028</v>
      </c>
      <c r="T191" t="s">
        <v>5238</v>
      </c>
      <c r="Y191" t="s">
        <v>5239</v>
      </c>
      <c r="Z191" t="s">
        <v>106</v>
      </c>
      <c r="AA191" t="s">
        <v>107</v>
      </c>
      <c r="AB191" t="s">
        <v>253</v>
      </c>
      <c r="AC191">
        <v>18500000</v>
      </c>
      <c r="AD191" t="s">
        <v>5240</v>
      </c>
      <c r="AE191" t="s">
        <v>5241</v>
      </c>
      <c r="AF191">
        <v>1661</v>
      </c>
      <c r="AM191" t="s">
        <v>105</v>
      </c>
      <c r="AN191" t="s">
        <v>108</v>
      </c>
      <c r="AP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Row],[Comentário]]=back!C192,back!B192,""))))))))</f>
        <v/>
      </c>
      <c r="AQ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" spans="1:44" x14ac:dyDescent="0.25">
      <c r="A192" t="s">
        <v>5298</v>
      </c>
      <c r="B192">
        <v>137323139</v>
      </c>
      <c r="C192" t="s">
        <v>62</v>
      </c>
      <c r="E192">
        <v>28806281</v>
      </c>
      <c r="F192" t="s">
        <v>5477</v>
      </c>
      <c r="G192" t="s">
        <v>101</v>
      </c>
      <c r="I192">
        <v>41184342</v>
      </c>
      <c r="J192" t="s">
        <v>5478</v>
      </c>
      <c r="K192" s="9">
        <v>45671.436701388891</v>
      </c>
      <c r="L192" s="9">
        <v>45671.436307870368</v>
      </c>
      <c r="M192" s="9">
        <v>45671.436701388891</v>
      </c>
      <c r="N192" t="s">
        <v>62</v>
      </c>
      <c r="O192" t="s">
        <v>62</v>
      </c>
      <c r="P192" s="8">
        <v>45671</v>
      </c>
      <c r="Q192" t="s">
        <v>3864</v>
      </c>
      <c r="R192" t="s">
        <v>3953</v>
      </c>
      <c r="T192" t="s">
        <v>5238</v>
      </c>
      <c r="Y192" t="s">
        <v>5239</v>
      </c>
      <c r="Z192" t="s">
        <v>106</v>
      </c>
      <c r="AA192" t="s">
        <v>107</v>
      </c>
      <c r="AB192" t="s">
        <v>253</v>
      </c>
      <c r="AC192">
        <v>18500000</v>
      </c>
      <c r="AD192" t="s">
        <v>5240</v>
      </c>
      <c r="AE192" t="s">
        <v>5241</v>
      </c>
      <c r="AF192">
        <v>1661</v>
      </c>
      <c r="AM192" t="s">
        <v>105</v>
      </c>
      <c r="AN192" t="s">
        <v>108</v>
      </c>
      <c r="AP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Row],[Comentário]]=back!C193,back!B193,""))))))))</f>
        <v/>
      </c>
      <c r="AQ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" spans="1:44" x14ac:dyDescent="0.25">
      <c r="A193" t="s">
        <v>5298</v>
      </c>
      <c r="B193">
        <v>137322964</v>
      </c>
      <c r="C193" t="s">
        <v>62</v>
      </c>
      <c r="E193">
        <v>28806266</v>
      </c>
      <c r="F193" t="s">
        <v>5479</v>
      </c>
      <c r="G193" t="s">
        <v>101</v>
      </c>
      <c r="I193">
        <v>41184340</v>
      </c>
      <c r="J193" t="s">
        <v>5480</v>
      </c>
      <c r="K193" s="9">
        <v>45671.435995370368</v>
      </c>
      <c r="L193" s="9">
        <v>45671.435416666667</v>
      </c>
      <c r="M193" s="9">
        <v>45671.435995370368</v>
      </c>
      <c r="N193" t="s">
        <v>62</v>
      </c>
      <c r="O193" t="s">
        <v>62</v>
      </c>
      <c r="P193" s="8">
        <v>45671</v>
      </c>
      <c r="R193" t="s">
        <v>5028</v>
      </c>
      <c r="Y193" t="s">
        <v>5264</v>
      </c>
      <c r="Z193" t="s">
        <v>106</v>
      </c>
      <c r="AA193" t="s">
        <v>107</v>
      </c>
      <c r="AB193" t="s">
        <v>110</v>
      </c>
      <c r="AC193">
        <v>3416050</v>
      </c>
      <c r="AD193" t="s">
        <v>260</v>
      </c>
      <c r="AE193" t="s">
        <v>5265</v>
      </c>
      <c r="AF193">
        <v>463</v>
      </c>
      <c r="AM193" t="s">
        <v>105</v>
      </c>
      <c r="AN193" t="s">
        <v>108</v>
      </c>
      <c r="AP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Row],[Comentário]]=back!C194,back!B194,""))))))))</f>
        <v/>
      </c>
      <c r="AQ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" spans="1:44" x14ac:dyDescent="0.25">
      <c r="A194" t="s">
        <v>5298</v>
      </c>
      <c r="B194">
        <v>137322768</v>
      </c>
      <c r="C194" t="s">
        <v>62</v>
      </c>
      <c r="E194">
        <v>28806266</v>
      </c>
      <c r="F194" t="s">
        <v>5479</v>
      </c>
      <c r="G194" t="s">
        <v>101</v>
      </c>
      <c r="I194">
        <v>41184340</v>
      </c>
      <c r="J194" t="s">
        <v>5480</v>
      </c>
      <c r="K194" s="9">
        <v>45671.435208333336</v>
      </c>
      <c r="L194" s="9">
        <v>45671.434652777774</v>
      </c>
      <c r="M194" s="9">
        <v>45671.435208333336</v>
      </c>
      <c r="N194" t="s">
        <v>62</v>
      </c>
      <c r="O194" t="s">
        <v>62</v>
      </c>
      <c r="P194" s="8">
        <v>45671</v>
      </c>
      <c r="Q194" t="s">
        <v>3864</v>
      </c>
      <c r="R194" t="s">
        <v>3956</v>
      </c>
      <c r="Y194" t="s">
        <v>5264</v>
      </c>
      <c r="Z194" t="s">
        <v>106</v>
      </c>
      <c r="AA194" t="s">
        <v>107</v>
      </c>
      <c r="AB194" t="s">
        <v>110</v>
      </c>
      <c r="AC194">
        <v>3416050</v>
      </c>
      <c r="AD194" t="s">
        <v>260</v>
      </c>
      <c r="AE194" t="s">
        <v>5265</v>
      </c>
      <c r="AF194">
        <v>463</v>
      </c>
      <c r="AM194" t="s">
        <v>105</v>
      </c>
      <c r="AN194" t="s">
        <v>108</v>
      </c>
      <c r="AP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Row],[Comentário]]=back!C195,back!B195,""))))))))</f>
        <v/>
      </c>
      <c r="AQ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" spans="1:44" x14ac:dyDescent="0.25">
      <c r="A195" t="s">
        <v>5298</v>
      </c>
      <c r="B195">
        <v>137322832</v>
      </c>
      <c r="C195" t="s">
        <v>62</v>
      </c>
      <c r="E195">
        <v>28806266</v>
      </c>
      <c r="F195" t="s">
        <v>5479</v>
      </c>
      <c r="G195" t="s">
        <v>101</v>
      </c>
      <c r="I195">
        <v>41184340</v>
      </c>
      <c r="J195" t="s">
        <v>5480</v>
      </c>
      <c r="K195" s="9">
        <v>45671.435428240744</v>
      </c>
      <c r="L195" s="9">
        <v>45671.434027777781</v>
      </c>
      <c r="M195" s="9">
        <v>45671.435428240744</v>
      </c>
      <c r="N195" t="s">
        <v>62</v>
      </c>
      <c r="O195" t="s">
        <v>62</v>
      </c>
      <c r="P195" s="8">
        <v>45671</v>
      </c>
      <c r="R195" t="s">
        <v>5027</v>
      </c>
      <c r="Y195" t="s">
        <v>5264</v>
      </c>
      <c r="Z195" t="s">
        <v>106</v>
      </c>
      <c r="AA195" t="s">
        <v>107</v>
      </c>
      <c r="AB195" t="s">
        <v>110</v>
      </c>
      <c r="AC195">
        <v>3416050</v>
      </c>
      <c r="AD195" t="s">
        <v>260</v>
      </c>
      <c r="AE195" t="s">
        <v>5265</v>
      </c>
      <c r="AF195">
        <v>463</v>
      </c>
      <c r="AM195" t="s">
        <v>105</v>
      </c>
      <c r="AN195" t="s">
        <v>108</v>
      </c>
      <c r="AP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Row],[Comentário]]=back!C196,back!B196,""))))))))</f>
        <v/>
      </c>
      <c r="AQ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" spans="1:44" x14ac:dyDescent="0.25">
      <c r="A196" t="s">
        <v>5298</v>
      </c>
      <c r="B196">
        <v>137322491</v>
      </c>
      <c r="C196" t="s">
        <v>62</v>
      </c>
      <c r="E196">
        <v>28589041</v>
      </c>
      <c r="F196" t="s">
        <v>812</v>
      </c>
      <c r="G196" t="s">
        <v>101</v>
      </c>
      <c r="I196">
        <v>41056974</v>
      </c>
      <c r="J196" t="s">
        <v>811</v>
      </c>
      <c r="K196" s="9">
        <v>45671.434016203704</v>
      </c>
      <c r="L196" s="9">
        <v>45671.433344907404</v>
      </c>
      <c r="M196" s="9">
        <v>45671.434016203704</v>
      </c>
      <c r="N196" t="s">
        <v>62</v>
      </c>
      <c r="O196" t="s">
        <v>62</v>
      </c>
      <c r="P196" s="8">
        <v>45671</v>
      </c>
      <c r="Q196" t="s">
        <v>3864</v>
      </c>
      <c r="R196" t="s">
        <v>4241</v>
      </c>
      <c r="S196" t="s">
        <v>813</v>
      </c>
      <c r="T196" t="s">
        <v>814</v>
      </c>
      <c r="V196">
        <v>5511991648393</v>
      </c>
      <c r="Z196" t="s">
        <v>106</v>
      </c>
      <c r="AA196" t="s">
        <v>107</v>
      </c>
      <c r="AB196" t="s">
        <v>110</v>
      </c>
      <c r="AC196">
        <v>4285040</v>
      </c>
      <c r="AD196" t="s">
        <v>744</v>
      </c>
      <c r="AE196" t="s">
        <v>815</v>
      </c>
      <c r="AF196">
        <v>48</v>
      </c>
      <c r="AG196" t="s">
        <v>816</v>
      </c>
      <c r="AM196" t="s">
        <v>119</v>
      </c>
      <c r="AP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Row],[Comentário]]=back!C197,back!B197,""))))))))</f>
        <v/>
      </c>
      <c r="AQ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" spans="1:44" x14ac:dyDescent="0.25">
      <c r="A197" t="s">
        <v>5298</v>
      </c>
      <c r="B197">
        <v>137322285</v>
      </c>
      <c r="C197" t="s">
        <v>62</v>
      </c>
      <c r="E197">
        <v>28589141</v>
      </c>
      <c r="F197" t="s">
        <v>834</v>
      </c>
      <c r="G197" t="s">
        <v>101</v>
      </c>
      <c r="I197">
        <v>41057025</v>
      </c>
      <c r="J197" t="s">
        <v>833</v>
      </c>
      <c r="K197" s="9">
        <v>45671.433217592596</v>
      </c>
      <c r="L197" s="9">
        <v>45671.432384259257</v>
      </c>
      <c r="M197" s="9">
        <v>45671.433217592596</v>
      </c>
      <c r="N197" t="s">
        <v>62</v>
      </c>
      <c r="O197" t="s">
        <v>62</v>
      </c>
      <c r="P197" s="8">
        <v>45671</v>
      </c>
      <c r="Q197" t="s">
        <v>3864</v>
      </c>
      <c r="R197" t="s">
        <v>4248</v>
      </c>
      <c r="S197" t="s">
        <v>835</v>
      </c>
      <c r="Y197" t="s">
        <v>836</v>
      </c>
      <c r="Z197" t="s">
        <v>106</v>
      </c>
      <c r="AA197" t="s">
        <v>107</v>
      </c>
      <c r="AB197" t="s">
        <v>837</v>
      </c>
      <c r="AC197">
        <v>13240000</v>
      </c>
      <c r="AD197" t="s">
        <v>838</v>
      </c>
      <c r="AE197" t="s">
        <v>839</v>
      </c>
      <c r="AF197">
        <v>277</v>
      </c>
      <c r="AM197" t="s">
        <v>119</v>
      </c>
      <c r="AP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Row],[Comentário]]=back!C198,back!B198,""))))))))</f>
        <v/>
      </c>
      <c r="AQ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" spans="1:44" x14ac:dyDescent="0.25">
      <c r="A198" t="s">
        <v>5298</v>
      </c>
      <c r="B198">
        <v>137322021</v>
      </c>
      <c r="C198" t="s">
        <v>62</v>
      </c>
      <c r="E198">
        <v>28589141</v>
      </c>
      <c r="F198" t="s">
        <v>834</v>
      </c>
      <c r="G198" t="s">
        <v>101</v>
      </c>
      <c r="I198">
        <v>41057025</v>
      </c>
      <c r="J198" t="s">
        <v>833</v>
      </c>
      <c r="K198" s="9">
        <v>45671.432141203702</v>
      </c>
      <c r="L198" s="9">
        <v>45671.431944444441</v>
      </c>
      <c r="M198" s="9">
        <v>45671.432141203702</v>
      </c>
      <c r="N198" t="s">
        <v>62</v>
      </c>
      <c r="O198" t="s">
        <v>62</v>
      </c>
      <c r="P198" s="8">
        <v>45671</v>
      </c>
      <c r="R198" t="s">
        <v>5027</v>
      </c>
      <c r="S198" t="s">
        <v>835</v>
      </c>
      <c r="Y198" t="s">
        <v>836</v>
      </c>
      <c r="Z198" t="s">
        <v>106</v>
      </c>
      <c r="AA198" t="s">
        <v>107</v>
      </c>
      <c r="AB198" t="s">
        <v>837</v>
      </c>
      <c r="AC198">
        <v>13240000</v>
      </c>
      <c r="AD198" t="s">
        <v>838</v>
      </c>
      <c r="AE198" t="s">
        <v>839</v>
      </c>
      <c r="AF198">
        <v>277</v>
      </c>
      <c r="AM198" t="s">
        <v>119</v>
      </c>
      <c r="AP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Row],[Comentário]]=back!C199,back!B199,""))))))))</f>
        <v/>
      </c>
      <c r="AQ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" spans="1:44" x14ac:dyDescent="0.25">
      <c r="A199" t="s">
        <v>5298</v>
      </c>
      <c r="B199">
        <v>137322067</v>
      </c>
      <c r="C199" t="s">
        <v>62</v>
      </c>
      <c r="E199">
        <v>28589141</v>
      </c>
      <c r="F199" t="s">
        <v>834</v>
      </c>
      <c r="G199" t="s">
        <v>101</v>
      </c>
      <c r="I199">
        <v>41057025</v>
      </c>
      <c r="J199" t="s">
        <v>833</v>
      </c>
      <c r="K199" s="9">
        <v>45671.432314814818</v>
      </c>
      <c r="L199" s="9">
        <v>45671.431944444441</v>
      </c>
      <c r="M199" s="9">
        <v>45671.432314814818</v>
      </c>
      <c r="N199" t="s">
        <v>62</v>
      </c>
      <c r="O199" t="s">
        <v>62</v>
      </c>
      <c r="P199" s="8">
        <v>45671</v>
      </c>
      <c r="R199" t="s">
        <v>5481</v>
      </c>
      <c r="S199" t="s">
        <v>835</v>
      </c>
      <c r="Y199" t="s">
        <v>836</v>
      </c>
      <c r="Z199" t="s">
        <v>106</v>
      </c>
      <c r="AA199" t="s">
        <v>107</v>
      </c>
      <c r="AB199" t="s">
        <v>837</v>
      </c>
      <c r="AC199">
        <v>13240000</v>
      </c>
      <c r="AD199" t="s">
        <v>838</v>
      </c>
      <c r="AE199" t="s">
        <v>839</v>
      </c>
      <c r="AF199">
        <v>277</v>
      </c>
      <c r="AM199" t="s">
        <v>119</v>
      </c>
      <c r="AP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Row],[Comentário]]=back!C200,back!B200,""))))))))</f>
        <v/>
      </c>
      <c r="AQ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" spans="1:44" x14ac:dyDescent="0.25">
      <c r="A200" t="s">
        <v>5298</v>
      </c>
      <c r="B200">
        <v>137322017</v>
      </c>
      <c r="C200" t="s">
        <v>62</v>
      </c>
      <c r="E200">
        <v>28589141</v>
      </c>
      <c r="F200" t="s">
        <v>834</v>
      </c>
      <c r="G200" t="s">
        <v>101</v>
      </c>
      <c r="I200">
        <v>41057025</v>
      </c>
      <c r="J200" t="s">
        <v>833</v>
      </c>
      <c r="K200" s="9">
        <v>45671.432129629633</v>
      </c>
      <c r="L200" s="9">
        <v>45671.431481481479</v>
      </c>
      <c r="M200" s="9">
        <v>45671.432129629633</v>
      </c>
      <c r="N200" t="s">
        <v>62</v>
      </c>
      <c r="O200" t="s">
        <v>62</v>
      </c>
      <c r="P200" s="8">
        <v>45671</v>
      </c>
      <c r="Q200" t="s">
        <v>3864</v>
      </c>
      <c r="R200" t="s">
        <v>4249</v>
      </c>
      <c r="S200" t="s">
        <v>835</v>
      </c>
      <c r="Y200" t="s">
        <v>836</v>
      </c>
      <c r="Z200" t="s">
        <v>106</v>
      </c>
      <c r="AA200" t="s">
        <v>107</v>
      </c>
      <c r="AB200" t="s">
        <v>837</v>
      </c>
      <c r="AC200">
        <v>13240000</v>
      </c>
      <c r="AD200" t="s">
        <v>838</v>
      </c>
      <c r="AE200" t="s">
        <v>839</v>
      </c>
      <c r="AF200">
        <v>277</v>
      </c>
      <c r="AM200" t="s">
        <v>119</v>
      </c>
      <c r="AP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Row],[Comentário]]=back!C201,back!B201,""))))))))</f>
        <v/>
      </c>
      <c r="AQ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" spans="1:44" x14ac:dyDescent="0.25">
      <c r="A201" t="s">
        <v>5298</v>
      </c>
      <c r="B201">
        <v>137320505</v>
      </c>
      <c r="C201" t="s">
        <v>62</v>
      </c>
      <c r="E201">
        <v>27493809</v>
      </c>
      <c r="F201" t="s">
        <v>3676</v>
      </c>
      <c r="G201" t="s">
        <v>101</v>
      </c>
      <c r="I201">
        <v>40464102</v>
      </c>
      <c r="J201" t="s">
        <v>3675</v>
      </c>
      <c r="K201" s="9">
        <v>45671.426006944443</v>
      </c>
      <c r="L201" s="9">
        <v>45671.42291666667</v>
      </c>
      <c r="M201" s="9">
        <v>45671.426006944443</v>
      </c>
      <c r="N201" t="s">
        <v>62</v>
      </c>
      <c r="O201" t="s">
        <v>62</v>
      </c>
      <c r="P201" s="8">
        <v>45671</v>
      </c>
      <c r="R201" t="s">
        <v>5482</v>
      </c>
      <c r="S201" t="s">
        <v>3677</v>
      </c>
      <c r="T201" t="s">
        <v>4880</v>
      </c>
      <c r="Y201" t="s">
        <v>3678</v>
      </c>
      <c r="Z201" t="s">
        <v>106</v>
      </c>
      <c r="AA201" t="s">
        <v>107</v>
      </c>
      <c r="AB201" t="s">
        <v>1979</v>
      </c>
      <c r="AC201">
        <v>13290000</v>
      </c>
      <c r="AD201" t="s">
        <v>3542</v>
      </c>
      <c r="AE201" t="s">
        <v>3679</v>
      </c>
      <c r="AF201">
        <v>982</v>
      </c>
      <c r="AM201" t="s">
        <v>119</v>
      </c>
      <c r="AN201" t="s">
        <v>108</v>
      </c>
      <c r="AP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Row],[Comentário]]=back!C202,back!B202,""))))))))</f>
        <v/>
      </c>
      <c r="AQ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" spans="1:44" x14ac:dyDescent="0.25">
      <c r="A202" t="s">
        <v>5298</v>
      </c>
      <c r="B202">
        <v>137319767</v>
      </c>
      <c r="C202" t="s">
        <v>62</v>
      </c>
      <c r="E202">
        <v>27493809</v>
      </c>
      <c r="F202" t="s">
        <v>3676</v>
      </c>
      <c r="G202" t="s">
        <v>101</v>
      </c>
      <c r="I202">
        <v>40464102</v>
      </c>
      <c r="J202" t="s">
        <v>3675</v>
      </c>
      <c r="K202" s="9">
        <v>45671.422997685186</v>
      </c>
      <c r="L202" s="9">
        <v>45671.422222222223</v>
      </c>
      <c r="M202" s="9">
        <v>45671.422997685186</v>
      </c>
      <c r="N202" t="s">
        <v>62</v>
      </c>
      <c r="O202" t="s">
        <v>62</v>
      </c>
      <c r="P202" s="8">
        <v>45671</v>
      </c>
      <c r="R202" t="s">
        <v>5022</v>
      </c>
      <c r="S202" t="s">
        <v>3677</v>
      </c>
      <c r="T202" t="s">
        <v>4880</v>
      </c>
      <c r="Y202" t="s">
        <v>3678</v>
      </c>
      <c r="Z202" t="s">
        <v>106</v>
      </c>
      <c r="AA202" t="s">
        <v>107</v>
      </c>
      <c r="AB202" t="s">
        <v>1979</v>
      </c>
      <c r="AC202">
        <v>13290000</v>
      </c>
      <c r="AD202" t="s">
        <v>3542</v>
      </c>
      <c r="AE202" t="s">
        <v>3679</v>
      </c>
      <c r="AF202">
        <v>982</v>
      </c>
      <c r="AM202" t="s">
        <v>119</v>
      </c>
      <c r="AN202" t="s">
        <v>108</v>
      </c>
      <c r="AP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Row],[Comentário]]=back!C203,back!B203,""))))))))</f>
        <v/>
      </c>
      <c r="AQ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" spans="1:44" x14ac:dyDescent="0.25">
      <c r="A203" t="s">
        <v>5298</v>
      </c>
      <c r="B203">
        <v>137319711</v>
      </c>
      <c r="C203" t="s">
        <v>62</v>
      </c>
      <c r="E203">
        <v>27493809</v>
      </c>
      <c r="F203" t="s">
        <v>3676</v>
      </c>
      <c r="G203" t="s">
        <v>101</v>
      </c>
      <c r="I203">
        <v>40464102</v>
      </c>
      <c r="J203" t="s">
        <v>3675</v>
      </c>
      <c r="K203" s="9">
        <v>45671.422754629632</v>
      </c>
      <c r="L203" s="9">
        <v>45671.421377314815</v>
      </c>
      <c r="M203" s="9">
        <v>45671.422754629632</v>
      </c>
      <c r="N203" t="s">
        <v>62</v>
      </c>
      <c r="O203" t="s">
        <v>62</v>
      </c>
      <c r="P203" s="8">
        <v>45671</v>
      </c>
      <c r="Q203" t="s">
        <v>3864</v>
      </c>
      <c r="R203" t="s">
        <v>4813</v>
      </c>
      <c r="S203" t="s">
        <v>3677</v>
      </c>
      <c r="T203" t="s">
        <v>4880</v>
      </c>
      <c r="Y203" t="s">
        <v>3678</v>
      </c>
      <c r="Z203" t="s">
        <v>106</v>
      </c>
      <c r="AA203" t="s">
        <v>107</v>
      </c>
      <c r="AB203" t="s">
        <v>1979</v>
      </c>
      <c r="AC203">
        <v>13290000</v>
      </c>
      <c r="AD203" t="s">
        <v>3542</v>
      </c>
      <c r="AE203" t="s">
        <v>3679</v>
      </c>
      <c r="AF203">
        <v>982</v>
      </c>
      <c r="AM203" t="s">
        <v>119</v>
      </c>
      <c r="AN203" t="s">
        <v>108</v>
      </c>
      <c r="AP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Row],[Comentário]]=back!C204,back!B204,""))))))))</f>
        <v/>
      </c>
      <c r="AQ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" spans="1:44" x14ac:dyDescent="0.25">
      <c r="A204" t="s">
        <v>5298</v>
      </c>
      <c r="B204">
        <v>137307314</v>
      </c>
      <c r="C204" t="s">
        <v>62</v>
      </c>
      <c r="E204">
        <v>27493809</v>
      </c>
      <c r="F204" t="s">
        <v>3676</v>
      </c>
      <c r="G204" t="s">
        <v>101</v>
      </c>
      <c r="I204">
        <v>40464102</v>
      </c>
      <c r="J204" t="s">
        <v>3675</v>
      </c>
      <c r="K204" s="9">
        <v>45671.371076388888</v>
      </c>
      <c r="L204" s="9">
        <v>45671.402777777781</v>
      </c>
      <c r="M204" s="9">
        <v>45671.421111111114</v>
      </c>
      <c r="N204" t="s">
        <v>62</v>
      </c>
      <c r="O204" t="s">
        <v>62</v>
      </c>
      <c r="P204" s="8">
        <v>45671</v>
      </c>
      <c r="R204" t="s">
        <v>5483</v>
      </c>
      <c r="S204" t="s">
        <v>3677</v>
      </c>
      <c r="T204" t="s">
        <v>4880</v>
      </c>
      <c r="Y204" t="s">
        <v>3678</v>
      </c>
      <c r="Z204" t="s">
        <v>106</v>
      </c>
      <c r="AA204" t="s">
        <v>107</v>
      </c>
      <c r="AB204" t="s">
        <v>1979</v>
      </c>
      <c r="AC204">
        <v>13290000</v>
      </c>
      <c r="AD204" t="s">
        <v>3542</v>
      </c>
      <c r="AE204" t="s">
        <v>3679</v>
      </c>
      <c r="AF204">
        <v>982</v>
      </c>
      <c r="AM204" t="s">
        <v>119</v>
      </c>
      <c r="AN204" t="s">
        <v>108</v>
      </c>
      <c r="AP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Row],[Comentário]]=back!C205,back!B205,""))))))))</f>
        <v/>
      </c>
      <c r="AQ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5" spans="1:44" x14ac:dyDescent="0.25">
      <c r="A205" t="s">
        <v>5298</v>
      </c>
      <c r="B205">
        <v>137243017</v>
      </c>
      <c r="C205" t="s">
        <v>62</v>
      </c>
      <c r="E205">
        <v>28580898</v>
      </c>
      <c r="F205" t="s">
        <v>3202</v>
      </c>
      <c r="G205" t="s">
        <v>101</v>
      </c>
      <c r="I205">
        <v>41050557</v>
      </c>
      <c r="J205" t="s">
        <v>3201</v>
      </c>
      <c r="K205" s="9">
        <v>45670.561111111114</v>
      </c>
      <c r="L205" s="9">
        <v>45671.395833333336</v>
      </c>
      <c r="M205" s="9">
        <v>45671.420949074076</v>
      </c>
      <c r="N205" t="s">
        <v>62</v>
      </c>
      <c r="O205" t="s">
        <v>62</v>
      </c>
      <c r="P205" s="8">
        <v>45671</v>
      </c>
      <c r="R205" t="s">
        <v>3874</v>
      </c>
      <c r="S205" t="s">
        <v>3203</v>
      </c>
      <c r="Y205" t="s">
        <v>3204</v>
      </c>
      <c r="Z205" t="s">
        <v>106</v>
      </c>
      <c r="AA205" t="s">
        <v>107</v>
      </c>
      <c r="AB205" t="s">
        <v>284</v>
      </c>
      <c r="AC205">
        <v>13803340</v>
      </c>
      <c r="AD205" t="s">
        <v>1083</v>
      </c>
      <c r="AE205" t="s">
        <v>1084</v>
      </c>
      <c r="AF205">
        <v>1679</v>
      </c>
      <c r="AM205" t="s">
        <v>119</v>
      </c>
      <c r="AP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Row],[Comentário]]=back!C206,back!B206,""))))))))</f>
        <v/>
      </c>
      <c r="AQ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6" spans="1:44" x14ac:dyDescent="0.25">
      <c r="A206" t="s">
        <v>5298</v>
      </c>
      <c r="B206">
        <v>137318845</v>
      </c>
      <c r="C206" t="s">
        <v>62</v>
      </c>
      <c r="E206">
        <v>28580898</v>
      </c>
      <c r="F206" t="s">
        <v>3202</v>
      </c>
      <c r="G206" t="s">
        <v>101</v>
      </c>
      <c r="I206">
        <v>41050557</v>
      </c>
      <c r="J206" t="s">
        <v>3201</v>
      </c>
      <c r="K206" s="9">
        <v>45671.41946759259</v>
      </c>
      <c r="L206" s="9">
        <v>45671.419444444444</v>
      </c>
      <c r="M206" s="9">
        <v>45671.41946759259</v>
      </c>
      <c r="N206" t="s">
        <v>62</v>
      </c>
      <c r="O206" t="s">
        <v>62</v>
      </c>
      <c r="P206" s="8">
        <v>45671</v>
      </c>
      <c r="R206" t="s">
        <v>5022</v>
      </c>
      <c r="S206" t="s">
        <v>3203</v>
      </c>
      <c r="Y206" t="s">
        <v>3204</v>
      </c>
      <c r="Z206" t="s">
        <v>106</v>
      </c>
      <c r="AA206" t="s">
        <v>107</v>
      </c>
      <c r="AB206" t="s">
        <v>284</v>
      </c>
      <c r="AC206">
        <v>13803340</v>
      </c>
      <c r="AD206" t="s">
        <v>1083</v>
      </c>
      <c r="AE206" t="s">
        <v>1084</v>
      </c>
      <c r="AF206">
        <v>1679</v>
      </c>
      <c r="AM206" t="s">
        <v>119</v>
      </c>
      <c r="AP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Row],[Comentário]]=back!C207,back!B207,""))))))))</f>
        <v/>
      </c>
      <c r="AQ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" spans="1:44" x14ac:dyDescent="0.25">
      <c r="A207" t="s">
        <v>5298</v>
      </c>
      <c r="B207">
        <v>137319029</v>
      </c>
      <c r="C207" t="s">
        <v>62</v>
      </c>
      <c r="E207">
        <v>28580898</v>
      </c>
      <c r="F207" t="s">
        <v>3202</v>
      </c>
      <c r="G207" t="s">
        <v>101</v>
      </c>
      <c r="I207">
        <v>41050557</v>
      </c>
      <c r="J207" t="s">
        <v>3201</v>
      </c>
      <c r="K207" s="9">
        <v>45671.420243055552</v>
      </c>
      <c r="L207" s="9">
        <v>45671.419444444444</v>
      </c>
      <c r="M207" s="9">
        <v>45671.420243055552</v>
      </c>
      <c r="N207" t="s">
        <v>62</v>
      </c>
      <c r="O207" t="s">
        <v>62</v>
      </c>
      <c r="P207" s="8">
        <v>45671</v>
      </c>
      <c r="R207" t="s">
        <v>5484</v>
      </c>
      <c r="S207" t="s">
        <v>3203</v>
      </c>
      <c r="Y207" t="s">
        <v>3204</v>
      </c>
      <c r="Z207" t="s">
        <v>106</v>
      </c>
      <c r="AA207" t="s">
        <v>107</v>
      </c>
      <c r="AB207" t="s">
        <v>284</v>
      </c>
      <c r="AC207">
        <v>13803340</v>
      </c>
      <c r="AD207" t="s">
        <v>1083</v>
      </c>
      <c r="AE207" t="s">
        <v>1084</v>
      </c>
      <c r="AF207">
        <v>1679</v>
      </c>
      <c r="AM207" t="s">
        <v>119</v>
      </c>
      <c r="AP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Row],[Comentário]]=back!C208,back!B208,""))))))))</f>
        <v/>
      </c>
      <c r="AQ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" spans="1:44" x14ac:dyDescent="0.25">
      <c r="A208" t="s">
        <v>5298</v>
      </c>
      <c r="B208">
        <v>137318878</v>
      </c>
      <c r="C208" t="s">
        <v>62</v>
      </c>
      <c r="E208">
        <v>28580898</v>
      </c>
      <c r="F208" t="s">
        <v>3202</v>
      </c>
      <c r="G208" t="s">
        <v>101</v>
      </c>
      <c r="I208">
        <v>41050557</v>
      </c>
      <c r="J208" t="s">
        <v>3201</v>
      </c>
      <c r="K208" s="9">
        <v>45671.419594907406</v>
      </c>
      <c r="L208" s="9">
        <v>45671.419444444444</v>
      </c>
      <c r="M208" s="9">
        <v>45671.419594907406</v>
      </c>
      <c r="N208" t="s">
        <v>62</v>
      </c>
      <c r="O208" t="s">
        <v>62</v>
      </c>
      <c r="P208" s="8">
        <v>45671</v>
      </c>
      <c r="Q208" t="s">
        <v>3868</v>
      </c>
      <c r="R208" t="s">
        <v>5485</v>
      </c>
      <c r="S208" t="s">
        <v>3203</v>
      </c>
      <c r="Y208" t="s">
        <v>3204</v>
      </c>
      <c r="Z208" t="s">
        <v>106</v>
      </c>
      <c r="AA208" t="s">
        <v>107</v>
      </c>
      <c r="AB208" t="s">
        <v>284</v>
      </c>
      <c r="AC208">
        <v>13803340</v>
      </c>
      <c r="AD208" t="s">
        <v>1083</v>
      </c>
      <c r="AE208" t="s">
        <v>1084</v>
      </c>
      <c r="AF208">
        <v>1679</v>
      </c>
      <c r="AM208" t="s">
        <v>119</v>
      </c>
      <c r="AP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Row],[Comentário]]=back!C209,back!B209,""))))))))</f>
        <v/>
      </c>
      <c r="AQ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" spans="1:44" x14ac:dyDescent="0.25">
      <c r="A209" t="s">
        <v>5298</v>
      </c>
      <c r="B209">
        <v>137318774</v>
      </c>
      <c r="C209" t="s">
        <v>62</v>
      </c>
      <c r="E209">
        <v>28580898</v>
      </c>
      <c r="F209" t="s">
        <v>3202</v>
      </c>
      <c r="G209" t="s">
        <v>101</v>
      </c>
      <c r="I209">
        <v>41050557</v>
      </c>
      <c r="J209" t="s">
        <v>3201</v>
      </c>
      <c r="K209" s="9">
        <v>45671.419189814813</v>
      </c>
      <c r="L209" s="9">
        <v>45671.417500000003</v>
      </c>
      <c r="M209" s="9">
        <v>45671.419189814813</v>
      </c>
      <c r="N209" t="s">
        <v>62</v>
      </c>
      <c r="O209" t="s">
        <v>62</v>
      </c>
      <c r="P209" s="8">
        <v>45671</v>
      </c>
      <c r="Q209" t="s">
        <v>3864</v>
      </c>
      <c r="R209" t="s">
        <v>5486</v>
      </c>
      <c r="S209" t="s">
        <v>3203</v>
      </c>
      <c r="Y209" t="s">
        <v>3204</v>
      </c>
      <c r="Z209" t="s">
        <v>106</v>
      </c>
      <c r="AA209" t="s">
        <v>107</v>
      </c>
      <c r="AB209" t="s">
        <v>284</v>
      </c>
      <c r="AC209">
        <v>13803340</v>
      </c>
      <c r="AD209" t="s">
        <v>1083</v>
      </c>
      <c r="AE209" t="s">
        <v>1084</v>
      </c>
      <c r="AF209">
        <v>1679</v>
      </c>
      <c r="AM209" t="s">
        <v>119</v>
      </c>
      <c r="AP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Row],[Comentário]]=back!C210,back!B210,""))))))))</f>
        <v/>
      </c>
      <c r="AQ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" spans="1:44" x14ac:dyDescent="0.25">
      <c r="A210" t="s">
        <v>5298</v>
      </c>
      <c r="B210">
        <v>137318053</v>
      </c>
      <c r="C210" t="s">
        <v>62</v>
      </c>
      <c r="E210">
        <v>27500160</v>
      </c>
      <c r="F210" t="s">
        <v>4822</v>
      </c>
      <c r="G210" t="s">
        <v>101</v>
      </c>
      <c r="I210">
        <v>40466480</v>
      </c>
      <c r="J210" t="s">
        <v>1623</v>
      </c>
      <c r="K210" s="9">
        <v>45671.416516203702</v>
      </c>
      <c r="L210" s="9">
        <v>45671.415972222225</v>
      </c>
      <c r="M210" s="9">
        <v>45671.416516203702</v>
      </c>
      <c r="N210" t="s">
        <v>62</v>
      </c>
      <c r="O210" t="s">
        <v>62</v>
      </c>
      <c r="P210" s="8">
        <v>45671</v>
      </c>
      <c r="Q210" t="s">
        <v>3868</v>
      </c>
      <c r="R210" t="s">
        <v>5487</v>
      </c>
      <c r="S210" t="s">
        <v>1624</v>
      </c>
      <c r="Y210" t="s">
        <v>1625</v>
      </c>
      <c r="Z210" t="s">
        <v>106</v>
      </c>
      <c r="AA210" t="s">
        <v>107</v>
      </c>
      <c r="AB210" t="s">
        <v>1626</v>
      </c>
      <c r="AC210">
        <v>6612060</v>
      </c>
      <c r="AD210" t="s">
        <v>1627</v>
      </c>
      <c r="AE210" t="s">
        <v>1628</v>
      </c>
      <c r="AF210">
        <v>326</v>
      </c>
      <c r="AM210" t="s">
        <v>222</v>
      </c>
      <c r="AN210" t="s">
        <v>108</v>
      </c>
      <c r="AP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Row],[Comentário]]=back!C211,back!B211,""))))))))</f>
        <v/>
      </c>
      <c r="AQ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" spans="1:44" x14ac:dyDescent="0.25">
      <c r="A211" t="s">
        <v>5298</v>
      </c>
      <c r="B211">
        <v>137276827</v>
      </c>
      <c r="C211" t="s">
        <v>62</v>
      </c>
      <c r="E211">
        <v>27500160</v>
      </c>
      <c r="F211" t="s">
        <v>4822</v>
      </c>
      <c r="G211" t="s">
        <v>101</v>
      </c>
      <c r="I211">
        <v>40466480</v>
      </c>
      <c r="J211" t="s">
        <v>1623</v>
      </c>
      <c r="K211" s="9">
        <v>45670.676828703705</v>
      </c>
      <c r="L211" s="9">
        <v>45671.388888888891</v>
      </c>
      <c r="M211" s="9">
        <v>45671.40421296296</v>
      </c>
      <c r="N211" t="s">
        <v>62</v>
      </c>
      <c r="O211" t="s">
        <v>62</v>
      </c>
      <c r="P211" s="8">
        <v>45671</v>
      </c>
      <c r="R211" t="s">
        <v>5488</v>
      </c>
      <c r="S211" t="s">
        <v>1624</v>
      </c>
      <c r="Y211" t="s">
        <v>1625</v>
      </c>
      <c r="Z211" t="s">
        <v>106</v>
      </c>
      <c r="AA211" t="s">
        <v>107</v>
      </c>
      <c r="AB211" t="s">
        <v>1626</v>
      </c>
      <c r="AC211">
        <v>6612060</v>
      </c>
      <c r="AD211" t="s">
        <v>1627</v>
      </c>
      <c r="AE211" t="s">
        <v>1628</v>
      </c>
      <c r="AF211">
        <v>326</v>
      </c>
      <c r="AM211" t="s">
        <v>222</v>
      </c>
      <c r="AN211" t="s">
        <v>108</v>
      </c>
      <c r="AP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Row],[Comentário]]=back!C212,back!B212,""))))))))</f>
        <v/>
      </c>
      <c r="AQ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12" spans="1:44" x14ac:dyDescent="0.25">
      <c r="A212" t="s">
        <v>5298</v>
      </c>
      <c r="B212">
        <v>137314616</v>
      </c>
      <c r="C212" t="s">
        <v>62</v>
      </c>
      <c r="E212">
        <v>27500160</v>
      </c>
      <c r="F212" t="s">
        <v>4822</v>
      </c>
      <c r="G212" t="s">
        <v>101</v>
      </c>
      <c r="I212">
        <v>40466480</v>
      </c>
      <c r="J212" t="s">
        <v>1623</v>
      </c>
      <c r="K212" s="9">
        <v>45671.40425925926</v>
      </c>
      <c r="L212" s="9">
        <v>45671.404166666667</v>
      </c>
      <c r="M212" s="9">
        <v>45671.40425925926</v>
      </c>
      <c r="N212" t="s">
        <v>62</v>
      </c>
      <c r="O212" t="s">
        <v>62</v>
      </c>
      <c r="P212" s="8">
        <v>45671</v>
      </c>
      <c r="R212" t="s">
        <v>5022</v>
      </c>
      <c r="S212" t="s">
        <v>1624</v>
      </c>
      <c r="Y212" t="s">
        <v>1625</v>
      </c>
      <c r="Z212" t="s">
        <v>106</v>
      </c>
      <c r="AA212" t="s">
        <v>107</v>
      </c>
      <c r="AB212" t="s">
        <v>1626</v>
      </c>
      <c r="AC212">
        <v>6612060</v>
      </c>
      <c r="AD212" t="s">
        <v>1627</v>
      </c>
      <c r="AE212" t="s">
        <v>1628</v>
      </c>
      <c r="AF212">
        <v>326</v>
      </c>
      <c r="AM212" t="s">
        <v>222</v>
      </c>
      <c r="AN212" t="s">
        <v>108</v>
      </c>
      <c r="AP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Row],[Comentário]]=back!C213,back!B213,""))))))))</f>
        <v/>
      </c>
      <c r="AQ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" spans="1:44" x14ac:dyDescent="0.25">
      <c r="A213" t="s">
        <v>5298</v>
      </c>
      <c r="B213">
        <v>137317911</v>
      </c>
      <c r="C213" t="s">
        <v>62</v>
      </c>
      <c r="E213">
        <v>27500160</v>
      </c>
      <c r="F213" t="s">
        <v>4822</v>
      </c>
      <c r="G213" t="s">
        <v>101</v>
      </c>
      <c r="I213">
        <v>40466480</v>
      </c>
      <c r="J213" t="s">
        <v>1623</v>
      </c>
      <c r="K213" s="9">
        <v>45671.415914351855</v>
      </c>
      <c r="L213" s="9">
        <v>45671.404166666667</v>
      </c>
      <c r="M213" s="9">
        <v>45671.415914351855</v>
      </c>
      <c r="N213" t="s">
        <v>62</v>
      </c>
      <c r="O213" t="s">
        <v>62</v>
      </c>
      <c r="P213" s="8">
        <v>45671</v>
      </c>
      <c r="R213" t="s">
        <v>5489</v>
      </c>
      <c r="S213" t="s">
        <v>1624</v>
      </c>
      <c r="Y213" t="s">
        <v>1625</v>
      </c>
      <c r="Z213" t="s">
        <v>106</v>
      </c>
      <c r="AA213" t="s">
        <v>107</v>
      </c>
      <c r="AB213" t="s">
        <v>1626</v>
      </c>
      <c r="AC213">
        <v>6612060</v>
      </c>
      <c r="AD213" t="s">
        <v>1627</v>
      </c>
      <c r="AE213" t="s">
        <v>1628</v>
      </c>
      <c r="AF213">
        <v>326</v>
      </c>
      <c r="AM213" t="s">
        <v>222</v>
      </c>
      <c r="AN213" t="s">
        <v>108</v>
      </c>
      <c r="AP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Row],[Comentário]]=back!C214,back!B214,""))))))))</f>
        <v/>
      </c>
      <c r="AQ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" spans="1:44" x14ac:dyDescent="0.25">
      <c r="A214" t="s">
        <v>5298</v>
      </c>
      <c r="B214">
        <v>137314290</v>
      </c>
      <c r="C214" t="s">
        <v>62</v>
      </c>
      <c r="E214">
        <v>27500160</v>
      </c>
      <c r="F214" t="s">
        <v>4822</v>
      </c>
      <c r="G214" t="s">
        <v>101</v>
      </c>
      <c r="I214">
        <v>40466480</v>
      </c>
      <c r="J214" t="s">
        <v>1623</v>
      </c>
      <c r="K214" s="9">
        <v>45671.403032407405</v>
      </c>
      <c r="L214" s="9">
        <v>45671.400555555556</v>
      </c>
      <c r="M214" s="9">
        <v>45671.403032407405</v>
      </c>
      <c r="N214" t="s">
        <v>62</v>
      </c>
      <c r="O214" t="s">
        <v>62</v>
      </c>
      <c r="P214" s="8">
        <v>45671</v>
      </c>
      <c r="Q214" t="s">
        <v>3864</v>
      </c>
      <c r="R214" t="s">
        <v>4048</v>
      </c>
      <c r="S214" t="s">
        <v>1624</v>
      </c>
      <c r="Y214" t="s">
        <v>1625</v>
      </c>
      <c r="Z214" t="s">
        <v>106</v>
      </c>
      <c r="AA214" t="s">
        <v>107</v>
      </c>
      <c r="AB214" t="s">
        <v>1626</v>
      </c>
      <c r="AC214">
        <v>6612060</v>
      </c>
      <c r="AD214" t="s">
        <v>1627</v>
      </c>
      <c r="AE214" t="s">
        <v>1628</v>
      </c>
      <c r="AF214">
        <v>326</v>
      </c>
      <c r="AM214" t="s">
        <v>222</v>
      </c>
      <c r="AN214" t="s">
        <v>108</v>
      </c>
      <c r="AP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Row],[Comentário]]=back!C215,back!B215,""))))))))</f>
        <v/>
      </c>
      <c r="AQ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" spans="1:44" x14ac:dyDescent="0.25">
      <c r="A215" t="s">
        <v>5298</v>
      </c>
      <c r="B215">
        <v>132960116</v>
      </c>
      <c r="C215" t="s">
        <v>255</v>
      </c>
      <c r="E215">
        <v>27298269</v>
      </c>
      <c r="F215" t="s">
        <v>5262</v>
      </c>
      <c r="G215" t="s">
        <v>101</v>
      </c>
      <c r="I215">
        <v>40387105</v>
      </c>
      <c r="J215" t="s">
        <v>3352</v>
      </c>
      <c r="K215" s="9">
        <v>45597.498414351852</v>
      </c>
      <c r="L215" s="9">
        <v>45597.666666666664</v>
      </c>
      <c r="M215" s="9">
        <v>45671.386400462965</v>
      </c>
      <c r="N215" t="s">
        <v>255</v>
      </c>
      <c r="O215" t="s">
        <v>62</v>
      </c>
      <c r="P215" s="8">
        <v>45671</v>
      </c>
      <c r="Q215" t="s">
        <v>3864</v>
      </c>
      <c r="R215" t="s">
        <v>5490</v>
      </c>
      <c r="S215" t="s">
        <v>3353</v>
      </c>
      <c r="Y215" t="s">
        <v>3354</v>
      </c>
      <c r="Z215" t="s">
        <v>106</v>
      </c>
      <c r="AA215" t="s">
        <v>107</v>
      </c>
      <c r="AB215" t="s">
        <v>3355</v>
      </c>
      <c r="AC215">
        <v>17284632</v>
      </c>
      <c r="AD215" t="s">
        <v>3356</v>
      </c>
      <c r="AE215" t="s">
        <v>3357</v>
      </c>
      <c r="AF215">
        <v>211</v>
      </c>
      <c r="AG215" t="s">
        <v>3358</v>
      </c>
      <c r="AM215" t="s">
        <v>222</v>
      </c>
      <c r="AN215" t="s">
        <v>108</v>
      </c>
      <c r="AP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Row],[Comentário]]=back!C216,back!B216,""))))))))</f>
        <v/>
      </c>
      <c r="AQ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" spans="1:44" x14ac:dyDescent="0.25">
      <c r="A216" t="s">
        <v>5298</v>
      </c>
      <c r="B216">
        <v>137310139</v>
      </c>
      <c r="C216" t="s">
        <v>62</v>
      </c>
      <c r="E216">
        <v>26698676</v>
      </c>
      <c r="F216" t="s">
        <v>4861</v>
      </c>
      <c r="G216" t="s">
        <v>101</v>
      </c>
      <c r="I216">
        <v>39813174</v>
      </c>
      <c r="J216" t="s">
        <v>3720</v>
      </c>
      <c r="K216" s="9">
        <v>45671.385763888888</v>
      </c>
      <c r="L216" s="9">
        <v>45671.384027777778</v>
      </c>
      <c r="M216" s="9">
        <v>45671.385763888888</v>
      </c>
      <c r="N216" t="s">
        <v>62</v>
      </c>
      <c r="O216" t="s">
        <v>62</v>
      </c>
      <c r="P216" s="8">
        <v>45671</v>
      </c>
      <c r="R216" t="s">
        <v>5491</v>
      </c>
      <c r="S216" t="s">
        <v>5287</v>
      </c>
      <c r="Y216" t="s">
        <v>3721</v>
      </c>
      <c r="Z216" t="s">
        <v>106</v>
      </c>
      <c r="AA216" t="s">
        <v>107</v>
      </c>
      <c r="AB216" t="s">
        <v>235</v>
      </c>
      <c r="AC216">
        <v>8597620</v>
      </c>
      <c r="AD216" t="s">
        <v>3722</v>
      </c>
      <c r="AE216" t="s">
        <v>3723</v>
      </c>
      <c r="AF216">
        <v>1127</v>
      </c>
      <c r="AG216" t="s">
        <v>3724</v>
      </c>
      <c r="AM216" t="s">
        <v>1410</v>
      </c>
      <c r="AN216" t="s">
        <v>261</v>
      </c>
      <c r="AP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Row],[Comentário]]=back!C217,back!B217,""))))))))</f>
        <v/>
      </c>
      <c r="AQ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" spans="1:44" x14ac:dyDescent="0.25">
      <c r="A217" t="s">
        <v>5298</v>
      </c>
      <c r="B217">
        <v>137309820</v>
      </c>
      <c r="C217" t="s">
        <v>62</v>
      </c>
      <c r="E217">
        <v>26698676</v>
      </c>
      <c r="F217" t="s">
        <v>4861</v>
      </c>
      <c r="G217" t="s">
        <v>101</v>
      </c>
      <c r="I217">
        <v>39813174</v>
      </c>
      <c r="J217" t="s">
        <v>3720</v>
      </c>
      <c r="K217" s="9">
        <v>45671.384074074071</v>
      </c>
      <c r="L217" s="9">
        <v>45671.383333333331</v>
      </c>
      <c r="M217" s="9">
        <v>45671.384074074071</v>
      </c>
      <c r="N217" t="s">
        <v>62</v>
      </c>
      <c r="O217" t="s">
        <v>62</v>
      </c>
      <c r="P217" s="8">
        <v>45671</v>
      </c>
      <c r="R217" t="s">
        <v>5022</v>
      </c>
      <c r="S217" t="s">
        <v>5287</v>
      </c>
      <c r="Y217" t="s">
        <v>3721</v>
      </c>
      <c r="Z217" t="s">
        <v>106</v>
      </c>
      <c r="AA217" t="s">
        <v>107</v>
      </c>
      <c r="AB217" t="s">
        <v>235</v>
      </c>
      <c r="AC217">
        <v>8597620</v>
      </c>
      <c r="AD217" t="s">
        <v>3722</v>
      </c>
      <c r="AE217" t="s">
        <v>3723</v>
      </c>
      <c r="AF217">
        <v>1127</v>
      </c>
      <c r="AG217" t="s">
        <v>3724</v>
      </c>
      <c r="AM217" t="s">
        <v>1410</v>
      </c>
      <c r="AN217" t="s">
        <v>261</v>
      </c>
      <c r="AP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Row],[Comentário]]=back!C218,back!B218,""))))))))</f>
        <v/>
      </c>
      <c r="AQ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" spans="1:44" x14ac:dyDescent="0.25">
      <c r="A218" t="s">
        <v>5298</v>
      </c>
      <c r="B218">
        <v>137309721</v>
      </c>
      <c r="C218" t="s">
        <v>62</v>
      </c>
      <c r="E218">
        <v>26698676</v>
      </c>
      <c r="F218" t="s">
        <v>4861</v>
      </c>
      <c r="G218" t="s">
        <v>101</v>
      </c>
      <c r="I218">
        <v>39813174</v>
      </c>
      <c r="J218" t="s">
        <v>3720</v>
      </c>
      <c r="K218" s="9">
        <v>45671.383634259262</v>
      </c>
      <c r="L218" s="9">
        <v>45671.383333333331</v>
      </c>
      <c r="M218" s="9">
        <v>45671.383634259262</v>
      </c>
      <c r="N218" t="s">
        <v>62</v>
      </c>
      <c r="O218" t="s">
        <v>62</v>
      </c>
      <c r="P218" s="8">
        <v>45671</v>
      </c>
      <c r="Q218" t="s">
        <v>3868</v>
      </c>
      <c r="R218" t="s">
        <v>5492</v>
      </c>
      <c r="S218" t="s">
        <v>5287</v>
      </c>
      <c r="Y218" t="s">
        <v>3721</v>
      </c>
      <c r="Z218" t="s">
        <v>106</v>
      </c>
      <c r="AA218" t="s">
        <v>107</v>
      </c>
      <c r="AB218" t="s">
        <v>235</v>
      </c>
      <c r="AC218">
        <v>8597620</v>
      </c>
      <c r="AD218" t="s">
        <v>3722</v>
      </c>
      <c r="AE218" t="s">
        <v>3723</v>
      </c>
      <c r="AF218">
        <v>1127</v>
      </c>
      <c r="AG218" t="s">
        <v>3724</v>
      </c>
      <c r="AM218" t="s">
        <v>1410</v>
      </c>
      <c r="AN218" t="s">
        <v>261</v>
      </c>
      <c r="AP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Row],[Comentário]]=back!C219,back!B219,""))))))))</f>
        <v/>
      </c>
      <c r="AQ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" spans="1:44" x14ac:dyDescent="0.25">
      <c r="A219" t="s">
        <v>5298</v>
      </c>
      <c r="B219">
        <v>137273545</v>
      </c>
      <c r="C219" t="s">
        <v>62</v>
      </c>
      <c r="E219">
        <v>26698676</v>
      </c>
      <c r="F219" t="s">
        <v>4861</v>
      </c>
      <c r="G219" t="s">
        <v>101</v>
      </c>
      <c r="I219">
        <v>39813174</v>
      </c>
      <c r="J219" t="s">
        <v>3720</v>
      </c>
      <c r="K219" s="9">
        <v>45670.668043981481</v>
      </c>
      <c r="L219" s="9">
        <v>45671.375</v>
      </c>
      <c r="M219" s="9">
        <v>45671.379629629628</v>
      </c>
      <c r="N219" t="s">
        <v>62</v>
      </c>
      <c r="O219" t="s">
        <v>62</v>
      </c>
      <c r="P219" s="8">
        <v>45671</v>
      </c>
      <c r="R219" t="s">
        <v>5493</v>
      </c>
      <c r="S219" t="s">
        <v>5287</v>
      </c>
      <c r="Y219" t="s">
        <v>3721</v>
      </c>
      <c r="Z219" t="s">
        <v>106</v>
      </c>
      <c r="AA219" t="s">
        <v>107</v>
      </c>
      <c r="AB219" t="s">
        <v>235</v>
      </c>
      <c r="AC219">
        <v>8597620</v>
      </c>
      <c r="AD219" t="s">
        <v>3722</v>
      </c>
      <c r="AE219" t="s">
        <v>3723</v>
      </c>
      <c r="AF219">
        <v>1127</v>
      </c>
      <c r="AG219" t="s">
        <v>3724</v>
      </c>
      <c r="AM219" t="s">
        <v>1410</v>
      </c>
      <c r="AN219" t="s">
        <v>261</v>
      </c>
      <c r="AP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Row],[Comentário]]=back!C220,back!B220,""))))))))</f>
        <v/>
      </c>
      <c r="AQ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20" spans="1:44" x14ac:dyDescent="0.25">
      <c r="A220" t="s">
        <v>5298</v>
      </c>
      <c r="B220">
        <v>137309453</v>
      </c>
      <c r="C220" t="s">
        <v>62</v>
      </c>
      <c r="E220">
        <v>26698676</v>
      </c>
      <c r="F220" t="s">
        <v>4861</v>
      </c>
      <c r="G220" t="s">
        <v>101</v>
      </c>
      <c r="I220">
        <v>39813174</v>
      </c>
      <c r="J220" t="s">
        <v>3720</v>
      </c>
      <c r="K220" s="9">
        <v>45671.382245370369</v>
      </c>
      <c r="L220" s="9">
        <v>45671.378634259258</v>
      </c>
      <c r="M220" s="9">
        <v>45671.382245370369</v>
      </c>
      <c r="N220" t="s">
        <v>62</v>
      </c>
      <c r="O220" t="s">
        <v>62</v>
      </c>
      <c r="P220" s="8">
        <v>45671</v>
      </c>
      <c r="Q220" t="s">
        <v>3864</v>
      </c>
      <c r="R220" t="s">
        <v>4659</v>
      </c>
      <c r="S220" t="s">
        <v>5287</v>
      </c>
      <c r="Y220" t="s">
        <v>3721</v>
      </c>
      <c r="Z220" t="s">
        <v>106</v>
      </c>
      <c r="AA220" t="s">
        <v>107</v>
      </c>
      <c r="AB220" t="s">
        <v>235</v>
      </c>
      <c r="AC220">
        <v>8597620</v>
      </c>
      <c r="AD220" t="s">
        <v>3722</v>
      </c>
      <c r="AE220" t="s">
        <v>3723</v>
      </c>
      <c r="AF220">
        <v>1127</v>
      </c>
      <c r="AG220" t="s">
        <v>3724</v>
      </c>
      <c r="AM220" t="s">
        <v>1410</v>
      </c>
      <c r="AN220" t="s">
        <v>261</v>
      </c>
      <c r="AP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Row],[Comentário]]=back!C221,back!B221,""))))))))</f>
        <v/>
      </c>
      <c r="AQ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" spans="1:44" x14ac:dyDescent="0.25">
      <c r="A221" t="s">
        <v>5298</v>
      </c>
      <c r="B221">
        <v>137308740</v>
      </c>
      <c r="C221" t="s">
        <v>62</v>
      </c>
      <c r="E221">
        <v>26698676</v>
      </c>
      <c r="F221" t="s">
        <v>4861</v>
      </c>
      <c r="G221" t="s">
        <v>101</v>
      </c>
      <c r="I221">
        <v>39813174</v>
      </c>
      <c r="J221" t="s">
        <v>3720</v>
      </c>
      <c r="K221" s="9">
        <v>45671.378657407404</v>
      </c>
      <c r="L221" s="9">
        <v>45671.378125000003</v>
      </c>
      <c r="M221" s="9">
        <v>45671.378657407404</v>
      </c>
      <c r="N221" t="s">
        <v>62</v>
      </c>
      <c r="O221" t="s">
        <v>62</v>
      </c>
      <c r="P221" s="8">
        <v>45671</v>
      </c>
      <c r="Q221" t="s">
        <v>3864</v>
      </c>
      <c r="R221" t="s">
        <v>5494</v>
      </c>
      <c r="S221" t="s">
        <v>5287</v>
      </c>
      <c r="Y221" t="s">
        <v>3721</v>
      </c>
      <c r="Z221" t="s">
        <v>106</v>
      </c>
      <c r="AA221" t="s">
        <v>107</v>
      </c>
      <c r="AB221" t="s">
        <v>235</v>
      </c>
      <c r="AC221">
        <v>8597620</v>
      </c>
      <c r="AD221" t="s">
        <v>3722</v>
      </c>
      <c r="AE221" t="s">
        <v>3723</v>
      </c>
      <c r="AF221">
        <v>1127</v>
      </c>
      <c r="AG221" t="s">
        <v>3724</v>
      </c>
      <c r="AM221" t="s">
        <v>1410</v>
      </c>
      <c r="AN221" t="s">
        <v>261</v>
      </c>
      <c r="AP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Row],[Comentário]]=back!C222,back!B222,""))))))))</f>
        <v/>
      </c>
      <c r="AQ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" spans="1:44" x14ac:dyDescent="0.25">
      <c r="A222" t="s">
        <v>5298</v>
      </c>
      <c r="B222">
        <v>137308135</v>
      </c>
      <c r="C222" t="s">
        <v>62</v>
      </c>
      <c r="E222">
        <v>27298269</v>
      </c>
      <c r="F222" t="s">
        <v>5262</v>
      </c>
      <c r="G222" t="s">
        <v>101</v>
      </c>
      <c r="I222">
        <v>40387105</v>
      </c>
      <c r="J222" t="s">
        <v>3352</v>
      </c>
      <c r="K222" s="9">
        <v>45671.375821759262</v>
      </c>
      <c r="L222" s="9">
        <v>45671.375694444447</v>
      </c>
      <c r="M222" s="9">
        <v>45671.376134259262</v>
      </c>
      <c r="N222" t="s">
        <v>62</v>
      </c>
      <c r="O222" t="s">
        <v>62</v>
      </c>
      <c r="P222" s="8">
        <v>45671</v>
      </c>
      <c r="R222" t="s">
        <v>5495</v>
      </c>
      <c r="S222" t="s">
        <v>3353</v>
      </c>
      <c r="Y222" t="s">
        <v>3354</v>
      </c>
      <c r="Z222" t="s">
        <v>106</v>
      </c>
      <c r="AA222" t="s">
        <v>107</v>
      </c>
      <c r="AB222" t="s">
        <v>3355</v>
      </c>
      <c r="AC222">
        <v>17284632</v>
      </c>
      <c r="AD222" t="s">
        <v>3356</v>
      </c>
      <c r="AE222" t="s">
        <v>3357</v>
      </c>
      <c r="AF222">
        <v>211</v>
      </c>
      <c r="AG222" t="s">
        <v>3358</v>
      </c>
      <c r="AM222" t="s">
        <v>222</v>
      </c>
      <c r="AN222" t="s">
        <v>108</v>
      </c>
      <c r="AP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Row],[Comentário]]=back!C223,back!B223,""))))))))</f>
        <v/>
      </c>
      <c r="AQ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" spans="1:44" x14ac:dyDescent="0.25">
      <c r="A223" t="s">
        <v>5298</v>
      </c>
      <c r="B223">
        <v>137308073</v>
      </c>
      <c r="C223" t="s">
        <v>62</v>
      </c>
      <c r="E223">
        <v>27298269</v>
      </c>
      <c r="F223" t="s">
        <v>5262</v>
      </c>
      <c r="G223" t="s">
        <v>101</v>
      </c>
      <c r="I223">
        <v>40387105</v>
      </c>
      <c r="J223" t="s">
        <v>3352</v>
      </c>
      <c r="K223" s="9">
        <v>45671.375532407408</v>
      </c>
      <c r="L223" s="9">
        <v>45671.375</v>
      </c>
      <c r="M223" s="9">
        <v>45671.375532407408</v>
      </c>
      <c r="N223" t="s">
        <v>62</v>
      </c>
      <c r="O223" t="s">
        <v>62</v>
      </c>
      <c r="P223" s="8">
        <v>45671</v>
      </c>
      <c r="R223" t="s">
        <v>5022</v>
      </c>
      <c r="S223" t="s">
        <v>3353</v>
      </c>
      <c r="Y223" t="s">
        <v>3354</v>
      </c>
      <c r="Z223" t="s">
        <v>106</v>
      </c>
      <c r="AA223" t="s">
        <v>107</v>
      </c>
      <c r="AB223" t="s">
        <v>3355</v>
      </c>
      <c r="AC223">
        <v>17284632</v>
      </c>
      <c r="AD223" t="s">
        <v>3356</v>
      </c>
      <c r="AE223" t="s">
        <v>3357</v>
      </c>
      <c r="AF223">
        <v>211</v>
      </c>
      <c r="AG223" t="s">
        <v>3358</v>
      </c>
      <c r="AM223" t="s">
        <v>222</v>
      </c>
      <c r="AN223" t="s">
        <v>108</v>
      </c>
      <c r="AP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Row],[Comentário]]=back!C224,back!B224,""))))))))</f>
        <v/>
      </c>
      <c r="AQ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" spans="1:44" x14ac:dyDescent="0.25">
      <c r="A224" t="s">
        <v>5298</v>
      </c>
      <c r="B224">
        <v>137308087</v>
      </c>
      <c r="C224" t="s">
        <v>62</v>
      </c>
      <c r="E224">
        <v>27298269</v>
      </c>
      <c r="F224" t="s">
        <v>5262</v>
      </c>
      <c r="G224" t="s">
        <v>101</v>
      </c>
      <c r="I224">
        <v>40387105</v>
      </c>
      <c r="J224" t="s">
        <v>3352</v>
      </c>
      <c r="K224" s="9">
        <v>45671.375590277778</v>
      </c>
      <c r="L224" s="9">
        <v>45671.3746875</v>
      </c>
      <c r="M224" s="9">
        <v>45671.375590277778</v>
      </c>
      <c r="N224" t="s">
        <v>62</v>
      </c>
      <c r="O224" t="s">
        <v>62</v>
      </c>
      <c r="P224" s="8">
        <v>45671</v>
      </c>
      <c r="Q224" t="s">
        <v>3864</v>
      </c>
      <c r="R224" t="s">
        <v>4519</v>
      </c>
      <c r="S224" t="s">
        <v>3353</v>
      </c>
      <c r="Y224" t="s">
        <v>3354</v>
      </c>
      <c r="Z224" t="s">
        <v>106</v>
      </c>
      <c r="AA224" t="s">
        <v>107</v>
      </c>
      <c r="AB224" t="s">
        <v>3355</v>
      </c>
      <c r="AC224">
        <v>17284632</v>
      </c>
      <c r="AD224" t="s">
        <v>3356</v>
      </c>
      <c r="AE224" t="s">
        <v>3357</v>
      </c>
      <c r="AF224">
        <v>211</v>
      </c>
      <c r="AG224" t="s">
        <v>3358</v>
      </c>
      <c r="AM224" t="s">
        <v>222</v>
      </c>
      <c r="AN224" t="s">
        <v>108</v>
      </c>
      <c r="AP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Row],[Comentário]]=back!C225,back!B225,""))))))))</f>
        <v/>
      </c>
      <c r="AQ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" spans="1:44" x14ac:dyDescent="0.25">
      <c r="A225" t="s">
        <v>5298</v>
      </c>
      <c r="B225">
        <v>137307245</v>
      </c>
      <c r="C225" t="s">
        <v>62</v>
      </c>
      <c r="E225">
        <v>27493809</v>
      </c>
      <c r="F225" t="s">
        <v>3676</v>
      </c>
      <c r="G225" t="s">
        <v>101</v>
      </c>
      <c r="I225">
        <v>40464102</v>
      </c>
      <c r="J225" t="s">
        <v>3675</v>
      </c>
      <c r="K225" s="9">
        <v>45671.37060185185</v>
      </c>
      <c r="L225" s="9">
        <v>45671.370069444441</v>
      </c>
      <c r="M225" s="9">
        <v>45671.37060185185</v>
      </c>
      <c r="N225" t="s">
        <v>62</v>
      </c>
      <c r="O225" t="s">
        <v>62</v>
      </c>
      <c r="P225" s="8">
        <v>45671</v>
      </c>
      <c r="Q225" t="s">
        <v>3864</v>
      </c>
      <c r="R225" t="s">
        <v>4813</v>
      </c>
      <c r="S225" t="s">
        <v>3677</v>
      </c>
      <c r="T225" t="s">
        <v>4880</v>
      </c>
      <c r="Y225" t="s">
        <v>3678</v>
      </c>
      <c r="Z225" t="s">
        <v>106</v>
      </c>
      <c r="AA225" t="s">
        <v>107</v>
      </c>
      <c r="AB225" t="s">
        <v>1979</v>
      </c>
      <c r="AC225">
        <v>13290000</v>
      </c>
      <c r="AD225" t="s">
        <v>3542</v>
      </c>
      <c r="AE225" t="s">
        <v>3679</v>
      </c>
      <c r="AF225">
        <v>982</v>
      </c>
      <c r="AM225" t="s">
        <v>119</v>
      </c>
      <c r="AN225" t="s">
        <v>108</v>
      </c>
      <c r="AP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Row],[Comentário]]=back!C226,back!B226,""))))))))</f>
        <v/>
      </c>
      <c r="AQ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" spans="1:44" x14ac:dyDescent="0.25">
      <c r="A226" t="s">
        <v>5298</v>
      </c>
      <c r="B226">
        <v>136585481</v>
      </c>
      <c r="C226" t="s">
        <v>62</v>
      </c>
      <c r="E226">
        <v>28589154</v>
      </c>
      <c r="F226" t="s">
        <v>2481</v>
      </c>
      <c r="G226" t="s">
        <v>101</v>
      </c>
      <c r="I226">
        <v>41057036</v>
      </c>
      <c r="J226" t="s">
        <v>2480</v>
      </c>
      <c r="K226" s="9">
        <v>45656.480983796297</v>
      </c>
      <c r="L226" s="9">
        <v>45670.438888888886</v>
      </c>
      <c r="M226" s="9">
        <v>45670.719976851855</v>
      </c>
      <c r="N226" t="s">
        <v>62</v>
      </c>
      <c r="O226" t="s">
        <v>62</v>
      </c>
      <c r="P226" s="8">
        <v>45670</v>
      </c>
      <c r="R226" t="s">
        <v>3874</v>
      </c>
      <c r="S226" t="s">
        <v>2482</v>
      </c>
      <c r="T226" t="s">
        <v>860</v>
      </c>
      <c r="U226" t="s">
        <v>2483</v>
      </c>
      <c r="V226">
        <v>5511983267457</v>
      </c>
      <c r="Y226" t="s">
        <v>2484</v>
      </c>
      <c r="Z226" t="s">
        <v>106</v>
      </c>
      <c r="AA226" t="s">
        <v>107</v>
      </c>
      <c r="AB226" t="s">
        <v>235</v>
      </c>
      <c r="AC226">
        <v>8577020</v>
      </c>
      <c r="AD226" t="s">
        <v>2485</v>
      </c>
      <c r="AE226" t="s">
        <v>2486</v>
      </c>
      <c r="AF226">
        <v>1010</v>
      </c>
      <c r="AM226" t="s">
        <v>119</v>
      </c>
      <c r="AP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Row],[Comentário]]=back!C227,back!B227,""))))))))</f>
        <v/>
      </c>
      <c r="AQ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27" spans="1:44" x14ac:dyDescent="0.25">
      <c r="A227" t="s">
        <v>5298</v>
      </c>
      <c r="B227">
        <v>137286301</v>
      </c>
      <c r="C227" t="s">
        <v>62</v>
      </c>
      <c r="E227">
        <v>28592229</v>
      </c>
      <c r="F227" t="s">
        <v>2604</v>
      </c>
      <c r="G227" t="s">
        <v>101</v>
      </c>
      <c r="I227">
        <v>41058352</v>
      </c>
      <c r="J227" t="s">
        <v>2603</v>
      </c>
      <c r="K227" s="9">
        <v>45670.70888888889</v>
      </c>
      <c r="L227" s="9">
        <v>45670.70821759259</v>
      </c>
      <c r="M227" s="9">
        <v>45670.70888888889</v>
      </c>
      <c r="N227" t="s">
        <v>62</v>
      </c>
      <c r="O227" t="s">
        <v>62</v>
      </c>
      <c r="P227" s="8">
        <v>45670</v>
      </c>
      <c r="Q227" t="s">
        <v>3864</v>
      </c>
      <c r="R227" t="s">
        <v>4303</v>
      </c>
      <c r="S227" t="s">
        <v>2605</v>
      </c>
      <c r="T227" t="s">
        <v>2606</v>
      </c>
      <c r="V227">
        <v>5511981813012</v>
      </c>
      <c r="Y227" t="s">
        <v>2607</v>
      </c>
      <c r="Z227" t="s">
        <v>106</v>
      </c>
      <c r="AA227" t="s">
        <v>107</v>
      </c>
      <c r="AB227" t="s">
        <v>171</v>
      </c>
      <c r="AC227">
        <v>6454000</v>
      </c>
      <c r="AD227" t="s">
        <v>2608</v>
      </c>
      <c r="AE227" t="s">
        <v>173</v>
      </c>
      <c r="AF227">
        <v>1105</v>
      </c>
      <c r="AG227" t="s">
        <v>2609</v>
      </c>
      <c r="AM227" t="s">
        <v>222</v>
      </c>
      <c r="AP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Row],[Comentário]]=back!C228,back!B228,""))))))))</f>
        <v/>
      </c>
      <c r="AQ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" spans="1:44" x14ac:dyDescent="0.25">
      <c r="A228" t="s">
        <v>5298</v>
      </c>
      <c r="B228">
        <v>137285703</v>
      </c>
      <c r="C228" t="s">
        <v>62</v>
      </c>
      <c r="E228">
        <v>28599410</v>
      </c>
      <c r="F228" t="s">
        <v>2632</v>
      </c>
      <c r="G228" t="s">
        <v>101</v>
      </c>
      <c r="I228">
        <v>41063726</v>
      </c>
      <c r="J228" t="s">
        <v>2631</v>
      </c>
      <c r="K228" s="9">
        <v>45670.706631944442</v>
      </c>
      <c r="L228" s="9">
        <v>45670.706250000003</v>
      </c>
      <c r="M228" s="9">
        <v>45670.706631944442</v>
      </c>
      <c r="N228" t="s">
        <v>62</v>
      </c>
      <c r="O228" t="s">
        <v>62</v>
      </c>
      <c r="P228" s="8">
        <v>45670</v>
      </c>
      <c r="R228" t="s">
        <v>5022</v>
      </c>
      <c r="S228" t="s">
        <v>2633</v>
      </c>
      <c r="Y228" t="s">
        <v>2634</v>
      </c>
      <c r="Z228" t="s">
        <v>106</v>
      </c>
      <c r="AA228" t="s">
        <v>107</v>
      </c>
      <c r="AB228" t="s">
        <v>171</v>
      </c>
      <c r="AC228">
        <v>6460200</v>
      </c>
      <c r="AD228" t="s">
        <v>2635</v>
      </c>
      <c r="AE228" t="s">
        <v>2636</v>
      </c>
      <c r="AF228">
        <v>1810</v>
      </c>
      <c r="AG228" t="s">
        <v>2637</v>
      </c>
      <c r="AM228" t="s">
        <v>222</v>
      </c>
      <c r="AP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Row],[Comentário]]=back!C229,back!B229,""))))))))</f>
        <v/>
      </c>
      <c r="AQ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" spans="1:44" x14ac:dyDescent="0.25">
      <c r="A229" t="s">
        <v>5298</v>
      </c>
      <c r="B229">
        <v>137285823</v>
      </c>
      <c r="C229" t="s">
        <v>62</v>
      </c>
      <c r="E229">
        <v>28599410</v>
      </c>
      <c r="F229" t="s">
        <v>2632</v>
      </c>
      <c r="G229" t="s">
        <v>101</v>
      </c>
      <c r="I229">
        <v>41063726</v>
      </c>
      <c r="J229" t="s">
        <v>2631</v>
      </c>
      <c r="K229" s="9">
        <v>45670.707060185188</v>
      </c>
      <c r="L229" s="9">
        <v>45670.706250000003</v>
      </c>
      <c r="M229" s="9">
        <v>45670.707060185188</v>
      </c>
      <c r="N229" t="s">
        <v>62</v>
      </c>
      <c r="O229" t="s">
        <v>62</v>
      </c>
      <c r="P229" s="8">
        <v>45670</v>
      </c>
      <c r="R229" t="s">
        <v>5496</v>
      </c>
      <c r="S229" t="s">
        <v>2633</v>
      </c>
      <c r="Y229" t="s">
        <v>2634</v>
      </c>
      <c r="Z229" t="s">
        <v>106</v>
      </c>
      <c r="AA229" t="s">
        <v>107</v>
      </c>
      <c r="AB229" t="s">
        <v>171</v>
      </c>
      <c r="AC229">
        <v>6460200</v>
      </c>
      <c r="AD229" t="s">
        <v>2635</v>
      </c>
      <c r="AE229" t="s">
        <v>2636</v>
      </c>
      <c r="AF229">
        <v>1810</v>
      </c>
      <c r="AG229" t="s">
        <v>2637</v>
      </c>
      <c r="AM229" t="s">
        <v>222</v>
      </c>
      <c r="AP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Row],[Comentário]]=back!C230,back!B230,""))))))))</f>
        <v/>
      </c>
      <c r="AQ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" spans="1:44" x14ac:dyDescent="0.25">
      <c r="A230" t="s">
        <v>5298</v>
      </c>
      <c r="B230">
        <v>137285688</v>
      </c>
      <c r="C230" t="s">
        <v>62</v>
      </c>
      <c r="E230">
        <v>28599410</v>
      </c>
      <c r="F230" t="s">
        <v>2632</v>
      </c>
      <c r="G230" t="s">
        <v>101</v>
      </c>
      <c r="I230">
        <v>41063726</v>
      </c>
      <c r="J230" t="s">
        <v>2631</v>
      </c>
      <c r="K230" s="9">
        <v>45670.706585648149</v>
      </c>
      <c r="L230" s="9">
        <v>45670.706250000003</v>
      </c>
      <c r="M230" s="9">
        <v>45670.706585648149</v>
      </c>
      <c r="N230" t="s">
        <v>62</v>
      </c>
      <c r="O230" t="s">
        <v>62</v>
      </c>
      <c r="P230" s="8">
        <v>45670</v>
      </c>
      <c r="Q230" t="s">
        <v>3868</v>
      </c>
      <c r="R230" t="s">
        <v>5497</v>
      </c>
      <c r="S230" t="s">
        <v>2633</v>
      </c>
      <c r="Y230" t="s">
        <v>2634</v>
      </c>
      <c r="Z230" t="s">
        <v>106</v>
      </c>
      <c r="AA230" t="s">
        <v>107</v>
      </c>
      <c r="AB230" t="s">
        <v>171</v>
      </c>
      <c r="AC230">
        <v>6460200</v>
      </c>
      <c r="AD230" t="s">
        <v>2635</v>
      </c>
      <c r="AE230" t="s">
        <v>2636</v>
      </c>
      <c r="AF230">
        <v>1810</v>
      </c>
      <c r="AG230" t="s">
        <v>2637</v>
      </c>
      <c r="AM230" t="s">
        <v>222</v>
      </c>
      <c r="AP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Row],[Comentário]]=back!C231,back!B231,""))))))))</f>
        <v/>
      </c>
      <c r="AQ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" spans="1:44" x14ac:dyDescent="0.25">
      <c r="A231" t="s">
        <v>5298</v>
      </c>
      <c r="B231">
        <v>137285592</v>
      </c>
      <c r="C231" t="s">
        <v>62</v>
      </c>
      <c r="E231">
        <v>28599410</v>
      </c>
      <c r="F231" t="s">
        <v>2632</v>
      </c>
      <c r="G231" t="s">
        <v>101</v>
      </c>
      <c r="I231">
        <v>41063726</v>
      </c>
      <c r="J231" t="s">
        <v>2631</v>
      </c>
      <c r="K231" s="9">
        <v>45670.706238425926</v>
      </c>
      <c r="L231" s="9">
        <v>45670.704016203701</v>
      </c>
      <c r="M231" s="9">
        <v>45670.706238425926</v>
      </c>
      <c r="N231" t="s">
        <v>62</v>
      </c>
      <c r="O231" t="s">
        <v>62</v>
      </c>
      <c r="P231" s="8">
        <v>45670</v>
      </c>
      <c r="Q231" t="s">
        <v>3864</v>
      </c>
      <c r="R231" t="s">
        <v>4318</v>
      </c>
      <c r="S231" t="s">
        <v>2633</v>
      </c>
      <c r="Y231" t="s">
        <v>2634</v>
      </c>
      <c r="Z231" t="s">
        <v>106</v>
      </c>
      <c r="AA231" t="s">
        <v>107</v>
      </c>
      <c r="AB231" t="s">
        <v>171</v>
      </c>
      <c r="AC231">
        <v>6460200</v>
      </c>
      <c r="AD231" t="s">
        <v>2635</v>
      </c>
      <c r="AE231" t="s">
        <v>2636</v>
      </c>
      <c r="AF231">
        <v>1810</v>
      </c>
      <c r="AG231" t="s">
        <v>2637</v>
      </c>
      <c r="AM231" t="s">
        <v>222</v>
      </c>
      <c r="AP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Row],[Comentário]]=back!C232,back!B232,""))))))))</f>
        <v/>
      </c>
      <c r="AQ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" spans="1:44" x14ac:dyDescent="0.25">
      <c r="A232" t="s">
        <v>5298</v>
      </c>
      <c r="B232">
        <v>137284956</v>
      </c>
      <c r="C232" t="s">
        <v>62</v>
      </c>
      <c r="E232">
        <v>28587670</v>
      </c>
      <c r="F232" t="s">
        <v>3159</v>
      </c>
      <c r="G232" t="s">
        <v>101</v>
      </c>
      <c r="I232">
        <v>41056614</v>
      </c>
      <c r="J232" t="s">
        <v>3158</v>
      </c>
      <c r="K232" s="9">
        <v>45670.704027777778</v>
      </c>
      <c r="L232" s="9">
        <v>45670.703622685185</v>
      </c>
      <c r="M232" s="9">
        <v>45670.704027777778</v>
      </c>
      <c r="N232" t="s">
        <v>62</v>
      </c>
      <c r="O232" t="s">
        <v>62</v>
      </c>
      <c r="P232" s="8">
        <v>45670</v>
      </c>
      <c r="Q232" t="s">
        <v>3864</v>
      </c>
      <c r="R232" t="s">
        <v>5498</v>
      </c>
      <c r="S232" t="s">
        <v>3160</v>
      </c>
      <c r="T232" t="s">
        <v>3161</v>
      </c>
      <c r="Z232" t="s">
        <v>106</v>
      </c>
      <c r="AA232" t="s">
        <v>107</v>
      </c>
      <c r="AB232" t="s">
        <v>110</v>
      </c>
      <c r="AC232">
        <v>4404075</v>
      </c>
      <c r="AD232" t="s">
        <v>3162</v>
      </c>
      <c r="AE232" t="s">
        <v>3163</v>
      </c>
      <c r="AF232">
        <v>32</v>
      </c>
      <c r="AM232" t="s">
        <v>119</v>
      </c>
      <c r="AP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Row],[Comentário]]=back!C233,back!B233,""))))))))</f>
        <v/>
      </c>
      <c r="AQ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" spans="1:44" x14ac:dyDescent="0.25">
      <c r="A233" t="s">
        <v>5298</v>
      </c>
      <c r="B233">
        <v>137284771</v>
      </c>
      <c r="C233" t="s">
        <v>62</v>
      </c>
      <c r="E233">
        <v>28587670</v>
      </c>
      <c r="F233" t="s">
        <v>3159</v>
      </c>
      <c r="G233" t="s">
        <v>101</v>
      </c>
      <c r="I233">
        <v>41056614</v>
      </c>
      <c r="J233" t="s">
        <v>3158</v>
      </c>
      <c r="K233" s="9">
        <v>45670.703541666669</v>
      </c>
      <c r="L233" s="9">
        <v>45670.703402777777</v>
      </c>
      <c r="M233" s="9">
        <v>45670.703541666669</v>
      </c>
      <c r="N233" t="s">
        <v>62</v>
      </c>
      <c r="O233" t="s">
        <v>62</v>
      </c>
      <c r="P233" s="8">
        <v>45670</v>
      </c>
      <c r="Q233" t="s">
        <v>3864</v>
      </c>
      <c r="R233" t="s">
        <v>5498</v>
      </c>
      <c r="S233" t="s">
        <v>3160</v>
      </c>
      <c r="T233" t="s">
        <v>3161</v>
      </c>
      <c r="Z233" t="s">
        <v>106</v>
      </c>
      <c r="AA233" t="s">
        <v>107</v>
      </c>
      <c r="AB233" t="s">
        <v>110</v>
      </c>
      <c r="AC233">
        <v>4404075</v>
      </c>
      <c r="AD233" t="s">
        <v>3162</v>
      </c>
      <c r="AE233" t="s">
        <v>3163</v>
      </c>
      <c r="AF233">
        <v>32</v>
      </c>
      <c r="AM233" t="s">
        <v>119</v>
      </c>
      <c r="AP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Row],[Comentário]]=back!C234,back!B234,""))))))))</f>
        <v/>
      </c>
      <c r="AQ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" spans="1:44" x14ac:dyDescent="0.25">
      <c r="A234" t="s">
        <v>5298</v>
      </c>
      <c r="B234">
        <v>137284638</v>
      </c>
      <c r="C234" t="s">
        <v>62</v>
      </c>
      <c r="E234">
        <v>28582664</v>
      </c>
      <c r="F234" t="s">
        <v>3165</v>
      </c>
      <c r="G234" t="s">
        <v>101</v>
      </c>
      <c r="I234">
        <v>41053041</v>
      </c>
      <c r="J234" t="s">
        <v>3164</v>
      </c>
      <c r="K234" s="9">
        <v>45670.703055555554</v>
      </c>
      <c r="L234" s="9">
        <v>45670.702141203707</v>
      </c>
      <c r="M234" s="9">
        <v>45670.703055555554</v>
      </c>
      <c r="N234" t="s">
        <v>62</v>
      </c>
      <c r="O234" t="s">
        <v>62</v>
      </c>
      <c r="P234" s="8">
        <v>45670</v>
      </c>
      <c r="Q234" t="s">
        <v>3864</v>
      </c>
      <c r="R234" t="s">
        <v>4386</v>
      </c>
      <c r="S234" t="s">
        <v>3166</v>
      </c>
      <c r="T234" t="s">
        <v>3167</v>
      </c>
      <c r="V234">
        <v>551124802116</v>
      </c>
      <c r="Y234" t="s">
        <v>3168</v>
      </c>
      <c r="Z234" t="s">
        <v>106</v>
      </c>
      <c r="AA234" t="s">
        <v>107</v>
      </c>
      <c r="AB234" t="s">
        <v>243</v>
      </c>
      <c r="AC234">
        <v>7251250</v>
      </c>
      <c r="AD234" t="s">
        <v>3169</v>
      </c>
      <c r="AE234" t="s">
        <v>3170</v>
      </c>
      <c r="AF234">
        <v>235</v>
      </c>
      <c r="AM234" t="s">
        <v>119</v>
      </c>
      <c r="AP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Row],[Comentário]]=back!C235,back!B235,""))))))))</f>
        <v/>
      </c>
      <c r="AQ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" spans="1:44" x14ac:dyDescent="0.25">
      <c r="A235" t="s">
        <v>5298</v>
      </c>
      <c r="B235">
        <v>137284409</v>
      </c>
      <c r="C235" t="s">
        <v>62</v>
      </c>
      <c r="E235">
        <v>28582664</v>
      </c>
      <c r="F235" t="s">
        <v>3165</v>
      </c>
      <c r="G235" t="s">
        <v>101</v>
      </c>
      <c r="I235">
        <v>41053041</v>
      </c>
      <c r="J235" t="s">
        <v>3164</v>
      </c>
      <c r="K235" s="9">
        <v>45670.702256944445</v>
      </c>
      <c r="L235" s="9">
        <v>45670.701967592591</v>
      </c>
      <c r="M235" s="9">
        <v>45670.702256944445</v>
      </c>
      <c r="N235" t="s">
        <v>62</v>
      </c>
      <c r="O235" t="s">
        <v>62</v>
      </c>
      <c r="P235" s="8">
        <v>45670</v>
      </c>
      <c r="Q235" t="s">
        <v>3864</v>
      </c>
      <c r="R235" t="s">
        <v>4387</v>
      </c>
      <c r="S235" t="s">
        <v>3166</v>
      </c>
      <c r="T235" t="s">
        <v>3167</v>
      </c>
      <c r="V235">
        <v>551124802116</v>
      </c>
      <c r="Y235" t="s">
        <v>3168</v>
      </c>
      <c r="Z235" t="s">
        <v>106</v>
      </c>
      <c r="AA235" t="s">
        <v>107</v>
      </c>
      <c r="AB235" t="s">
        <v>243</v>
      </c>
      <c r="AC235">
        <v>7251250</v>
      </c>
      <c r="AD235" t="s">
        <v>3169</v>
      </c>
      <c r="AE235" t="s">
        <v>3170</v>
      </c>
      <c r="AF235">
        <v>235</v>
      </c>
      <c r="AM235" t="s">
        <v>119</v>
      </c>
      <c r="AP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Row],[Comentário]]=back!C236,back!B236,""))))))))</f>
        <v/>
      </c>
      <c r="AQ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" spans="1:44" x14ac:dyDescent="0.25">
      <c r="A236" t="s">
        <v>5298</v>
      </c>
      <c r="B236">
        <v>137284276</v>
      </c>
      <c r="C236" t="s">
        <v>62</v>
      </c>
      <c r="E236">
        <v>28582664</v>
      </c>
      <c r="F236" t="s">
        <v>3165</v>
      </c>
      <c r="G236" t="s">
        <v>101</v>
      </c>
      <c r="I236">
        <v>41053041</v>
      </c>
      <c r="J236" t="s">
        <v>3164</v>
      </c>
      <c r="K236" s="9">
        <v>45670.701724537037</v>
      </c>
      <c r="L236" s="9">
        <v>45670.701388888891</v>
      </c>
      <c r="M236" s="9">
        <v>45670.701724537037</v>
      </c>
      <c r="N236" t="s">
        <v>62</v>
      </c>
      <c r="O236" t="s">
        <v>62</v>
      </c>
      <c r="P236" s="8">
        <v>45670</v>
      </c>
      <c r="R236" t="s">
        <v>5499</v>
      </c>
      <c r="S236" t="s">
        <v>3166</v>
      </c>
      <c r="T236" t="s">
        <v>3167</v>
      </c>
      <c r="V236">
        <v>551124802116</v>
      </c>
      <c r="Y236" t="s">
        <v>3168</v>
      </c>
      <c r="Z236" t="s">
        <v>106</v>
      </c>
      <c r="AA236" t="s">
        <v>107</v>
      </c>
      <c r="AB236" t="s">
        <v>243</v>
      </c>
      <c r="AC236">
        <v>7251250</v>
      </c>
      <c r="AD236" t="s">
        <v>3169</v>
      </c>
      <c r="AE236" t="s">
        <v>3170</v>
      </c>
      <c r="AF236">
        <v>235</v>
      </c>
      <c r="AM236" t="s">
        <v>119</v>
      </c>
      <c r="AP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Row],[Comentário]]=back!C237,back!B237,""))))))))</f>
        <v/>
      </c>
      <c r="AQ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" spans="1:44" x14ac:dyDescent="0.25">
      <c r="A237" t="s">
        <v>5298</v>
      </c>
      <c r="B237">
        <v>137284225</v>
      </c>
      <c r="C237" t="s">
        <v>62</v>
      </c>
      <c r="E237">
        <v>28582664</v>
      </c>
      <c r="F237" t="s">
        <v>3165</v>
      </c>
      <c r="G237" t="s">
        <v>101</v>
      </c>
      <c r="I237">
        <v>41053041</v>
      </c>
      <c r="J237" t="s">
        <v>3164</v>
      </c>
      <c r="K237" s="9">
        <v>45670.701504629629</v>
      </c>
      <c r="L237" s="9">
        <v>45670.700694444444</v>
      </c>
      <c r="M237" s="9">
        <v>45670.701504629629</v>
      </c>
      <c r="N237" t="s">
        <v>62</v>
      </c>
      <c r="O237" t="s">
        <v>62</v>
      </c>
      <c r="P237" s="8">
        <v>45670</v>
      </c>
      <c r="R237" t="s">
        <v>5022</v>
      </c>
      <c r="S237" t="s">
        <v>3166</v>
      </c>
      <c r="T237" t="s">
        <v>3167</v>
      </c>
      <c r="V237">
        <v>551124802116</v>
      </c>
      <c r="Y237" t="s">
        <v>3168</v>
      </c>
      <c r="Z237" t="s">
        <v>106</v>
      </c>
      <c r="AA237" t="s">
        <v>107</v>
      </c>
      <c r="AB237" t="s">
        <v>243</v>
      </c>
      <c r="AC237">
        <v>7251250</v>
      </c>
      <c r="AD237" t="s">
        <v>3169</v>
      </c>
      <c r="AE237" t="s">
        <v>3170</v>
      </c>
      <c r="AF237">
        <v>235</v>
      </c>
      <c r="AM237" t="s">
        <v>119</v>
      </c>
      <c r="AP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Row],[Comentário]]=back!C238,back!B238,""))))))))</f>
        <v/>
      </c>
      <c r="AQ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" spans="1:44" x14ac:dyDescent="0.25">
      <c r="A238" t="s">
        <v>5298</v>
      </c>
      <c r="B238">
        <v>137283895</v>
      </c>
      <c r="C238" t="s">
        <v>62</v>
      </c>
      <c r="E238">
        <v>28582664</v>
      </c>
      <c r="F238" t="s">
        <v>3165</v>
      </c>
      <c r="G238" t="s">
        <v>101</v>
      </c>
      <c r="I238">
        <v>41053041</v>
      </c>
      <c r="J238" t="s">
        <v>3164</v>
      </c>
      <c r="K238" s="9">
        <v>45670.700358796297</v>
      </c>
      <c r="L238" s="9">
        <v>45670.699699074074</v>
      </c>
      <c r="M238" s="9">
        <v>45670.700358796297</v>
      </c>
      <c r="N238" t="s">
        <v>62</v>
      </c>
      <c r="O238" t="s">
        <v>62</v>
      </c>
      <c r="P238" s="8">
        <v>45670</v>
      </c>
      <c r="Q238" t="s">
        <v>3864</v>
      </c>
      <c r="R238" t="s">
        <v>4388</v>
      </c>
      <c r="S238" t="s">
        <v>3166</v>
      </c>
      <c r="T238" t="s">
        <v>3167</v>
      </c>
      <c r="V238">
        <v>551124802116</v>
      </c>
      <c r="Y238" t="s">
        <v>3168</v>
      </c>
      <c r="Z238" t="s">
        <v>106</v>
      </c>
      <c r="AA238" t="s">
        <v>107</v>
      </c>
      <c r="AB238" t="s">
        <v>243</v>
      </c>
      <c r="AC238">
        <v>7251250</v>
      </c>
      <c r="AD238" t="s">
        <v>3169</v>
      </c>
      <c r="AE238" t="s">
        <v>3170</v>
      </c>
      <c r="AF238">
        <v>235</v>
      </c>
      <c r="AM238" t="s">
        <v>119</v>
      </c>
      <c r="AP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Row],[Comentário]]=back!C239,back!B239,""))))))))</f>
        <v/>
      </c>
      <c r="AQ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" spans="1:44" x14ac:dyDescent="0.25">
      <c r="A239" t="s">
        <v>5298</v>
      </c>
      <c r="B239">
        <v>137283490</v>
      </c>
      <c r="C239" t="s">
        <v>62</v>
      </c>
      <c r="E239">
        <v>26698809</v>
      </c>
      <c r="F239" t="s">
        <v>5263</v>
      </c>
      <c r="G239" t="s">
        <v>101</v>
      </c>
      <c r="I239">
        <v>39813206</v>
      </c>
      <c r="J239" t="s">
        <v>3623</v>
      </c>
      <c r="K239" s="9">
        <v>45670.699050925927</v>
      </c>
      <c r="L239" s="9">
        <v>45670.696527777778</v>
      </c>
      <c r="M239" s="9">
        <v>45670.699050925927</v>
      </c>
      <c r="N239" t="s">
        <v>62</v>
      </c>
      <c r="O239" t="s">
        <v>62</v>
      </c>
      <c r="P239" s="8">
        <v>45670</v>
      </c>
      <c r="R239" t="s">
        <v>5500</v>
      </c>
      <c r="S239" t="s">
        <v>3624</v>
      </c>
      <c r="T239" t="s">
        <v>3625</v>
      </c>
      <c r="V239">
        <v>551291999433</v>
      </c>
      <c r="Y239" t="s">
        <v>3626</v>
      </c>
      <c r="Z239" t="s">
        <v>106</v>
      </c>
      <c r="AA239" t="s">
        <v>107</v>
      </c>
      <c r="AB239" t="s">
        <v>1419</v>
      </c>
      <c r="AC239">
        <v>7400015</v>
      </c>
      <c r="AD239" t="s">
        <v>3627</v>
      </c>
      <c r="AE239" t="s">
        <v>3628</v>
      </c>
      <c r="AF239">
        <v>0</v>
      </c>
      <c r="AG239" t="s">
        <v>3629</v>
      </c>
      <c r="AM239" t="s">
        <v>1410</v>
      </c>
      <c r="AN239" t="s">
        <v>108</v>
      </c>
      <c r="AP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Row],[Comentário]]=back!C240,back!B240,""))))))))</f>
        <v/>
      </c>
      <c r="AQ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" spans="1:44" x14ac:dyDescent="0.25">
      <c r="A240" t="s">
        <v>5298</v>
      </c>
      <c r="B240">
        <v>137269549</v>
      </c>
      <c r="C240" t="s">
        <v>62</v>
      </c>
      <c r="E240">
        <v>26698809</v>
      </c>
      <c r="F240" t="s">
        <v>5263</v>
      </c>
      <c r="G240" t="s">
        <v>101</v>
      </c>
      <c r="I240">
        <v>39813206</v>
      </c>
      <c r="J240" t="s">
        <v>3623</v>
      </c>
      <c r="K240" s="9">
        <v>45670.65483796296</v>
      </c>
      <c r="L240" s="9">
        <v>45670.670138888891</v>
      </c>
      <c r="M240" s="9">
        <v>45670.684629629628</v>
      </c>
      <c r="N240" t="s">
        <v>62</v>
      </c>
      <c r="O240" t="s">
        <v>62</v>
      </c>
      <c r="P240" s="8">
        <v>45670</v>
      </c>
      <c r="R240" t="s">
        <v>5085</v>
      </c>
      <c r="S240" t="s">
        <v>3624</v>
      </c>
      <c r="T240" t="s">
        <v>3625</v>
      </c>
      <c r="V240">
        <v>551291999433</v>
      </c>
      <c r="Y240" t="s">
        <v>3626</v>
      </c>
      <c r="Z240" t="s">
        <v>106</v>
      </c>
      <c r="AA240" t="s">
        <v>107</v>
      </c>
      <c r="AB240" t="s">
        <v>1419</v>
      </c>
      <c r="AC240">
        <v>7400015</v>
      </c>
      <c r="AD240" t="s">
        <v>3627</v>
      </c>
      <c r="AE240" t="s">
        <v>3628</v>
      </c>
      <c r="AF240">
        <v>0</v>
      </c>
      <c r="AG240" t="s">
        <v>3629</v>
      </c>
      <c r="AM240" t="s">
        <v>1410</v>
      </c>
      <c r="AN240" t="s">
        <v>108</v>
      </c>
      <c r="AP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Row],[Comentário]]=back!C241,back!B241,""))))))))</f>
        <v/>
      </c>
      <c r="AQ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41" spans="1:44" x14ac:dyDescent="0.25">
      <c r="A241" t="s">
        <v>5298</v>
      </c>
      <c r="B241">
        <v>137281328</v>
      </c>
      <c r="C241" t="s">
        <v>62</v>
      </c>
      <c r="E241">
        <v>26698809</v>
      </c>
      <c r="F241" t="s">
        <v>5263</v>
      </c>
      <c r="G241" t="s">
        <v>101</v>
      </c>
      <c r="I241">
        <v>39813206</v>
      </c>
      <c r="J241" t="s">
        <v>3623</v>
      </c>
      <c r="K241" s="9">
        <v>45670.691412037035</v>
      </c>
      <c r="L241" s="9">
        <v>45670.684733796297</v>
      </c>
      <c r="M241" s="9">
        <v>45670.691412037035</v>
      </c>
      <c r="N241" t="s">
        <v>62</v>
      </c>
      <c r="O241" t="s">
        <v>62</v>
      </c>
      <c r="P241" s="8">
        <v>45670</v>
      </c>
      <c r="Q241" t="s">
        <v>3864</v>
      </c>
      <c r="R241" t="s">
        <v>4608</v>
      </c>
      <c r="S241" t="s">
        <v>3624</v>
      </c>
      <c r="T241" t="s">
        <v>3625</v>
      </c>
      <c r="V241">
        <v>551291999433</v>
      </c>
      <c r="Y241" t="s">
        <v>3626</v>
      </c>
      <c r="Z241" t="s">
        <v>106</v>
      </c>
      <c r="AA241" t="s">
        <v>107</v>
      </c>
      <c r="AB241" t="s">
        <v>1419</v>
      </c>
      <c r="AC241">
        <v>7400015</v>
      </c>
      <c r="AD241" t="s">
        <v>3627</v>
      </c>
      <c r="AE241" t="s">
        <v>3628</v>
      </c>
      <c r="AF241">
        <v>0</v>
      </c>
      <c r="AG241" t="s">
        <v>3629</v>
      </c>
      <c r="AM241" t="s">
        <v>1410</v>
      </c>
      <c r="AN241" t="s">
        <v>108</v>
      </c>
      <c r="AP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Row],[Comentário]]=back!C242,back!B242,""))))))))</f>
        <v/>
      </c>
      <c r="AQ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" spans="1:44" x14ac:dyDescent="0.25">
      <c r="A242" t="s">
        <v>5298</v>
      </c>
      <c r="B242">
        <v>137282856</v>
      </c>
      <c r="C242" t="s">
        <v>62</v>
      </c>
      <c r="E242">
        <v>26698809</v>
      </c>
      <c r="F242" t="s">
        <v>5263</v>
      </c>
      <c r="G242" t="s">
        <v>101</v>
      </c>
      <c r="I242">
        <v>39813206</v>
      </c>
      <c r="J242" t="s">
        <v>3623</v>
      </c>
      <c r="K242" s="9">
        <v>45670.696944444448</v>
      </c>
      <c r="L242" s="9">
        <v>45670.68472222222</v>
      </c>
      <c r="M242" s="9">
        <v>45670.696944444448</v>
      </c>
      <c r="N242" t="s">
        <v>62</v>
      </c>
      <c r="O242" t="s">
        <v>62</v>
      </c>
      <c r="P242" s="8">
        <v>45670</v>
      </c>
      <c r="R242" t="s">
        <v>5022</v>
      </c>
      <c r="S242" t="s">
        <v>3624</v>
      </c>
      <c r="T242" t="s">
        <v>3625</v>
      </c>
      <c r="V242">
        <v>551291999433</v>
      </c>
      <c r="Y242" t="s">
        <v>3626</v>
      </c>
      <c r="Z242" t="s">
        <v>106</v>
      </c>
      <c r="AA242" t="s">
        <v>107</v>
      </c>
      <c r="AB242" t="s">
        <v>1419</v>
      </c>
      <c r="AC242">
        <v>7400015</v>
      </c>
      <c r="AD242" t="s">
        <v>3627</v>
      </c>
      <c r="AE242" t="s">
        <v>3628</v>
      </c>
      <c r="AF242">
        <v>0</v>
      </c>
      <c r="AG242" t="s">
        <v>3629</v>
      </c>
      <c r="AM242" t="s">
        <v>1410</v>
      </c>
      <c r="AN242" t="s">
        <v>108</v>
      </c>
      <c r="AP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Row],[Comentário]]=back!C243,back!B243,""))))))))</f>
        <v/>
      </c>
      <c r="AQ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" spans="1:44" x14ac:dyDescent="0.25">
      <c r="A243" t="s">
        <v>5298</v>
      </c>
      <c r="B243">
        <v>137279163</v>
      </c>
      <c r="C243" t="s">
        <v>62</v>
      </c>
      <c r="E243">
        <v>26698816</v>
      </c>
      <c r="F243" t="s">
        <v>4860</v>
      </c>
      <c r="G243" t="s">
        <v>101</v>
      </c>
      <c r="I243">
        <v>39813244</v>
      </c>
      <c r="J243" t="s">
        <v>3663</v>
      </c>
      <c r="K243" s="9">
        <v>45670.684282407405</v>
      </c>
      <c r="L243" s="9">
        <v>45670.684027777781</v>
      </c>
      <c r="M243" s="9">
        <v>45670.684282407405</v>
      </c>
      <c r="N243" t="s">
        <v>62</v>
      </c>
      <c r="O243" t="s">
        <v>62</v>
      </c>
      <c r="P243" s="8">
        <v>45670</v>
      </c>
      <c r="R243" t="s">
        <v>5022</v>
      </c>
      <c r="S243" t="s">
        <v>3664</v>
      </c>
      <c r="T243" t="s">
        <v>3665</v>
      </c>
      <c r="Y243" t="s">
        <v>3666</v>
      </c>
      <c r="Z243" t="s">
        <v>106</v>
      </c>
      <c r="AA243" t="s">
        <v>107</v>
      </c>
      <c r="AB243" t="s">
        <v>243</v>
      </c>
      <c r="AC243">
        <v>7034050</v>
      </c>
      <c r="AD243" t="s">
        <v>3667</v>
      </c>
      <c r="AE243" t="s">
        <v>3668</v>
      </c>
      <c r="AF243">
        <v>172</v>
      </c>
      <c r="AG243" t="s">
        <v>1391</v>
      </c>
      <c r="AM243" t="s">
        <v>1410</v>
      </c>
      <c r="AN243" t="s">
        <v>108</v>
      </c>
      <c r="AP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Row],[Comentário]]=back!C244,back!B244,""))))))))</f>
        <v/>
      </c>
      <c r="AQ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" spans="1:44" x14ac:dyDescent="0.25">
      <c r="A244" t="s">
        <v>5298</v>
      </c>
      <c r="B244">
        <v>137279217</v>
      </c>
      <c r="C244" t="s">
        <v>62</v>
      </c>
      <c r="E244">
        <v>26698816</v>
      </c>
      <c r="F244" t="s">
        <v>4860</v>
      </c>
      <c r="G244" t="s">
        <v>101</v>
      </c>
      <c r="I244">
        <v>39813244</v>
      </c>
      <c r="J244" t="s">
        <v>3663</v>
      </c>
      <c r="K244" s="9">
        <v>45670.684432870374</v>
      </c>
      <c r="L244" s="9">
        <v>45670.684027777781</v>
      </c>
      <c r="M244" s="9">
        <v>45670.684432870374</v>
      </c>
      <c r="N244" t="s">
        <v>62</v>
      </c>
      <c r="O244" t="s">
        <v>62</v>
      </c>
      <c r="P244" s="8">
        <v>45670</v>
      </c>
      <c r="R244" t="s">
        <v>5501</v>
      </c>
      <c r="S244" t="s">
        <v>3664</v>
      </c>
      <c r="T244" t="s">
        <v>3665</v>
      </c>
      <c r="Y244" t="s">
        <v>3666</v>
      </c>
      <c r="Z244" t="s">
        <v>106</v>
      </c>
      <c r="AA244" t="s">
        <v>107</v>
      </c>
      <c r="AB244" t="s">
        <v>243</v>
      </c>
      <c r="AC244">
        <v>7034050</v>
      </c>
      <c r="AD244" t="s">
        <v>3667</v>
      </c>
      <c r="AE244" t="s">
        <v>3668</v>
      </c>
      <c r="AF244">
        <v>172</v>
      </c>
      <c r="AG244" t="s">
        <v>1391</v>
      </c>
      <c r="AM244" t="s">
        <v>1410</v>
      </c>
      <c r="AN244" t="s">
        <v>108</v>
      </c>
      <c r="AP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Row],[Comentário]]=back!C245,back!B245,""))))))))</f>
        <v/>
      </c>
      <c r="AQ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" spans="1:44" x14ac:dyDescent="0.25">
      <c r="A245" t="s">
        <v>5298</v>
      </c>
      <c r="B245">
        <v>137258569</v>
      </c>
      <c r="C245" t="s">
        <v>62</v>
      </c>
      <c r="E245">
        <v>26698816</v>
      </c>
      <c r="F245" t="s">
        <v>4860</v>
      </c>
      <c r="G245" t="s">
        <v>101</v>
      </c>
      <c r="I245">
        <v>39813244</v>
      </c>
      <c r="J245" t="s">
        <v>3663</v>
      </c>
      <c r="K245" s="9">
        <v>45670.618541666663</v>
      </c>
      <c r="L245" s="9">
        <v>45670.666666666664</v>
      </c>
      <c r="M245" s="9">
        <v>45670.682928240742</v>
      </c>
      <c r="N245" t="s">
        <v>62</v>
      </c>
      <c r="O245" t="s">
        <v>62</v>
      </c>
      <c r="P245" s="8">
        <v>45670</v>
      </c>
      <c r="R245" t="s">
        <v>5502</v>
      </c>
      <c r="S245" t="s">
        <v>3664</v>
      </c>
      <c r="T245" t="s">
        <v>3665</v>
      </c>
      <c r="Y245" t="s">
        <v>3666</v>
      </c>
      <c r="Z245" t="s">
        <v>106</v>
      </c>
      <c r="AA245" t="s">
        <v>107</v>
      </c>
      <c r="AB245" t="s">
        <v>243</v>
      </c>
      <c r="AC245">
        <v>7034050</v>
      </c>
      <c r="AD245" t="s">
        <v>3667</v>
      </c>
      <c r="AE245" t="s">
        <v>3668</v>
      </c>
      <c r="AF245">
        <v>172</v>
      </c>
      <c r="AG245" t="s">
        <v>1391</v>
      </c>
      <c r="AM245" t="s">
        <v>1410</v>
      </c>
      <c r="AN245" t="s">
        <v>108</v>
      </c>
      <c r="AP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Row],[Comentário]]=back!C246,back!B246,""))))))))</f>
        <v/>
      </c>
      <c r="AQ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46" spans="1:44" x14ac:dyDescent="0.25">
      <c r="A246" t="s">
        <v>5298</v>
      </c>
      <c r="B246">
        <v>137279023</v>
      </c>
      <c r="C246" t="s">
        <v>62</v>
      </c>
      <c r="E246">
        <v>26698816</v>
      </c>
      <c r="F246" t="s">
        <v>4860</v>
      </c>
      <c r="G246" t="s">
        <v>101</v>
      </c>
      <c r="I246">
        <v>39813244</v>
      </c>
      <c r="J246" t="s">
        <v>3663</v>
      </c>
      <c r="K246" s="9">
        <v>45670.683865740742</v>
      </c>
      <c r="L246" s="9">
        <v>45670.683020833334</v>
      </c>
      <c r="M246" s="9">
        <v>45670.683865740742</v>
      </c>
      <c r="N246" t="s">
        <v>62</v>
      </c>
      <c r="O246" t="s">
        <v>62</v>
      </c>
      <c r="P246" s="8">
        <v>45670</v>
      </c>
      <c r="Q246" t="s">
        <v>3864</v>
      </c>
      <c r="R246" t="s">
        <v>4641</v>
      </c>
      <c r="S246" t="s">
        <v>3664</v>
      </c>
      <c r="T246" t="s">
        <v>3665</v>
      </c>
      <c r="Y246" t="s">
        <v>3666</v>
      </c>
      <c r="Z246" t="s">
        <v>106</v>
      </c>
      <c r="AA246" t="s">
        <v>107</v>
      </c>
      <c r="AB246" t="s">
        <v>243</v>
      </c>
      <c r="AC246">
        <v>7034050</v>
      </c>
      <c r="AD246" t="s">
        <v>3667</v>
      </c>
      <c r="AE246" t="s">
        <v>3668</v>
      </c>
      <c r="AF246">
        <v>172</v>
      </c>
      <c r="AG246" t="s">
        <v>1391</v>
      </c>
      <c r="AM246" t="s">
        <v>1410</v>
      </c>
      <c r="AN246" t="s">
        <v>108</v>
      </c>
      <c r="AP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Row],[Comentário]]=back!C247,back!B247,""))))))))</f>
        <v/>
      </c>
      <c r="AQ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" spans="1:44" x14ac:dyDescent="0.25">
      <c r="A247" t="s">
        <v>5298</v>
      </c>
      <c r="B247">
        <v>137278349</v>
      </c>
      <c r="C247" t="s">
        <v>62</v>
      </c>
      <c r="E247">
        <v>28582148</v>
      </c>
      <c r="F247" t="s">
        <v>3192</v>
      </c>
      <c r="G247" t="s">
        <v>101</v>
      </c>
      <c r="I247">
        <v>41051249</v>
      </c>
      <c r="J247" t="s">
        <v>3191</v>
      </c>
      <c r="K247" s="9">
        <v>45670.68178240741</v>
      </c>
      <c r="L247" s="9">
        <v>45670.681944444441</v>
      </c>
      <c r="M247" s="9">
        <v>45670.68178240741</v>
      </c>
      <c r="N247" t="s">
        <v>62</v>
      </c>
      <c r="O247" t="s">
        <v>62</v>
      </c>
      <c r="P247" s="8">
        <v>45670</v>
      </c>
      <c r="R247" t="s">
        <v>5022</v>
      </c>
      <c r="S247" t="s">
        <v>3193</v>
      </c>
      <c r="T247" t="s">
        <v>3194</v>
      </c>
      <c r="V247">
        <v>551124533191</v>
      </c>
      <c r="Y247" t="s">
        <v>3195</v>
      </c>
      <c r="Z247" t="s">
        <v>106</v>
      </c>
      <c r="AA247" t="s">
        <v>107</v>
      </c>
      <c r="AB247" t="s">
        <v>243</v>
      </c>
      <c r="AC247">
        <v>7032000</v>
      </c>
      <c r="AD247" t="s">
        <v>3196</v>
      </c>
      <c r="AE247" t="s">
        <v>3197</v>
      </c>
      <c r="AF247">
        <v>520</v>
      </c>
      <c r="AM247" t="s">
        <v>119</v>
      </c>
      <c r="AP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Row],[Comentário]]=back!C248,back!B248,""))))))))</f>
        <v/>
      </c>
      <c r="AQ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" spans="1:44" x14ac:dyDescent="0.25">
      <c r="A248" t="s">
        <v>5298</v>
      </c>
      <c r="B248">
        <v>137278642</v>
      </c>
      <c r="C248" t="s">
        <v>62</v>
      </c>
      <c r="E248">
        <v>28582148</v>
      </c>
      <c r="F248" t="s">
        <v>3192</v>
      </c>
      <c r="G248" t="s">
        <v>101</v>
      </c>
      <c r="I248">
        <v>41051249</v>
      </c>
      <c r="J248" t="s">
        <v>3191</v>
      </c>
      <c r="K248" s="9">
        <v>45670.682719907411</v>
      </c>
      <c r="L248" s="9">
        <v>45670.681944444441</v>
      </c>
      <c r="M248" s="9">
        <v>45670.682719907411</v>
      </c>
      <c r="N248" t="s">
        <v>62</v>
      </c>
      <c r="O248" t="s">
        <v>62</v>
      </c>
      <c r="P248" s="8">
        <v>45670</v>
      </c>
      <c r="R248" t="s">
        <v>5503</v>
      </c>
      <c r="S248" t="s">
        <v>3193</v>
      </c>
      <c r="T248" t="s">
        <v>3194</v>
      </c>
      <c r="V248">
        <v>551124533191</v>
      </c>
      <c r="Y248" t="s">
        <v>3195</v>
      </c>
      <c r="Z248" t="s">
        <v>106</v>
      </c>
      <c r="AA248" t="s">
        <v>107</v>
      </c>
      <c r="AB248" t="s">
        <v>243</v>
      </c>
      <c r="AC248">
        <v>7032000</v>
      </c>
      <c r="AD248" t="s">
        <v>3196</v>
      </c>
      <c r="AE248" t="s">
        <v>3197</v>
      </c>
      <c r="AF248">
        <v>520</v>
      </c>
      <c r="AM248" t="s">
        <v>119</v>
      </c>
      <c r="AP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Row],[Comentário]]=back!C249,back!B249,""))))))))</f>
        <v/>
      </c>
      <c r="AQ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" spans="1:44" x14ac:dyDescent="0.25">
      <c r="A249" t="s">
        <v>5298</v>
      </c>
      <c r="B249">
        <v>137278282</v>
      </c>
      <c r="C249" t="s">
        <v>62</v>
      </c>
      <c r="E249">
        <v>28582148</v>
      </c>
      <c r="F249" t="s">
        <v>3192</v>
      </c>
      <c r="G249" t="s">
        <v>101</v>
      </c>
      <c r="I249">
        <v>41051249</v>
      </c>
      <c r="J249" t="s">
        <v>3191</v>
      </c>
      <c r="K249" s="9">
        <v>45670.681597222225</v>
      </c>
      <c r="L249" s="9">
        <v>45670.680983796294</v>
      </c>
      <c r="M249" s="9">
        <v>45670.681597222225</v>
      </c>
      <c r="N249" t="s">
        <v>62</v>
      </c>
      <c r="O249" t="s">
        <v>62</v>
      </c>
      <c r="P249" s="8">
        <v>45670</v>
      </c>
      <c r="Q249" t="s">
        <v>3864</v>
      </c>
      <c r="R249" t="s">
        <v>4409</v>
      </c>
      <c r="S249" t="s">
        <v>3193</v>
      </c>
      <c r="T249" t="s">
        <v>3194</v>
      </c>
      <c r="V249">
        <v>551124533191</v>
      </c>
      <c r="Y249" t="s">
        <v>3195</v>
      </c>
      <c r="Z249" t="s">
        <v>106</v>
      </c>
      <c r="AA249" t="s">
        <v>107</v>
      </c>
      <c r="AB249" t="s">
        <v>243</v>
      </c>
      <c r="AC249">
        <v>7032000</v>
      </c>
      <c r="AD249" t="s">
        <v>3196</v>
      </c>
      <c r="AE249" t="s">
        <v>3197</v>
      </c>
      <c r="AF249">
        <v>520</v>
      </c>
      <c r="AM249" t="s">
        <v>119</v>
      </c>
      <c r="AP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Row],[Comentário]]=back!C250,back!B250,""))))))))</f>
        <v/>
      </c>
      <c r="AQ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" spans="1:44" x14ac:dyDescent="0.25">
      <c r="A250" t="s">
        <v>5298</v>
      </c>
      <c r="B250">
        <v>137260462</v>
      </c>
      <c r="C250" t="s">
        <v>62</v>
      </c>
      <c r="E250">
        <v>28582148</v>
      </c>
      <c r="F250" t="s">
        <v>3192</v>
      </c>
      <c r="G250" t="s">
        <v>101</v>
      </c>
      <c r="I250">
        <v>41051249</v>
      </c>
      <c r="J250" t="s">
        <v>3191</v>
      </c>
      <c r="K250" s="9">
        <v>45670.6247337963</v>
      </c>
      <c r="L250" s="9">
        <v>45670.666666666664</v>
      </c>
      <c r="M250" s="9">
        <v>45670.680104166669</v>
      </c>
      <c r="N250" t="s">
        <v>62</v>
      </c>
      <c r="O250" t="s">
        <v>62</v>
      </c>
      <c r="P250" s="8">
        <v>45670</v>
      </c>
      <c r="R250" t="s">
        <v>5504</v>
      </c>
      <c r="S250" t="s">
        <v>3193</v>
      </c>
      <c r="T250" t="s">
        <v>3194</v>
      </c>
      <c r="V250">
        <v>551124533191</v>
      </c>
      <c r="Y250" t="s">
        <v>3195</v>
      </c>
      <c r="Z250" t="s">
        <v>106</v>
      </c>
      <c r="AA250" t="s">
        <v>107</v>
      </c>
      <c r="AB250" t="s">
        <v>243</v>
      </c>
      <c r="AC250">
        <v>7032000</v>
      </c>
      <c r="AD250" t="s">
        <v>3196</v>
      </c>
      <c r="AE250" t="s">
        <v>3197</v>
      </c>
      <c r="AF250">
        <v>520</v>
      </c>
      <c r="AM250" t="s">
        <v>119</v>
      </c>
      <c r="AP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Row],[Comentário]]=back!C251,back!B251,""))))))))</f>
        <v/>
      </c>
      <c r="AQ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51" spans="1:44" x14ac:dyDescent="0.25">
      <c r="A251" t="s">
        <v>5298</v>
      </c>
      <c r="B251">
        <v>137278104</v>
      </c>
      <c r="C251" t="s">
        <v>62</v>
      </c>
      <c r="E251">
        <v>28582148</v>
      </c>
      <c r="F251" t="s">
        <v>3192</v>
      </c>
      <c r="G251" t="s">
        <v>101</v>
      </c>
      <c r="I251">
        <v>41051249</v>
      </c>
      <c r="J251" t="s">
        <v>3191</v>
      </c>
      <c r="K251" s="9">
        <v>45670.681041666663</v>
      </c>
      <c r="L251" s="9">
        <v>45670.680185185185</v>
      </c>
      <c r="M251" s="9">
        <v>45670.681041666663</v>
      </c>
      <c r="N251" t="s">
        <v>62</v>
      </c>
      <c r="O251" t="s">
        <v>62</v>
      </c>
      <c r="P251" s="8">
        <v>45670</v>
      </c>
      <c r="Q251" t="s">
        <v>3864</v>
      </c>
      <c r="R251" t="s">
        <v>4409</v>
      </c>
      <c r="S251" t="s">
        <v>3193</v>
      </c>
      <c r="T251" t="s">
        <v>3194</v>
      </c>
      <c r="V251">
        <v>551124533191</v>
      </c>
      <c r="Y251" t="s">
        <v>3195</v>
      </c>
      <c r="Z251" t="s">
        <v>106</v>
      </c>
      <c r="AA251" t="s">
        <v>107</v>
      </c>
      <c r="AB251" t="s">
        <v>243</v>
      </c>
      <c r="AC251">
        <v>7032000</v>
      </c>
      <c r="AD251" t="s">
        <v>3196</v>
      </c>
      <c r="AE251" t="s">
        <v>3197</v>
      </c>
      <c r="AF251">
        <v>520</v>
      </c>
      <c r="AM251" t="s">
        <v>119</v>
      </c>
      <c r="AP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Row],[Comentário]]=back!C252,back!B252,""))))))))</f>
        <v/>
      </c>
      <c r="AQ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" spans="1:44" x14ac:dyDescent="0.25">
      <c r="A252" t="s">
        <v>5298</v>
      </c>
      <c r="B252">
        <v>137277767</v>
      </c>
      <c r="C252" t="s">
        <v>62</v>
      </c>
      <c r="E252">
        <v>28613322</v>
      </c>
      <c r="F252" t="s">
        <v>335</v>
      </c>
      <c r="G252" t="s">
        <v>101</v>
      </c>
      <c r="I252">
        <v>41071364</v>
      </c>
      <c r="J252" t="s">
        <v>334</v>
      </c>
      <c r="K252" s="9">
        <v>45670.679837962962</v>
      </c>
      <c r="L252" s="9">
        <v>45670.678472222222</v>
      </c>
      <c r="M252" s="9">
        <v>45670.679837962962</v>
      </c>
      <c r="N252" t="s">
        <v>62</v>
      </c>
      <c r="O252" t="s">
        <v>62</v>
      </c>
      <c r="P252" s="8">
        <v>45670</v>
      </c>
      <c r="R252" t="s">
        <v>5505</v>
      </c>
      <c r="S252" t="s">
        <v>336</v>
      </c>
      <c r="T252" t="s">
        <v>337</v>
      </c>
      <c r="Y252" t="s">
        <v>338</v>
      </c>
      <c r="Z252" t="s">
        <v>106</v>
      </c>
      <c r="AA252" t="s">
        <v>107</v>
      </c>
      <c r="AB252" t="s">
        <v>339</v>
      </c>
      <c r="AC252">
        <v>14075330</v>
      </c>
      <c r="AD252" t="s">
        <v>340</v>
      </c>
      <c r="AE252" t="s">
        <v>341</v>
      </c>
      <c r="AF252">
        <v>2050</v>
      </c>
      <c r="AM252" t="s">
        <v>119</v>
      </c>
      <c r="AP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Row],[Comentário]]=back!C253,back!B253,""))))))))</f>
        <v/>
      </c>
      <c r="AQ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" spans="1:44" x14ac:dyDescent="0.25">
      <c r="A253" t="s">
        <v>5298</v>
      </c>
      <c r="B253">
        <v>137277378</v>
      </c>
      <c r="C253" t="s">
        <v>62</v>
      </c>
      <c r="E253">
        <v>28613322</v>
      </c>
      <c r="F253" t="s">
        <v>335</v>
      </c>
      <c r="G253" t="s">
        <v>101</v>
      </c>
      <c r="I253">
        <v>41071364</v>
      </c>
      <c r="J253" t="s">
        <v>334</v>
      </c>
      <c r="K253" s="9">
        <v>45670.678530092591</v>
      </c>
      <c r="L253" s="9">
        <v>45670.677777777775</v>
      </c>
      <c r="M253" s="9">
        <v>45670.678530092591</v>
      </c>
      <c r="N253" t="s">
        <v>62</v>
      </c>
      <c r="O253" t="s">
        <v>62</v>
      </c>
      <c r="P253" s="8">
        <v>45670</v>
      </c>
      <c r="R253" t="s">
        <v>5027</v>
      </c>
      <c r="S253" t="s">
        <v>336</v>
      </c>
      <c r="T253" t="s">
        <v>337</v>
      </c>
      <c r="Y253" t="s">
        <v>338</v>
      </c>
      <c r="Z253" t="s">
        <v>106</v>
      </c>
      <c r="AA253" t="s">
        <v>107</v>
      </c>
      <c r="AB253" t="s">
        <v>339</v>
      </c>
      <c r="AC253">
        <v>14075330</v>
      </c>
      <c r="AD253" t="s">
        <v>340</v>
      </c>
      <c r="AE253" t="s">
        <v>341</v>
      </c>
      <c r="AF253">
        <v>2050</v>
      </c>
      <c r="AM253" t="s">
        <v>119</v>
      </c>
      <c r="AP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Row],[Comentário]]=back!C254,back!B254,""))))))))</f>
        <v/>
      </c>
      <c r="AQ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4" spans="1:44" x14ac:dyDescent="0.25">
      <c r="A254" t="s">
        <v>5298</v>
      </c>
      <c r="B254">
        <v>137277372</v>
      </c>
      <c r="C254" t="s">
        <v>62</v>
      </c>
      <c r="E254">
        <v>28613322</v>
      </c>
      <c r="F254" t="s">
        <v>335</v>
      </c>
      <c r="G254" t="s">
        <v>101</v>
      </c>
      <c r="I254">
        <v>41071364</v>
      </c>
      <c r="J254" t="s">
        <v>334</v>
      </c>
      <c r="K254" s="9">
        <v>45670.678518518522</v>
      </c>
      <c r="L254" s="9">
        <v>45670.677766203706</v>
      </c>
      <c r="M254" s="9">
        <v>45670.678518518522</v>
      </c>
      <c r="N254" t="s">
        <v>62</v>
      </c>
      <c r="O254" t="s">
        <v>62</v>
      </c>
      <c r="P254" s="8">
        <v>45670</v>
      </c>
      <c r="Q254" t="s">
        <v>3864</v>
      </c>
      <c r="R254" t="s">
        <v>3993</v>
      </c>
      <c r="S254" t="s">
        <v>336</v>
      </c>
      <c r="T254" t="s">
        <v>337</v>
      </c>
      <c r="Y254" t="s">
        <v>338</v>
      </c>
      <c r="Z254" t="s">
        <v>106</v>
      </c>
      <c r="AA254" t="s">
        <v>107</v>
      </c>
      <c r="AB254" t="s">
        <v>339</v>
      </c>
      <c r="AC254">
        <v>14075330</v>
      </c>
      <c r="AD254" t="s">
        <v>340</v>
      </c>
      <c r="AE254" t="s">
        <v>341</v>
      </c>
      <c r="AF254">
        <v>2050</v>
      </c>
      <c r="AM254" t="s">
        <v>119</v>
      </c>
      <c r="AP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Row],[Comentário]]=back!C255,back!B255,""))))))))</f>
        <v/>
      </c>
      <c r="AQ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5" spans="1:44" x14ac:dyDescent="0.25">
      <c r="A255" t="s">
        <v>5298</v>
      </c>
      <c r="B255">
        <v>137277121</v>
      </c>
      <c r="C255" t="s">
        <v>62</v>
      </c>
      <c r="E255">
        <v>28613322</v>
      </c>
      <c r="F255" t="s">
        <v>335</v>
      </c>
      <c r="G255" t="s">
        <v>101</v>
      </c>
      <c r="I255">
        <v>41071364</v>
      </c>
      <c r="J255" t="s">
        <v>334</v>
      </c>
      <c r="K255" s="9">
        <v>45670.677719907406</v>
      </c>
      <c r="L255" s="9">
        <v>45670.677453703705</v>
      </c>
      <c r="M255" s="9">
        <v>45670.677719907406</v>
      </c>
      <c r="N255" t="s">
        <v>62</v>
      </c>
      <c r="O255" t="s">
        <v>62</v>
      </c>
      <c r="P255" s="8">
        <v>45670</v>
      </c>
      <c r="Q255" t="s">
        <v>3864</v>
      </c>
      <c r="R255" t="s">
        <v>5506</v>
      </c>
      <c r="S255" t="s">
        <v>336</v>
      </c>
      <c r="T255" t="s">
        <v>337</v>
      </c>
      <c r="Y255" t="s">
        <v>338</v>
      </c>
      <c r="Z255" t="s">
        <v>106</v>
      </c>
      <c r="AA255" t="s">
        <v>107</v>
      </c>
      <c r="AB255" t="s">
        <v>339</v>
      </c>
      <c r="AC255">
        <v>14075330</v>
      </c>
      <c r="AD255" t="s">
        <v>340</v>
      </c>
      <c r="AE255" t="s">
        <v>341</v>
      </c>
      <c r="AF255">
        <v>2050</v>
      </c>
      <c r="AM255" t="s">
        <v>119</v>
      </c>
      <c r="AP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Row],[Comentário]]=back!C256,back!B256,""))))))))</f>
        <v/>
      </c>
      <c r="AQ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6" spans="1:44" x14ac:dyDescent="0.25">
      <c r="A256" t="s">
        <v>5298</v>
      </c>
      <c r="B256">
        <v>137276705</v>
      </c>
      <c r="C256" t="s">
        <v>62</v>
      </c>
      <c r="E256">
        <v>27500160</v>
      </c>
      <c r="F256" t="s">
        <v>4822</v>
      </c>
      <c r="G256" t="s">
        <v>101</v>
      </c>
      <c r="I256">
        <v>40466480</v>
      </c>
      <c r="J256" t="s">
        <v>1623</v>
      </c>
      <c r="K256" s="9">
        <v>45670.676493055558</v>
      </c>
      <c r="L256" s="9">
        <v>45670.676388888889</v>
      </c>
      <c r="M256" s="9">
        <v>45670.676493055558</v>
      </c>
      <c r="N256" t="s">
        <v>62</v>
      </c>
      <c r="O256" t="s">
        <v>62</v>
      </c>
      <c r="P256" s="8">
        <v>45670</v>
      </c>
      <c r="R256" t="s">
        <v>5022</v>
      </c>
      <c r="S256" t="s">
        <v>1624</v>
      </c>
      <c r="Y256" t="s">
        <v>1625</v>
      </c>
      <c r="Z256" t="s">
        <v>106</v>
      </c>
      <c r="AA256" t="s">
        <v>107</v>
      </c>
      <c r="AB256" t="s">
        <v>1626</v>
      </c>
      <c r="AC256">
        <v>6612060</v>
      </c>
      <c r="AD256" t="s">
        <v>1627</v>
      </c>
      <c r="AE256" t="s">
        <v>1628</v>
      </c>
      <c r="AF256">
        <v>326</v>
      </c>
      <c r="AM256" t="s">
        <v>222</v>
      </c>
      <c r="AN256" t="s">
        <v>108</v>
      </c>
      <c r="AP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Row],[Comentário]]=back!C257,back!B257,""))))))))</f>
        <v/>
      </c>
      <c r="AQ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7" spans="1:44" x14ac:dyDescent="0.25">
      <c r="A257" t="s">
        <v>5298</v>
      </c>
      <c r="B257">
        <v>137276776</v>
      </c>
      <c r="C257" t="s">
        <v>62</v>
      </c>
      <c r="E257">
        <v>27500160</v>
      </c>
      <c r="F257" t="s">
        <v>4822</v>
      </c>
      <c r="G257" t="s">
        <v>101</v>
      </c>
      <c r="I257">
        <v>40466480</v>
      </c>
      <c r="J257" t="s">
        <v>1623</v>
      </c>
      <c r="K257" s="9">
        <v>45670.676655092589</v>
      </c>
      <c r="L257" s="9">
        <v>45670.676388888889</v>
      </c>
      <c r="M257" s="9">
        <v>45670.676655092589</v>
      </c>
      <c r="N257" t="s">
        <v>62</v>
      </c>
      <c r="O257" t="s">
        <v>62</v>
      </c>
      <c r="P257" s="8">
        <v>45670</v>
      </c>
      <c r="R257" t="s">
        <v>5507</v>
      </c>
      <c r="S257" t="s">
        <v>1624</v>
      </c>
      <c r="Y257" t="s">
        <v>1625</v>
      </c>
      <c r="Z257" t="s">
        <v>106</v>
      </c>
      <c r="AA257" t="s">
        <v>107</v>
      </c>
      <c r="AB257" t="s">
        <v>1626</v>
      </c>
      <c r="AC257">
        <v>6612060</v>
      </c>
      <c r="AD257" t="s">
        <v>1627</v>
      </c>
      <c r="AE257" t="s">
        <v>1628</v>
      </c>
      <c r="AF257">
        <v>326</v>
      </c>
      <c r="AM257" t="s">
        <v>222</v>
      </c>
      <c r="AN257" t="s">
        <v>108</v>
      </c>
      <c r="AP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Row],[Comentário]]=back!C258,back!B258,""))))))))</f>
        <v/>
      </c>
      <c r="AQ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8" spans="1:44" x14ac:dyDescent="0.25">
      <c r="A258" t="s">
        <v>5298</v>
      </c>
      <c r="B258">
        <v>137226599</v>
      </c>
      <c r="C258" t="s">
        <v>62</v>
      </c>
      <c r="E258">
        <v>27500160</v>
      </c>
      <c r="F258" t="s">
        <v>4822</v>
      </c>
      <c r="G258" t="s">
        <v>101</v>
      </c>
      <c r="I258">
        <v>40466480</v>
      </c>
      <c r="J258" t="s">
        <v>1623</v>
      </c>
      <c r="K258" s="9">
        <v>45670.468182870369</v>
      </c>
      <c r="L258" s="9">
        <v>45670.666666666664</v>
      </c>
      <c r="M258" s="9">
        <v>45670.675659722219</v>
      </c>
      <c r="N258" t="s">
        <v>62</v>
      </c>
      <c r="O258" t="s">
        <v>62</v>
      </c>
      <c r="P258" s="8">
        <v>45670</v>
      </c>
      <c r="R258" t="s">
        <v>4973</v>
      </c>
      <c r="S258" t="s">
        <v>1624</v>
      </c>
      <c r="Y258" t="s">
        <v>1625</v>
      </c>
      <c r="Z258" t="s">
        <v>106</v>
      </c>
      <c r="AA258" t="s">
        <v>107</v>
      </c>
      <c r="AB258" t="s">
        <v>1626</v>
      </c>
      <c r="AC258">
        <v>6612060</v>
      </c>
      <c r="AD258" t="s">
        <v>1627</v>
      </c>
      <c r="AE258" t="s">
        <v>1628</v>
      </c>
      <c r="AF258">
        <v>326</v>
      </c>
      <c r="AM258" t="s">
        <v>222</v>
      </c>
      <c r="AN258" t="s">
        <v>108</v>
      </c>
      <c r="AP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Row],[Comentário]]=back!C259,back!B259,""))))))))</f>
        <v/>
      </c>
      <c r="AQ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59" spans="1:44" x14ac:dyDescent="0.25">
      <c r="A259" t="s">
        <v>5298</v>
      </c>
      <c r="B259">
        <v>137276569</v>
      </c>
      <c r="C259" t="s">
        <v>62</v>
      </c>
      <c r="E259">
        <v>27500160</v>
      </c>
      <c r="F259" t="s">
        <v>4822</v>
      </c>
      <c r="G259" t="s">
        <v>101</v>
      </c>
      <c r="I259">
        <v>40466480</v>
      </c>
      <c r="J259" t="s">
        <v>1623</v>
      </c>
      <c r="K259" s="9">
        <v>45670.676064814812</v>
      </c>
      <c r="L259" s="9">
        <v>45670.675428240742</v>
      </c>
      <c r="M259" s="9">
        <v>45670.676064814812</v>
      </c>
      <c r="N259" t="s">
        <v>62</v>
      </c>
      <c r="O259" t="s">
        <v>62</v>
      </c>
      <c r="P259" s="8">
        <v>45670</v>
      </c>
      <c r="Q259" t="s">
        <v>3864</v>
      </c>
      <c r="R259" t="s">
        <v>4048</v>
      </c>
      <c r="S259" t="s">
        <v>1624</v>
      </c>
      <c r="Y259" t="s">
        <v>1625</v>
      </c>
      <c r="Z259" t="s">
        <v>106</v>
      </c>
      <c r="AA259" t="s">
        <v>107</v>
      </c>
      <c r="AB259" t="s">
        <v>1626</v>
      </c>
      <c r="AC259">
        <v>6612060</v>
      </c>
      <c r="AD259" t="s">
        <v>1627</v>
      </c>
      <c r="AE259" t="s">
        <v>1628</v>
      </c>
      <c r="AF259">
        <v>326</v>
      </c>
      <c r="AM259" t="s">
        <v>222</v>
      </c>
      <c r="AN259" t="s">
        <v>108</v>
      </c>
      <c r="AP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Row],[Comentário]]=back!C260,back!B260,""))))))))</f>
        <v/>
      </c>
      <c r="AQ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0" spans="1:44" x14ac:dyDescent="0.25">
      <c r="A260" t="s">
        <v>5298</v>
      </c>
      <c r="B260">
        <v>137275781</v>
      </c>
      <c r="C260" t="s">
        <v>62</v>
      </c>
      <c r="E260">
        <v>28806276</v>
      </c>
      <c r="F260" t="s">
        <v>5508</v>
      </c>
      <c r="G260" t="s">
        <v>101</v>
      </c>
      <c r="I260">
        <v>41184341</v>
      </c>
      <c r="J260" t="s">
        <v>5509</v>
      </c>
      <c r="K260" s="9">
        <v>45670.673935185187</v>
      </c>
      <c r="L260" s="9">
        <v>45670.673611111109</v>
      </c>
      <c r="M260" s="9">
        <v>45670.673935185187</v>
      </c>
      <c r="N260" t="s">
        <v>62</v>
      </c>
      <c r="O260" t="s">
        <v>62</v>
      </c>
      <c r="P260" s="8">
        <v>45670</v>
      </c>
      <c r="R260" t="s">
        <v>5022</v>
      </c>
      <c r="S260" t="s">
        <v>5115</v>
      </c>
      <c r="T260" t="s">
        <v>5116</v>
      </c>
      <c r="Y260" t="s">
        <v>5117</v>
      </c>
      <c r="Z260" t="s">
        <v>106</v>
      </c>
      <c r="AA260" t="s">
        <v>107</v>
      </c>
      <c r="AB260" t="s">
        <v>110</v>
      </c>
      <c r="AC260">
        <v>5159220</v>
      </c>
      <c r="AD260" t="s">
        <v>176</v>
      </c>
      <c r="AE260" t="s">
        <v>5118</v>
      </c>
      <c r="AF260">
        <v>126</v>
      </c>
      <c r="AM260" t="s">
        <v>105</v>
      </c>
      <c r="AN260" t="s">
        <v>108</v>
      </c>
      <c r="AP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Row],[Comentário]]=back!C261,back!B261,""))))))))</f>
        <v/>
      </c>
      <c r="AQ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1" spans="1:44" x14ac:dyDescent="0.25">
      <c r="A261" t="s">
        <v>5298</v>
      </c>
      <c r="B261">
        <v>137275918</v>
      </c>
      <c r="C261" t="s">
        <v>62</v>
      </c>
      <c r="E261">
        <v>28806276</v>
      </c>
      <c r="F261" t="s">
        <v>5508</v>
      </c>
      <c r="G261" t="s">
        <v>101</v>
      </c>
      <c r="I261">
        <v>41184341</v>
      </c>
      <c r="J261" t="s">
        <v>5509</v>
      </c>
      <c r="K261" s="9">
        <v>45670.674375000002</v>
      </c>
      <c r="L261" s="9">
        <v>45670.673611111109</v>
      </c>
      <c r="M261" s="9">
        <v>45670.674375000002</v>
      </c>
      <c r="N261" t="s">
        <v>62</v>
      </c>
      <c r="O261" t="s">
        <v>62</v>
      </c>
      <c r="P261" s="8">
        <v>45670</v>
      </c>
      <c r="R261" t="s">
        <v>5510</v>
      </c>
      <c r="S261" t="s">
        <v>5115</v>
      </c>
      <c r="T261" t="s">
        <v>5116</v>
      </c>
      <c r="Y261" t="s">
        <v>5117</v>
      </c>
      <c r="Z261" t="s">
        <v>106</v>
      </c>
      <c r="AA261" t="s">
        <v>107</v>
      </c>
      <c r="AB261" t="s">
        <v>110</v>
      </c>
      <c r="AC261">
        <v>5159220</v>
      </c>
      <c r="AD261" t="s">
        <v>176</v>
      </c>
      <c r="AE261" t="s">
        <v>5118</v>
      </c>
      <c r="AF261">
        <v>126</v>
      </c>
      <c r="AM261" t="s">
        <v>105</v>
      </c>
      <c r="AN261" t="s">
        <v>108</v>
      </c>
      <c r="AP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Row],[Comentário]]=back!C262,back!B262,""))))))))</f>
        <v/>
      </c>
      <c r="AQ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2" spans="1:44" x14ac:dyDescent="0.25">
      <c r="A262" t="s">
        <v>5298</v>
      </c>
      <c r="B262">
        <v>137275811</v>
      </c>
      <c r="C262" t="s">
        <v>62</v>
      </c>
      <c r="E262">
        <v>28806276</v>
      </c>
      <c r="F262" t="s">
        <v>5508</v>
      </c>
      <c r="G262" t="s">
        <v>101</v>
      </c>
      <c r="I262">
        <v>41184341</v>
      </c>
      <c r="J262" t="s">
        <v>5509</v>
      </c>
      <c r="K262" s="9">
        <v>45670.674039351848</v>
      </c>
      <c r="L262" s="9">
        <v>45670.673171296294</v>
      </c>
      <c r="M262" s="9">
        <v>45670.674039351848</v>
      </c>
      <c r="N262" t="s">
        <v>62</v>
      </c>
      <c r="O262" t="s">
        <v>62</v>
      </c>
      <c r="P262" s="8">
        <v>45670</v>
      </c>
      <c r="Q262" t="s">
        <v>3864</v>
      </c>
      <c r="R262" t="s">
        <v>3907</v>
      </c>
      <c r="S262" t="s">
        <v>5115</v>
      </c>
      <c r="T262" t="s">
        <v>5116</v>
      </c>
      <c r="Y262" t="s">
        <v>5117</v>
      </c>
      <c r="Z262" t="s">
        <v>106</v>
      </c>
      <c r="AA262" t="s">
        <v>107</v>
      </c>
      <c r="AB262" t="s">
        <v>110</v>
      </c>
      <c r="AC262">
        <v>5159220</v>
      </c>
      <c r="AD262" t="s">
        <v>176</v>
      </c>
      <c r="AE262" t="s">
        <v>5118</v>
      </c>
      <c r="AF262">
        <v>126</v>
      </c>
      <c r="AM262" t="s">
        <v>105</v>
      </c>
      <c r="AN262" t="s">
        <v>108</v>
      </c>
      <c r="AP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Row],[Comentário]]=back!C263,back!B263,""))))))))</f>
        <v/>
      </c>
      <c r="AQ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3" spans="1:44" x14ac:dyDescent="0.25">
      <c r="A263" t="s">
        <v>5298</v>
      </c>
      <c r="B263">
        <v>137275193</v>
      </c>
      <c r="C263" t="s">
        <v>62</v>
      </c>
      <c r="E263">
        <v>28806276</v>
      </c>
      <c r="F263" t="s">
        <v>5508</v>
      </c>
      <c r="G263" t="s">
        <v>101</v>
      </c>
      <c r="I263">
        <v>41184341</v>
      </c>
      <c r="J263" t="s">
        <v>5509</v>
      </c>
      <c r="K263" s="9">
        <v>45670.672835648147</v>
      </c>
      <c r="L263" s="9">
        <v>45670.67291666667</v>
      </c>
      <c r="M263" s="9">
        <v>45670.672835648147</v>
      </c>
      <c r="N263" t="s">
        <v>62</v>
      </c>
      <c r="O263" t="s">
        <v>62</v>
      </c>
      <c r="P263" s="8">
        <v>45670</v>
      </c>
      <c r="R263" t="s">
        <v>4868</v>
      </c>
      <c r="S263" t="s">
        <v>5115</v>
      </c>
      <c r="T263" t="s">
        <v>5116</v>
      </c>
      <c r="Y263" t="s">
        <v>5117</v>
      </c>
      <c r="Z263" t="s">
        <v>106</v>
      </c>
      <c r="AA263" t="s">
        <v>107</v>
      </c>
      <c r="AB263" t="s">
        <v>110</v>
      </c>
      <c r="AC263">
        <v>5159220</v>
      </c>
      <c r="AD263" t="s">
        <v>176</v>
      </c>
      <c r="AE263" t="s">
        <v>5118</v>
      </c>
      <c r="AF263">
        <v>126</v>
      </c>
      <c r="AM263" t="s">
        <v>105</v>
      </c>
      <c r="AN263" t="s">
        <v>108</v>
      </c>
      <c r="AP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Row],[Comentário]]=back!C264,back!B264,""))))))))</f>
        <v/>
      </c>
      <c r="AQ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4" spans="1:44" x14ac:dyDescent="0.25">
      <c r="A264" t="s">
        <v>5298</v>
      </c>
      <c r="B264">
        <v>137274682</v>
      </c>
      <c r="C264" t="s">
        <v>62</v>
      </c>
      <c r="E264">
        <v>28806320</v>
      </c>
      <c r="F264" t="s">
        <v>5511</v>
      </c>
      <c r="G264" t="s">
        <v>101</v>
      </c>
      <c r="I264">
        <v>41184349</v>
      </c>
      <c r="J264" t="s">
        <v>5512</v>
      </c>
      <c r="K264" s="9">
        <v>45670.671238425923</v>
      </c>
      <c r="L264" s="9">
        <v>45670.67083333333</v>
      </c>
      <c r="M264" s="9">
        <v>45670.671238425923</v>
      </c>
      <c r="N264" t="s">
        <v>62</v>
      </c>
      <c r="O264" t="s">
        <v>62</v>
      </c>
      <c r="P264" s="8">
        <v>45670</v>
      </c>
      <c r="R264" t="s">
        <v>5513</v>
      </c>
      <c r="T264" t="s">
        <v>5258</v>
      </c>
      <c r="Y264" t="s">
        <v>5259</v>
      </c>
      <c r="Z264" t="s">
        <v>106</v>
      </c>
      <c r="AA264" t="s">
        <v>107</v>
      </c>
      <c r="AB264" t="s">
        <v>279</v>
      </c>
      <c r="AC264">
        <v>9080500</v>
      </c>
      <c r="AD264" t="s">
        <v>391</v>
      </c>
      <c r="AE264" t="s">
        <v>1395</v>
      </c>
      <c r="AF264">
        <v>780</v>
      </c>
      <c r="AG264" t="s">
        <v>5260</v>
      </c>
      <c r="AM264" t="s">
        <v>105</v>
      </c>
      <c r="AN264" t="s">
        <v>108</v>
      </c>
      <c r="AP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Row],[Comentário]]=back!C265,back!B265,""))))))))</f>
        <v/>
      </c>
      <c r="AQ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5" spans="1:44" x14ac:dyDescent="0.25">
      <c r="A265" t="s">
        <v>5298</v>
      </c>
      <c r="B265">
        <v>137273899</v>
      </c>
      <c r="C265" t="s">
        <v>62</v>
      </c>
      <c r="E265">
        <v>28662241</v>
      </c>
      <c r="F265" t="s">
        <v>1394</v>
      </c>
      <c r="G265" t="s">
        <v>101</v>
      </c>
      <c r="K265" s="9">
        <v>45670.66909722222</v>
      </c>
      <c r="L265" s="9">
        <v>45670.668055555558</v>
      </c>
      <c r="M265" s="9">
        <v>45670.66909722222</v>
      </c>
      <c r="N265" t="s">
        <v>62</v>
      </c>
      <c r="O265" t="s">
        <v>62</v>
      </c>
      <c r="P265" s="8">
        <v>45670</v>
      </c>
      <c r="R265" t="s">
        <v>5514</v>
      </c>
      <c r="AP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Row],[Comentário]]=back!C266,back!B266,""))))))))</f>
        <v/>
      </c>
      <c r="AQ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6" spans="1:44" x14ac:dyDescent="0.25">
      <c r="A266" t="s">
        <v>5298</v>
      </c>
      <c r="B266">
        <v>137273077</v>
      </c>
      <c r="C266" t="s">
        <v>62</v>
      </c>
      <c r="E266">
        <v>26698606</v>
      </c>
      <c r="F266" t="s">
        <v>4856</v>
      </c>
      <c r="G266" t="s">
        <v>101</v>
      </c>
      <c r="I266">
        <v>39811175</v>
      </c>
      <c r="J266" t="s">
        <v>3475</v>
      </c>
      <c r="K266" s="9">
        <v>45670.666481481479</v>
      </c>
      <c r="L266" s="9">
        <v>45670.665277777778</v>
      </c>
      <c r="M266" s="9">
        <v>45670.666481481479</v>
      </c>
      <c r="N266" t="s">
        <v>62</v>
      </c>
      <c r="O266" t="s">
        <v>62</v>
      </c>
      <c r="P266" s="8">
        <v>45670</v>
      </c>
      <c r="R266" t="s">
        <v>5515</v>
      </c>
      <c r="S266" t="s">
        <v>3476</v>
      </c>
      <c r="Y266" t="s">
        <v>3477</v>
      </c>
      <c r="Z266" t="s">
        <v>106</v>
      </c>
      <c r="AA266" t="s">
        <v>613</v>
      </c>
      <c r="AB266" t="s">
        <v>3478</v>
      </c>
      <c r="AC266">
        <v>44054008</v>
      </c>
      <c r="AD266" t="s">
        <v>3479</v>
      </c>
      <c r="AE266" t="s">
        <v>3480</v>
      </c>
      <c r="AF266">
        <v>2222</v>
      </c>
      <c r="AG266" t="s">
        <v>3481</v>
      </c>
      <c r="AM266" t="s">
        <v>1410</v>
      </c>
      <c r="AN266" t="s">
        <v>261</v>
      </c>
      <c r="AP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Row],[Comentário]]=back!C267,back!B267,""))))))))</f>
        <v/>
      </c>
      <c r="AQ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7" spans="1:44" x14ac:dyDescent="0.25">
      <c r="A267" t="s">
        <v>5298</v>
      </c>
      <c r="B267">
        <v>137272872</v>
      </c>
      <c r="C267" t="s">
        <v>62</v>
      </c>
      <c r="E267">
        <v>26698606</v>
      </c>
      <c r="F267" t="s">
        <v>4856</v>
      </c>
      <c r="G267" t="s">
        <v>101</v>
      </c>
      <c r="I267">
        <v>39811175</v>
      </c>
      <c r="J267" t="s">
        <v>3475</v>
      </c>
      <c r="K267" s="9">
        <v>45670.665729166663</v>
      </c>
      <c r="L267" s="9">
        <v>45670.664583333331</v>
      </c>
      <c r="M267" s="9">
        <v>45670.665729166663</v>
      </c>
      <c r="N267" t="s">
        <v>62</v>
      </c>
      <c r="O267" t="s">
        <v>62</v>
      </c>
      <c r="P267" s="8">
        <v>45670</v>
      </c>
      <c r="R267" t="s">
        <v>5022</v>
      </c>
      <c r="S267" t="s">
        <v>3476</v>
      </c>
      <c r="Y267" t="s">
        <v>3477</v>
      </c>
      <c r="Z267" t="s">
        <v>106</v>
      </c>
      <c r="AA267" t="s">
        <v>613</v>
      </c>
      <c r="AB267" t="s">
        <v>3478</v>
      </c>
      <c r="AC267">
        <v>44054008</v>
      </c>
      <c r="AD267" t="s">
        <v>3479</v>
      </c>
      <c r="AE267" t="s">
        <v>3480</v>
      </c>
      <c r="AF267">
        <v>2222</v>
      </c>
      <c r="AG267" t="s">
        <v>3481</v>
      </c>
      <c r="AM267" t="s">
        <v>1410</v>
      </c>
      <c r="AN267" t="s">
        <v>261</v>
      </c>
      <c r="AP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Row],[Comentário]]=back!C268,back!B268,""))))))))</f>
        <v/>
      </c>
      <c r="AQ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8" spans="1:44" x14ac:dyDescent="0.25">
      <c r="A268" t="s">
        <v>5298</v>
      </c>
      <c r="B268">
        <v>137272629</v>
      </c>
      <c r="C268" t="s">
        <v>62</v>
      </c>
      <c r="E268">
        <v>26698606</v>
      </c>
      <c r="F268" t="s">
        <v>4856</v>
      </c>
      <c r="G268" t="s">
        <v>101</v>
      </c>
      <c r="I268">
        <v>39811175</v>
      </c>
      <c r="J268" t="s">
        <v>3475</v>
      </c>
      <c r="K268" s="9">
        <v>45670.66479166667</v>
      </c>
      <c r="L268" s="9">
        <v>45670.664583333331</v>
      </c>
      <c r="M268" s="9">
        <v>45670.66479166667</v>
      </c>
      <c r="N268" t="s">
        <v>62</v>
      </c>
      <c r="O268" t="s">
        <v>62</v>
      </c>
      <c r="P268" s="8">
        <v>45670</v>
      </c>
      <c r="Q268" t="s">
        <v>3868</v>
      </c>
      <c r="R268" t="s">
        <v>5516</v>
      </c>
      <c r="S268" t="s">
        <v>3476</v>
      </c>
      <c r="Y268" t="s">
        <v>3477</v>
      </c>
      <c r="Z268" t="s">
        <v>106</v>
      </c>
      <c r="AA268" t="s">
        <v>613</v>
      </c>
      <c r="AB268" t="s">
        <v>3478</v>
      </c>
      <c r="AC268">
        <v>44054008</v>
      </c>
      <c r="AD268" t="s">
        <v>3479</v>
      </c>
      <c r="AE268" t="s">
        <v>3480</v>
      </c>
      <c r="AF268">
        <v>2222</v>
      </c>
      <c r="AG268" t="s">
        <v>3481</v>
      </c>
      <c r="AM268" t="s">
        <v>1410</v>
      </c>
      <c r="AN268" t="s">
        <v>261</v>
      </c>
      <c r="AP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Row],[Comentário]]=back!C269,back!B269,""))))))))</f>
        <v/>
      </c>
      <c r="AQ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9" spans="1:44" x14ac:dyDescent="0.25">
      <c r="A269" t="s">
        <v>5298</v>
      </c>
      <c r="B269">
        <v>131831132</v>
      </c>
      <c r="C269" t="s">
        <v>255</v>
      </c>
      <c r="E269">
        <v>26698606</v>
      </c>
      <c r="F269" t="s">
        <v>4856</v>
      </c>
      <c r="G269" t="s">
        <v>101</v>
      </c>
      <c r="I269">
        <v>39811175</v>
      </c>
      <c r="J269" t="s">
        <v>3475</v>
      </c>
      <c r="K269" s="9">
        <v>45581.603483796294</v>
      </c>
      <c r="L269" s="9">
        <v>45583.602777777778</v>
      </c>
      <c r="M269" s="9">
        <v>45670.660775462966</v>
      </c>
      <c r="N269" t="s">
        <v>255</v>
      </c>
      <c r="O269" t="s">
        <v>62</v>
      </c>
      <c r="P269" s="8">
        <v>45670</v>
      </c>
      <c r="R269" t="s">
        <v>3863</v>
      </c>
      <c r="S269" t="s">
        <v>3476</v>
      </c>
      <c r="Y269" t="s">
        <v>3477</v>
      </c>
      <c r="Z269" t="s">
        <v>106</v>
      </c>
      <c r="AA269" t="s">
        <v>613</v>
      </c>
      <c r="AB269" t="s">
        <v>3478</v>
      </c>
      <c r="AC269">
        <v>44054008</v>
      </c>
      <c r="AD269" t="s">
        <v>3479</v>
      </c>
      <c r="AE269" t="s">
        <v>3480</v>
      </c>
      <c r="AF269">
        <v>2222</v>
      </c>
      <c r="AG269" t="s">
        <v>3481</v>
      </c>
      <c r="AM269" t="s">
        <v>1410</v>
      </c>
      <c r="AN269" t="s">
        <v>261</v>
      </c>
      <c r="AP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Row],[Comentário]]=back!C270,back!B270,""))))))))</f>
        <v/>
      </c>
      <c r="AQ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0" spans="1:44" x14ac:dyDescent="0.25">
      <c r="A270" t="s">
        <v>5298</v>
      </c>
      <c r="B270">
        <v>137272593</v>
      </c>
      <c r="C270" t="s">
        <v>62</v>
      </c>
      <c r="E270">
        <v>26698606</v>
      </c>
      <c r="F270" t="s">
        <v>4856</v>
      </c>
      <c r="G270" t="s">
        <v>101</v>
      </c>
      <c r="I270">
        <v>39811175</v>
      </c>
      <c r="J270" t="s">
        <v>3475</v>
      </c>
      <c r="K270" s="9">
        <v>45670.664675925924</v>
      </c>
      <c r="L270" s="9">
        <v>45670.660879629628</v>
      </c>
      <c r="M270" s="9">
        <v>45670.664675925924</v>
      </c>
      <c r="N270" t="s">
        <v>62</v>
      </c>
      <c r="O270" t="s">
        <v>62</v>
      </c>
      <c r="P270" s="8">
        <v>45670</v>
      </c>
      <c r="Q270" t="s">
        <v>3864</v>
      </c>
      <c r="R270" t="s">
        <v>4551</v>
      </c>
      <c r="S270" t="s">
        <v>3476</v>
      </c>
      <c r="Y270" t="s">
        <v>3477</v>
      </c>
      <c r="Z270" t="s">
        <v>106</v>
      </c>
      <c r="AA270" t="s">
        <v>613</v>
      </c>
      <c r="AB270" t="s">
        <v>3478</v>
      </c>
      <c r="AC270">
        <v>44054008</v>
      </c>
      <c r="AD270" t="s">
        <v>3479</v>
      </c>
      <c r="AE270" t="s">
        <v>3480</v>
      </c>
      <c r="AF270">
        <v>2222</v>
      </c>
      <c r="AG270" t="s">
        <v>3481</v>
      </c>
      <c r="AM270" t="s">
        <v>1410</v>
      </c>
      <c r="AN270" t="s">
        <v>261</v>
      </c>
      <c r="AP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Row],[Comentário]]=back!C271,back!B271,""))))))))</f>
        <v/>
      </c>
      <c r="AQ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1" spans="1:44" x14ac:dyDescent="0.25">
      <c r="A271" t="s">
        <v>5298</v>
      </c>
      <c r="B271">
        <v>137271266</v>
      </c>
      <c r="C271" t="s">
        <v>62</v>
      </c>
      <c r="E271">
        <v>26698683</v>
      </c>
      <c r="F271" t="s">
        <v>5261</v>
      </c>
      <c r="G271" t="s">
        <v>101</v>
      </c>
      <c r="I271">
        <v>39813196</v>
      </c>
      <c r="J271" t="s">
        <v>3310</v>
      </c>
      <c r="K271" s="9">
        <v>45670.660266203704</v>
      </c>
      <c r="L271" s="9">
        <v>45670.660416666666</v>
      </c>
      <c r="M271" s="9">
        <v>45670.660266203704</v>
      </c>
      <c r="N271" t="s">
        <v>62</v>
      </c>
      <c r="O271" t="s">
        <v>62</v>
      </c>
      <c r="P271" s="8">
        <v>45670</v>
      </c>
      <c r="R271" t="s">
        <v>5027</v>
      </c>
      <c r="S271" t="s">
        <v>3311</v>
      </c>
      <c r="T271" t="s">
        <v>3312</v>
      </c>
      <c r="V271">
        <v>558433166874</v>
      </c>
      <c r="Z271" t="s">
        <v>106</v>
      </c>
      <c r="AA271" t="s">
        <v>432</v>
      </c>
      <c r="AB271" t="s">
        <v>3313</v>
      </c>
      <c r="AC271">
        <v>59600900</v>
      </c>
      <c r="AD271" t="s">
        <v>161</v>
      </c>
      <c r="AE271" t="s">
        <v>3314</v>
      </c>
      <c r="AF271">
        <v>58</v>
      </c>
      <c r="AM271" t="s">
        <v>1410</v>
      </c>
      <c r="AN271" t="s">
        <v>108</v>
      </c>
      <c r="AP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Row],[Comentário]]=back!C272,back!B272,""))))))))</f>
        <v/>
      </c>
      <c r="AQ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2" spans="1:44" x14ac:dyDescent="0.25">
      <c r="A272" t="s">
        <v>5298</v>
      </c>
      <c r="B272">
        <v>137271348</v>
      </c>
      <c r="C272" t="s">
        <v>62</v>
      </c>
      <c r="E272">
        <v>26698683</v>
      </c>
      <c r="F272" t="s">
        <v>5261</v>
      </c>
      <c r="G272" t="s">
        <v>101</v>
      </c>
      <c r="I272">
        <v>39813196</v>
      </c>
      <c r="J272" t="s">
        <v>3310</v>
      </c>
      <c r="K272" s="9">
        <v>45670.660520833335</v>
      </c>
      <c r="L272" s="9">
        <v>45670.660416666666</v>
      </c>
      <c r="M272" s="9">
        <v>45670.660520833335</v>
      </c>
      <c r="N272" t="s">
        <v>62</v>
      </c>
      <c r="O272" t="s">
        <v>62</v>
      </c>
      <c r="P272" s="8">
        <v>45670</v>
      </c>
      <c r="R272" t="s">
        <v>5517</v>
      </c>
      <c r="S272" t="s">
        <v>3311</v>
      </c>
      <c r="T272" t="s">
        <v>3312</v>
      </c>
      <c r="V272">
        <v>558433166874</v>
      </c>
      <c r="Z272" t="s">
        <v>106</v>
      </c>
      <c r="AA272" t="s">
        <v>432</v>
      </c>
      <c r="AB272" t="s">
        <v>3313</v>
      </c>
      <c r="AC272">
        <v>59600900</v>
      </c>
      <c r="AD272" t="s">
        <v>161</v>
      </c>
      <c r="AE272" t="s">
        <v>3314</v>
      </c>
      <c r="AF272">
        <v>58</v>
      </c>
      <c r="AM272" t="s">
        <v>1410</v>
      </c>
      <c r="AN272" t="s">
        <v>108</v>
      </c>
      <c r="AP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Row],[Comentário]]=back!C273,back!B273,""))))))))</f>
        <v/>
      </c>
      <c r="AQ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3" spans="1:44" x14ac:dyDescent="0.25">
      <c r="A273" t="s">
        <v>5298</v>
      </c>
      <c r="B273">
        <v>137270906</v>
      </c>
      <c r="C273" t="s">
        <v>62</v>
      </c>
      <c r="E273">
        <v>26698683</v>
      </c>
      <c r="F273" t="s">
        <v>5261</v>
      </c>
      <c r="G273" t="s">
        <v>101</v>
      </c>
      <c r="I273">
        <v>39813196</v>
      </c>
      <c r="J273" t="s">
        <v>3310</v>
      </c>
      <c r="K273" s="9">
        <v>45670.65902777778</v>
      </c>
      <c r="L273" s="9">
        <v>45670.658888888887</v>
      </c>
      <c r="M273" s="9">
        <v>45670.65902777778</v>
      </c>
      <c r="N273" t="s">
        <v>62</v>
      </c>
      <c r="O273" t="s">
        <v>62</v>
      </c>
      <c r="P273" s="8">
        <v>45670</v>
      </c>
      <c r="Q273" t="s">
        <v>3864</v>
      </c>
      <c r="R273" t="s">
        <v>4504</v>
      </c>
      <c r="S273" t="s">
        <v>3311</v>
      </c>
      <c r="T273" t="s">
        <v>3312</v>
      </c>
      <c r="V273">
        <v>558433166874</v>
      </c>
      <c r="Z273" t="s">
        <v>106</v>
      </c>
      <c r="AA273" t="s">
        <v>432</v>
      </c>
      <c r="AB273" t="s">
        <v>3313</v>
      </c>
      <c r="AC273">
        <v>59600900</v>
      </c>
      <c r="AD273" t="s">
        <v>161</v>
      </c>
      <c r="AE273" t="s">
        <v>3314</v>
      </c>
      <c r="AF273">
        <v>58</v>
      </c>
      <c r="AM273" t="s">
        <v>1410</v>
      </c>
      <c r="AN273" t="s">
        <v>108</v>
      </c>
      <c r="AP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Row],[Comentário]]=back!C274,back!B274,""))))))))</f>
        <v/>
      </c>
      <c r="AQ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4" spans="1:44" x14ac:dyDescent="0.25">
      <c r="A274" t="s">
        <v>5298</v>
      </c>
      <c r="B274">
        <v>137270883</v>
      </c>
      <c r="C274" t="s">
        <v>62</v>
      </c>
      <c r="E274">
        <v>26698683</v>
      </c>
      <c r="F274" t="s">
        <v>5261</v>
      </c>
      <c r="G274" t="s">
        <v>101</v>
      </c>
      <c r="I274">
        <v>39813196</v>
      </c>
      <c r="J274" t="s">
        <v>3310</v>
      </c>
      <c r="K274" s="9">
        <v>45670.658958333333</v>
      </c>
      <c r="L274" s="9">
        <v>45670.658773148149</v>
      </c>
      <c r="M274" s="9">
        <v>45670.658958333333</v>
      </c>
      <c r="N274" t="s">
        <v>62</v>
      </c>
      <c r="O274" t="s">
        <v>62</v>
      </c>
      <c r="P274" s="8">
        <v>45670</v>
      </c>
      <c r="Q274" t="s">
        <v>3864</v>
      </c>
      <c r="R274" t="s">
        <v>4503</v>
      </c>
      <c r="S274" t="s">
        <v>3311</v>
      </c>
      <c r="T274" t="s">
        <v>3312</v>
      </c>
      <c r="V274">
        <v>558433166874</v>
      </c>
      <c r="Z274" t="s">
        <v>106</v>
      </c>
      <c r="AA274" t="s">
        <v>432</v>
      </c>
      <c r="AB274" t="s">
        <v>3313</v>
      </c>
      <c r="AC274">
        <v>59600900</v>
      </c>
      <c r="AD274" t="s">
        <v>161</v>
      </c>
      <c r="AE274" t="s">
        <v>3314</v>
      </c>
      <c r="AF274">
        <v>58</v>
      </c>
      <c r="AM274" t="s">
        <v>1410</v>
      </c>
      <c r="AN274" t="s">
        <v>108</v>
      </c>
      <c r="AP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Row],[Comentário]]=back!C275,back!B275,""))))))))</f>
        <v/>
      </c>
      <c r="AQ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5" spans="1:44" x14ac:dyDescent="0.25">
      <c r="A275" t="s">
        <v>5298</v>
      </c>
      <c r="B275">
        <v>137270849</v>
      </c>
      <c r="C275" t="s">
        <v>62</v>
      </c>
      <c r="E275">
        <v>26698683</v>
      </c>
      <c r="F275" t="s">
        <v>5261</v>
      </c>
      <c r="G275" t="s">
        <v>101</v>
      </c>
      <c r="I275">
        <v>39813196</v>
      </c>
      <c r="J275" t="s">
        <v>3310</v>
      </c>
      <c r="K275" s="9">
        <v>45670.658842592595</v>
      </c>
      <c r="L275" s="9">
        <v>45670.658668981479</v>
      </c>
      <c r="M275" s="9">
        <v>45670.658842592595</v>
      </c>
      <c r="N275" t="s">
        <v>62</v>
      </c>
      <c r="O275" t="s">
        <v>62</v>
      </c>
      <c r="P275" s="8">
        <v>45670</v>
      </c>
      <c r="Q275" t="s">
        <v>3864</v>
      </c>
      <c r="R275" t="s">
        <v>5518</v>
      </c>
      <c r="S275" t="s">
        <v>3311</v>
      </c>
      <c r="T275" t="s">
        <v>3312</v>
      </c>
      <c r="V275">
        <v>558433166874</v>
      </c>
      <c r="Z275" t="s">
        <v>106</v>
      </c>
      <c r="AA275" t="s">
        <v>432</v>
      </c>
      <c r="AB275" t="s">
        <v>3313</v>
      </c>
      <c r="AC275">
        <v>59600900</v>
      </c>
      <c r="AD275" t="s">
        <v>161</v>
      </c>
      <c r="AE275" t="s">
        <v>3314</v>
      </c>
      <c r="AF275">
        <v>58</v>
      </c>
      <c r="AM275" t="s">
        <v>1410</v>
      </c>
      <c r="AN275" t="s">
        <v>108</v>
      </c>
      <c r="AP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Row],[Comentário]]=back!C276,back!B276,""))))))))</f>
        <v/>
      </c>
      <c r="AQ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6" spans="1:44" x14ac:dyDescent="0.25">
      <c r="A276" t="s">
        <v>5298</v>
      </c>
      <c r="B276">
        <v>137269458</v>
      </c>
      <c r="C276" t="s">
        <v>62</v>
      </c>
      <c r="E276">
        <v>26698809</v>
      </c>
      <c r="F276" t="s">
        <v>5263</v>
      </c>
      <c r="G276" t="s">
        <v>101</v>
      </c>
      <c r="I276">
        <v>39813206</v>
      </c>
      <c r="J276" t="s">
        <v>3623</v>
      </c>
      <c r="K276" s="9">
        <v>45670.654502314814</v>
      </c>
      <c r="L276" s="9">
        <v>45670.654166666667</v>
      </c>
      <c r="M276" s="9">
        <v>45670.654502314814</v>
      </c>
      <c r="N276" t="s">
        <v>62</v>
      </c>
      <c r="O276" t="s">
        <v>62</v>
      </c>
      <c r="P276" s="8">
        <v>45670</v>
      </c>
      <c r="R276" t="s">
        <v>5022</v>
      </c>
      <c r="S276" t="s">
        <v>3624</v>
      </c>
      <c r="T276" t="s">
        <v>3625</v>
      </c>
      <c r="V276">
        <v>551291999433</v>
      </c>
      <c r="Y276" t="s">
        <v>3626</v>
      </c>
      <c r="Z276" t="s">
        <v>106</v>
      </c>
      <c r="AA276" t="s">
        <v>107</v>
      </c>
      <c r="AB276" t="s">
        <v>1419</v>
      </c>
      <c r="AC276">
        <v>7400015</v>
      </c>
      <c r="AD276" t="s">
        <v>3627</v>
      </c>
      <c r="AE276" t="s">
        <v>3628</v>
      </c>
      <c r="AF276">
        <v>0</v>
      </c>
      <c r="AG276" t="s">
        <v>3629</v>
      </c>
      <c r="AM276" t="s">
        <v>1410</v>
      </c>
      <c r="AN276" t="s">
        <v>108</v>
      </c>
      <c r="AP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Row],[Comentário]]=back!C277,back!B277,""))))))))</f>
        <v/>
      </c>
      <c r="AQ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7" spans="1:44" x14ac:dyDescent="0.25">
      <c r="A277" t="s">
        <v>5298</v>
      </c>
      <c r="B277">
        <v>137269502</v>
      </c>
      <c r="C277" t="s">
        <v>62</v>
      </c>
      <c r="E277">
        <v>26698809</v>
      </c>
      <c r="F277" t="s">
        <v>5263</v>
      </c>
      <c r="G277" t="s">
        <v>101</v>
      </c>
      <c r="I277">
        <v>39813206</v>
      </c>
      <c r="J277" t="s">
        <v>3623</v>
      </c>
      <c r="K277" s="9">
        <v>45670.654675925929</v>
      </c>
      <c r="L277" s="9">
        <v>45670.654166666667</v>
      </c>
      <c r="M277" s="9">
        <v>45670.654675925929</v>
      </c>
      <c r="N277" t="s">
        <v>62</v>
      </c>
      <c r="O277" t="s">
        <v>62</v>
      </c>
      <c r="P277" s="8">
        <v>45670</v>
      </c>
      <c r="R277" t="s">
        <v>5519</v>
      </c>
      <c r="S277" t="s">
        <v>3624</v>
      </c>
      <c r="T277" t="s">
        <v>3625</v>
      </c>
      <c r="V277">
        <v>551291999433</v>
      </c>
      <c r="Y277" t="s">
        <v>3626</v>
      </c>
      <c r="Z277" t="s">
        <v>106</v>
      </c>
      <c r="AA277" t="s">
        <v>107</v>
      </c>
      <c r="AB277" t="s">
        <v>1419</v>
      </c>
      <c r="AC277">
        <v>7400015</v>
      </c>
      <c r="AD277" t="s">
        <v>3627</v>
      </c>
      <c r="AE277" t="s">
        <v>3628</v>
      </c>
      <c r="AF277">
        <v>0</v>
      </c>
      <c r="AG277" t="s">
        <v>3629</v>
      </c>
      <c r="AM277" t="s">
        <v>1410</v>
      </c>
      <c r="AN277" t="s">
        <v>108</v>
      </c>
      <c r="AP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Row],[Comentário]]=back!C278,back!B278,""))))))))</f>
        <v/>
      </c>
      <c r="AQ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8" spans="1:44" x14ac:dyDescent="0.25">
      <c r="A278" t="s">
        <v>5298</v>
      </c>
      <c r="B278">
        <v>137269445</v>
      </c>
      <c r="C278" t="s">
        <v>62</v>
      </c>
      <c r="E278">
        <v>26698809</v>
      </c>
      <c r="F278" t="s">
        <v>5263</v>
      </c>
      <c r="G278" t="s">
        <v>101</v>
      </c>
      <c r="I278">
        <v>39813206</v>
      </c>
      <c r="J278" t="s">
        <v>3623</v>
      </c>
      <c r="K278" s="9">
        <v>45670.654479166667</v>
      </c>
      <c r="L278" s="9">
        <v>45670.653333333335</v>
      </c>
      <c r="M278" s="9">
        <v>45670.654479166667</v>
      </c>
      <c r="N278" t="s">
        <v>62</v>
      </c>
      <c r="O278" t="s">
        <v>62</v>
      </c>
      <c r="P278" s="8">
        <v>45670</v>
      </c>
      <c r="Q278" t="s">
        <v>3864</v>
      </c>
      <c r="R278" t="s">
        <v>4608</v>
      </c>
      <c r="S278" t="s">
        <v>3624</v>
      </c>
      <c r="T278" t="s">
        <v>3625</v>
      </c>
      <c r="V278">
        <v>551291999433</v>
      </c>
      <c r="Y278" t="s">
        <v>3626</v>
      </c>
      <c r="Z278" t="s">
        <v>106</v>
      </c>
      <c r="AA278" t="s">
        <v>107</v>
      </c>
      <c r="AB278" t="s">
        <v>1419</v>
      </c>
      <c r="AC278">
        <v>7400015</v>
      </c>
      <c r="AD278" t="s">
        <v>3627</v>
      </c>
      <c r="AE278" t="s">
        <v>3628</v>
      </c>
      <c r="AF278">
        <v>0</v>
      </c>
      <c r="AG278" t="s">
        <v>3629</v>
      </c>
      <c r="AM278" t="s">
        <v>1410</v>
      </c>
      <c r="AN278" t="s">
        <v>108</v>
      </c>
      <c r="AP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Row],[Comentário]]=back!C279,back!B279,""))))))))</f>
        <v/>
      </c>
      <c r="AQ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9" spans="1:44" x14ac:dyDescent="0.25">
      <c r="A279" t="s">
        <v>5298</v>
      </c>
      <c r="B279">
        <v>137267317</v>
      </c>
      <c r="C279" t="s">
        <v>62</v>
      </c>
      <c r="E279">
        <v>27297543</v>
      </c>
      <c r="F279" t="s">
        <v>4997</v>
      </c>
      <c r="G279" t="s">
        <v>101</v>
      </c>
      <c r="I279">
        <v>40386017</v>
      </c>
      <c r="J279" t="s">
        <v>3813</v>
      </c>
      <c r="K279" s="9">
        <v>45670.647743055553</v>
      </c>
      <c r="L279" s="9">
        <v>45670.646932870368</v>
      </c>
      <c r="M279" s="9">
        <v>45670.647743055553</v>
      </c>
      <c r="N279" t="s">
        <v>62</v>
      </c>
      <c r="O279" t="s">
        <v>62</v>
      </c>
      <c r="P279" s="8">
        <v>45670</v>
      </c>
      <c r="Q279" t="s">
        <v>3864</v>
      </c>
      <c r="R279" t="s">
        <v>5520</v>
      </c>
      <c r="S279" t="s">
        <v>3814</v>
      </c>
      <c r="Y279" t="s">
        <v>3815</v>
      </c>
      <c r="Z279" t="s">
        <v>106</v>
      </c>
      <c r="AA279" t="s">
        <v>944</v>
      </c>
      <c r="AB279" t="s">
        <v>1785</v>
      </c>
      <c r="AC279">
        <v>50090000</v>
      </c>
      <c r="AD279" t="s">
        <v>3816</v>
      </c>
      <c r="AE279" t="s">
        <v>3817</v>
      </c>
      <c r="AF279">
        <v>875</v>
      </c>
      <c r="AM279" t="s">
        <v>256</v>
      </c>
      <c r="AN279" t="s">
        <v>108</v>
      </c>
      <c r="AP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Row],[Comentário]]=back!C280,back!B280,""))))))))</f>
        <v/>
      </c>
      <c r="AQ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0" spans="1:44" x14ac:dyDescent="0.25">
      <c r="A280" t="s">
        <v>5298</v>
      </c>
      <c r="B280">
        <v>137243900</v>
      </c>
      <c r="C280" t="s">
        <v>62</v>
      </c>
      <c r="E280">
        <v>27543687</v>
      </c>
      <c r="F280" t="s">
        <v>3711</v>
      </c>
      <c r="G280" t="s">
        <v>101</v>
      </c>
      <c r="I280">
        <v>40502357</v>
      </c>
      <c r="J280" t="s">
        <v>3710</v>
      </c>
      <c r="K280" s="9">
        <v>45670.565844907411</v>
      </c>
      <c r="L280" s="9">
        <v>45670.611111111109</v>
      </c>
      <c r="M280" s="9">
        <v>45670.640636574077</v>
      </c>
      <c r="N280" t="s">
        <v>62</v>
      </c>
      <c r="O280" t="s">
        <v>62</v>
      </c>
      <c r="P280" s="8">
        <v>45670</v>
      </c>
      <c r="R280" t="s">
        <v>5521</v>
      </c>
      <c r="S280" t="s">
        <v>3712</v>
      </c>
      <c r="V280">
        <v>554834443130</v>
      </c>
      <c r="Y280" t="s">
        <v>3713</v>
      </c>
      <c r="Z280" t="s">
        <v>106</v>
      </c>
      <c r="AA280" t="s">
        <v>440</v>
      </c>
      <c r="AB280" t="s">
        <v>3118</v>
      </c>
      <c r="AC280">
        <v>88819799</v>
      </c>
      <c r="AD280" t="s">
        <v>3714</v>
      </c>
      <c r="AE280" t="s">
        <v>3715</v>
      </c>
      <c r="AF280">
        <v>4145</v>
      </c>
      <c r="AM280" t="s">
        <v>222</v>
      </c>
      <c r="AN280" t="s">
        <v>108</v>
      </c>
      <c r="AP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Row],[Comentário]]=back!C281,back!B281,""))))))))</f>
        <v/>
      </c>
      <c r="AQ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1" spans="1:44" x14ac:dyDescent="0.25">
      <c r="A281" t="s">
        <v>5298</v>
      </c>
      <c r="B281">
        <v>137265579</v>
      </c>
      <c r="C281" t="s">
        <v>62</v>
      </c>
      <c r="E281">
        <v>27543687</v>
      </c>
      <c r="F281" t="s">
        <v>3711</v>
      </c>
      <c r="G281" t="s">
        <v>101</v>
      </c>
      <c r="I281">
        <v>40502357</v>
      </c>
      <c r="J281" t="s">
        <v>3710</v>
      </c>
      <c r="K281" s="9">
        <v>45670.64199074074</v>
      </c>
      <c r="L281" s="9">
        <v>45670.640706018516</v>
      </c>
      <c r="M281" s="9">
        <v>45670.64199074074</v>
      </c>
      <c r="N281" t="s">
        <v>62</v>
      </c>
      <c r="O281" t="s">
        <v>62</v>
      </c>
      <c r="P281" s="8">
        <v>45670</v>
      </c>
      <c r="Q281" t="s">
        <v>3864</v>
      </c>
      <c r="R281" t="s">
        <v>4673</v>
      </c>
      <c r="S281" t="s">
        <v>3712</v>
      </c>
      <c r="V281">
        <v>554834443130</v>
      </c>
      <c r="Y281" t="s">
        <v>3713</v>
      </c>
      <c r="Z281" t="s">
        <v>106</v>
      </c>
      <c r="AA281" t="s">
        <v>440</v>
      </c>
      <c r="AB281" t="s">
        <v>3118</v>
      </c>
      <c r="AC281">
        <v>88819799</v>
      </c>
      <c r="AD281" t="s">
        <v>3714</v>
      </c>
      <c r="AE281" t="s">
        <v>3715</v>
      </c>
      <c r="AF281">
        <v>4145</v>
      </c>
      <c r="AM281" t="s">
        <v>222</v>
      </c>
      <c r="AN281" t="s">
        <v>108</v>
      </c>
      <c r="AP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Row],[Comentário]]=back!C282,back!B282,""))))))))</f>
        <v/>
      </c>
      <c r="AQ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2" spans="1:44" x14ac:dyDescent="0.25">
      <c r="A282" t="s">
        <v>5298</v>
      </c>
      <c r="B282">
        <v>137265603</v>
      </c>
      <c r="C282" t="s">
        <v>62</v>
      </c>
      <c r="E282">
        <v>27543687</v>
      </c>
      <c r="F282" t="s">
        <v>3711</v>
      </c>
      <c r="G282" t="s">
        <v>101</v>
      </c>
      <c r="I282">
        <v>40502357</v>
      </c>
      <c r="J282" t="s">
        <v>3710</v>
      </c>
      <c r="K282" s="9">
        <v>45670.642060185186</v>
      </c>
      <c r="L282" s="9">
        <v>45670.640277777777</v>
      </c>
      <c r="M282" s="9">
        <v>45670.642060185186</v>
      </c>
      <c r="N282" t="s">
        <v>62</v>
      </c>
      <c r="O282" t="s">
        <v>62</v>
      </c>
      <c r="P282" s="8">
        <v>45670</v>
      </c>
      <c r="R282" t="s">
        <v>5522</v>
      </c>
      <c r="S282" t="s">
        <v>3712</v>
      </c>
      <c r="V282">
        <v>554834443130</v>
      </c>
      <c r="Y282" t="s">
        <v>3713</v>
      </c>
      <c r="Z282" t="s">
        <v>106</v>
      </c>
      <c r="AA282" t="s">
        <v>440</v>
      </c>
      <c r="AB282" t="s">
        <v>3118</v>
      </c>
      <c r="AC282">
        <v>88819799</v>
      </c>
      <c r="AD282" t="s">
        <v>3714</v>
      </c>
      <c r="AE282" t="s">
        <v>3715</v>
      </c>
      <c r="AF282">
        <v>4145</v>
      </c>
      <c r="AM282" t="s">
        <v>222</v>
      </c>
      <c r="AN282" t="s">
        <v>108</v>
      </c>
      <c r="AP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Row],[Comentário]]=back!C283,back!B283,""))))))))</f>
        <v/>
      </c>
      <c r="AQ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3" spans="1:44" x14ac:dyDescent="0.25">
      <c r="A283" t="s">
        <v>5298</v>
      </c>
      <c r="B283">
        <v>137260298</v>
      </c>
      <c r="C283" t="s">
        <v>62</v>
      </c>
      <c r="E283">
        <v>28582148</v>
      </c>
      <c r="F283" t="s">
        <v>3192</v>
      </c>
      <c r="G283" t="s">
        <v>101</v>
      </c>
      <c r="I283">
        <v>41051249</v>
      </c>
      <c r="J283" t="s">
        <v>3191</v>
      </c>
      <c r="K283" s="9">
        <v>45670.624236111114</v>
      </c>
      <c r="L283" s="9">
        <v>45670.624305555553</v>
      </c>
      <c r="M283" s="9">
        <v>45670.624236111114</v>
      </c>
      <c r="N283" t="s">
        <v>62</v>
      </c>
      <c r="O283" t="s">
        <v>62</v>
      </c>
      <c r="P283" s="8">
        <v>45670</v>
      </c>
      <c r="R283" t="s">
        <v>5022</v>
      </c>
      <c r="S283" t="s">
        <v>3193</v>
      </c>
      <c r="T283" t="s">
        <v>3194</v>
      </c>
      <c r="V283">
        <v>551124533191</v>
      </c>
      <c r="Y283" t="s">
        <v>3195</v>
      </c>
      <c r="Z283" t="s">
        <v>106</v>
      </c>
      <c r="AA283" t="s">
        <v>107</v>
      </c>
      <c r="AB283" t="s">
        <v>243</v>
      </c>
      <c r="AC283">
        <v>7032000</v>
      </c>
      <c r="AD283" t="s">
        <v>3196</v>
      </c>
      <c r="AE283" t="s">
        <v>3197</v>
      </c>
      <c r="AF283">
        <v>520</v>
      </c>
      <c r="AM283" t="s">
        <v>119</v>
      </c>
      <c r="AP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Row],[Comentário]]=back!C284,back!B284,""))))))))</f>
        <v/>
      </c>
      <c r="AQ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4" spans="1:44" x14ac:dyDescent="0.25">
      <c r="A284" t="s">
        <v>5298</v>
      </c>
      <c r="B284">
        <v>137260408</v>
      </c>
      <c r="C284" t="s">
        <v>62</v>
      </c>
      <c r="E284">
        <v>28582148</v>
      </c>
      <c r="F284" t="s">
        <v>3192</v>
      </c>
      <c r="G284" t="s">
        <v>101</v>
      </c>
      <c r="I284">
        <v>41051249</v>
      </c>
      <c r="J284" t="s">
        <v>3191</v>
      </c>
      <c r="K284" s="9">
        <v>45670.624594907407</v>
      </c>
      <c r="L284" s="9">
        <v>45670.624305555553</v>
      </c>
      <c r="M284" s="9">
        <v>45670.624594907407</v>
      </c>
      <c r="N284" t="s">
        <v>62</v>
      </c>
      <c r="O284" t="s">
        <v>62</v>
      </c>
      <c r="P284" s="8">
        <v>45670</v>
      </c>
      <c r="R284" t="s">
        <v>5523</v>
      </c>
      <c r="S284" t="s">
        <v>3193</v>
      </c>
      <c r="T284" t="s">
        <v>3194</v>
      </c>
      <c r="V284">
        <v>551124533191</v>
      </c>
      <c r="Y284" t="s">
        <v>3195</v>
      </c>
      <c r="Z284" t="s">
        <v>106</v>
      </c>
      <c r="AA284" t="s">
        <v>107</v>
      </c>
      <c r="AB284" t="s">
        <v>243</v>
      </c>
      <c r="AC284">
        <v>7032000</v>
      </c>
      <c r="AD284" t="s">
        <v>3196</v>
      </c>
      <c r="AE284" t="s">
        <v>3197</v>
      </c>
      <c r="AF284">
        <v>520</v>
      </c>
      <c r="AM284" t="s">
        <v>119</v>
      </c>
      <c r="AP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Row],[Comentário]]=back!C285,back!B285,""))))))))</f>
        <v/>
      </c>
      <c r="AQ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5" spans="1:44" x14ac:dyDescent="0.25">
      <c r="A285" t="s">
        <v>5298</v>
      </c>
      <c r="B285">
        <v>137246913</v>
      </c>
      <c r="C285" t="s">
        <v>62</v>
      </c>
      <c r="E285">
        <v>28582148</v>
      </c>
      <c r="F285" t="s">
        <v>3192</v>
      </c>
      <c r="G285" t="s">
        <v>101</v>
      </c>
      <c r="I285">
        <v>41051249</v>
      </c>
      <c r="J285" t="s">
        <v>3191</v>
      </c>
      <c r="K285" s="9">
        <v>45670.579143518517</v>
      </c>
      <c r="L285" s="9">
        <v>45670.597222222219</v>
      </c>
      <c r="M285" s="9">
        <v>45670.622673611113</v>
      </c>
      <c r="N285" t="s">
        <v>62</v>
      </c>
      <c r="O285" t="s">
        <v>62</v>
      </c>
      <c r="P285" s="8">
        <v>45670</v>
      </c>
      <c r="R285" t="s">
        <v>5524</v>
      </c>
      <c r="S285" t="s">
        <v>3193</v>
      </c>
      <c r="T285" t="s">
        <v>3194</v>
      </c>
      <c r="V285">
        <v>551124533191</v>
      </c>
      <c r="Y285" t="s">
        <v>3195</v>
      </c>
      <c r="Z285" t="s">
        <v>106</v>
      </c>
      <c r="AA285" t="s">
        <v>107</v>
      </c>
      <c r="AB285" t="s">
        <v>243</v>
      </c>
      <c r="AC285">
        <v>7032000</v>
      </c>
      <c r="AD285" t="s">
        <v>3196</v>
      </c>
      <c r="AE285" t="s">
        <v>3197</v>
      </c>
      <c r="AF285">
        <v>520</v>
      </c>
      <c r="AM285" t="s">
        <v>119</v>
      </c>
      <c r="AP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Row],[Comentário]]=back!C286,back!B286,""))))))))</f>
        <v/>
      </c>
      <c r="AQ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6" spans="1:44" x14ac:dyDescent="0.25">
      <c r="A286" t="s">
        <v>5298</v>
      </c>
      <c r="B286">
        <v>137259845</v>
      </c>
      <c r="C286" t="s">
        <v>62</v>
      </c>
      <c r="E286">
        <v>28582148</v>
      </c>
      <c r="F286" t="s">
        <v>3192</v>
      </c>
      <c r="G286" t="s">
        <v>101</v>
      </c>
      <c r="I286">
        <v>41051249</v>
      </c>
      <c r="J286" t="s">
        <v>3191</v>
      </c>
      <c r="K286" s="9">
        <v>45670.622650462959</v>
      </c>
      <c r="L286" s="9">
        <v>45670.619930555556</v>
      </c>
      <c r="M286" s="9">
        <v>45670.622650462959</v>
      </c>
      <c r="N286" t="s">
        <v>62</v>
      </c>
      <c r="O286" t="s">
        <v>62</v>
      </c>
      <c r="P286" s="8">
        <v>45670</v>
      </c>
      <c r="Q286" t="s">
        <v>3864</v>
      </c>
      <c r="R286" t="s">
        <v>4409</v>
      </c>
      <c r="S286" t="s">
        <v>3193</v>
      </c>
      <c r="T286" t="s">
        <v>3194</v>
      </c>
      <c r="V286">
        <v>551124533191</v>
      </c>
      <c r="Y286" t="s">
        <v>3195</v>
      </c>
      <c r="Z286" t="s">
        <v>106</v>
      </c>
      <c r="AA286" t="s">
        <v>107</v>
      </c>
      <c r="AB286" t="s">
        <v>243</v>
      </c>
      <c r="AC286">
        <v>7032000</v>
      </c>
      <c r="AD286" t="s">
        <v>3196</v>
      </c>
      <c r="AE286" t="s">
        <v>3197</v>
      </c>
      <c r="AF286">
        <v>520</v>
      </c>
      <c r="AM286" t="s">
        <v>119</v>
      </c>
      <c r="AP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Row],[Comentário]]=back!C287,back!B287,""))))))))</f>
        <v/>
      </c>
      <c r="AQ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7" spans="1:44" x14ac:dyDescent="0.25">
      <c r="A287" t="s">
        <v>5298</v>
      </c>
      <c r="B287">
        <v>137258990</v>
      </c>
      <c r="C287" t="s">
        <v>62</v>
      </c>
      <c r="E287">
        <v>28582148</v>
      </c>
      <c r="F287" t="s">
        <v>3192</v>
      </c>
      <c r="G287" t="s">
        <v>101</v>
      </c>
      <c r="I287">
        <v>41051249</v>
      </c>
      <c r="J287" t="s">
        <v>3191</v>
      </c>
      <c r="K287" s="9">
        <v>45670.62</v>
      </c>
      <c r="L287" s="9">
        <v>45670.618900462963</v>
      </c>
      <c r="M287" s="9">
        <v>45670.62</v>
      </c>
      <c r="N287" t="s">
        <v>62</v>
      </c>
      <c r="O287" t="s">
        <v>62</v>
      </c>
      <c r="P287" s="8">
        <v>45670</v>
      </c>
      <c r="Q287" t="s">
        <v>3864</v>
      </c>
      <c r="R287" t="s">
        <v>4409</v>
      </c>
      <c r="S287" t="s">
        <v>3193</v>
      </c>
      <c r="T287" t="s">
        <v>3194</v>
      </c>
      <c r="V287">
        <v>551124533191</v>
      </c>
      <c r="Y287" t="s">
        <v>3195</v>
      </c>
      <c r="Z287" t="s">
        <v>106</v>
      </c>
      <c r="AA287" t="s">
        <v>107</v>
      </c>
      <c r="AB287" t="s">
        <v>243</v>
      </c>
      <c r="AC287">
        <v>7032000</v>
      </c>
      <c r="AD287" t="s">
        <v>3196</v>
      </c>
      <c r="AE287" t="s">
        <v>3197</v>
      </c>
      <c r="AF287">
        <v>520</v>
      </c>
      <c r="AM287" t="s">
        <v>119</v>
      </c>
      <c r="AP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Row],[Comentário]]=back!C288,back!B288,""))))))))</f>
        <v/>
      </c>
      <c r="AQ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8" spans="1:44" x14ac:dyDescent="0.25">
      <c r="A288" t="s">
        <v>5298</v>
      </c>
      <c r="B288">
        <v>137235271</v>
      </c>
      <c r="C288" t="s">
        <v>62</v>
      </c>
      <c r="E288">
        <v>26698816</v>
      </c>
      <c r="F288" t="s">
        <v>4860</v>
      </c>
      <c r="G288" t="s">
        <v>101</v>
      </c>
      <c r="I288">
        <v>39813244</v>
      </c>
      <c r="J288" t="s">
        <v>3663</v>
      </c>
      <c r="K288" s="9">
        <v>45670.49827546296</v>
      </c>
      <c r="L288" s="9">
        <v>45670.590277777781</v>
      </c>
      <c r="M288" s="9">
        <v>45670.618194444447</v>
      </c>
      <c r="N288" t="s">
        <v>62</v>
      </c>
      <c r="O288" t="s">
        <v>62</v>
      </c>
      <c r="P288" s="8">
        <v>45670</v>
      </c>
      <c r="R288" t="s">
        <v>5525</v>
      </c>
      <c r="S288" t="s">
        <v>3664</v>
      </c>
      <c r="T288" t="s">
        <v>3665</v>
      </c>
      <c r="Y288" t="s">
        <v>3666</v>
      </c>
      <c r="Z288" t="s">
        <v>106</v>
      </c>
      <c r="AA288" t="s">
        <v>107</v>
      </c>
      <c r="AB288" t="s">
        <v>243</v>
      </c>
      <c r="AC288">
        <v>7034050</v>
      </c>
      <c r="AD288" t="s">
        <v>3667</v>
      </c>
      <c r="AE288" t="s">
        <v>3668</v>
      </c>
      <c r="AF288">
        <v>172</v>
      </c>
      <c r="AG288" t="s">
        <v>1391</v>
      </c>
      <c r="AM288" t="s">
        <v>1410</v>
      </c>
      <c r="AN288" t="s">
        <v>108</v>
      </c>
      <c r="AP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Row],[Comentário]]=back!C289,back!B289,""))))))))</f>
        <v/>
      </c>
      <c r="AQ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9" spans="1:44" x14ac:dyDescent="0.25">
      <c r="A289" t="s">
        <v>5298</v>
      </c>
      <c r="B289">
        <v>137258467</v>
      </c>
      <c r="C289" t="s">
        <v>62</v>
      </c>
      <c r="E289">
        <v>26698816</v>
      </c>
      <c r="F289" t="s">
        <v>4860</v>
      </c>
      <c r="G289" t="s">
        <v>101</v>
      </c>
      <c r="I289">
        <v>39813244</v>
      </c>
      <c r="J289" t="s">
        <v>3663</v>
      </c>
      <c r="K289" s="9">
        <v>45670.61824074074</v>
      </c>
      <c r="L289" s="9">
        <v>45670.618055555555</v>
      </c>
      <c r="M289" s="9">
        <v>45670.61824074074</v>
      </c>
      <c r="N289" t="s">
        <v>62</v>
      </c>
      <c r="O289" t="s">
        <v>62</v>
      </c>
      <c r="P289" s="8">
        <v>45670</v>
      </c>
      <c r="R289" t="s">
        <v>5022</v>
      </c>
      <c r="S289" t="s">
        <v>3664</v>
      </c>
      <c r="T289" t="s">
        <v>3665</v>
      </c>
      <c r="Y289" t="s">
        <v>3666</v>
      </c>
      <c r="Z289" t="s">
        <v>106</v>
      </c>
      <c r="AA289" t="s">
        <v>107</v>
      </c>
      <c r="AB289" t="s">
        <v>243</v>
      </c>
      <c r="AC289">
        <v>7034050</v>
      </c>
      <c r="AD289" t="s">
        <v>3667</v>
      </c>
      <c r="AE289" t="s">
        <v>3668</v>
      </c>
      <c r="AF289">
        <v>172</v>
      </c>
      <c r="AG289" t="s">
        <v>1391</v>
      </c>
      <c r="AM289" t="s">
        <v>1410</v>
      </c>
      <c r="AN289" t="s">
        <v>108</v>
      </c>
      <c r="AP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Row],[Comentário]]=back!C290,back!B290,""))))))))</f>
        <v/>
      </c>
      <c r="AQ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0" spans="1:44" x14ac:dyDescent="0.25">
      <c r="A290" t="s">
        <v>5298</v>
      </c>
      <c r="B290">
        <v>137258543</v>
      </c>
      <c r="C290" t="s">
        <v>62</v>
      </c>
      <c r="E290">
        <v>26698816</v>
      </c>
      <c r="F290" t="s">
        <v>4860</v>
      </c>
      <c r="G290" t="s">
        <v>101</v>
      </c>
      <c r="I290">
        <v>39813244</v>
      </c>
      <c r="J290" t="s">
        <v>3663</v>
      </c>
      <c r="K290" s="9">
        <v>45670.618472222224</v>
      </c>
      <c r="L290" s="9">
        <v>45670.618055555555</v>
      </c>
      <c r="M290" s="9">
        <v>45670.618472222224</v>
      </c>
      <c r="N290" t="s">
        <v>62</v>
      </c>
      <c r="O290" t="s">
        <v>62</v>
      </c>
      <c r="P290" s="8">
        <v>45670</v>
      </c>
      <c r="R290" t="s">
        <v>5526</v>
      </c>
      <c r="S290" t="s">
        <v>3664</v>
      </c>
      <c r="T290" t="s">
        <v>3665</v>
      </c>
      <c r="Y290" t="s">
        <v>3666</v>
      </c>
      <c r="Z290" t="s">
        <v>106</v>
      </c>
      <c r="AA290" t="s">
        <v>107</v>
      </c>
      <c r="AB290" t="s">
        <v>243</v>
      </c>
      <c r="AC290">
        <v>7034050</v>
      </c>
      <c r="AD290" t="s">
        <v>3667</v>
      </c>
      <c r="AE290" t="s">
        <v>3668</v>
      </c>
      <c r="AF290">
        <v>172</v>
      </c>
      <c r="AG290" t="s">
        <v>1391</v>
      </c>
      <c r="AM290" t="s">
        <v>1410</v>
      </c>
      <c r="AN290" t="s">
        <v>108</v>
      </c>
      <c r="AP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Row],[Comentário]]=back!C291,back!B291,""))))))))</f>
        <v/>
      </c>
      <c r="AQ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1" spans="1:44" x14ac:dyDescent="0.25">
      <c r="A291" t="s">
        <v>5298</v>
      </c>
      <c r="B291">
        <v>137258465</v>
      </c>
      <c r="C291" t="s">
        <v>62</v>
      </c>
      <c r="E291">
        <v>26698816</v>
      </c>
      <c r="F291" t="s">
        <v>4860</v>
      </c>
      <c r="G291" t="s">
        <v>101</v>
      </c>
      <c r="I291">
        <v>39813244</v>
      </c>
      <c r="J291" t="s">
        <v>3663</v>
      </c>
      <c r="K291" s="9">
        <v>45670.618217592593</v>
      </c>
      <c r="L291" s="9">
        <v>45670.617291666669</v>
      </c>
      <c r="M291" s="9">
        <v>45670.618217592593</v>
      </c>
      <c r="N291" t="s">
        <v>62</v>
      </c>
      <c r="O291" t="s">
        <v>62</v>
      </c>
      <c r="P291" s="8">
        <v>45670</v>
      </c>
      <c r="Q291" t="s">
        <v>3864</v>
      </c>
      <c r="R291" t="s">
        <v>4641</v>
      </c>
      <c r="S291" t="s">
        <v>3664</v>
      </c>
      <c r="T291" t="s">
        <v>3665</v>
      </c>
      <c r="Y291" t="s">
        <v>3666</v>
      </c>
      <c r="Z291" t="s">
        <v>106</v>
      </c>
      <c r="AA291" t="s">
        <v>107</v>
      </c>
      <c r="AB291" t="s">
        <v>243</v>
      </c>
      <c r="AC291">
        <v>7034050</v>
      </c>
      <c r="AD291" t="s">
        <v>3667</v>
      </c>
      <c r="AE291" t="s">
        <v>3668</v>
      </c>
      <c r="AF291">
        <v>172</v>
      </c>
      <c r="AG291" t="s">
        <v>1391</v>
      </c>
      <c r="AM291" t="s">
        <v>1410</v>
      </c>
      <c r="AN291" t="s">
        <v>108</v>
      </c>
      <c r="AP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Row],[Comentário]]=back!C292,back!B292,""))))))))</f>
        <v/>
      </c>
      <c r="AQ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2" spans="1:44" x14ac:dyDescent="0.25">
      <c r="A292" t="s">
        <v>5298</v>
      </c>
      <c r="B292">
        <v>137257817</v>
      </c>
      <c r="C292" t="s">
        <v>62</v>
      </c>
      <c r="E292">
        <v>26921487</v>
      </c>
      <c r="F292" t="s">
        <v>3831</v>
      </c>
      <c r="G292" t="s">
        <v>101</v>
      </c>
      <c r="I292">
        <v>40093342</v>
      </c>
      <c r="J292" t="s">
        <v>3831</v>
      </c>
      <c r="K292" s="9">
        <v>45670.616064814814</v>
      </c>
      <c r="L292" s="9">
        <v>45670.615972222222</v>
      </c>
      <c r="M292" s="9">
        <v>45670.616064814814</v>
      </c>
      <c r="N292" t="s">
        <v>62</v>
      </c>
      <c r="O292" t="s">
        <v>62</v>
      </c>
      <c r="P292" s="8">
        <v>45670</v>
      </c>
      <c r="Q292" t="s">
        <v>3868</v>
      </c>
      <c r="R292" t="s">
        <v>5527</v>
      </c>
      <c r="S292" t="s">
        <v>3832</v>
      </c>
      <c r="Y292" t="s">
        <v>3833</v>
      </c>
      <c r="Z292" t="s">
        <v>106</v>
      </c>
      <c r="AA292" t="s">
        <v>159</v>
      </c>
      <c r="AB292" t="s">
        <v>3834</v>
      </c>
      <c r="AC292">
        <v>38064700</v>
      </c>
      <c r="AD292" t="s">
        <v>876</v>
      </c>
      <c r="AE292" t="s">
        <v>3835</v>
      </c>
      <c r="AF292">
        <v>1200</v>
      </c>
      <c r="AM292" t="s">
        <v>105</v>
      </c>
      <c r="AN292" t="s">
        <v>108</v>
      </c>
      <c r="AP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Row],[Comentário]]=back!C293,back!B293,""))))))))</f>
        <v/>
      </c>
      <c r="AQ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3" spans="1:44" x14ac:dyDescent="0.25">
      <c r="A293" t="s">
        <v>5298</v>
      </c>
      <c r="B293">
        <v>137257505</v>
      </c>
      <c r="C293" t="s">
        <v>62</v>
      </c>
      <c r="E293">
        <v>26921487</v>
      </c>
      <c r="F293" t="s">
        <v>3831</v>
      </c>
      <c r="G293" t="s">
        <v>101</v>
      </c>
      <c r="I293">
        <v>40093342</v>
      </c>
      <c r="J293" t="s">
        <v>3831</v>
      </c>
      <c r="K293" s="9">
        <v>45670.615011574075</v>
      </c>
      <c r="L293" s="9">
        <v>45670.614583333336</v>
      </c>
      <c r="M293" s="9">
        <v>45670.615011574075</v>
      </c>
      <c r="N293" t="s">
        <v>62</v>
      </c>
      <c r="O293" t="s">
        <v>62</v>
      </c>
      <c r="P293" s="8">
        <v>45670</v>
      </c>
      <c r="R293" t="s">
        <v>5022</v>
      </c>
      <c r="S293" t="s">
        <v>3832</v>
      </c>
      <c r="Y293" t="s">
        <v>3833</v>
      </c>
      <c r="Z293" t="s">
        <v>106</v>
      </c>
      <c r="AA293" t="s">
        <v>159</v>
      </c>
      <c r="AB293" t="s">
        <v>3834</v>
      </c>
      <c r="AC293">
        <v>38064700</v>
      </c>
      <c r="AD293" t="s">
        <v>876</v>
      </c>
      <c r="AE293" t="s">
        <v>3835</v>
      </c>
      <c r="AF293">
        <v>1200</v>
      </c>
      <c r="AM293" t="s">
        <v>105</v>
      </c>
      <c r="AN293" t="s">
        <v>108</v>
      </c>
      <c r="AP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Row],[Comentário]]=back!C294,back!B294,""))))))))</f>
        <v/>
      </c>
      <c r="AQ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4" spans="1:44" x14ac:dyDescent="0.25">
      <c r="A294" t="s">
        <v>5298</v>
      </c>
      <c r="B294">
        <v>137257728</v>
      </c>
      <c r="C294" t="s">
        <v>62</v>
      </c>
      <c r="E294">
        <v>26921487</v>
      </c>
      <c r="F294" t="s">
        <v>3831</v>
      </c>
      <c r="G294" t="s">
        <v>101</v>
      </c>
      <c r="I294">
        <v>40093342</v>
      </c>
      <c r="J294" t="s">
        <v>3831</v>
      </c>
      <c r="K294" s="9">
        <v>45670.615810185183</v>
      </c>
      <c r="L294" s="9">
        <v>45670.614583333336</v>
      </c>
      <c r="M294" s="9">
        <v>45670.615810185183</v>
      </c>
      <c r="N294" t="s">
        <v>62</v>
      </c>
      <c r="O294" t="s">
        <v>62</v>
      </c>
      <c r="P294" s="8">
        <v>45670</v>
      </c>
      <c r="R294" t="s">
        <v>5528</v>
      </c>
      <c r="S294" t="s">
        <v>3832</v>
      </c>
      <c r="Y294" t="s">
        <v>3833</v>
      </c>
      <c r="Z294" t="s">
        <v>106</v>
      </c>
      <c r="AA294" t="s">
        <v>159</v>
      </c>
      <c r="AB294" t="s">
        <v>3834</v>
      </c>
      <c r="AC294">
        <v>38064700</v>
      </c>
      <c r="AD294" t="s">
        <v>876</v>
      </c>
      <c r="AE294" t="s">
        <v>3835</v>
      </c>
      <c r="AF294">
        <v>1200</v>
      </c>
      <c r="AM294" t="s">
        <v>105</v>
      </c>
      <c r="AN294" t="s">
        <v>108</v>
      </c>
      <c r="AP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Row],[Comentário]]=back!C295,back!B295,""))))))))</f>
        <v/>
      </c>
      <c r="AQ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5" spans="1:44" x14ac:dyDescent="0.25">
      <c r="A295" t="s">
        <v>5298</v>
      </c>
      <c r="B295">
        <v>137257458</v>
      </c>
      <c r="C295" t="s">
        <v>62</v>
      </c>
      <c r="E295">
        <v>26921487</v>
      </c>
      <c r="F295" t="s">
        <v>3831</v>
      </c>
      <c r="G295" t="s">
        <v>101</v>
      </c>
      <c r="I295">
        <v>40093342</v>
      </c>
      <c r="J295" t="s">
        <v>3831</v>
      </c>
      <c r="K295" s="9">
        <v>45670.614837962959</v>
      </c>
      <c r="L295" s="9">
        <v>45670.613298611112</v>
      </c>
      <c r="M295" s="9">
        <v>45670.614837962959</v>
      </c>
      <c r="N295" t="s">
        <v>62</v>
      </c>
      <c r="O295" t="s">
        <v>62</v>
      </c>
      <c r="P295" s="8">
        <v>45670</v>
      </c>
      <c r="Q295" t="s">
        <v>3864</v>
      </c>
      <c r="R295" t="s">
        <v>5087</v>
      </c>
      <c r="S295" t="s">
        <v>3832</v>
      </c>
      <c r="Y295" t="s">
        <v>3833</v>
      </c>
      <c r="Z295" t="s">
        <v>106</v>
      </c>
      <c r="AA295" t="s">
        <v>159</v>
      </c>
      <c r="AB295" t="s">
        <v>3834</v>
      </c>
      <c r="AC295">
        <v>38064700</v>
      </c>
      <c r="AD295" t="s">
        <v>876</v>
      </c>
      <c r="AE295" t="s">
        <v>3835</v>
      </c>
      <c r="AF295">
        <v>1200</v>
      </c>
      <c r="AM295" t="s">
        <v>105</v>
      </c>
      <c r="AN295" t="s">
        <v>108</v>
      </c>
      <c r="AP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Row],[Comentário]]=back!C296,back!B296,""))))))))</f>
        <v/>
      </c>
      <c r="AQ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6" spans="1:44" x14ac:dyDescent="0.25">
      <c r="A296" t="s">
        <v>5298</v>
      </c>
      <c r="B296">
        <v>137139400</v>
      </c>
      <c r="C296" t="s">
        <v>62</v>
      </c>
      <c r="E296">
        <v>26921487</v>
      </c>
      <c r="F296" t="s">
        <v>3831</v>
      </c>
      <c r="G296" t="s">
        <v>101</v>
      </c>
      <c r="I296">
        <v>40093342</v>
      </c>
      <c r="J296" t="s">
        <v>3831</v>
      </c>
      <c r="K296" s="9">
        <v>45667.584166666667</v>
      </c>
      <c r="L296" s="9">
        <v>45670.584027777775</v>
      </c>
      <c r="M296" s="9">
        <v>45670.611840277779</v>
      </c>
      <c r="N296" t="s">
        <v>62</v>
      </c>
      <c r="O296" t="s">
        <v>62</v>
      </c>
      <c r="P296" s="8">
        <v>45670</v>
      </c>
      <c r="R296" t="s">
        <v>3874</v>
      </c>
      <c r="S296" t="s">
        <v>3832</v>
      </c>
      <c r="Y296" t="s">
        <v>3833</v>
      </c>
      <c r="Z296" t="s">
        <v>106</v>
      </c>
      <c r="AA296" t="s">
        <v>159</v>
      </c>
      <c r="AB296" t="s">
        <v>3834</v>
      </c>
      <c r="AC296">
        <v>38064700</v>
      </c>
      <c r="AD296" t="s">
        <v>876</v>
      </c>
      <c r="AE296" t="s">
        <v>3835</v>
      </c>
      <c r="AF296">
        <v>1200</v>
      </c>
      <c r="AM296" t="s">
        <v>105</v>
      </c>
      <c r="AN296" t="s">
        <v>108</v>
      </c>
      <c r="AP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Row],[Comentário]]=back!C297,back!B297,""))))))))</f>
        <v/>
      </c>
      <c r="AQ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97" spans="1:44" x14ac:dyDescent="0.25">
      <c r="A297" t="s">
        <v>5298</v>
      </c>
      <c r="B297">
        <v>137256979</v>
      </c>
      <c r="C297" t="s">
        <v>62</v>
      </c>
      <c r="E297">
        <v>26921487</v>
      </c>
      <c r="F297" t="s">
        <v>3831</v>
      </c>
      <c r="G297" t="s">
        <v>101</v>
      </c>
      <c r="I297">
        <v>40093342</v>
      </c>
      <c r="J297" t="s">
        <v>3831</v>
      </c>
      <c r="K297" s="9">
        <v>45670.613287037035</v>
      </c>
      <c r="L297" s="9">
        <v>45670.611400462964</v>
      </c>
      <c r="M297" s="9">
        <v>45670.613287037035</v>
      </c>
      <c r="N297" t="s">
        <v>62</v>
      </c>
      <c r="O297" t="s">
        <v>62</v>
      </c>
      <c r="P297" s="8">
        <v>45670</v>
      </c>
      <c r="Q297" t="s">
        <v>3864</v>
      </c>
      <c r="R297" t="s">
        <v>5087</v>
      </c>
      <c r="S297" t="s">
        <v>3832</v>
      </c>
      <c r="Y297" t="s">
        <v>3833</v>
      </c>
      <c r="Z297" t="s">
        <v>106</v>
      </c>
      <c r="AA297" t="s">
        <v>159</v>
      </c>
      <c r="AB297" t="s">
        <v>3834</v>
      </c>
      <c r="AC297">
        <v>38064700</v>
      </c>
      <c r="AD297" t="s">
        <v>876</v>
      </c>
      <c r="AE297" t="s">
        <v>3835</v>
      </c>
      <c r="AF297">
        <v>1200</v>
      </c>
      <c r="AM297" t="s">
        <v>105</v>
      </c>
      <c r="AN297" t="s">
        <v>108</v>
      </c>
      <c r="AP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Row],[Comentário]]=back!C298,back!B298,""))))))))</f>
        <v/>
      </c>
      <c r="AQ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8" spans="1:44" x14ac:dyDescent="0.25">
      <c r="A298" t="s">
        <v>5298</v>
      </c>
      <c r="B298">
        <v>137191792</v>
      </c>
      <c r="C298" t="s">
        <v>62</v>
      </c>
      <c r="E298">
        <v>28616227</v>
      </c>
      <c r="F298" t="s">
        <v>226</v>
      </c>
      <c r="G298" t="s">
        <v>101</v>
      </c>
      <c r="I298">
        <v>41071970</v>
      </c>
      <c r="J298" t="s">
        <v>225</v>
      </c>
      <c r="K298" s="9">
        <v>45670.342858796299</v>
      </c>
      <c r="L298" s="9">
        <v>45670.583333333336</v>
      </c>
      <c r="M298" s="9">
        <v>45670.609733796293</v>
      </c>
      <c r="N298" t="s">
        <v>62</v>
      </c>
      <c r="O298" t="s">
        <v>62</v>
      </c>
      <c r="P298" s="8">
        <v>45670</v>
      </c>
      <c r="R298" t="s">
        <v>3874</v>
      </c>
      <c r="S298" t="s">
        <v>227</v>
      </c>
      <c r="T298" t="s">
        <v>228</v>
      </c>
      <c r="Y298" t="s">
        <v>229</v>
      </c>
      <c r="Z298" t="s">
        <v>106</v>
      </c>
      <c r="AA298" t="s">
        <v>107</v>
      </c>
      <c r="AB298" t="s">
        <v>110</v>
      </c>
      <c r="AC298">
        <v>3137020</v>
      </c>
      <c r="AD298" t="s">
        <v>230</v>
      </c>
      <c r="AE298" t="s">
        <v>231</v>
      </c>
      <c r="AF298">
        <v>513</v>
      </c>
      <c r="AM298" t="s">
        <v>119</v>
      </c>
      <c r="AP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Row],[Comentário]]=back!C299,back!B299,""))))))))</f>
        <v/>
      </c>
      <c r="AQ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99" spans="1:44" x14ac:dyDescent="0.25">
      <c r="A299" t="s">
        <v>5298</v>
      </c>
      <c r="B299">
        <v>137255954</v>
      </c>
      <c r="C299" t="s">
        <v>62</v>
      </c>
      <c r="E299">
        <v>28616227</v>
      </c>
      <c r="F299" t="s">
        <v>226</v>
      </c>
      <c r="G299" t="s">
        <v>101</v>
      </c>
      <c r="I299">
        <v>41071970</v>
      </c>
      <c r="J299" t="s">
        <v>225</v>
      </c>
      <c r="K299" s="9">
        <v>45670.61</v>
      </c>
      <c r="L299" s="9">
        <v>45670.609722222223</v>
      </c>
      <c r="M299" s="9">
        <v>45670.61</v>
      </c>
      <c r="N299" t="s">
        <v>62</v>
      </c>
      <c r="O299" t="s">
        <v>62</v>
      </c>
      <c r="P299" s="8">
        <v>45670</v>
      </c>
      <c r="R299" t="s">
        <v>5027</v>
      </c>
      <c r="S299" t="s">
        <v>227</v>
      </c>
      <c r="T299" t="s">
        <v>228</v>
      </c>
      <c r="Y299" t="s">
        <v>229</v>
      </c>
      <c r="Z299" t="s">
        <v>106</v>
      </c>
      <c r="AA299" t="s">
        <v>107</v>
      </c>
      <c r="AB299" t="s">
        <v>110</v>
      </c>
      <c r="AC299">
        <v>3137020</v>
      </c>
      <c r="AD299" t="s">
        <v>230</v>
      </c>
      <c r="AE299" t="s">
        <v>231</v>
      </c>
      <c r="AF299">
        <v>513</v>
      </c>
      <c r="AM299" t="s">
        <v>119</v>
      </c>
      <c r="AP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Row],[Comentário]]=back!C300,back!B300,""))))))))</f>
        <v/>
      </c>
      <c r="AQ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0" spans="1:44" x14ac:dyDescent="0.25">
      <c r="A300" t="s">
        <v>5298</v>
      </c>
      <c r="B300">
        <v>137256315</v>
      </c>
      <c r="C300" t="s">
        <v>62</v>
      </c>
      <c r="E300">
        <v>28616227</v>
      </c>
      <c r="F300" t="s">
        <v>226</v>
      </c>
      <c r="G300" t="s">
        <v>101</v>
      </c>
      <c r="I300">
        <v>41071970</v>
      </c>
      <c r="J300" t="s">
        <v>225</v>
      </c>
      <c r="K300" s="9">
        <v>45670.61109953704</v>
      </c>
      <c r="L300" s="9">
        <v>45670.609722222223</v>
      </c>
      <c r="M300" s="9">
        <v>45670.61109953704</v>
      </c>
      <c r="N300" t="s">
        <v>62</v>
      </c>
      <c r="O300" t="s">
        <v>62</v>
      </c>
      <c r="P300" s="8">
        <v>45670</v>
      </c>
      <c r="R300" t="s">
        <v>4876</v>
      </c>
      <c r="S300" t="s">
        <v>227</v>
      </c>
      <c r="T300" t="s">
        <v>228</v>
      </c>
      <c r="Y300" t="s">
        <v>229</v>
      </c>
      <c r="Z300" t="s">
        <v>106</v>
      </c>
      <c r="AA300" t="s">
        <v>107</v>
      </c>
      <c r="AB300" t="s">
        <v>110</v>
      </c>
      <c r="AC300">
        <v>3137020</v>
      </c>
      <c r="AD300" t="s">
        <v>230</v>
      </c>
      <c r="AE300" t="s">
        <v>231</v>
      </c>
      <c r="AF300">
        <v>513</v>
      </c>
      <c r="AM300" t="s">
        <v>119</v>
      </c>
      <c r="AP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Row],[Comentário]]=back!C301,back!B301,""))))))))</f>
        <v/>
      </c>
      <c r="AQ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1" spans="1:44" x14ac:dyDescent="0.25">
      <c r="A301" t="s">
        <v>5298</v>
      </c>
      <c r="B301">
        <v>137255929</v>
      </c>
      <c r="C301" t="s">
        <v>62</v>
      </c>
      <c r="E301">
        <v>28616227</v>
      </c>
      <c r="F301" t="s">
        <v>226</v>
      </c>
      <c r="G301" t="s">
        <v>101</v>
      </c>
      <c r="I301">
        <v>41071970</v>
      </c>
      <c r="J301" t="s">
        <v>225</v>
      </c>
      <c r="K301" s="9">
        <v>45670.609918981485</v>
      </c>
      <c r="L301" s="9">
        <v>45670.609247685185</v>
      </c>
      <c r="M301" s="9">
        <v>45670.609918981485</v>
      </c>
      <c r="N301" t="s">
        <v>62</v>
      </c>
      <c r="O301" t="s">
        <v>62</v>
      </c>
      <c r="P301" s="8">
        <v>45670</v>
      </c>
      <c r="Q301" t="s">
        <v>3864</v>
      </c>
      <c r="R301" t="s">
        <v>5529</v>
      </c>
      <c r="S301" t="s">
        <v>227</v>
      </c>
      <c r="T301" t="s">
        <v>228</v>
      </c>
      <c r="Y301" t="s">
        <v>229</v>
      </c>
      <c r="Z301" t="s">
        <v>106</v>
      </c>
      <c r="AA301" t="s">
        <v>107</v>
      </c>
      <c r="AB301" t="s">
        <v>110</v>
      </c>
      <c r="AC301">
        <v>3137020</v>
      </c>
      <c r="AD301" t="s">
        <v>230</v>
      </c>
      <c r="AE301" t="s">
        <v>231</v>
      </c>
      <c r="AF301">
        <v>513</v>
      </c>
      <c r="AM301" t="s">
        <v>119</v>
      </c>
      <c r="AP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Row],[Comentário]]=back!C302,back!B302,""))))))))</f>
        <v/>
      </c>
      <c r="AQ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2" spans="1:44" x14ac:dyDescent="0.25">
      <c r="A302" t="s">
        <v>5298</v>
      </c>
      <c r="B302">
        <v>137255738</v>
      </c>
      <c r="C302" t="s">
        <v>62</v>
      </c>
      <c r="E302">
        <v>28616227</v>
      </c>
      <c r="F302" t="s">
        <v>226</v>
      </c>
      <c r="G302" t="s">
        <v>101</v>
      </c>
      <c r="I302">
        <v>41071970</v>
      </c>
      <c r="J302" t="s">
        <v>225</v>
      </c>
      <c r="K302" s="9">
        <v>45670.609317129631</v>
      </c>
      <c r="L302" s="9">
        <v>45670.608449074076</v>
      </c>
      <c r="M302" s="9">
        <v>45670.609317129631</v>
      </c>
      <c r="N302" t="s">
        <v>62</v>
      </c>
      <c r="O302" t="s">
        <v>62</v>
      </c>
      <c r="P302" s="8">
        <v>45670</v>
      </c>
      <c r="Q302" t="s">
        <v>3864</v>
      </c>
      <c r="R302" t="s">
        <v>3979</v>
      </c>
      <c r="S302" t="s">
        <v>227</v>
      </c>
      <c r="T302" t="s">
        <v>228</v>
      </c>
      <c r="Y302" t="s">
        <v>229</v>
      </c>
      <c r="Z302" t="s">
        <v>106</v>
      </c>
      <c r="AA302" t="s">
        <v>107</v>
      </c>
      <c r="AB302" t="s">
        <v>110</v>
      </c>
      <c r="AC302">
        <v>3137020</v>
      </c>
      <c r="AD302" t="s">
        <v>230</v>
      </c>
      <c r="AE302" t="s">
        <v>231</v>
      </c>
      <c r="AF302">
        <v>513</v>
      </c>
      <c r="AM302" t="s">
        <v>119</v>
      </c>
      <c r="AP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Row],[Comentário]]=back!C303,back!B303,""))))))))</f>
        <v/>
      </c>
      <c r="AQ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3" spans="1:44" x14ac:dyDescent="0.25">
      <c r="A303" t="s">
        <v>5298</v>
      </c>
      <c r="B303">
        <v>137255529</v>
      </c>
      <c r="C303" t="s">
        <v>62</v>
      </c>
      <c r="E303">
        <v>28616227</v>
      </c>
      <c r="F303" t="s">
        <v>226</v>
      </c>
      <c r="G303" t="s">
        <v>101</v>
      </c>
      <c r="I303">
        <v>41071970</v>
      </c>
      <c r="J303" t="s">
        <v>225</v>
      </c>
      <c r="K303" s="9">
        <v>45670.608449074076</v>
      </c>
      <c r="L303" s="9">
        <v>45670.607453703706</v>
      </c>
      <c r="M303" s="9">
        <v>45670.608449074076</v>
      </c>
      <c r="N303" t="s">
        <v>62</v>
      </c>
      <c r="O303" t="s">
        <v>62</v>
      </c>
      <c r="P303" s="8">
        <v>45670</v>
      </c>
      <c r="Q303" t="s">
        <v>3864</v>
      </c>
      <c r="R303" t="s">
        <v>4069</v>
      </c>
      <c r="S303" t="s">
        <v>227</v>
      </c>
      <c r="T303" t="s">
        <v>228</v>
      </c>
      <c r="Y303" t="s">
        <v>229</v>
      </c>
      <c r="Z303" t="s">
        <v>106</v>
      </c>
      <c r="AA303" t="s">
        <v>107</v>
      </c>
      <c r="AB303" t="s">
        <v>110</v>
      </c>
      <c r="AC303">
        <v>3137020</v>
      </c>
      <c r="AD303" t="s">
        <v>230</v>
      </c>
      <c r="AE303" t="s">
        <v>231</v>
      </c>
      <c r="AF303">
        <v>513</v>
      </c>
      <c r="AM303" t="s">
        <v>119</v>
      </c>
      <c r="AP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Row],[Comentário]]=back!C304,back!B304,""))))))))</f>
        <v/>
      </c>
      <c r="AQ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4" spans="1:44" x14ac:dyDescent="0.25">
      <c r="A304" t="s">
        <v>5298</v>
      </c>
      <c r="B304">
        <v>137253077</v>
      </c>
      <c r="C304" t="s">
        <v>62</v>
      </c>
      <c r="E304">
        <v>28582117</v>
      </c>
      <c r="F304" t="s">
        <v>3199</v>
      </c>
      <c r="G304" t="s">
        <v>101</v>
      </c>
      <c r="I304">
        <v>41051237</v>
      </c>
      <c r="J304" t="s">
        <v>3198</v>
      </c>
      <c r="K304" s="9">
        <v>45670.599861111114</v>
      </c>
      <c r="L304" s="9">
        <v>45670.590277777781</v>
      </c>
      <c r="M304" s="9">
        <v>45670.600185185183</v>
      </c>
      <c r="N304" t="s">
        <v>62</v>
      </c>
      <c r="O304" t="s">
        <v>62</v>
      </c>
      <c r="P304" s="8">
        <v>45670</v>
      </c>
      <c r="R304" t="s">
        <v>5530</v>
      </c>
      <c r="S304" t="s">
        <v>3200</v>
      </c>
      <c r="T304" t="s">
        <v>5300</v>
      </c>
      <c r="Y304" t="s">
        <v>1301</v>
      </c>
      <c r="Z304" t="s">
        <v>106</v>
      </c>
      <c r="AA304" t="s">
        <v>107</v>
      </c>
      <c r="AB304" t="s">
        <v>243</v>
      </c>
      <c r="AC304">
        <v>7260210</v>
      </c>
      <c r="AD304" t="s">
        <v>1302</v>
      </c>
      <c r="AE304" t="s">
        <v>1303</v>
      </c>
      <c r="AF304">
        <v>340</v>
      </c>
      <c r="AM304" t="s">
        <v>119</v>
      </c>
      <c r="AN304" t="s">
        <v>108</v>
      </c>
      <c r="AP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Row],[Comentário]]=back!C305,back!B305,""))))))))</f>
        <v/>
      </c>
      <c r="AQ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5" spans="1:44" x14ac:dyDescent="0.25">
      <c r="A305" t="s">
        <v>5298</v>
      </c>
      <c r="B305">
        <v>137249006</v>
      </c>
      <c r="C305" t="s">
        <v>62</v>
      </c>
      <c r="E305">
        <v>28582181</v>
      </c>
      <c r="F305" t="s">
        <v>3188</v>
      </c>
      <c r="G305" t="s">
        <v>101</v>
      </c>
      <c r="I305">
        <v>41051259</v>
      </c>
      <c r="J305" t="s">
        <v>3187</v>
      </c>
      <c r="K305" s="9">
        <v>45670.586180555554</v>
      </c>
      <c r="L305" s="9">
        <v>45670.586111111108</v>
      </c>
      <c r="M305" s="9">
        <v>45670.586180555554</v>
      </c>
      <c r="N305" t="s">
        <v>62</v>
      </c>
      <c r="O305" t="s">
        <v>62</v>
      </c>
      <c r="P305" s="8">
        <v>45670</v>
      </c>
      <c r="R305" t="s">
        <v>5022</v>
      </c>
      <c r="S305" t="s">
        <v>3189</v>
      </c>
      <c r="Y305" t="s">
        <v>1375</v>
      </c>
      <c r="Z305" t="s">
        <v>106</v>
      </c>
      <c r="AA305" t="s">
        <v>107</v>
      </c>
      <c r="AB305" t="s">
        <v>110</v>
      </c>
      <c r="AC305">
        <v>3137010</v>
      </c>
      <c r="AD305" t="s">
        <v>230</v>
      </c>
      <c r="AE305" t="s">
        <v>3190</v>
      </c>
      <c r="AF305">
        <v>84</v>
      </c>
      <c r="AM305" t="s">
        <v>119</v>
      </c>
      <c r="AN305" t="s">
        <v>108</v>
      </c>
      <c r="AP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Row],[Comentário]]=back!C306,back!B306,""))))))))</f>
        <v/>
      </c>
      <c r="AQ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6" spans="1:44" x14ac:dyDescent="0.25">
      <c r="A306" t="s">
        <v>5298</v>
      </c>
      <c r="B306">
        <v>137249148</v>
      </c>
      <c r="C306" t="s">
        <v>62</v>
      </c>
      <c r="E306">
        <v>28582181</v>
      </c>
      <c r="F306" t="s">
        <v>3188</v>
      </c>
      <c r="G306" t="s">
        <v>101</v>
      </c>
      <c r="I306">
        <v>41051259</v>
      </c>
      <c r="J306" t="s">
        <v>3187</v>
      </c>
      <c r="K306" s="9">
        <v>45670.586678240739</v>
      </c>
      <c r="L306" s="9">
        <v>45670.586111111108</v>
      </c>
      <c r="M306" s="9">
        <v>45670.586678240739</v>
      </c>
      <c r="N306" t="s">
        <v>62</v>
      </c>
      <c r="O306" t="s">
        <v>62</v>
      </c>
      <c r="P306" s="8">
        <v>45670</v>
      </c>
      <c r="R306" t="s">
        <v>5531</v>
      </c>
      <c r="S306" t="s">
        <v>3189</v>
      </c>
      <c r="Y306" t="s">
        <v>1375</v>
      </c>
      <c r="Z306" t="s">
        <v>106</v>
      </c>
      <c r="AA306" t="s">
        <v>107</v>
      </c>
      <c r="AB306" t="s">
        <v>110</v>
      </c>
      <c r="AC306">
        <v>3137010</v>
      </c>
      <c r="AD306" t="s">
        <v>230</v>
      </c>
      <c r="AE306" t="s">
        <v>3190</v>
      </c>
      <c r="AF306">
        <v>84</v>
      </c>
      <c r="AM306" t="s">
        <v>119</v>
      </c>
      <c r="AN306" t="s">
        <v>108</v>
      </c>
      <c r="AP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Row],[Comentário]]=back!C307,back!B307,""))))))))</f>
        <v/>
      </c>
      <c r="AQ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7" spans="1:44" x14ac:dyDescent="0.25">
      <c r="A307" t="s">
        <v>5298</v>
      </c>
      <c r="B307">
        <v>137248944</v>
      </c>
      <c r="C307" t="s">
        <v>62</v>
      </c>
      <c r="E307">
        <v>28582181</v>
      </c>
      <c r="F307" t="s">
        <v>3188</v>
      </c>
      <c r="G307" t="s">
        <v>101</v>
      </c>
      <c r="I307">
        <v>41051259</v>
      </c>
      <c r="J307" t="s">
        <v>3187</v>
      </c>
      <c r="K307" s="9">
        <v>45670.585868055554</v>
      </c>
      <c r="L307" s="9">
        <v>45670.584907407407</v>
      </c>
      <c r="M307" s="9">
        <v>45670.585868055554</v>
      </c>
      <c r="N307" t="s">
        <v>62</v>
      </c>
      <c r="O307" t="s">
        <v>62</v>
      </c>
      <c r="P307" s="8">
        <v>45670</v>
      </c>
      <c r="Q307" t="s">
        <v>3864</v>
      </c>
      <c r="R307" t="s">
        <v>4407</v>
      </c>
      <c r="S307" t="s">
        <v>3189</v>
      </c>
      <c r="Y307" t="s">
        <v>1375</v>
      </c>
      <c r="Z307" t="s">
        <v>106</v>
      </c>
      <c r="AA307" t="s">
        <v>107</v>
      </c>
      <c r="AB307" t="s">
        <v>110</v>
      </c>
      <c r="AC307">
        <v>3137010</v>
      </c>
      <c r="AD307" t="s">
        <v>230</v>
      </c>
      <c r="AE307" t="s">
        <v>3190</v>
      </c>
      <c r="AF307">
        <v>84</v>
      </c>
      <c r="AM307" t="s">
        <v>119</v>
      </c>
      <c r="AN307" t="s">
        <v>108</v>
      </c>
      <c r="AP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Row],[Comentário]]=back!C308,back!B308,""))))))))</f>
        <v/>
      </c>
      <c r="AQ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8" spans="1:44" x14ac:dyDescent="0.25">
      <c r="A308" t="s">
        <v>5298</v>
      </c>
      <c r="B308">
        <v>137248521</v>
      </c>
      <c r="C308" t="s">
        <v>62</v>
      </c>
      <c r="E308">
        <v>28582181</v>
      </c>
      <c r="F308" t="s">
        <v>3188</v>
      </c>
      <c r="G308" t="s">
        <v>101</v>
      </c>
      <c r="I308">
        <v>41051259</v>
      </c>
      <c r="J308" t="s">
        <v>3187</v>
      </c>
      <c r="K308" s="9">
        <v>45670.584513888891</v>
      </c>
      <c r="L308" s="9">
        <v>45670.583634259259</v>
      </c>
      <c r="M308" s="9">
        <v>45670.584513888891</v>
      </c>
      <c r="N308" t="s">
        <v>62</v>
      </c>
      <c r="O308" t="s">
        <v>62</v>
      </c>
      <c r="P308" s="8">
        <v>45670</v>
      </c>
      <c r="Q308" t="s">
        <v>3864</v>
      </c>
      <c r="R308" t="s">
        <v>4407</v>
      </c>
      <c r="S308" t="s">
        <v>3189</v>
      </c>
      <c r="Y308" t="s">
        <v>1375</v>
      </c>
      <c r="Z308" t="s">
        <v>106</v>
      </c>
      <c r="AA308" t="s">
        <v>107</v>
      </c>
      <c r="AB308" t="s">
        <v>110</v>
      </c>
      <c r="AC308">
        <v>3137010</v>
      </c>
      <c r="AD308" t="s">
        <v>230</v>
      </c>
      <c r="AE308" t="s">
        <v>3190</v>
      </c>
      <c r="AF308">
        <v>84</v>
      </c>
      <c r="AM308" t="s">
        <v>119</v>
      </c>
      <c r="AN308" t="s">
        <v>108</v>
      </c>
      <c r="AP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Row],[Comentário]]=back!C309,back!B309,""))))))))</f>
        <v/>
      </c>
      <c r="AQ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9" spans="1:44" x14ac:dyDescent="0.25">
      <c r="A309" t="s">
        <v>5298</v>
      </c>
      <c r="B309">
        <v>137246813</v>
      </c>
      <c r="C309" t="s">
        <v>62</v>
      </c>
      <c r="E309">
        <v>28582148</v>
      </c>
      <c r="F309" t="s">
        <v>3192</v>
      </c>
      <c r="G309" t="s">
        <v>101</v>
      </c>
      <c r="I309">
        <v>41051249</v>
      </c>
      <c r="J309" t="s">
        <v>3191</v>
      </c>
      <c r="K309" s="9">
        <v>45670.578773148147</v>
      </c>
      <c r="L309" s="9">
        <v>45670.577777777777</v>
      </c>
      <c r="M309" s="9">
        <v>45670.578773148147</v>
      </c>
      <c r="N309" t="s">
        <v>62</v>
      </c>
      <c r="O309" t="s">
        <v>62</v>
      </c>
      <c r="P309" s="8">
        <v>45670</v>
      </c>
      <c r="R309" t="s">
        <v>5532</v>
      </c>
      <c r="S309" t="s">
        <v>3193</v>
      </c>
      <c r="T309" t="s">
        <v>3194</v>
      </c>
      <c r="V309">
        <v>551124533191</v>
      </c>
      <c r="Y309" t="s">
        <v>3195</v>
      </c>
      <c r="Z309" t="s">
        <v>106</v>
      </c>
      <c r="AA309" t="s">
        <v>107</v>
      </c>
      <c r="AB309" t="s">
        <v>243</v>
      </c>
      <c r="AC309">
        <v>7032000</v>
      </c>
      <c r="AD309" t="s">
        <v>3196</v>
      </c>
      <c r="AE309" t="s">
        <v>3197</v>
      </c>
      <c r="AF309">
        <v>520</v>
      </c>
      <c r="AM309" t="s">
        <v>119</v>
      </c>
      <c r="AP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Row],[Comentário]]=back!C310,back!B310,""))))))))</f>
        <v/>
      </c>
      <c r="AQ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0" spans="1:44" x14ac:dyDescent="0.25">
      <c r="A310" t="s">
        <v>5298</v>
      </c>
      <c r="B310">
        <v>137246660</v>
      </c>
      <c r="C310" t="s">
        <v>62</v>
      </c>
      <c r="E310">
        <v>28582148</v>
      </c>
      <c r="F310" t="s">
        <v>3192</v>
      </c>
      <c r="G310" t="s">
        <v>101</v>
      </c>
      <c r="I310">
        <v>41051249</v>
      </c>
      <c r="J310" t="s">
        <v>3191</v>
      </c>
      <c r="K310" s="9">
        <v>45670.578136574077</v>
      </c>
      <c r="L310" s="9">
        <v>45670.576527777775</v>
      </c>
      <c r="M310" s="9">
        <v>45670.578136574077</v>
      </c>
      <c r="N310" t="s">
        <v>62</v>
      </c>
      <c r="O310" t="s">
        <v>62</v>
      </c>
      <c r="P310" s="8">
        <v>45670</v>
      </c>
      <c r="Q310" t="s">
        <v>3864</v>
      </c>
      <c r="R310" t="s">
        <v>4409</v>
      </c>
      <c r="S310" t="s">
        <v>3193</v>
      </c>
      <c r="T310" t="s">
        <v>3194</v>
      </c>
      <c r="V310">
        <v>551124533191</v>
      </c>
      <c r="Y310" t="s">
        <v>3195</v>
      </c>
      <c r="Z310" t="s">
        <v>106</v>
      </c>
      <c r="AA310" t="s">
        <v>107</v>
      </c>
      <c r="AB310" t="s">
        <v>243</v>
      </c>
      <c r="AC310">
        <v>7032000</v>
      </c>
      <c r="AD310" t="s">
        <v>3196</v>
      </c>
      <c r="AE310" t="s">
        <v>3197</v>
      </c>
      <c r="AF310">
        <v>520</v>
      </c>
      <c r="AM310" t="s">
        <v>119</v>
      </c>
      <c r="AP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Row],[Comentário]]=back!C311,back!B311,""))))))))</f>
        <v/>
      </c>
      <c r="AQ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1" spans="1:44" x14ac:dyDescent="0.25">
      <c r="A311" t="s">
        <v>5298</v>
      </c>
      <c r="B311">
        <v>137246687</v>
      </c>
      <c r="C311" t="s">
        <v>62</v>
      </c>
      <c r="E311">
        <v>28582148</v>
      </c>
      <c r="F311" t="s">
        <v>3192</v>
      </c>
      <c r="G311" t="s">
        <v>101</v>
      </c>
      <c r="I311">
        <v>41051249</v>
      </c>
      <c r="J311" t="s">
        <v>3191</v>
      </c>
      <c r="K311" s="9">
        <v>45670.578252314815</v>
      </c>
      <c r="L311" s="9">
        <v>45670.576388888891</v>
      </c>
      <c r="M311" s="9">
        <v>45670.578252314815</v>
      </c>
      <c r="N311" t="s">
        <v>62</v>
      </c>
      <c r="O311" t="s">
        <v>62</v>
      </c>
      <c r="P311" s="8">
        <v>45670</v>
      </c>
      <c r="R311" t="s">
        <v>5022</v>
      </c>
      <c r="S311" t="s">
        <v>3193</v>
      </c>
      <c r="T311" t="s">
        <v>3194</v>
      </c>
      <c r="V311">
        <v>551124533191</v>
      </c>
      <c r="Y311" t="s">
        <v>3195</v>
      </c>
      <c r="Z311" t="s">
        <v>106</v>
      </c>
      <c r="AA311" t="s">
        <v>107</v>
      </c>
      <c r="AB311" t="s">
        <v>243</v>
      </c>
      <c r="AC311">
        <v>7032000</v>
      </c>
      <c r="AD311" t="s">
        <v>3196</v>
      </c>
      <c r="AE311" t="s">
        <v>3197</v>
      </c>
      <c r="AF311">
        <v>520</v>
      </c>
      <c r="AM311" t="s">
        <v>119</v>
      </c>
      <c r="AP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Row],[Comentário]]=back!C312,back!B312,""))))))))</f>
        <v/>
      </c>
      <c r="AQ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2" spans="1:44" x14ac:dyDescent="0.25">
      <c r="A312" t="s">
        <v>5298</v>
      </c>
      <c r="B312">
        <v>137246146</v>
      </c>
      <c r="C312" t="s">
        <v>62</v>
      </c>
      <c r="E312">
        <v>28582117</v>
      </c>
      <c r="F312" t="s">
        <v>3199</v>
      </c>
      <c r="G312" t="s">
        <v>101</v>
      </c>
      <c r="I312">
        <v>41051237</v>
      </c>
      <c r="J312" t="s">
        <v>3198</v>
      </c>
      <c r="K312" s="9">
        <v>45670.576006944444</v>
      </c>
      <c r="L312" s="9">
        <v>45670.573611111111</v>
      </c>
      <c r="M312" s="9">
        <v>45670.576006944444</v>
      </c>
      <c r="N312" t="s">
        <v>62</v>
      </c>
      <c r="O312" t="s">
        <v>62</v>
      </c>
      <c r="P312" s="8">
        <v>45670</v>
      </c>
      <c r="R312" t="s">
        <v>5533</v>
      </c>
      <c r="S312" t="s">
        <v>3200</v>
      </c>
      <c r="T312" t="s">
        <v>5300</v>
      </c>
      <c r="Y312" t="s">
        <v>1301</v>
      </c>
      <c r="Z312" t="s">
        <v>106</v>
      </c>
      <c r="AA312" t="s">
        <v>107</v>
      </c>
      <c r="AB312" t="s">
        <v>243</v>
      </c>
      <c r="AC312">
        <v>7260210</v>
      </c>
      <c r="AD312" t="s">
        <v>1302</v>
      </c>
      <c r="AE312" t="s">
        <v>1303</v>
      </c>
      <c r="AF312">
        <v>340</v>
      </c>
      <c r="AM312" t="s">
        <v>119</v>
      </c>
      <c r="AN312" t="s">
        <v>108</v>
      </c>
      <c r="AP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Row],[Comentário]]=back!C313,back!B313,""))))))))</f>
        <v/>
      </c>
      <c r="AQ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3" spans="1:44" x14ac:dyDescent="0.25">
      <c r="A313" t="s">
        <v>5298</v>
      </c>
      <c r="B313">
        <v>137245477</v>
      </c>
      <c r="C313" t="s">
        <v>62</v>
      </c>
      <c r="E313">
        <v>28582117</v>
      </c>
      <c r="F313" t="s">
        <v>3199</v>
      </c>
      <c r="G313" t="s">
        <v>101</v>
      </c>
      <c r="I313">
        <v>41051237</v>
      </c>
      <c r="J313" t="s">
        <v>3198</v>
      </c>
      <c r="K313" s="9">
        <v>45670.573217592595</v>
      </c>
      <c r="L313" s="9">
        <v>45670.572337962964</v>
      </c>
      <c r="M313" s="9">
        <v>45670.573217592595</v>
      </c>
      <c r="N313" t="s">
        <v>62</v>
      </c>
      <c r="O313" t="s">
        <v>62</v>
      </c>
      <c r="P313" s="8">
        <v>45670</v>
      </c>
      <c r="Q313" t="s">
        <v>3864</v>
      </c>
      <c r="R313" t="s">
        <v>5534</v>
      </c>
      <c r="S313" t="s">
        <v>3200</v>
      </c>
      <c r="T313" t="s">
        <v>5300</v>
      </c>
      <c r="Y313" t="s">
        <v>1301</v>
      </c>
      <c r="Z313" t="s">
        <v>106</v>
      </c>
      <c r="AA313" t="s">
        <v>107</v>
      </c>
      <c r="AB313" t="s">
        <v>243</v>
      </c>
      <c r="AC313">
        <v>7260210</v>
      </c>
      <c r="AD313" t="s">
        <v>1302</v>
      </c>
      <c r="AE313" t="s">
        <v>1303</v>
      </c>
      <c r="AF313">
        <v>340</v>
      </c>
      <c r="AM313" t="s">
        <v>119</v>
      </c>
      <c r="AN313" t="s">
        <v>108</v>
      </c>
      <c r="AP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Row],[Comentário]]=back!C314,back!B314,""))))))))</f>
        <v/>
      </c>
      <c r="AQ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4" spans="1:44" x14ac:dyDescent="0.25">
      <c r="A314" t="s">
        <v>5298</v>
      </c>
      <c r="B314">
        <v>137245128</v>
      </c>
      <c r="C314" t="s">
        <v>62</v>
      </c>
      <c r="E314">
        <v>28582117</v>
      </c>
      <c r="F314" t="s">
        <v>3199</v>
      </c>
      <c r="G314" t="s">
        <v>101</v>
      </c>
      <c r="I314">
        <v>41051237</v>
      </c>
      <c r="J314" t="s">
        <v>3198</v>
      </c>
      <c r="K314" s="9">
        <v>45670.571631944447</v>
      </c>
      <c r="L314" s="9">
        <v>45670.568599537037</v>
      </c>
      <c r="M314" s="9">
        <v>45670.571631944447</v>
      </c>
      <c r="N314" t="s">
        <v>62</v>
      </c>
      <c r="O314" t="s">
        <v>62</v>
      </c>
      <c r="P314" s="8">
        <v>45670</v>
      </c>
      <c r="Q314" t="s">
        <v>3864</v>
      </c>
      <c r="R314" t="s">
        <v>4411</v>
      </c>
      <c r="S314" t="s">
        <v>3200</v>
      </c>
      <c r="T314" t="s">
        <v>5300</v>
      </c>
      <c r="Y314" t="s">
        <v>1301</v>
      </c>
      <c r="Z314" t="s">
        <v>106</v>
      </c>
      <c r="AA314" t="s">
        <v>107</v>
      </c>
      <c r="AB314" t="s">
        <v>243</v>
      </c>
      <c r="AC314">
        <v>7260210</v>
      </c>
      <c r="AD314" t="s">
        <v>1302</v>
      </c>
      <c r="AE314" t="s">
        <v>1303</v>
      </c>
      <c r="AF314">
        <v>340</v>
      </c>
      <c r="AM314" t="s">
        <v>119</v>
      </c>
      <c r="AN314" t="s">
        <v>108</v>
      </c>
      <c r="AP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Row],[Comentário]]=back!C315,back!B315,""))))))))</f>
        <v/>
      </c>
      <c r="AQ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5" spans="1:44" x14ac:dyDescent="0.25">
      <c r="A315" t="s">
        <v>5298</v>
      </c>
      <c r="B315">
        <v>137244416</v>
      </c>
      <c r="C315" t="s">
        <v>62</v>
      </c>
      <c r="E315">
        <v>28582117</v>
      </c>
      <c r="F315" t="s">
        <v>3199</v>
      </c>
      <c r="G315" t="s">
        <v>101</v>
      </c>
      <c r="I315">
        <v>41051237</v>
      </c>
      <c r="J315" t="s">
        <v>3198</v>
      </c>
      <c r="K315" s="9">
        <v>45670.56858796296</v>
      </c>
      <c r="L315" s="9">
        <v>45670.568252314813</v>
      </c>
      <c r="M315" s="9">
        <v>45670.56858796296</v>
      </c>
      <c r="N315" t="s">
        <v>62</v>
      </c>
      <c r="O315" t="s">
        <v>62</v>
      </c>
      <c r="P315" s="8">
        <v>45670</v>
      </c>
      <c r="Q315" t="s">
        <v>3864</v>
      </c>
      <c r="R315" t="s">
        <v>4411</v>
      </c>
      <c r="S315" t="s">
        <v>3200</v>
      </c>
      <c r="T315" t="s">
        <v>5300</v>
      </c>
      <c r="Y315" t="s">
        <v>1301</v>
      </c>
      <c r="Z315" t="s">
        <v>106</v>
      </c>
      <c r="AA315" t="s">
        <v>107</v>
      </c>
      <c r="AB315" t="s">
        <v>243</v>
      </c>
      <c r="AC315">
        <v>7260210</v>
      </c>
      <c r="AD315" t="s">
        <v>1302</v>
      </c>
      <c r="AE315" t="s">
        <v>1303</v>
      </c>
      <c r="AF315">
        <v>340</v>
      </c>
      <c r="AM315" t="s">
        <v>119</v>
      </c>
      <c r="AN315" t="s">
        <v>108</v>
      </c>
      <c r="AP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Row],[Comentário]]=back!C316,back!B316,""))))))))</f>
        <v/>
      </c>
      <c r="AQ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6" spans="1:44" x14ac:dyDescent="0.25">
      <c r="A316" t="s">
        <v>5298</v>
      </c>
      <c r="B316">
        <v>137245176</v>
      </c>
      <c r="C316" t="s">
        <v>62</v>
      </c>
      <c r="E316">
        <v>28582117</v>
      </c>
      <c r="F316" t="s">
        <v>3199</v>
      </c>
      <c r="G316" t="s">
        <v>101</v>
      </c>
      <c r="I316">
        <v>41051237</v>
      </c>
      <c r="J316" t="s">
        <v>3198</v>
      </c>
      <c r="K316" s="9">
        <v>45670.571886574071</v>
      </c>
      <c r="L316" s="9">
        <v>45670.568055555559</v>
      </c>
      <c r="M316" s="9">
        <v>45670.571886574071</v>
      </c>
      <c r="N316" t="s">
        <v>62</v>
      </c>
      <c r="O316" t="s">
        <v>62</v>
      </c>
      <c r="P316" s="8">
        <v>45670</v>
      </c>
      <c r="R316" t="s">
        <v>5022</v>
      </c>
      <c r="S316" t="s">
        <v>3200</v>
      </c>
      <c r="T316" t="s">
        <v>5300</v>
      </c>
      <c r="Y316" t="s">
        <v>1301</v>
      </c>
      <c r="Z316" t="s">
        <v>106</v>
      </c>
      <c r="AA316" t="s">
        <v>107</v>
      </c>
      <c r="AB316" t="s">
        <v>243</v>
      </c>
      <c r="AC316">
        <v>7260210</v>
      </c>
      <c r="AD316" t="s">
        <v>1302</v>
      </c>
      <c r="AE316" t="s">
        <v>1303</v>
      </c>
      <c r="AF316">
        <v>340</v>
      </c>
      <c r="AM316" t="s">
        <v>119</v>
      </c>
      <c r="AN316" t="s">
        <v>108</v>
      </c>
      <c r="AP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Row],[Comentário]]=back!C317,back!B317,""))))))))</f>
        <v/>
      </c>
      <c r="AQ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7" spans="1:44" x14ac:dyDescent="0.25">
      <c r="A317" t="s">
        <v>5298</v>
      </c>
      <c r="B317">
        <v>137244192</v>
      </c>
      <c r="C317" t="s">
        <v>62</v>
      </c>
      <c r="E317">
        <v>28582117</v>
      </c>
      <c r="F317" t="s">
        <v>3199</v>
      </c>
      <c r="G317" t="s">
        <v>101</v>
      </c>
      <c r="I317">
        <v>41051237</v>
      </c>
      <c r="J317" t="s">
        <v>3198</v>
      </c>
      <c r="K317" s="9">
        <v>45670.567476851851</v>
      </c>
      <c r="L317" s="9">
        <v>45670.567280092589</v>
      </c>
      <c r="M317" s="9">
        <v>45670.567476851851</v>
      </c>
      <c r="N317" t="s">
        <v>62</v>
      </c>
      <c r="O317" t="s">
        <v>62</v>
      </c>
      <c r="P317" s="8">
        <v>45670</v>
      </c>
      <c r="Q317" t="s">
        <v>3864</v>
      </c>
      <c r="R317" t="s">
        <v>4400</v>
      </c>
      <c r="S317" t="s">
        <v>3200</v>
      </c>
      <c r="T317" t="s">
        <v>5300</v>
      </c>
      <c r="Y317" t="s">
        <v>1301</v>
      </c>
      <c r="Z317" t="s">
        <v>106</v>
      </c>
      <c r="AA317" t="s">
        <v>107</v>
      </c>
      <c r="AB317" t="s">
        <v>243</v>
      </c>
      <c r="AC317">
        <v>7260210</v>
      </c>
      <c r="AD317" t="s">
        <v>1302</v>
      </c>
      <c r="AE317" t="s">
        <v>1303</v>
      </c>
      <c r="AF317">
        <v>340</v>
      </c>
      <c r="AM317" t="s">
        <v>119</v>
      </c>
      <c r="AN317" t="s">
        <v>108</v>
      </c>
      <c r="AP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Row],[Comentário]]=back!C318,back!B318,""))))))))</f>
        <v/>
      </c>
      <c r="AQ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8" spans="1:44" x14ac:dyDescent="0.25">
      <c r="A318" t="s">
        <v>5298</v>
      </c>
      <c r="B318">
        <v>137244120</v>
      </c>
      <c r="C318" t="s">
        <v>62</v>
      </c>
      <c r="E318">
        <v>28580519</v>
      </c>
      <c r="F318" t="s">
        <v>3206</v>
      </c>
      <c r="G318" t="s">
        <v>101</v>
      </c>
      <c r="I318">
        <v>41050380</v>
      </c>
      <c r="J318" t="s">
        <v>3205</v>
      </c>
      <c r="K318" s="9">
        <v>45670.567083333335</v>
      </c>
      <c r="L318" s="9">
        <v>45670.566666666666</v>
      </c>
      <c r="M318" s="9">
        <v>45670.567083333335</v>
      </c>
      <c r="N318" t="s">
        <v>62</v>
      </c>
      <c r="O318" t="s">
        <v>62</v>
      </c>
      <c r="P318" s="8">
        <v>45670</v>
      </c>
      <c r="R318" t="s">
        <v>4876</v>
      </c>
      <c r="S318" t="s">
        <v>3207</v>
      </c>
      <c r="T318" t="s">
        <v>3208</v>
      </c>
      <c r="V318">
        <v>5531993530089</v>
      </c>
      <c r="Y318" t="s">
        <v>3209</v>
      </c>
      <c r="Z318" t="s">
        <v>106</v>
      </c>
      <c r="AA318" t="s">
        <v>159</v>
      </c>
      <c r="AB318" t="s">
        <v>649</v>
      </c>
      <c r="AC318">
        <v>31030085</v>
      </c>
      <c r="AD318" t="s">
        <v>1050</v>
      </c>
      <c r="AE318" t="s">
        <v>3210</v>
      </c>
      <c r="AF318">
        <v>85</v>
      </c>
      <c r="AM318" t="s">
        <v>119</v>
      </c>
      <c r="AP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Row],[Comentário]]=back!C319,back!B319,""))))))))</f>
        <v/>
      </c>
      <c r="AQ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9" spans="1:44" x14ac:dyDescent="0.25">
      <c r="A319" t="s">
        <v>5298</v>
      </c>
      <c r="B319">
        <v>137244113</v>
      </c>
      <c r="C319" t="s">
        <v>62</v>
      </c>
      <c r="E319">
        <v>28580519</v>
      </c>
      <c r="F319" t="s">
        <v>3206</v>
      </c>
      <c r="G319" t="s">
        <v>101</v>
      </c>
      <c r="I319">
        <v>41050380</v>
      </c>
      <c r="J319" t="s">
        <v>3205</v>
      </c>
      <c r="K319" s="9">
        <v>45670.567037037035</v>
      </c>
      <c r="L319" s="9">
        <v>45670.566481481481</v>
      </c>
      <c r="M319" s="9">
        <v>45670.567037037035</v>
      </c>
      <c r="N319" t="s">
        <v>62</v>
      </c>
      <c r="O319" t="s">
        <v>62</v>
      </c>
      <c r="P319" s="8">
        <v>45670</v>
      </c>
      <c r="Q319" t="s">
        <v>3864</v>
      </c>
      <c r="R319" t="s">
        <v>4430</v>
      </c>
      <c r="S319" t="s">
        <v>3207</v>
      </c>
      <c r="T319" t="s">
        <v>3208</v>
      </c>
      <c r="V319">
        <v>5531993530089</v>
      </c>
      <c r="Y319" t="s">
        <v>3209</v>
      </c>
      <c r="Z319" t="s">
        <v>106</v>
      </c>
      <c r="AA319" t="s">
        <v>159</v>
      </c>
      <c r="AB319" t="s">
        <v>649</v>
      </c>
      <c r="AC319">
        <v>31030085</v>
      </c>
      <c r="AD319" t="s">
        <v>1050</v>
      </c>
      <c r="AE319" t="s">
        <v>3210</v>
      </c>
      <c r="AF319">
        <v>85</v>
      </c>
      <c r="AM319" t="s">
        <v>119</v>
      </c>
      <c r="AP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Row],[Comentário]]=back!C320,back!B320,""))))))))</f>
        <v/>
      </c>
      <c r="AQ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0" spans="1:44" x14ac:dyDescent="0.25">
      <c r="A320" t="s">
        <v>5298</v>
      </c>
      <c r="B320">
        <v>137244034</v>
      </c>
      <c r="C320" t="s">
        <v>62</v>
      </c>
      <c r="E320">
        <v>28580519</v>
      </c>
      <c r="F320" t="s">
        <v>3206</v>
      </c>
      <c r="G320" t="s">
        <v>101</v>
      </c>
      <c r="I320">
        <v>41050380</v>
      </c>
      <c r="J320" t="s">
        <v>3205</v>
      </c>
      <c r="K320" s="9">
        <v>45670.566550925927</v>
      </c>
      <c r="L320" s="9">
        <v>45670.566261574073</v>
      </c>
      <c r="M320" s="9">
        <v>45670.566550925927</v>
      </c>
      <c r="N320" t="s">
        <v>62</v>
      </c>
      <c r="O320" t="s">
        <v>62</v>
      </c>
      <c r="P320" s="8">
        <v>45670</v>
      </c>
      <c r="Q320" t="s">
        <v>3864</v>
      </c>
      <c r="R320" t="s">
        <v>5535</v>
      </c>
      <c r="S320" t="s">
        <v>3207</v>
      </c>
      <c r="T320" t="s">
        <v>3208</v>
      </c>
      <c r="V320">
        <v>5531993530089</v>
      </c>
      <c r="Y320" t="s">
        <v>3209</v>
      </c>
      <c r="Z320" t="s">
        <v>106</v>
      </c>
      <c r="AA320" t="s">
        <v>159</v>
      </c>
      <c r="AB320" t="s">
        <v>649</v>
      </c>
      <c r="AC320">
        <v>31030085</v>
      </c>
      <c r="AD320" t="s">
        <v>1050</v>
      </c>
      <c r="AE320" t="s">
        <v>3210</v>
      </c>
      <c r="AF320">
        <v>85</v>
      </c>
      <c r="AM320" t="s">
        <v>119</v>
      </c>
      <c r="AP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Row],[Comentário]]=back!C321,back!B321,""))))))))</f>
        <v/>
      </c>
      <c r="AQ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1" spans="1:44" x14ac:dyDescent="0.25">
      <c r="A321" t="s">
        <v>5298</v>
      </c>
      <c r="B321">
        <v>137243975</v>
      </c>
      <c r="C321" t="s">
        <v>62</v>
      </c>
      <c r="E321">
        <v>28580519</v>
      </c>
      <c r="F321" t="s">
        <v>3206</v>
      </c>
      <c r="G321" t="s">
        <v>101</v>
      </c>
      <c r="I321">
        <v>41050380</v>
      </c>
      <c r="J321" t="s">
        <v>3205</v>
      </c>
      <c r="K321" s="9">
        <v>45670.56627314815</v>
      </c>
      <c r="L321" s="9">
        <v>45670.566111111111</v>
      </c>
      <c r="M321" s="9">
        <v>45670.56627314815</v>
      </c>
      <c r="N321" t="s">
        <v>62</v>
      </c>
      <c r="O321" t="s">
        <v>62</v>
      </c>
      <c r="P321" s="8">
        <v>45670</v>
      </c>
      <c r="Q321" t="s">
        <v>3864</v>
      </c>
      <c r="R321" t="s">
        <v>4429</v>
      </c>
      <c r="S321" t="s">
        <v>3207</v>
      </c>
      <c r="T321" t="s">
        <v>3208</v>
      </c>
      <c r="V321">
        <v>5531993530089</v>
      </c>
      <c r="Y321" t="s">
        <v>3209</v>
      </c>
      <c r="Z321" t="s">
        <v>106</v>
      </c>
      <c r="AA321" t="s">
        <v>159</v>
      </c>
      <c r="AB321" t="s">
        <v>649</v>
      </c>
      <c r="AC321">
        <v>31030085</v>
      </c>
      <c r="AD321" t="s">
        <v>1050</v>
      </c>
      <c r="AE321" t="s">
        <v>3210</v>
      </c>
      <c r="AF321">
        <v>85</v>
      </c>
      <c r="AM321" t="s">
        <v>119</v>
      </c>
      <c r="AP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Row],[Comentário]]=back!C322,back!B322,""))))))))</f>
        <v/>
      </c>
      <c r="AQ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2" spans="1:44" x14ac:dyDescent="0.25">
      <c r="A322" t="s">
        <v>5298</v>
      </c>
      <c r="B322">
        <v>137244099</v>
      </c>
      <c r="C322" t="s">
        <v>62</v>
      </c>
      <c r="E322">
        <v>28580519</v>
      </c>
      <c r="F322" t="s">
        <v>3206</v>
      </c>
      <c r="G322" t="s">
        <v>101</v>
      </c>
      <c r="I322">
        <v>41050380</v>
      </c>
      <c r="J322" t="s">
        <v>3205</v>
      </c>
      <c r="K322" s="9">
        <v>45670.56695601852</v>
      </c>
      <c r="L322" s="9">
        <v>45670.565972222219</v>
      </c>
      <c r="M322" s="9">
        <v>45670.56695601852</v>
      </c>
      <c r="N322" t="s">
        <v>62</v>
      </c>
      <c r="O322" t="s">
        <v>62</v>
      </c>
      <c r="P322" s="8">
        <v>45670</v>
      </c>
      <c r="R322" t="s">
        <v>5027</v>
      </c>
      <c r="S322" t="s">
        <v>3207</v>
      </c>
      <c r="T322" t="s">
        <v>3208</v>
      </c>
      <c r="V322">
        <v>5531993530089</v>
      </c>
      <c r="Y322" t="s">
        <v>3209</v>
      </c>
      <c r="Z322" t="s">
        <v>106</v>
      </c>
      <c r="AA322" t="s">
        <v>159</v>
      </c>
      <c r="AB322" t="s">
        <v>649</v>
      </c>
      <c r="AC322">
        <v>31030085</v>
      </c>
      <c r="AD322" t="s">
        <v>1050</v>
      </c>
      <c r="AE322" t="s">
        <v>3210</v>
      </c>
      <c r="AF322">
        <v>85</v>
      </c>
      <c r="AM322" t="s">
        <v>119</v>
      </c>
      <c r="AP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Row],[Comentário]]=back!C323,back!B323,""))))))))</f>
        <v/>
      </c>
      <c r="AQ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3" spans="1:44" x14ac:dyDescent="0.25">
      <c r="A323" t="s">
        <v>5298</v>
      </c>
      <c r="B323">
        <v>137225234</v>
      </c>
      <c r="C323" t="s">
        <v>62</v>
      </c>
      <c r="E323">
        <v>27543687</v>
      </c>
      <c r="F323" t="s">
        <v>3711</v>
      </c>
      <c r="G323" t="s">
        <v>101</v>
      </c>
      <c r="I323">
        <v>40502357</v>
      </c>
      <c r="J323" t="s">
        <v>3710</v>
      </c>
      <c r="K323" s="9">
        <v>45670.463773148149</v>
      </c>
      <c r="L323" s="9">
        <v>45670.5625</v>
      </c>
      <c r="M323" s="9">
        <v>45670.565520833334</v>
      </c>
      <c r="N323" t="s">
        <v>62</v>
      </c>
      <c r="O323" t="s">
        <v>62</v>
      </c>
      <c r="P323" s="8">
        <v>45670</v>
      </c>
      <c r="R323" t="s">
        <v>5536</v>
      </c>
      <c r="S323" t="s">
        <v>3712</v>
      </c>
      <c r="V323">
        <v>554834443130</v>
      </c>
      <c r="Y323" t="s">
        <v>3713</v>
      </c>
      <c r="Z323" t="s">
        <v>106</v>
      </c>
      <c r="AA323" t="s">
        <v>440</v>
      </c>
      <c r="AB323" t="s">
        <v>3118</v>
      </c>
      <c r="AC323">
        <v>88819799</v>
      </c>
      <c r="AD323" t="s">
        <v>3714</v>
      </c>
      <c r="AE323" t="s">
        <v>3715</v>
      </c>
      <c r="AF323">
        <v>4145</v>
      </c>
      <c r="AM323" t="s">
        <v>222</v>
      </c>
      <c r="AN323" t="s">
        <v>108</v>
      </c>
      <c r="AP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Row],[Comentário]]=back!C324,back!B324,""))))))))</f>
        <v/>
      </c>
      <c r="AQ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24" spans="1:44" x14ac:dyDescent="0.25">
      <c r="A324" t="s">
        <v>5298</v>
      </c>
      <c r="B324">
        <v>137243835</v>
      </c>
      <c r="C324" t="s">
        <v>62</v>
      </c>
      <c r="E324">
        <v>27543687</v>
      </c>
      <c r="F324" t="s">
        <v>3711</v>
      </c>
      <c r="G324" t="s">
        <v>101</v>
      </c>
      <c r="I324">
        <v>40502357</v>
      </c>
      <c r="J324" t="s">
        <v>3710</v>
      </c>
      <c r="K324" s="9">
        <v>45670.565578703703</v>
      </c>
      <c r="L324" s="9">
        <v>45670.56527777778</v>
      </c>
      <c r="M324" s="9">
        <v>45670.565578703703</v>
      </c>
      <c r="N324" t="s">
        <v>62</v>
      </c>
      <c r="O324" t="s">
        <v>62</v>
      </c>
      <c r="P324" s="8">
        <v>45670</v>
      </c>
      <c r="R324" t="s">
        <v>5022</v>
      </c>
      <c r="S324" t="s">
        <v>3712</v>
      </c>
      <c r="V324">
        <v>554834443130</v>
      </c>
      <c r="Y324" t="s">
        <v>3713</v>
      </c>
      <c r="Z324" t="s">
        <v>106</v>
      </c>
      <c r="AA324" t="s">
        <v>440</v>
      </c>
      <c r="AB324" t="s">
        <v>3118</v>
      </c>
      <c r="AC324">
        <v>88819799</v>
      </c>
      <c r="AD324" t="s">
        <v>3714</v>
      </c>
      <c r="AE324" t="s">
        <v>3715</v>
      </c>
      <c r="AF324">
        <v>4145</v>
      </c>
      <c r="AM324" t="s">
        <v>222</v>
      </c>
      <c r="AN324" t="s">
        <v>108</v>
      </c>
      <c r="AP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Row],[Comentário]]=back!C325,back!B325,""))))))))</f>
        <v/>
      </c>
      <c r="AQ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5" spans="1:44" x14ac:dyDescent="0.25">
      <c r="A325" t="s">
        <v>5298</v>
      </c>
      <c r="B325">
        <v>137243848</v>
      </c>
      <c r="C325" t="s">
        <v>62</v>
      </c>
      <c r="E325">
        <v>27543687</v>
      </c>
      <c r="F325" t="s">
        <v>3711</v>
      </c>
      <c r="G325" t="s">
        <v>101</v>
      </c>
      <c r="I325">
        <v>40502357</v>
      </c>
      <c r="J325" t="s">
        <v>3710</v>
      </c>
      <c r="K325" s="9">
        <v>45670.565706018519</v>
      </c>
      <c r="L325" s="9">
        <v>45670.56527777778</v>
      </c>
      <c r="M325" s="9">
        <v>45670.565706018519</v>
      </c>
      <c r="N325" t="s">
        <v>62</v>
      </c>
      <c r="O325" t="s">
        <v>62</v>
      </c>
      <c r="P325" s="8">
        <v>45670</v>
      </c>
      <c r="R325" t="s">
        <v>5537</v>
      </c>
      <c r="S325" t="s">
        <v>3712</v>
      </c>
      <c r="V325">
        <v>554834443130</v>
      </c>
      <c r="Y325" t="s">
        <v>3713</v>
      </c>
      <c r="Z325" t="s">
        <v>106</v>
      </c>
      <c r="AA325" t="s">
        <v>440</v>
      </c>
      <c r="AB325" t="s">
        <v>3118</v>
      </c>
      <c r="AC325">
        <v>88819799</v>
      </c>
      <c r="AD325" t="s">
        <v>3714</v>
      </c>
      <c r="AE325" t="s">
        <v>3715</v>
      </c>
      <c r="AF325">
        <v>4145</v>
      </c>
      <c r="AM325" t="s">
        <v>222</v>
      </c>
      <c r="AN325" t="s">
        <v>108</v>
      </c>
      <c r="AP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Row],[Comentário]]=back!C326,back!B326,""))))))))</f>
        <v/>
      </c>
      <c r="AQ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6" spans="1:44" x14ac:dyDescent="0.25">
      <c r="A326" t="s">
        <v>5298</v>
      </c>
      <c r="B326">
        <v>137243845</v>
      </c>
      <c r="C326" t="s">
        <v>62</v>
      </c>
      <c r="E326">
        <v>27543687</v>
      </c>
      <c r="F326" t="s">
        <v>3711</v>
      </c>
      <c r="G326" t="s">
        <v>101</v>
      </c>
      <c r="I326">
        <v>40502357</v>
      </c>
      <c r="J326" t="s">
        <v>3710</v>
      </c>
      <c r="K326" s="9">
        <v>45670.565682870372</v>
      </c>
      <c r="L326" s="9">
        <v>45670.564942129633</v>
      </c>
      <c r="M326" s="9">
        <v>45670.565682870372</v>
      </c>
      <c r="N326" t="s">
        <v>62</v>
      </c>
      <c r="O326" t="s">
        <v>62</v>
      </c>
      <c r="P326" s="8">
        <v>45670</v>
      </c>
      <c r="Q326" t="s">
        <v>3864</v>
      </c>
      <c r="R326" t="s">
        <v>4673</v>
      </c>
      <c r="S326" t="s">
        <v>3712</v>
      </c>
      <c r="V326">
        <v>554834443130</v>
      </c>
      <c r="Y326" t="s">
        <v>3713</v>
      </c>
      <c r="Z326" t="s">
        <v>106</v>
      </c>
      <c r="AA326" t="s">
        <v>440</v>
      </c>
      <c r="AB326" t="s">
        <v>3118</v>
      </c>
      <c r="AC326">
        <v>88819799</v>
      </c>
      <c r="AD326" t="s">
        <v>3714</v>
      </c>
      <c r="AE326" t="s">
        <v>3715</v>
      </c>
      <c r="AF326">
        <v>4145</v>
      </c>
      <c r="AM326" t="s">
        <v>222</v>
      </c>
      <c r="AN326" t="s">
        <v>108</v>
      </c>
      <c r="AP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Row],[Comentário]]=back!C327,back!B327,""))))))))</f>
        <v/>
      </c>
      <c r="AQ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7" spans="1:44" x14ac:dyDescent="0.25">
      <c r="A327" t="s">
        <v>5298</v>
      </c>
      <c r="B327">
        <v>137243607</v>
      </c>
      <c r="C327" t="s">
        <v>62</v>
      </c>
      <c r="E327">
        <v>28489213</v>
      </c>
      <c r="F327" t="s">
        <v>3238</v>
      </c>
      <c r="G327" t="s">
        <v>101</v>
      </c>
      <c r="I327">
        <v>40997439</v>
      </c>
      <c r="J327" t="s">
        <v>3237</v>
      </c>
      <c r="K327" s="9">
        <v>45670.564351851855</v>
      </c>
      <c r="L327" s="9">
        <v>45670.563194444447</v>
      </c>
      <c r="M327" s="9">
        <v>45670.564351851855</v>
      </c>
      <c r="N327" t="s">
        <v>62</v>
      </c>
      <c r="O327" t="s">
        <v>62</v>
      </c>
      <c r="P327" s="8">
        <v>45670</v>
      </c>
      <c r="R327" t="s">
        <v>5538</v>
      </c>
      <c r="S327" t="s">
        <v>3239</v>
      </c>
      <c r="T327" t="s">
        <v>3240</v>
      </c>
      <c r="Y327" t="s">
        <v>3241</v>
      </c>
      <c r="Z327" t="s">
        <v>106</v>
      </c>
      <c r="AA327" t="s">
        <v>107</v>
      </c>
      <c r="AB327" t="s">
        <v>235</v>
      </c>
      <c r="AC327">
        <v>8599020</v>
      </c>
      <c r="AD327" t="s">
        <v>236</v>
      </c>
      <c r="AE327" t="s">
        <v>3242</v>
      </c>
      <c r="AF327">
        <v>1215</v>
      </c>
      <c r="AG327" t="s">
        <v>3243</v>
      </c>
      <c r="AM327" t="s">
        <v>222</v>
      </c>
      <c r="AN327" t="s">
        <v>108</v>
      </c>
      <c r="AP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Row],[Comentário]]=back!C328,back!B328,""))))))))</f>
        <v/>
      </c>
      <c r="AQ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8" spans="1:44" x14ac:dyDescent="0.25">
      <c r="A328" t="s">
        <v>5298</v>
      </c>
      <c r="B328">
        <v>137243440</v>
      </c>
      <c r="C328" t="s">
        <v>62</v>
      </c>
      <c r="E328">
        <v>28489213</v>
      </c>
      <c r="F328" t="s">
        <v>3238</v>
      </c>
      <c r="G328" t="s">
        <v>101</v>
      </c>
      <c r="I328">
        <v>40997439</v>
      </c>
      <c r="J328" t="s">
        <v>3237</v>
      </c>
      <c r="K328" s="9">
        <v>45670.563506944447</v>
      </c>
      <c r="L328" s="9">
        <v>45670.5625</v>
      </c>
      <c r="M328" s="9">
        <v>45670.563506944447</v>
      </c>
      <c r="N328" t="s">
        <v>62</v>
      </c>
      <c r="O328" t="s">
        <v>62</v>
      </c>
      <c r="P328" s="8">
        <v>45670</v>
      </c>
      <c r="R328" t="s">
        <v>5022</v>
      </c>
      <c r="S328" t="s">
        <v>3239</v>
      </c>
      <c r="T328" t="s">
        <v>3240</v>
      </c>
      <c r="Y328" t="s">
        <v>3241</v>
      </c>
      <c r="Z328" t="s">
        <v>106</v>
      </c>
      <c r="AA328" t="s">
        <v>107</v>
      </c>
      <c r="AB328" t="s">
        <v>235</v>
      </c>
      <c r="AC328">
        <v>8599020</v>
      </c>
      <c r="AD328" t="s">
        <v>236</v>
      </c>
      <c r="AE328" t="s">
        <v>3242</v>
      </c>
      <c r="AF328">
        <v>1215</v>
      </c>
      <c r="AG328" t="s">
        <v>3243</v>
      </c>
      <c r="AM328" t="s">
        <v>222</v>
      </c>
      <c r="AN328" t="s">
        <v>108</v>
      </c>
      <c r="AP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Row],[Comentário]]=back!C329,back!B329,""))))))))</f>
        <v/>
      </c>
      <c r="AQ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9" spans="1:44" x14ac:dyDescent="0.25">
      <c r="A329" t="s">
        <v>5298</v>
      </c>
      <c r="B329">
        <v>137243396</v>
      </c>
      <c r="C329" t="s">
        <v>62</v>
      </c>
      <c r="E329">
        <v>28489213</v>
      </c>
      <c r="F329" t="s">
        <v>3238</v>
      </c>
      <c r="G329" t="s">
        <v>101</v>
      </c>
      <c r="I329">
        <v>40997439</v>
      </c>
      <c r="J329" t="s">
        <v>3237</v>
      </c>
      <c r="K329" s="9">
        <v>45670.563287037039</v>
      </c>
      <c r="L329" s="9">
        <v>45670.562025462961</v>
      </c>
      <c r="M329" s="9">
        <v>45670.563287037039</v>
      </c>
      <c r="N329" t="s">
        <v>62</v>
      </c>
      <c r="O329" t="s">
        <v>62</v>
      </c>
      <c r="P329" s="8">
        <v>45670</v>
      </c>
      <c r="Q329" t="s">
        <v>3864</v>
      </c>
      <c r="R329" t="s">
        <v>5539</v>
      </c>
      <c r="S329" t="s">
        <v>3239</v>
      </c>
      <c r="T329" t="s">
        <v>3240</v>
      </c>
      <c r="Y329" t="s">
        <v>3241</v>
      </c>
      <c r="Z329" t="s">
        <v>106</v>
      </c>
      <c r="AA329" t="s">
        <v>107</v>
      </c>
      <c r="AB329" t="s">
        <v>235</v>
      </c>
      <c r="AC329">
        <v>8599020</v>
      </c>
      <c r="AD329" t="s">
        <v>236</v>
      </c>
      <c r="AE329" t="s">
        <v>3242</v>
      </c>
      <c r="AF329">
        <v>1215</v>
      </c>
      <c r="AG329" t="s">
        <v>3243</v>
      </c>
      <c r="AM329" t="s">
        <v>222</v>
      </c>
      <c r="AN329" t="s">
        <v>108</v>
      </c>
      <c r="AP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Row],[Comentário]]=back!C330,back!B330,""))))))))</f>
        <v/>
      </c>
      <c r="AQ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0" spans="1:44" x14ac:dyDescent="0.25">
      <c r="A330" t="s">
        <v>5298</v>
      </c>
      <c r="B330">
        <v>137243044</v>
      </c>
      <c r="C330" t="s">
        <v>62</v>
      </c>
      <c r="E330">
        <v>28580898</v>
      </c>
      <c r="F330" t="s">
        <v>3202</v>
      </c>
      <c r="G330" t="s">
        <v>101</v>
      </c>
      <c r="I330">
        <v>41050557</v>
      </c>
      <c r="J330" t="s">
        <v>3201</v>
      </c>
      <c r="K330" s="9">
        <v>45670.561307870368</v>
      </c>
      <c r="L330" s="9">
        <v>45670.561111111114</v>
      </c>
      <c r="M330" s="9">
        <v>45670.561307870368</v>
      </c>
      <c r="N330" t="s">
        <v>62</v>
      </c>
      <c r="O330" t="s">
        <v>62</v>
      </c>
      <c r="P330" s="8">
        <v>45670</v>
      </c>
      <c r="R330" t="s">
        <v>5540</v>
      </c>
      <c r="S330" t="s">
        <v>3203</v>
      </c>
      <c r="Y330" t="s">
        <v>3204</v>
      </c>
      <c r="Z330" t="s">
        <v>106</v>
      </c>
      <c r="AA330" t="s">
        <v>107</v>
      </c>
      <c r="AB330" t="s">
        <v>284</v>
      </c>
      <c r="AC330">
        <v>13803340</v>
      </c>
      <c r="AD330" t="s">
        <v>1083</v>
      </c>
      <c r="AE330" t="s">
        <v>1084</v>
      </c>
      <c r="AF330">
        <v>1679</v>
      </c>
      <c r="AM330" t="s">
        <v>119</v>
      </c>
      <c r="AP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Row],[Comentário]]=back!C331,back!B331,""))))))))</f>
        <v/>
      </c>
      <c r="AQ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1" spans="1:44" x14ac:dyDescent="0.25">
      <c r="A331" t="s">
        <v>5298</v>
      </c>
      <c r="B331">
        <v>137242929</v>
      </c>
      <c r="C331" t="s">
        <v>62</v>
      </c>
      <c r="E331">
        <v>28580898</v>
      </c>
      <c r="F331" t="s">
        <v>3202</v>
      </c>
      <c r="G331" t="s">
        <v>101</v>
      </c>
      <c r="I331">
        <v>41050557</v>
      </c>
      <c r="J331" t="s">
        <v>3201</v>
      </c>
      <c r="K331" s="9">
        <v>45670.560613425929</v>
      </c>
      <c r="L331" s="9">
        <v>45670.560416666667</v>
      </c>
      <c r="M331" s="9">
        <v>45670.560613425929</v>
      </c>
      <c r="N331" t="s">
        <v>62</v>
      </c>
      <c r="O331" t="s">
        <v>62</v>
      </c>
      <c r="P331" s="8">
        <v>45670</v>
      </c>
      <c r="R331" t="s">
        <v>5022</v>
      </c>
      <c r="S331" t="s">
        <v>3203</v>
      </c>
      <c r="Y331" t="s">
        <v>3204</v>
      </c>
      <c r="Z331" t="s">
        <v>106</v>
      </c>
      <c r="AA331" t="s">
        <v>107</v>
      </c>
      <c r="AB331" t="s">
        <v>284</v>
      </c>
      <c r="AC331">
        <v>13803340</v>
      </c>
      <c r="AD331" t="s">
        <v>1083</v>
      </c>
      <c r="AE331" t="s">
        <v>1084</v>
      </c>
      <c r="AF331">
        <v>1679</v>
      </c>
      <c r="AM331" t="s">
        <v>119</v>
      </c>
      <c r="AP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Row],[Comentário]]=back!C332,back!B332,""))))))))</f>
        <v/>
      </c>
      <c r="AQ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2" spans="1:44" x14ac:dyDescent="0.25">
      <c r="A332" t="s">
        <v>5298</v>
      </c>
      <c r="B332">
        <v>137243007</v>
      </c>
      <c r="C332" t="s">
        <v>62</v>
      </c>
      <c r="G332" t="s">
        <v>101</v>
      </c>
      <c r="I332">
        <v>41050557</v>
      </c>
      <c r="J332" t="s">
        <v>3201</v>
      </c>
      <c r="K332" s="9">
        <v>45670.561030092591</v>
      </c>
      <c r="L332" s="9">
        <v>45670.560243055559</v>
      </c>
      <c r="M332" s="9">
        <v>45670.561030092591</v>
      </c>
      <c r="N332" t="s">
        <v>62</v>
      </c>
      <c r="O332" t="s">
        <v>62</v>
      </c>
      <c r="P332" s="8">
        <v>45670</v>
      </c>
      <c r="Q332" t="s">
        <v>3864</v>
      </c>
      <c r="R332" t="s">
        <v>5486</v>
      </c>
      <c r="S332" t="s">
        <v>3203</v>
      </c>
      <c r="Y332" t="s">
        <v>3204</v>
      </c>
      <c r="Z332" t="s">
        <v>106</v>
      </c>
      <c r="AA332" t="s">
        <v>107</v>
      </c>
      <c r="AB332" t="s">
        <v>284</v>
      </c>
      <c r="AC332">
        <v>13803340</v>
      </c>
      <c r="AD332" t="s">
        <v>1083</v>
      </c>
      <c r="AE332" t="s">
        <v>1084</v>
      </c>
      <c r="AF332">
        <v>1679</v>
      </c>
      <c r="AM332" t="s">
        <v>119</v>
      </c>
      <c r="AO332" t="s">
        <v>104</v>
      </c>
      <c r="AP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Row],[Comentário]]=back!C333,back!B333,""))))))))</f>
        <v/>
      </c>
      <c r="AQ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3" spans="1:44" x14ac:dyDescent="0.25">
      <c r="A333" t="s">
        <v>5298</v>
      </c>
      <c r="B333">
        <v>137242572</v>
      </c>
      <c r="C333" t="s">
        <v>62</v>
      </c>
      <c r="E333">
        <v>28806264</v>
      </c>
      <c r="F333" t="s">
        <v>5541</v>
      </c>
      <c r="G333" t="s">
        <v>101</v>
      </c>
      <c r="I333">
        <v>41184339</v>
      </c>
      <c r="J333" t="s">
        <v>5542</v>
      </c>
      <c r="K333" s="9">
        <v>45670.55804398148</v>
      </c>
      <c r="L333" s="9">
        <v>45670.557638888888</v>
      </c>
      <c r="M333" s="9">
        <v>45670.55804398148</v>
      </c>
      <c r="N333" t="s">
        <v>62</v>
      </c>
      <c r="O333" t="s">
        <v>62</v>
      </c>
      <c r="P333" s="8">
        <v>45670</v>
      </c>
      <c r="R333" t="s">
        <v>5027</v>
      </c>
      <c r="T333" t="s">
        <v>5242</v>
      </c>
      <c r="Y333" t="s">
        <v>5243</v>
      </c>
      <c r="Z333" t="s">
        <v>106</v>
      </c>
      <c r="AA333" t="s">
        <v>107</v>
      </c>
      <c r="AB333" t="s">
        <v>110</v>
      </c>
      <c r="AC333">
        <v>3240000</v>
      </c>
      <c r="AD333" t="s">
        <v>5244</v>
      </c>
      <c r="AE333" t="s">
        <v>5245</v>
      </c>
      <c r="AF333">
        <v>206</v>
      </c>
      <c r="AM333" t="s">
        <v>105</v>
      </c>
      <c r="AN333" t="s">
        <v>108</v>
      </c>
      <c r="AP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Row],[Comentário]]=back!C334,back!B334,""))))))))</f>
        <v/>
      </c>
      <c r="AQ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4" spans="1:44" x14ac:dyDescent="0.25">
      <c r="A334" t="s">
        <v>5298</v>
      </c>
      <c r="B334">
        <v>137242587</v>
      </c>
      <c r="C334" t="s">
        <v>62</v>
      </c>
      <c r="E334">
        <v>28806264</v>
      </c>
      <c r="F334" t="s">
        <v>5541</v>
      </c>
      <c r="G334" t="s">
        <v>101</v>
      </c>
      <c r="I334">
        <v>41184339</v>
      </c>
      <c r="J334" t="s">
        <v>5542</v>
      </c>
      <c r="K334" s="9">
        <v>45670.558125000003</v>
      </c>
      <c r="L334" s="9">
        <v>45670.557638888888</v>
      </c>
      <c r="M334" s="9">
        <v>45670.558125000003</v>
      </c>
      <c r="N334" t="s">
        <v>62</v>
      </c>
      <c r="O334" t="s">
        <v>62</v>
      </c>
      <c r="P334" s="8">
        <v>45670</v>
      </c>
      <c r="R334" t="s">
        <v>5028</v>
      </c>
      <c r="T334" t="s">
        <v>5242</v>
      </c>
      <c r="Y334" t="s">
        <v>5243</v>
      </c>
      <c r="Z334" t="s">
        <v>106</v>
      </c>
      <c r="AA334" t="s">
        <v>107</v>
      </c>
      <c r="AB334" t="s">
        <v>110</v>
      </c>
      <c r="AC334">
        <v>3240000</v>
      </c>
      <c r="AD334" t="s">
        <v>5244</v>
      </c>
      <c r="AE334" t="s">
        <v>5245</v>
      </c>
      <c r="AF334">
        <v>206</v>
      </c>
      <c r="AM334" t="s">
        <v>105</v>
      </c>
      <c r="AN334" t="s">
        <v>108</v>
      </c>
      <c r="AP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Row],[Comentário]]=back!C335,back!B335,""))))))))</f>
        <v/>
      </c>
      <c r="AQ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5" spans="1:44" x14ac:dyDescent="0.25">
      <c r="A335" t="s">
        <v>5298</v>
      </c>
      <c r="B335">
        <v>137242502</v>
      </c>
      <c r="C335" t="s">
        <v>62</v>
      </c>
      <c r="E335">
        <v>28806264</v>
      </c>
      <c r="F335" t="s">
        <v>5541</v>
      </c>
      <c r="G335" t="s">
        <v>101</v>
      </c>
      <c r="I335">
        <v>41184339</v>
      </c>
      <c r="J335" t="s">
        <v>5542</v>
      </c>
      <c r="K335" s="9">
        <v>45670.557662037034</v>
      </c>
      <c r="L335" s="9">
        <v>45670.556747685187</v>
      </c>
      <c r="M335" s="9">
        <v>45670.557662037034</v>
      </c>
      <c r="N335" t="s">
        <v>62</v>
      </c>
      <c r="O335" t="s">
        <v>62</v>
      </c>
      <c r="P335" s="8">
        <v>45670</v>
      </c>
      <c r="Q335" t="s">
        <v>3864</v>
      </c>
      <c r="R335" t="s">
        <v>3957</v>
      </c>
      <c r="T335" t="s">
        <v>5242</v>
      </c>
      <c r="Y335" t="s">
        <v>5243</v>
      </c>
      <c r="Z335" t="s">
        <v>106</v>
      </c>
      <c r="AA335" t="s">
        <v>107</v>
      </c>
      <c r="AB335" t="s">
        <v>110</v>
      </c>
      <c r="AC335">
        <v>3240000</v>
      </c>
      <c r="AD335" t="s">
        <v>5244</v>
      </c>
      <c r="AE335" t="s">
        <v>5245</v>
      </c>
      <c r="AF335">
        <v>206</v>
      </c>
      <c r="AM335" t="s">
        <v>105</v>
      </c>
      <c r="AN335" t="s">
        <v>108</v>
      </c>
      <c r="AP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Row],[Comentário]]=back!C336,back!B336,""))))))))</f>
        <v/>
      </c>
      <c r="AQ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6" spans="1:44" x14ac:dyDescent="0.25">
      <c r="A336" t="s">
        <v>5298</v>
      </c>
      <c r="B336">
        <v>137242085</v>
      </c>
      <c r="C336" t="s">
        <v>62</v>
      </c>
      <c r="E336">
        <v>28806258</v>
      </c>
      <c r="F336" t="s">
        <v>5543</v>
      </c>
      <c r="G336" t="s">
        <v>101</v>
      </c>
      <c r="I336">
        <v>41184338</v>
      </c>
      <c r="J336" t="s">
        <v>5246</v>
      </c>
      <c r="K336" s="9">
        <v>45670.554710648146</v>
      </c>
      <c r="L336" s="9">
        <v>45670.554861111108</v>
      </c>
      <c r="M336" s="9">
        <v>45670.554710648146</v>
      </c>
      <c r="N336" t="s">
        <v>62</v>
      </c>
      <c r="O336" t="s">
        <v>62</v>
      </c>
      <c r="P336" s="8">
        <v>45670</v>
      </c>
      <c r="R336" t="s">
        <v>5028</v>
      </c>
      <c r="T336" t="s">
        <v>5247</v>
      </c>
      <c r="Y336" t="s">
        <v>5248</v>
      </c>
      <c r="Z336" t="s">
        <v>106</v>
      </c>
      <c r="AA336" t="s">
        <v>107</v>
      </c>
      <c r="AB336" t="s">
        <v>110</v>
      </c>
      <c r="AC336">
        <v>3570400</v>
      </c>
      <c r="AD336" t="s">
        <v>5249</v>
      </c>
      <c r="AE336" t="s">
        <v>5250</v>
      </c>
      <c r="AF336">
        <v>444</v>
      </c>
      <c r="AM336" t="s">
        <v>105</v>
      </c>
      <c r="AN336" t="s">
        <v>108</v>
      </c>
      <c r="AP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Row],[Comentário]]=back!C337,back!B337,""))))))))</f>
        <v/>
      </c>
      <c r="AQ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7" spans="1:44" x14ac:dyDescent="0.25">
      <c r="A337" t="s">
        <v>5298</v>
      </c>
      <c r="B337">
        <v>137242218</v>
      </c>
      <c r="C337" t="s">
        <v>62</v>
      </c>
      <c r="E337">
        <v>28663310</v>
      </c>
      <c r="F337" t="s">
        <v>262</v>
      </c>
      <c r="G337" t="s">
        <v>101</v>
      </c>
      <c r="K337" s="9">
        <v>45670.555671296293</v>
      </c>
      <c r="L337" s="9">
        <v>45670.554803240739</v>
      </c>
      <c r="M337" s="9">
        <v>45670.555671296293</v>
      </c>
      <c r="N337" t="s">
        <v>62</v>
      </c>
      <c r="O337" t="s">
        <v>62</v>
      </c>
      <c r="P337" s="8">
        <v>45670</v>
      </c>
      <c r="Q337" t="s">
        <v>3864</v>
      </c>
      <c r="R337" t="s">
        <v>3957</v>
      </c>
      <c r="AP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Row],[Comentário]]=back!C338,back!B338,""))))))))</f>
        <v/>
      </c>
      <c r="AQ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8" spans="1:44" x14ac:dyDescent="0.25">
      <c r="A338" t="s">
        <v>5298</v>
      </c>
      <c r="B338">
        <v>137242088</v>
      </c>
      <c r="C338" t="s">
        <v>62</v>
      </c>
      <c r="E338">
        <v>28806258</v>
      </c>
      <c r="F338" t="s">
        <v>5543</v>
      </c>
      <c r="G338" t="s">
        <v>101</v>
      </c>
      <c r="I338">
        <v>41184338</v>
      </c>
      <c r="J338" t="s">
        <v>5246</v>
      </c>
      <c r="K338" s="9">
        <v>45670.554756944446</v>
      </c>
      <c r="L338" s="9">
        <v>45670.554583333331</v>
      </c>
      <c r="M338" s="9">
        <v>45670.554756944446</v>
      </c>
      <c r="N338" t="s">
        <v>62</v>
      </c>
      <c r="O338" t="s">
        <v>62</v>
      </c>
      <c r="P338" s="8">
        <v>45670</v>
      </c>
      <c r="Q338" t="s">
        <v>3864</v>
      </c>
      <c r="R338" t="s">
        <v>3958</v>
      </c>
      <c r="T338" t="s">
        <v>5247</v>
      </c>
      <c r="Y338" t="s">
        <v>5248</v>
      </c>
      <c r="Z338" t="s">
        <v>106</v>
      </c>
      <c r="AA338" t="s">
        <v>107</v>
      </c>
      <c r="AB338" t="s">
        <v>110</v>
      </c>
      <c r="AC338">
        <v>3570400</v>
      </c>
      <c r="AD338" t="s">
        <v>5249</v>
      </c>
      <c r="AE338" t="s">
        <v>5250</v>
      </c>
      <c r="AF338">
        <v>444</v>
      </c>
      <c r="AM338" t="s">
        <v>105</v>
      </c>
      <c r="AN338" t="s">
        <v>108</v>
      </c>
      <c r="AP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Row],[Comentário]]=back!C339,back!B339,""))))))))</f>
        <v/>
      </c>
      <c r="AQ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9" spans="1:44" x14ac:dyDescent="0.25">
      <c r="A339" t="s">
        <v>5298</v>
      </c>
      <c r="B339">
        <v>137242023</v>
      </c>
      <c r="C339" t="s">
        <v>62</v>
      </c>
      <c r="E339">
        <v>28817574</v>
      </c>
      <c r="F339" t="s">
        <v>5544</v>
      </c>
      <c r="G339" t="s">
        <v>101</v>
      </c>
      <c r="I339">
        <v>41184323</v>
      </c>
      <c r="J339" t="s">
        <v>5545</v>
      </c>
      <c r="K339" s="9">
        <v>45670.554363425923</v>
      </c>
      <c r="L339" s="9">
        <v>45670.554166666669</v>
      </c>
      <c r="M339" s="9">
        <v>45670.554363425923</v>
      </c>
      <c r="N339" t="s">
        <v>62</v>
      </c>
      <c r="O339" t="s">
        <v>62</v>
      </c>
      <c r="P339" s="8">
        <v>45670</v>
      </c>
      <c r="R339" t="s">
        <v>5027</v>
      </c>
      <c r="T339" t="s">
        <v>5546</v>
      </c>
      <c r="Y339" t="s">
        <v>5547</v>
      </c>
      <c r="Z339" t="s">
        <v>106</v>
      </c>
      <c r="AA339" t="s">
        <v>107</v>
      </c>
      <c r="AB339" t="s">
        <v>1861</v>
      </c>
      <c r="AC339">
        <v>6807000</v>
      </c>
      <c r="AD339" t="s">
        <v>3466</v>
      </c>
      <c r="AE339" t="s">
        <v>5548</v>
      </c>
      <c r="AF339">
        <v>1800</v>
      </c>
      <c r="AG339" t="s">
        <v>2161</v>
      </c>
      <c r="AM339" t="s">
        <v>105</v>
      </c>
      <c r="AN339" t="s">
        <v>108</v>
      </c>
      <c r="AP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Row],[Comentário]]=back!C340,back!B340,""))))))))</f>
        <v/>
      </c>
      <c r="AQ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0" spans="1:44" x14ac:dyDescent="0.25">
      <c r="A340" t="s">
        <v>5298</v>
      </c>
      <c r="B340">
        <v>137242032</v>
      </c>
      <c r="C340" t="s">
        <v>62</v>
      </c>
      <c r="E340">
        <v>28817574</v>
      </c>
      <c r="F340" t="s">
        <v>5544</v>
      </c>
      <c r="G340" t="s">
        <v>101</v>
      </c>
      <c r="I340">
        <v>41184323</v>
      </c>
      <c r="J340" t="s">
        <v>5545</v>
      </c>
      <c r="K340" s="9">
        <v>45670.554409722223</v>
      </c>
      <c r="L340" s="9">
        <v>45670.554166666669</v>
      </c>
      <c r="M340" s="9">
        <v>45670.554409722223</v>
      </c>
      <c r="N340" t="s">
        <v>62</v>
      </c>
      <c r="O340" t="s">
        <v>62</v>
      </c>
      <c r="P340" s="8">
        <v>45670</v>
      </c>
      <c r="R340" t="s">
        <v>5028</v>
      </c>
      <c r="T340" t="s">
        <v>5546</v>
      </c>
      <c r="Y340" t="s">
        <v>5547</v>
      </c>
      <c r="Z340" t="s">
        <v>106</v>
      </c>
      <c r="AA340" t="s">
        <v>107</v>
      </c>
      <c r="AB340" t="s">
        <v>1861</v>
      </c>
      <c r="AC340">
        <v>6807000</v>
      </c>
      <c r="AD340" t="s">
        <v>3466</v>
      </c>
      <c r="AE340" t="s">
        <v>5548</v>
      </c>
      <c r="AF340">
        <v>1800</v>
      </c>
      <c r="AG340" t="s">
        <v>2161</v>
      </c>
      <c r="AM340" t="s">
        <v>105</v>
      </c>
      <c r="AN340" t="s">
        <v>108</v>
      </c>
      <c r="AP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Row],[Comentário]]=back!C341,back!B341,""))))))))</f>
        <v/>
      </c>
      <c r="AQ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1" spans="1:44" x14ac:dyDescent="0.25">
      <c r="A341" t="s">
        <v>5298</v>
      </c>
      <c r="B341">
        <v>137242083</v>
      </c>
      <c r="C341" t="s">
        <v>62</v>
      </c>
      <c r="E341">
        <v>28806258</v>
      </c>
      <c r="F341" t="s">
        <v>5543</v>
      </c>
      <c r="G341" t="s">
        <v>101</v>
      </c>
      <c r="I341">
        <v>41184338</v>
      </c>
      <c r="J341" t="s">
        <v>5246</v>
      </c>
      <c r="K341" s="9">
        <v>45670.5546875</v>
      </c>
      <c r="L341" s="9">
        <v>45670.554166666669</v>
      </c>
      <c r="M341" s="9">
        <v>45670.5546875</v>
      </c>
      <c r="N341" t="s">
        <v>62</v>
      </c>
      <c r="O341" t="s">
        <v>62</v>
      </c>
      <c r="P341" s="8">
        <v>45670</v>
      </c>
      <c r="R341" t="s">
        <v>5027</v>
      </c>
      <c r="T341" t="s">
        <v>5247</v>
      </c>
      <c r="Y341" t="s">
        <v>5248</v>
      </c>
      <c r="Z341" t="s">
        <v>106</v>
      </c>
      <c r="AA341" t="s">
        <v>107</v>
      </c>
      <c r="AB341" t="s">
        <v>110</v>
      </c>
      <c r="AC341">
        <v>3570400</v>
      </c>
      <c r="AD341" t="s">
        <v>5249</v>
      </c>
      <c r="AE341" t="s">
        <v>5250</v>
      </c>
      <c r="AF341">
        <v>444</v>
      </c>
      <c r="AM341" t="s">
        <v>105</v>
      </c>
      <c r="AN341" t="s">
        <v>108</v>
      </c>
      <c r="AP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Row],[Comentário]]=back!C342,back!B342,""))))))))</f>
        <v/>
      </c>
      <c r="AQ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2" spans="1:44" x14ac:dyDescent="0.25">
      <c r="A342" t="s">
        <v>5298</v>
      </c>
      <c r="B342">
        <v>137241748</v>
      </c>
      <c r="C342" t="s">
        <v>62</v>
      </c>
      <c r="E342">
        <v>27529910</v>
      </c>
      <c r="F342" t="s">
        <v>3386</v>
      </c>
      <c r="G342" t="s">
        <v>101</v>
      </c>
      <c r="I342">
        <v>40491480</v>
      </c>
      <c r="J342" t="s">
        <v>3385</v>
      </c>
      <c r="K342" s="9">
        <v>45670.552465277775</v>
      </c>
      <c r="L342" s="9">
        <v>45670.552083333336</v>
      </c>
      <c r="M342" s="9">
        <v>45670.552465277775</v>
      </c>
      <c r="N342" t="s">
        <v>62</v>
      </c>
      <c r="O342" t="s">
        <v>62</v>
      </c>
      <c r="P342" s="8">
        <v>45670</v>
      </c>
      <c r="R342" t="s">
        <v>5022</v>
      </c>
      <c r="S342" t="s">
        <v>1607</v>
      </c>
      <c r="V342">
        <v>551149665522</v>
      </c>
      <c r="Y342" t="s">
        <v>1608</v>
      </c>
      <c r="Z342" t="s">
        <v>106</v>
      </c>
      <c r="AA342" t="s">
        <v>148</v>
      </c>
      <c r="AB342" t="s">
        <v>415</v>
      </c>
      <c r="AC342">
        <v>27313190</v>
      </c>
      <c r="AD342" t="s">
        <v>1609</v>
      </c>
      <c r="AE342" t="s">
        <v>1610</v>
      </c>
      <c r="AF342">
        <v>198</v>
      </c>
      <c r="AM342" t="s">
        <v>222</v>
      </c>
      <c r="AN342" t="s">
        <v>258</v>
      </c>
      <c r="AP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Row],[Comentário]]=back!C343,back!B343,""))))))))</f>
        <v/>
      </c>
      <c r="AQ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3" spans="1:44" x14ac:dyDescent="0.25">
      <c r="A343" t="s">
        <v>5298</v>
      </c>
      <c r="B343">
        <v>137241800</v>
      </c>
      <c r="C343" t="s">
        <v>62</v>
      </c>
      <c r="E343">
        <v>27529910</v>
      </c>
      <c r="F343" t="s">
        <v>3386</v>
      </c>
      <c r="G343" t="s">
        <v>101</v>
      </c>
      <c r="I343">
        <v>40491480</v>
      </c>
      <c r="J343" t="s">
        <v>3385</v>
      </c>
      <c r="K343" s="9">
        <v>45670.552893518521</v>
      </c>
      <c r="L343" s="9">
        <v>45670.552083333336</v>
      </c>
      <c r="M343" s="9">
        <v>45670.552893518521</v>
      </c>
      <c r="N343" t="s">
        <v>62</v>
      </c>
      <c r="O343" t="s">
        <v>62</v>
      </c>
      <c r="P343" s="8">
        <v>45670</v>
      </c>
      <c r="R343" t="s">
        <v>5549</v>
      </c>
      <c r="S343" t="s">
        <v>1607</v>
      </c>
      <c r="V343">
        <v>551149665522</v>
      </c>
      <c r="Y343" t="s">
        <v>1608</v>
      </c>
      <c r="Z343" t="s">
        <v>106</v>
      </c>
      <c r="AA343" t="s">
        <v>148</v>
      </c>
      <c r="AB343" t="s">
        <v>415</v>
      </c>
      <c r="AC343">
        <v>27313190</v>
      </c>
      <c r="AD343" t="s">
        <v>1609</v>
      </c>
      <c r="AE343" t="s">
        <v>1610</v>
      </c>
      <c r="AF343">
        <v>198</v>
      </c>
      <c r="AM343" t="s">
        <v>222</v>
      </c>
      <c r="AN343" t="s">
        <v>258</v>
      </c>
      <c r="AP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Row],[Comentário]]=back!C344,back!B344,""))))))))</f>
        <v/>
      </c>
      <c r="AQ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4" spans="1:44" x14ac:dyDescent="0.25">
      <c r="A344" t="s">
        <v>5298</v>
      </c>
      <c r="B344">
        <v>137241741</v>
      </c>
      <c r="C344" t="s">
        <v>62</v>
      </c>
      <c r="E344">
        <v>27529910</v>
      </c>
      <c r="F344" t="s">
        <v>3386</v>
      </c>
      <c r="G344" t="s">
        <v>101</v>
      </c>
      <c r="I344">
        <v>40491480</v>
      </c>
      <c r="J344" t="s">
        <v>3385</v>
      </c>
      <c r="K344" s="9">
        <v>45670.552430555559</v>
      </c>
      <c r="L344" s="9">
        <v>45670.552083333336</v>
      </c>
      <c r="M344" s="9">
        <v>45670.552430555559</v>
      </c>
      <c r="N344" t="s">
        <v>62</v>
      </c>
      <c r="O344" t="s">
        <v>62</v>
      </c>
      <c r="P344" s="8">
        <v>45670</v>
      </c>
      <c r="Q344" t="s">
        <v>3868</v>
      </c>
      <c r="R344" t="s">
        <v>5550</v>
      </c>
      <c r="S344" t="s">
        <v>1607</v>
      </c>
      <c r="V344">
        <v>551149665522</v>
      </c>
      <c r="Y344" t="s">
        <v>1608</v>
      </c>
      <c r="Z344" t="s">
        <v>106</v>
      </c>
      <c r="AA344" t="s">
        <v>148</v>
      </c>
      <c r="AB344" t="s">
        <v>415</v>
      </c>
      <c r="AC344">
        <v>27313190</v>
      </c>
      <c r="AD344" t="s">
        <v>1609</v>
      </c>
      <c r="AE344" t="s">
        <v>1610</v>
      </c>
      <c r="AF344">
        <v>198</v>
      </c>
      <c r="AM344" t="s">
        <v>222</v>
      </c>
      <c r="AN344" t="s">
        <v>258</v>
      </c>
      <c r="AP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Row],[Comentário]]=back!C345,back!B345,""))))))))</f>
        <v/>
      </c>
      <c r="AQ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5" spans="1:44" x14ac:dyDescent="0.25">
      <c r="A345" t="s">
        <v>5298</v>
      </c>
      <c r="B345">
        <v>137233926</v>
      </c>
      <c r="C345" t="s">
        <v>62</v>
      </c>
      <c r="E345">
        <v>27529910</v>
      </c>
      <c r="F345" t="s">
        <v>3386</v>
      </c>
      <c r="G345" t="s">
        <v>101</v>
      </c>
      <c r="I345">
        <v>40491480</v>
      </c>
      <c r="J345" t="s">
        <v>3385</v>
      </c>
      <c r="K345" s="9">
        <v>45670.493206018517</v>
      </c>
      <c r="L345" s="9">
        <v>45670.548611111109</v>
      </c>
      <c r="M345" s="9">
        <v>45670.550416666665</v>
      </c>
      <c r="N345" t="s">
        <v>62</v>
      </c>
      <c r="O345" t="s">
        <v>62</v>
      </c>
      <c r="P345" s="8">
        <v>45670</v>
      </c>
      <c r="R345" t="s">
        <v>5551</v>
      </c>
      <c r="S345" t="s">
        <v>1607</v>
      </c>
      <c r="V345">
        <v>551149665522</v>
      </c>
      <c r="Y345" t="s">
        <v>1608</v>
      </c>
      <c r="Z345" t="s">
        <v>106</v>
      </c>
      <c r="AA345" t="s">
        <v>148</v>
      </c>
      <c r="AB345" t="s">
        <v>415</v>
      </c>
      <c r="AC345">
        <v>27313190</v>
      </c>
      <c r="AD345" t="s">
        <v>1609</v>
      </c>
      <c r="AE345" t="s">
        <v>1610</v>
      </c>
      <c r="AF345">
        <v>198</v>
      </c>
      <c r="AM345" t="s">
        <v>222</v>
      </c>
      <c r="AN345" t="s">
        <v>258</v>
      </c>
      <c r="AP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Row],[Comentário]]=back!C346,back!B346,""))))))))</f>
        <v/>
      </c>
      <c r="AQ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46" spans="1:44" x14ac:dyDescent="0.25">
      <c r="A346" t="s">
        <v>5298</v>
      </c>
      <c r="B346">
        <v>137241692</v>
      </c>
      <c r="C346" t="s">
        <v>62</v>
      </c>
      <c r="E346">
        <v>27529910</v>
      </c>
      <c r="F346" t="s">
        <v>3386</v>
      </c>
      <c r="G346" t="s">
        <v>101</v>
      </c>
      <c r="I346">
        <v>40491480</v>
      </c>
      <c r="J346" t="s">
        <v>3385</v>
      </c>
      <c r="K346" s="9">
        <v>45670.55195601852</v>
      </c>
      <c r="L346" s="9">
        <v>45670.550555555557</v>
      </c>
      <c r="M346" s="9">
        <v>45670.55195601852</v>
      </c>
      <c r="N346" t="s">
        <v>62</v>
      </c>
      <c r="O346" t="s">
        <v>62</v>
      </c>
      <c r="P346" s="8">
        <v>45670</v>
      </c>
      <c r="Q346" t="s">
        <v>3864</v>
      </c>
      <c r="R346" t="s">
        <v>4571</v>
      </c>
      <c r="S346" t="s">
        <v>1607</v>
      </c>
      <c r="V346">
        <v>551149665522</v>
      </c>
      <c r="Y346" t="s">
        <v>1608</v>
      </c>
      <c r="Z346" t="s">
        <v>106</v>
      </c>
      <c r="AA346" t="s">
        <v>148</v>
      </c>
      <c r="AB346" t="s">
        <v>415</v>
      </c>
      <c r="AC346">
        <v>27313190</v>
      </c>
      <c r="AD346" t="s">
        <v>1609</v>
      </c>
      <c r="AE346" t="s">
        <v>1610</v>
      </c>
      <c r="AF346">
        <v>198</v>
      </c>
      <c r="AM346" t="s">
        <v>222</v>
      </c>
      <c r="AN346" t="s">
        <v>258</v>
      </c>
      <c r="AP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Row],[Comentário]]=back!C347,back!B347,""))))))))</f>
        <v/>
      </c>
      <c r="AQ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7" spans="1:44" x14ac:dyDescent="0.25">
      <c r="A347" t="s">
        <v>5298</v>
      </c>
      <c r="B347">
        <v>137235226</v>
      </c>
      <c r="C347" t="s">
        <v>62</v>
      </c>
      <c r="E347">
        <v>26698816</v>
      </c>
      <c r="F347" t="s">
        <v>4860</v>
      </c>
      <c r="G347" t="s">
        <v>101</v>
      </c>
      <c r="I347">
        <v>39813244</v>
      </c>
      <c r="J347" t="s">
        <v>3663</v>
      </c>
      <c r="K347" s="9">
        <v>45670.498136574075</v>
      </c>
      <c r="L347" s="9">
        <v>45670.497916666667</v>
      </c>
      <c r="M347" s="9">
        <v>45670.498136574075</v>
      </c>
      <c r="N347" t="s">
        <v>62</v>
      </c>
      <c r="O347" t="s">
        <v>62</v>
      </c>
      <c r="P347" s="8">
        <v>45670</v>
      </c>
      <c r="R347" t="s">
        <v>5552</v>
      </c>
      <c r="S347" t="s">
        <v>3664</v>
      </c>
      <c r="T347" t="s">
        <v>3665</v>
      </c>
      <c r="Y347" t="s">
        <v>3666</v>
      </c>
      <c r="Z347" t="s">
        <v>106</v>
      </c>
      <c r="AA347" t="s">
        <v>107</v>
      </c>
      <c r="AB347" t="s">
        <v>243</v>
      </c>
      <c r="AC347">
        <v>7034050</v>
      </c>
      <c r="AD347" t="s">
        <v>3667</v>
      </c>
      <c r="AE347" t="s">
        <v>3668</v>
      </c>
      <c r="AF347">
        <v>172</v>
      </c>
      <c r="AG347" t="s">
        <v>1391</v>
      </c>
      <c r="AM347" t="s">
        <v>1410</v>
      </c>
      <c r="AN347" t="s">
        <v>108</v>
      </c>
      <c r="AP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Row],[Comentário]]=back!C348,back!B348,""))))))))</f>
        <v/>
      </c>
      <c r="AQ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8" spans="1:44" x14ac:dyDescent="0.25">
      <c r="A348" t="s">
        <v>5298</v>
      </c>
      <c r="B348">
        <v>137235141</v>
      </c>
      <c r="C348" t="s">
        <v>62</v>
      </c>
      <c r="E348">
        <v>26698816</v>
      </c>
      <c r="F348" t="s">
        <v>4860</v>
      </c>
      <c r="G348" t="s">
        <v>101</v>
      </c>
      <c r="I348">
        <v>39813244</v>
      </c>
      <c r="J348" t="s">
        <v>3663</v>
      </c>
      <c r="K348" s="9">
        <v>45670.497800925928</v>
      </c>
      <c r="L348" s="9">
        <v>45670.49722222222</v>
      </c>
      <c r="M348" s="9">
        <v>45670.497800925928</v>
      </c>
      <c r="N348" t="s">
        <v>62</v>
      </c>
      <c r="O348" t="s">
        <v>62</v>
      </c>
      <c r="P348" s="8">
        <v>45670</v>
      </c>
      <c r="R348" t="s">
        <v>5022</v>
      </c>
      <c r="S348" t="s">
        <v>3664</v>
      </c>
      <c r="T348" t="s">
        <v>3665</v>
      </c>
      <c r="Y348" t="s">
        <v>3666</v>
      </c>
      <c r="Z348" t="s">
        <v>106</v>
      </c>
      <c r="AA348" t="s">
        <v>107</v>
      </c>
      <c r="AB348" t="s">
        <v>243</v>
      </c>
      <c r="AC348">
        <v>7034050</v>
      </c>
      <c r="AD348" t="s">
        <v>3667</v>
      </c>
      <c r="AE348" t="s">
        <v>3668</v>
      </c>
      <c r="AF348">
        <v>172</v>
      </c>
      <c r="AG348" t="s">
        <v>1391</v>
      </c>
      <c r="AM348" t="s">
        <v>1410</v>
      </c>
      <c r="AN348" t="s">
        <v>108</v>
      </c>
      <c r="AP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Row],[Comentário]]=back!C349,back!B349,""))))))))</f>
        <v/>
      </c>
      <c r="AQ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9" spans="1:44" x14ac:dyDescent="0.25">
      <c r="A349" t="s">
        <v>5298</v>
      </c>
      <c r="B349">
        <v>137235154</v>
      </c>
      <c r="C349" t="s">
        <v>62</v>
      </c>
      <c r="E349">
        <v>26698816</v>
      </c>
      <c r="F349" t="s">
        <v>4860</v>
      </c>
      <c r="G349" t="s">
        <v>101</v>
      </c>
      <c r="I349">
        <v>39813244</v>
      </c>
      <c r="J349" t="s">
        <v>3663</v>
      </c>
      <c r="K349" s="9">
        <v>45670.497824074075</v>
      </c>
      <c r="L349" s="9">
        <v>45670.496712962966</v>
      </c>
      <c r="M349" s="9">
        <v>45670.497835648152</v>
      </c>
      <c r="N349" t="s">
        <v>62</v>
      </c>
      <c r="O349" t="s">
        <v>62</v>
      </c>
      <c r="P349" s="8">
        <v>45670</v>
      </c>
      <c r="Q349" t="s">
        <v>3864</v>
      </c>
      <c r="R349" t="s">
        <v>4641</v>
      </c>
      <c r="S349" t="s">
        <v>3664</v>
      </c>
      <c r="T349" t="s">
        <v>3665</v>
      </c>
      <c r="Y349" t="s">
        <v>3666</v>
      </c>
      <c r="Z349" t="s">
        <v>106</v>
      </c>
      <c r="AA349" t="s">
        <v>107</v>
      </c>
      <c r="AB349" t="s">
        <v>243</v>
      </c>
      <c r="AC349">
        <v>7034050</v>
      </c>
      <c r="AD349" t="s">
        <v>3667</v>
      </c>
      <c r="AE349" t="s">
        <v>3668</v>
      </c>
      <c r="AF349">
        <v>172</v>
      </c>
      <c r="AG349" t="s">
        <v>1391</v>
      </c>
      <c r="AM349" t="s">
        <v>1410</v>
      </c>
      <c r="AN349" t="s">
        <v>108</v>
      </c>
      <c r="AP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Row],[Comentário]]=back!C350,back!B350,""))))))))</f>
        <v/>
      </c>
      <c r="AQ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0" spans="1:44" x14ac:dyDescent="0.25">
      <c r="A350" t="s">
        <v>5298</v>
      </c>
      <c r="B350">
        <v>137234807</v>
      </c>
      <c r="C350" t="s">
        <v>62</v>
      </c>
      <c r="E350">
        <v>27298269</v>
      </c>
      <c r="F350" t="s">
        <v>5262</v>
      </c>
      <c r="G350" t="s">
        <v>101</v>
      </c>
      <c r="I350">
        <v>40387105</v>
      </c>
      <c r="J350" t="s">
        <v>3352</v>
      </c>
      <c r="K350" s="9">
        <v>45670.496516203704</v>
      </c>
      <c r="L350" s="9">
        <v>45670.496527777781</v>
      </c>
      <c r="M350" s="9">
        <v>45670.496516203704</v>
      </c>
      <c r="N350" t="s">
        <v>62</v>
      </c>
      <c r="O350" t="s">
        <v>62</v>
      </c>
      <c r="P350" s="8">
        <v>45670</v>
      </c>
      <c r="R350" t="s">
        <v>4876</v>
      </c>
      <c r="S350" t="s">
        <v>3353</v>
      </c>
      <c r="Y350" t="s">
        <v>3354</v>
      </c>
      <c r="Z350" t="s">
        <v>106</v>
      </c>
      <c r="AA350" t="s">
        <v>107</v>
      </c>
      <c r="AB350" t="s">
        <v>3355</v>
      </c>
      <c r="AC350">
        <v>17284632</v>
      </c>
      <c r="AD350" t="s">
        <v>3356</v>
      </c>
      <c r="AE350" t="s">
        <v>3357</v>
      </c>
      <c r="AF350">
        <v>211</v>
      </c>
      <c r="AG350" t="s">
        <v>3358</v>
      </c>
      <c r="AM350" t="s">
        <v>222</v>
      </c>
      <c r="AN350" t="s">
        <v>108</v>
      </c>
      <c r="AP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Row],[Comentário]]=back!C351,back!B351,""))))))))</f>
        <v/>
      </c>
      <c r="AQ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1" spans="1:44" x14ac:dyDescent="0.25">
      <c r="A351" t="s">
        <v>5298</v>
      </c>
      <c r="B351">
        <v>137234753</v>
      </c>
      <c r="C351" t="s">
        <v>62</v>
      </c>
      <c r="E351">
        <v>27298269</v>
      </c>
      <c r="F351" t="s">
        <v>5262</v>
      </c>
      <c r="G351" t="s">
        <v>101</v>
      </c>
      <c r="I351">
        <v>40387105</v>
      </c>
      <c r="J351" t="s">
        <v>3352</v>
      </c>
      <c r="K351" s="9">
        <v>45670.496249999997</v>
      </c>
      <c r="L351" s="9">
        <v>45670.495358796295</v>
      </c>
      <c r="M351" s="9">
        <v>45670.496249999997</v>
      </c>
      <c r="N351" t="s">
        <v>62</v>
      </c>
      <c r="O351" t="s">
        <v>62</v>
      </c>
      <c r="P351" s="8">
        <v>45670</v>
      </c>
      <c r="Q351" t="s">
        <v>3864</v>
      </c>
      <c r="R351" t="s">
        <v>4614</v>
      </c>
      <c r="S351" t="s">
        <v>3353</v>
      </c>
      <c r="Y351" t="s">
        <v>3354</v>
      </c>
      <c r="Z351" t="s">
        <v>106</v>
      </c>
      <c r="AA351" t="s">
        <v>107</v>
      </c>
      <c r="AB351" t="s">
        <v>3355</v>
      </c>
      <c r="AC351">
        <v>17284632</v>
      </c>
      <c r="AD351" t="s">
        <v>3356</v>
      </c>
      <c r="AE351" t="s">
        <v>3357</v>
      </c>
      <c r="AF351">
        <v>211</v>
      </c>
      <c r="AG351" t="s">
        <v>3358</v>
      </c>
      <c r="AM351" t="s">
        <v>222</v>
      </c>
      <c r="AN351" t="s">
        <v>108</v>
      </c>
      <c r="AP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Row],[Comentário]]=back!C352,back!B352,""))))))))</f>
        <v/>
      </c>
      <c r="AQ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2" spans="1:44" x14ac:dyDescent="0.25">
      <c r="A352" t="s">
        <v>5298</v>
      </c>
      <c r="B352">
        <v>137234778</v>
      </c>
      <c r="C352" t="s">
        <v>62</v>
      </c>
      <c r="E352">
        <v>27298269</v>
      </c>
      <c r="F352" t="s">
        <v>5262</v>
      </c>
      <c r="G352" t="s">
        <v>101</v>
      </c>
      <c r="I352">
        <v>40387105</v>
      </c>
      <c r="J352" t="s">
        <v>3352</v>
      </c>
      <c r="K352" s="9">
        <v>45670.496365740742</v>
      </c>
      <c r="L352" s="9">
        <v>45670.495138888888</v>
      </c>
      <c r="M352" s="9">
        <v>45670.496365740742</v>
      </c>
      <c r="N352" t="s">
        <v>62</v>
      </c>
      <c r="O352" t="s">
        <v>62</v>
      </c>
      <c r="P352" s="8">
        <v>45670</v>
      </c>
      <c r="R352" t="s">
        <v>5027</v>
      </c>
      <c r="S352" t="s">
        <v>3353</v>
      </c>
      <c r="Y352" t="s">
        <v>3354</v>
      </c>
      <c r="Z352" t="s">
        <v>106</v>
      </c>
      <c r="AA352" t="s">
        <v>107</v>
      </c>
      <c r="AB352" t="s">
        <v>3355</v>
      </c>
      <c r="AC352">
        <v>17284632</v>
      </c>
      <c r="AD352" t="s">
        <v>3356</v>
      </c>
      <c r="AE352" t="s">
        <v>3357</v>
      </c>
      <c r="AF352">
        <v>211</v>
      </c>
      <c r="AG352" t="s">
        <v>3358</v>
      </c>
      <c r="AM352" t="s">
        <v>222</v>
      </c>
      <c r="AN352" t="s">
        <v>108</v>
      </c>
      <c r="AP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Row],[Comentário]]=back!C353,back!B353,""))))))))</f>
        <v/>
      </c>
      <c r="AQ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3" spans="1:44" x14ac:dyDescent="0.25">
      <c r="A353" t="s">
        <v>5298</v>
      </c>
      <c r="B353">
        <v>137234433</v>
      </c>
      <c r="C353" t="s">
        <v>62</v>
      </c>
      <c r="E353">
        <v>26698670</v>
      </c>
      <c r="F353" t="s">
        <v>4859</v>
      </c>
      <c r="G353" t="s">
        <v>101</v>
      </c>
      <c r="I353">
        <v>39812991</v>
      </c>
      <c r="J353" t="s">
        <v>3700</v>
      </c>
      <c r="K353" s="9">
        <v>45670.495081018518</v>
      </c>
      <c r="L353" s="9">
        <v>45670.494444444441</v>
      </c>
      <c r="M353" s="9">
        <v>45670.495081018518</v>
      </c>
      <c r="N353" t="s">
        <v>62</v>
      </c>
      <c r="O353" t="s">
        <v>62</v>
      </c>
      <c r="P353" s="8">
        <v>45670</v>
      </c>
      <c r="R353" t="s">
        <v>5553</v>
      </c>
      <c r="S353" t="s">
        <v>3701</v>
      </c>
      <c r="V353">
        <v>5521991197021</v>
      </c>
      <c r="Z353" t="s">
        <v>106</v>
      </c>
      <c r="AA353" t="s">
        <v>148</v>
      </c>
      <c r="AB353" t="s">
        <v>149</v>
      </c>
      <c r="AC353">
        <v>20940200</v>
      </c>
      <c r="AD353" t="s">
        <v>1697</v>
      </c>
      <c r="AE353" t="s">
        <v>3702</v>
      </c>
      <c r="AF353">
        <v>129</v>
      </c>
      <c r="AG353" t="s">
        <v>399</v>
      </c>
      <c r="AM353" t="s">
        <v>1410</v>
      </c>
      <c r="AN353" t="s">
        <v>3703</v>
      </c>
      <c r="AP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Row],[Comentário]]=back!C354,back!B354,""))))))))</f>
        <v/>
      </c>
      <c r="AQ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4" spans="1:44" x14ac:dyDescent="0.25">
      <c r="A354" t="s">
        <v>5298</v>
      </c>
      <c r="B354">
        <v>137234202</v>
      </c>
      <c r="C354" t="s">
        <v>62</v>
      </c>
      <c r="E354">
        <v>26698660</v>
      </c>
      <c r="F354" t="s">
        <v>4858</v>
      </c>
      <c r="G354" t="s">
        <v>101</v>
      </c>
      <c r="I354">
        <v>39812900</v>
      </c>
      <c r="J354" t="s">
        <v>3680</v>
      </c>
      <c r="K354" s="9">
        <v>45670.494212962964</v>
      </c>
      <c r="L354" s="9">
        <v>45670.493750000001</v>
      </c>
      <c r="M354" s="9">
        <v>45670.494212962964</v>
      </c>
      <c r="N354" t="s">
        <v>62</v>
      </c>
      <c r="O354" t="s">
        <v>62</v>
      </c>
      <c r="P354" s="8">
        <v>45670</v>
      </c>
      <c r="R354" t="s">
        <v>5554</v>
      </c>
      <c r="S354" t="s">
        <v>3681</v>
      </c>
      <c r="V354">
        <v>5521986344401</v>
      </c>
      <c r="Y354" t="s">
        <v>3682</v>
      </c>
      <c r="Z354" t="s">
        <v>106</v>
      </c>
      <c r="AA354" t="s">
        <v>613</v>
      </c>
      <c r="AB354" t="s">
        <v>3683</v>
      </c>
      <c r="AC354">
        <v>42600000</v>
      </c>
      <c r="AD354" t="s">
        <v>161</v>
      </c>
      <c r="AE354" t="s">
        <v>3684</v>
      </c>
      <c r="AF354">
        <v>0</v>
      </c>
      <c r="AG354" t="s">
        <v>3685</v>
      </c>
      <c r="AM354" t="s">
        <v>1410</v>
      </c>
      <c r="AN354" t="s">
        <v>1474</v>
      </c>
      <c r="AP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Row],[Comentário]]=back!C355,back!B355,""))))))))</f>
        <v/>
      </c>
      <c r="AQ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5" spans="1:44" x14ac:dyDescent="0.25">
      <c r="A355" t="s">
        <v>5298</v>
      </c>
      <c r="B355">
        <v>137233890</v>
      </c>
      <c r="C355" t="s">
        <v>62</v>
      </c>
      <c r="E355">
        <v>27529910</v>
      </c>
      <c r="F355" t="s">
        <v>3386</v>
      </c>
      <c r="G355" t="s">
        <v>101</v>
      </c>
      <c r="I355">
        <v>40491480</v>
      </c>
      <c r="J355" t="s">
        <v>3385</v>
      </c>
      <c r="K355" s="9">
        <v>45670.493055555555</v>
      </c>
      <c r="L355" s="9">
        <v>45670.493055555555</v>
      </c>
      <c r="M355" s="9">
        <v>45670.493055555555</v>
      </c>
      <c r="N355" t="s">
        <v>62</v>
      </c>
      <c r="O355" t="s">
        <v>62</v>
      </c>
      <c r="P355" s="8">
        <v>45670</v>
      </c>
      <c r="R355" t="s">
        <v>5022</v>
      </c>
      <c r="S355" t="s">
        <v>1607</v>
      </c>
      <c r="V355">
        <v>551149665522</v>
      </c>
      <c r="Y355" t="s">
        <v>1608</v>
      </c>
      <c r="Z355" t="s">
        <v>106</v>
      </c>
      <c r="AA355" t="s">
        <v>148</v>
      </c>
      <c r="AB355" t="s">
        <v>415</v>
      </c>
      <c r="AC355">
        <v>27313190</v>
      </c>
      <c r="AD355" t="s">
        <v>1609</v>
      </c>
      <c r="AE355" t="s">
        <v>1610</v>
      </c>
      <c r="AF355">
        <v>198</v>
      </c>
      <c r="AM355" t="s">
        <v>222</v>
      </c>
      <c r="AN355" t="s">
        <v>258</v>
      </c>
      <c r="AP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Row],[Comentário]]=back!C356,back!B356,""))))))))</f>
        <v/>
      </c>
      <c r="AQ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6" spans="1:44" x14ac:dyDescent="0.25">
      <c r="A356" t="s">
        <v>5298</v>
      </c>
      <c r="B356">
        <v>137234013</v>
      </c>
      <c r="C356" t="s">
        <v>62</v>
      </c>
      <c r="E356">
        <v>27529910</v>
      </c>
      <c r="F356" t="s">
        <v>3386</v>
      </c>
      <c r="G356" t="s">
        <v>101</v>
      </c>
      <c r="I356">
        <v>40491480</v>
      </c>
      <c r="J356" t="s">
        <v>3385</v>
      </c>
      <c r="K356" s="9">
        <v>45670.493506944447</v>
      </c>
      <c r="L356" s="9">
        <v>45670.493055555555</v>
      </c>
      <c r="M356" s="9">
        <v>45670.493506944447</v>
      </c>
      <c r="N356" t="s">
        <v>62</v>
      </c>
      <c r="O356" t="s">
        <v>62</v>
      </c>
      <c r="P356" s="8">
        <v>45670</v>
      </c>
      <c r="R356" t="s">
        <v>5555</v>
      </c>
      <c r="S356" t="s">
        <v>1607</v>
      </c>
      <c r="V356">
        <v>551149665522</v>
      </c>
      <c r="Y356" t="s">
        <v>1608</v>
      </c>
      <c r="Z356" t="s">
        <v>106</v>
      </c>
      <c r="AA356" t="s">
        <v>148</v>
      </c>
      <c r="AB356" t="s">
        <v>415</v>
      </c>
      <c r="AC356">
        <v>27313190</v>
      </c>
      <c r="AD356" t="s">
        <v>1609</v>
      </c>
      <c r="AE356" t="s">
        <v>1610</v>
      </c>
      <c r="AF356">
        <v>198</v>
      </c>
      <c r="AM356" t="s">
        <v>222</v>
      </c>
      <c r="AN356" t="s">
        <v>258</v>
      </c>
      <c r="AP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Row],[Comentário]]=back!C357,back!B357,""))))))))</f>
        <v/>
      </c>
      <c r="AQ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7" spans="1:44" x14ac:dyDescent="0.25">
      <c r="A357" t="s">
        <v>5298</v>
      </c>
      <c r="B357">
        <v>137233907</v>
      </c>
      <c r="C357" t="s">
        <v>62</v>
      </c>
      <c r="E357">
        <v>27529910</v>
      </c>
      <c r="F357" t="s">
        <v>3386</v>
      </c>
      <c r="G357" t="s">
        <v>101</v>
      </c>
      <c r="I357">
        <v>40491480</v>
      </c>
      <c r="J357" t="s">
        <v>3385</v>
      </c>
      <c r="K357" s="9">
        <v>45670.493136574078</v>
      </c>
      <c r="L357" s="9">
        <v>45670.492627314816</v>
      </c>
      <c r="M357" s="9">
        <v>45670.493148148147</v>
      </c>
      <c r="N357" t="s">
        <v>62</v>
      </c>
      <c r="O357" t="s">
        <v>62</v>
      </c>
      <c r="P357" s="8">
        <v>45670</v>
      </c>
      <c r="Q357" t="s">
        <v>3864</v>
      </c>
      <c r="R357" t="s">
        <v>4571</v>
      </c>
      <c r="S357" t="s">
        <v>1607</v>
      </c>
      <c r="V357">
        <v>551149665522</v>
      </c>
      <c r="Y357" t="s">
        <v>1608</v>
      </c>
      <c r="Z357" t="s">
        <v>106</v>
      </c>
      <c r="AA357" t="s">
        <v>148</v>
      </c>
      <c r="AB357" t="s">
        <v>415</v>
      </c>
      <c r="AC357">
        <v>27313190</v>
      </c>
      <c r="AD357" t="s">
        <v>1609</v>
      </c>
      <c r="AE357" t="s">
        <v>1610</v>
      </c>
      <c r="AF357">
        <v>198</v>
      </c>
      <c r="AM357" t="s">
        <v>222</v>
      </c>
      <c r="AN357" t="s">
        <v>258</v>
      </c>
      <c r="AP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Row],[Comentário]]=back!C358,back!B358,""))))))))</f>
        <v/>
      </c>
      <c r="AQ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8" spans="1:44" x14ac:dyDescent="0.25">
      <c r="A358" t="s">
        <v>5298</v>
      </c>
      <c r="B358">
        <v>137232720</v>
      </c>
      <c r="C358" t="s">
        <v>62</v>
      </c>
      <c r="E358">
        <v>28586978</v>
      </c>
      <c r="F358" t="s">
        <v>5556</v>
      </c>
      <c r="G358" t="s">
        <v>101</v>
      </c>
      <c r="I358">
        <v>41056295</v>
      </c>
      <c r="J358" t="s">
        <v>246</v>
      </c>
      <c r="K358" s="9">
        <v>45670.488553240742</v>
      </c>
      <c r="L358" s="9">
        <v>45670.487500000003</v>
      </c>
      <c r="M358" s="9">
        <v>45670.491643518515</v>
      </c>
      <c r="N358" t="s">
        <v>62</v>
      </c>
      <c r="O358" t="s">
        <v>62</v>
      </c>
      <c r="P358" s="8">
        <v>45670</v>
      </c>
      <c r="R358" t="s">
        <v>5557</v>
      </c>
      <c r="S358" t="s">
        <v>4916</v>
      </c>
      <c r="T358" t="s">
        <v>247</v>
      </c>
      <c r="V358">
        <v>551938453638</v>
      </c>
      <c r="Y358" t="s">
        <v>248</v>
      </c>
      <c r="Z358" t="s">
        <v>106</v>
      </c>
      <c r="AA358" t="s">
        <v>107</v>
      </c>
      <c r="AB358" t="s">
        <v>249</v>
      </c>
      <c r="AC358">
        <v>13185345</v>
      </c>
      <c r="AD358" t="s">
        <v>250</v>
      </c>
      <c r="AE358" t="s">
        <v>251</v>
      </c>
      <c r="AF358">
        <v>93</v>
      </c>
      <c r="AM358" t="s">
        <v>119</v>
      </c>
      <c r="AP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Row],[Comentário]]=back!C359,back!B359,""))))))))</f>
        <v/>
      </c>
      <c r="AQ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9" spans="1:44" x14ac:dyDescent="0.25">
      <c r="A359" t="s">
        <v>5298</v>
      </c>
      <c r="B359">
        <v>137232418</v>
      </c>
      <c r="C359" t="s">
        <v>62</v>
      </c>
      <c r="E359">
        <v>28586978</v>
      </c>
      <c r="F359" t="s">
        <v>5556</v>
      </c>
      <c r="G359" t="s">
        <v>101</v>
      </c>
      <c r="I359">
        <v>41056295</v>
      </c>
      <c r="J359" t="s">
        <v>246</v>
      </c>
      <c r="K359" s="9">
        <v>45670.487372685187</v>
      </c>
      <c r="L359" s="9">
        <v>45670.485763888886</v>
      </c>
      <c r="M359" s="9">
        <v>45670.487372685187</v>
      </c>
      <c r="N359" t="s">
        <v>62</v>
      </c>
      <c r="O359" t="s">
        <v>62</v>
      </c>
      <c r="P359" s="8">
        <v>45670</v>
      </c>
      <c r="Q359" t="s">
        <v>3864</v>
      </c>
      <c r="R359" t="s">
        <v>4365</v>
      </c>
      <c r="S359" t="s">
        <v>4916</v>
      </c>
      <c r="T359" t="s">
        <v>247</v>
      </c>
      <c r="V359">
        <v>551938453638</v>
      </c>
      <c r="Y359" t="s">
        <v>248</v>
      </c>
      <c r="Z359" t="s">
        <v>106</v>
      </c>
      <c r="AA359" t="s">
        <v>107</v>
      </c>
      <c r="AB359" t="s">
        <v>249</v>
      </c>
      <c r="AC359">
        <v>13185345</v>
      </c>
      <c r="AD359" t="s">
        <v>250</v>
      </c>
      <c r="AE359" t="s">
        <v>251</v>
      </c>
      <c r="AF359">
        <v>93</v>
      </c>
      <c r="AM359" t="s">
        <v>119</v>
      </c>
      <c r="AP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Row],[Comentário]]=back!C360,back!B360,""))))))))</f>
        <v/>
      </c>
      <c r="AQ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0" spans="1:44" x14ac:dyDescent="0.25">
      <c r="A360" t="s">
        <v>5298</v>
      </c>
      <c r="B360">
        <v>137232488</v>
      </c>
      <c r="C360" t="s">
        <v>62</v>
      </c>
      <c r="E360">
        <v>28586978</v>
      </c>
      <c r="F360" t="s">
        <v>5556</v>
      </c>
      <c r="G360" t="s">
        <v>101</v>
      </c>
      <c r="I360">
        <v>41056295</v>
      </c>
      <c r="J360" t="s">
        <v>246</v>
      </c>
      <c r="K360" s="9">
        <v>45670.487604166665</v>
      </c>
      <c r="L360" s="9">
        <v>45670.48541666667</v>
      </c>
      <c r="M360" s="9">
        <v>45670.487604166665</v>
      </c>
      <c r="N360" t="s">
        <v>62</v>
      </c>
      <c r="O360" t="s">
        <v>62</v>
      </c>
      <c r="P360" s="8">
        <v>45670</v>
      </c>
      <c r="R360" t="s">
        <v>5022</v>
      </c>
      <c r="S360" t="s">
        <v>4916</v>
      </c>
      <c r="T360" t="s">
        <v>247</v>
      </c>
      <c r="V360">
        <v>551938453638</v>
      </c>
      <c r="Y360" t="s">
        <v>248</v>
      </c>
      <c r="Z360" t="s">
        <v>106</v>
      </c>
      <c r="AA360" t="s">
        <v>107</v>
      </c>
      <c r="AB360" t="s">
        <v>249</v>
      </c>
      <c r="AC360">
        <v>13185345</v>
      </c>
      <c r="AD360" t="s">
        <v>250</v>
      </c>
      <c r="AE360" t="s">
        <v>251</v>
      </c>
      <c r="AF360">
        <v>93</v>
      </c>
      <c r="AM360" t="s">
        <v>119</v>
      </c>
      <c r="AP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Row],[Comentário]]=back!C361,back!B361,""))))))))</f>
        <v/>
      </c>
      <c r="AQ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1" spans="1:44" x14ac:dyDescent="0.25">
      <c r="A361" t="s">
        <v>5298</v>
      </c>
      <c r="B361">
        <v>137232003</v>
      </c>
      <c r="C361" t="s">
        <v>62</v>
      </c>
      <c r="E361">
        <v>28586978</v>
      </c>
      <c r="F361" t="s">
        <v>5556</v>
      </c>
      <c r="G361" t="s">
        <v>101</v>
      </c>
      <c r="I361">
        <v>41056295</v>
      </c>
      <c r="J361" t="s">
        <v>246</v>
      </c>
      <c r="K361" s="9">
        <v>45670.485833333332</v>
      </c>
      <c r="L361" s="9">
        <v>45670.485023148147</v>
      </c>
      <c r="M361" s="9">
        <v>45670.485833333332</v>
      </c>
      <c r="N361" t="s">
        <v>62</v>
      </c>
      <c r="O361" t="s">
        <v>62</v>
      </c>
      <c r="P361" s="8">
        <v>45670</v>
      </c>
      <c r="Q361" t="s">
        <v>3864</v>
      </c>
      <c r="R361" t="s">
        <v>4367</v>
      </c>
      <c r="S361" t="s">
        <v>4916</v>
      </c>
      <c r="T361" t="s">
        <v>247</v>
      </c>
      <c r="V361">
        <v>551938453638</v>
      </c>
      <c r="Y361" t="s">
        <v>248</v>
      </c>
      <c r="Z361" t="s">
        <v>106</v>
      </c>
      <c r="AA361" t="s">
        <v>107</v>
      </c>
      <c r="AB361" t="s">
        <v>249</v>
      </c>
      <c r="AC361">
        <v>13185345</v>
      </c>
      <c r="AD361" t="s">
        <v>250</v>
      </c>
      <c r="AE361" t="s">
        <v>251</v>
      </c>
      <c r="AF361">
        <v>93</v>
      </c>
      <c r="AM361" t="s">
        <v>119</v>
      </c>
      <c r="AP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Row],[Comentário]]=back!C362,back!B362,""))))))))</f>
        <v/>
      </c>
      <c r="AQ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2" spans="1:44" x14ac:dyDescent="0.25">
      <c r="A362" t="s">
        <v>5298</v>
      </c>
      <c r="B362">
        <v>137231802</v>
      </c>
      <c r="C362" t="s">
        <v>62</v>
      </c>
      <c r="E362">
        <v>28586978</v>
      </c>
      <c r="F362" t="s">
        <v>5556</v>
      </c>
      <c r="G362" t="s">
        <v>101</v>
      </c>
      <c r="I362">
        <v>41056295</v>
      </c>
      <c r="J362" t="s">
        <v>246</v>
      </c>
      <c r="K362" s="9">
        <v>45670.485115740739</v>
      </c>
      <c r="L362" s="9">
        <v>45670.484710648147</v>
      </c>
      <c r="M362" s="9">
        <v>45670.485115740739</v>
      </c>
      <c r="N362" t="s">
        <v>62</v>
      </c>
      <c r="O362" t="s">
        <v>62</v>
      </c>
      <c r="P362" s="8">
        <v>45670</v>
      </c>
      <c r="Q362" t="s">
        <v>3864</v>
      </c>
      <c r="R362" t="s">
        <v>4366</v>
      </c>
      <c r="S362" t="s">
        <v>4916</v>
      </c>
      <c r="T362" t="s">
        <v>247</v>
      </c>
      <c r="V362">
        <v>551938453638</v>
      </c>
      <c r="Y362" t="s">
        <v>248</v>
      </c>
      <c r="Z362" t="s">
        <v>106</v>
      </c>
      <c r="AA362" t="s">
        <v>107</v>
      </c>
      <c r="AB362" t="s">
        <v>249</v>
      </c>
      <c r="AC362">
        <v>13185345</v>
      </c>
      <c r="AD362" t="s">
        <v>250</v>
      </c>
      <c r="AE362" t="s">
        <v>251</v>
      </c>
      <c r="AF362">
        <v>93</v>
      </c>
      <c r="AM362" t="s">
        <v>119</v>
      </c>
      <c r="AP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Row],[Comentário]]=back!C363,back!B363,""))))))))</f>
        <v/>
      </c>
      <c r="AQ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3" spans="1:44" x14ac:dyDescent="0.25">
      <c r="A363" t="s">
        <v>5298</v>
      </c>
      <c r="B363">
        <v>137231715</v>
      </c>
      <c r="C363" t="s">
        <v>62</v>
      </c>
      <c r="E363">
        <v>28586978</v>
      </c>
      <c r="F363" t="s">
        <v>5556</v>
      </c>
      <c r="G363" t="s">
        <v>101</v>
      </c>
      <c r="I363">
        <v>41056295</v>
      </c>
      <c r="J363" t="s">
        <v>246</v>
      </c>
      <c r="K363" s="9">
        <v>45670.484780092593</v>
      </c>
      <c r="L363" s="9">
        <v>45670.484189814815</v>
      </c>
      <c r="M363" s="9">
        <v>45670.484780092593</v>
      </c>
      <c r="N363" t="s">
        <v>62</v>
      </c>
      <c r="O363" t="s">
        <v>62</v>
      </c>
      <c r="P363" s="8">
        <v>45670</v>
      </c>
      <c r="Q363" t="s">
        <v>3864</v>
      </c>
      <c r="R363" t="s">
        <v>4365</v>
      </c>
      <c r="S363" t="s">
        <v>4916</v>
      </c>
      <c r="T363" t="s">
        <v>247</v>
      </c>
      <c r="V363">
        <v>551938453638</v>
      </c>
      <c r="Y363" t="s">
        <v>248</v>
      </c>
      <c r="Z363" t="s">
        <v>106</v>
      </c>
      <c r="AA363" t="s">
        <v>107</v>
      </c>
      <c r="AB363" t="s">
        <v>249</v>
      </c>
      <c r="AC363">
        <v>13185345</v>
      </c>
      <c r="AD363" t="s">
        <v>250</v>
      </c>
      <c r="AE363" t="s">
        <v>251</v>
      </c>
      <c r="AF363">
        <v>93</v>
      </c>
      <c r="AM363" t="s">
        <v>119</v>
      </c>
      <c r="AP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Row],[Comentário]]=back!C364,back!B364,""))))))))</f>
        <v/>
      </c>
      <c r="AQ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4" spans="1:44" x14ac:dyDescent="0.25">
      <c r="A364" t="s">
        <v>5298</v>
      </c>
      <c r="B364">
        <v>137230787</v>
      </c>
      <c r="C364" t="s">
        <v>62</v>
      </c>
      <c r="E364">
        <v>27494129</v>
      </c>
      <c r="F364" t="s">
        <v>3272</v>
      </c>
      <c r="G364" t="s">
        <v>101</v>
      </c>
      <c r="I364">
        <v>40464313</v>
      </c>
      <c r="J364" t="s">
        <v>3271</v>
      </c>
      <c r="K364" s="9">
        <v>45670.481400462966</v>
      </c>
      <c r="L364" s="9">
        <v>45670.481249999997</v>
      </c>
      <c r="M364" s="9">
        <v>45670.481400462966</v>
      </c>
      <c r="N364" t="s">
        <v>62</v>
      </c>
      <c r="O364" t="s">
        <v>62</v>
      </c>
      <c r="P364" s="8">
        <v>45670</v>
      </c>
      <c r="Q364" t="s">
        <v>3868</v>
      </c>
      <c r="R364" t="s">
        <v>5558</v>
      </c>
      <c r="S364" t="s">
        <v>4845</v>
      </c>
      <c r="V364">
        <v>552125802996</v>
      </c>
      <c r="Y364" t="s">
        <v>3273</v>
      </c>
      <c r="Z364" t="s">
        <v>106</v>
      </c>
      <c r="AA364" t="s">
        <v>148</v>
      </c>
      <c r="AB364" t="s">
        <v>149</v>
      </c>
      <c r="AC364">
        <v>20910180</v>
      </c>
      <c r="AD364" t="s">
        <v>1697</v>
      </c>
      <c r="AE364" t="s">
        <v>3274</v>
      </c>
      <c r="AF364">
        <v>485</v>
      </c>
      <c r="AG364" t="s">
        <v>3275</v>
      </c>
      <c r="AM364" t="s">
        <v>119</v>
      </c>
      <c r="AN364" t="s">
        <v>108</v>
      </c>
      <c r="AP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Row],[Comentário]]=back!C365,back!B365,""))))))))</f>
        <v/>
      </c>
      <c r="AQ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5" spans="1:44" x14ac:dyDescent="0.25">
      <c r="A365" t="s">
        <v>5298</v>
      </c>
      <c r="B365">
        <v>137230322</v>
      </c>
      <c r="C365" t="s">
        <v>62</v>
      </c>
      <c r="E365">
        <v>27494129</v>
      </c>
      <c r="F365" t="s">
        <v>3272</v>
      </c>
      <c r="G365" t="s">
        <v>101</v>
      </c>
      <c r="I365">
        <v>40464313</v>
      </c>
      <c r="J365" t="s">
        <v>3271</v>
      </c>
      <c r="K365" s="9">
        <v>45670.479849537034</v>
      </c>
      <c r="L365" s="9">
        <v>45670.479861111111</v>
      </c>
      <c r="M365" s="9">
        <v>45670.479849537034</v>
      </c>
      <c r="N365" t="s">
        <v>62</v>
      </c>
      <c r="O365" t="s">
        <v>62</v>
      </c>
      <c r="P365" s="8">
        <v>45670</v>
      </c>
      <c r="R365" t="s">
        <v>5022</v>
      </c>
      <c r="S365" t="s">
        <v>4845</v>
      </c>
      <c r="V365">
        <v>552125802996</v>
      </c>
      <c r="Y365" t="s">
        <v>3273</v>
      </c>
      <c r="Z365" t="s">
        <v>106</v>
      </c>
      <c r="AA365" t="s">
        <v>148</v>
      </c>
      <c r="AB365" t="s">
        <v>149</v>
      </c>
      <c r="AC365">
        <v>20910180</v>
      </c>
      <c r="AD365" t="s">
        <v>1697</v>
      </c>
      <c r="AE365" t="s">
        <v>3274</v>
      </c>
      <c r="AF365">
        <v>485</v>
      </c>
      <c r="AG365" t="s">
        <v>3275</v>
      </c>
      <c r="AM365" t="s">
        <v>119</v>
      </c>
      <c r="AN365" t="s">
        <v>108</v>
      </c>
      <c r="AP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Row],[Comentário]]=back!C366,back!B366,""))))))))</f>
        <v/>
      </c>
      <c r="AQ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6" spans="1:44" x14ac:dyDescent="0.25">
      <c r="A366" t="s">
        <v>5298</v>
      </c>
      <c r="B366">
        <v>137230749</v>
      </c>
      <c r="C366" t="s">
        <v>62</v>
      </c>
      <c r="E366">
        <v>27494129</v>
      </c>
      <c r="F366" t="s">
        <v>3272</v>
      </c>
      <c r="G366" t="s">
        <v>101</v>
      </c>
      <c r="I366">
        <v>40464313</v>
      </c>
      <c r="J366" t="s">
        <v>3271</v>
      </c>
      <c r="K366" s="9">
        <v>45670.481307870374</v>
      </c>
      <c r="L366" s="9">
        <v>45670.479861111111</v>
      </c>
      <c r="M366" s="9">
        <v>45670.481319444443</v>
      </c>
      <c r="N366" t="s">
        <v>62</v>
      </c>
      <c r="O366" t="s">
        <v>62</v>
      </c>
      <c r="P366" s="8">
        <v>45670</v>
      </c>
      <c r="R366" t="s">
        <v>5559</v>
      </c>
      <c r="S366" t="s">
        <v>4845</v>
      </c>
      <c r="V366">
        <v>552125802996</v>
      </c>
      <c r="Y366" t="s">
        <v>3273</v>
      </c>
      <c r="Z366" t="s">
        <v>106</v>
      </c>
      <c r="AA366" t="s">
        <v>148</v>
      </c>
      <c r="AB366" t="s">
        <v>149</v>
      </c>
      <c r="AC366">
        <v>20910180</v>
      </c>
      <c r="AD366" t="s">
        <v>1697</v>
      </c>
      <c r="AE366" t="s">
        <v>3274</v>
      </c>
      <c r="AF366">
        <v>485</v>
      </c>
      <c r="AG366" t="s">
        <v>3275</v>
      </c>
      <c r="AM366" t="s">
        <v>119</v>
      </c>
      <c r="AN366" t="s">
        <v>108</v>
      </c>
      <c r="AP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Row],[Comentário]]=back!C367,back!B367,""))))))))</f>
        <v/>
      </c>
      <c r="AQ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7" spans="1:44" x14ac:dyDescent="0.25">
      <c r="A367" t="s">
        <v>5298</v>
      </c>
      <c r="B367">
        <v>137230097</v>
      </c>
      <c r="C367" t="s">
        <v>62</v>
      </c>
      <c r="E367">
        <v>27494129</v>
      </c>
      <c r="F367" t="s">
        <v>3272</v>
      </c>
      <c r="G367" t="s">
        <v>101</v>
      </c>
      <c r="I367">
        <v>40464313</v>
      </c>
      <c r="J367" t="s">
        <v>3271</v>
      </c>
      <c r="K367" s="9">
        <v>45670.479027777779</v>
      </c>
      <c r="L367" s="9">
        <v>45670.477962962963</v>
      </c>
      <c r="M367" s="9">
        <v>45670.479039351849</v>
      </c>
      <c r="N367" t="s">
        <v>62</v>
      </c>
      <c r="O367" t="s">
        <v>62</v>
      </c>
      <c r="P367" s="8">
        <v>45670</v>
      </c>
      <c r="Q367" t="s">
        <v>3864</v>
      </c>
      <c r="R367" t="s">
        <v>4846</v>
      </c>
      <c r="S367" t="s">
        <v>4845</v>
      </c>
      <c r="V367">
        <v>552125802996</v>
      </c>
      <c r="Y367" t="s">
        <v>3273</v>
      </c>
      <c r="Z367" t="s">
        <v>106</v>
      </c>
      <c r="AA367" t="s">
        <v>148</v>
      </c>
      <c r="AB367" t="s">
        <v>149</v>
      </c>
      <c r="AC367">
        <v>20910180</v>
      </c>
      <c r="AD367" t="s">
        <v>1697</v>
      </c>
      <c r="AE367" t="s">
        <v>3274</v>
      </c>
      <c r="AF367">
        <v>485</v>
      </c>
      <c r="AG367" t="s">
        <v>3275</v>
      </c>
      <c r="AM367" t="s">
        <v>119</v>
      </c>
      <c r="AN367" t="s">
        <v>108</v>
      </c>
      <c r="AP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Row],[Comentário]]=back!C368,back!B368,""))))))))</f>
        <v/>
      </c>
      <c r="AQ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8" spans="1:44" x14ac:dyDescent="0.25">
      <c r="A368" t="s">
        <v>5298</v>
      </c>
      <c r="B368">
        <v>137229499</v>
      </c>
      <c r="C368" t="s">
        <v>62</v>
      </c>
      <c r="E368">
        <v>27563303</v>
      </c>
      <c r="F368" t="s">
        <v>1527</v>
      </c>
      <c r="G368" t="s">
        <v>101</v>
      </c>
      <c r="I368">
        <v>40508838</v>
      </c>
      <c r="J368" t="s">
        <v>1526</v>
      </c>
      <c r="K368" s="9">
        <v>45670.477048611108</v>
      </c>
      <c r="L368" s="9">
        <v>45670.477083333331</v>
      </c>
      <c r="M368" s="9">
        <v>45670.477048611108</v>
      </c>
      <c r="N368" t="s">
        <v>62</v>
      </c>
      <c r="O368" t="s">
        <v>62</v>
      </c>
      <c r="P368" s="8">
        <v>45670</v>
      </c>
      <c r="R368" t="s">
        <v>5027</v>
      </c>
      <c r="S368" t="s">
        <v>1528</v>
      </c>
      <c r="T368" t="s">
        <v>1529</v>
      </c>
      <c r="V368">
        <v>5521979256545</v>
      </c>
      <c r="Y368" t="s">
        <v>1530</v>
      </c>
      <c r="Z368" t="s">
        <v>106</v>
      </c>
      <c r="AA368" t="s">
        <v>148</v>
      </c>
      <c r="AB368" t="s">
        <v>149</v>
      </c>
      <c r="AC368">
        <v>20032959</v>
      </c>
      <c r="AD368" t="s">
        <v>161</v>
      </c>
      <c r="AE368" t="s">
        <v>1531</v>
      </c>
      <c r="AF368">
        <v>139</v>
      </c>
      <c r="AG368" t="s">
        <v>1532</v>
      </c>
      <c r="AM368" t="s">
        <v>222</v>
      </c>
      <c r="AN368" t="s">
        <v>108</v>
      </c>
      <c r="AP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Row],[Comentário]]=back!C369,back!B369,""))))))))</f>
        <v/>
      </c>
      <c r="AQ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9" spans="1:44" x14ac:dyDescent="0.25">
      <c r="A369" t="s">
        <v>5298</v>
      </c>
      <c r="B369">
        <v>137229599</v>
      </c>
      <c r="C369" t="s">
        <v>62</v>
      </c>
      <c r="E369">
        <v>27563303</v>
      </c>
      <c r="F369" t="s">
        <v>1527</v>
      </c>
      <c r="G369" t="s">
        <v>101</v>
      </c>
      <c r="I369">
        <v>40508838</v>
      </c>
      <c r="J369" t="s">
        <v>1526</v>
      </c>
      <c r="K369" s="9">
        <v>45670.477384259262</v>
      </c>
      <c r="L369" s="9">
        <v>45670.477083333331</v>
      </c>
      <c r="M369" s="9">
        <v>45670.477384259262</v>
      </c>
      <c r="N369" t="s">
        <v>62</v>
      </c>
      <c r="O369" t="s">
        <v>62</v>
      </c>
      <c r="P369" s="8">
        <v>45670</v>
      </c>
      <c r="R369" t="s">
        <v>5560</v>
      </c>
      <c r="S369" t="s">
        <v>1528</v>
      </c>
      <c r="T369" t="s">
        <v>1529</v>
      </c>
      <c r="V369">
        <v>5521979256545</v>
      </c>
      <c r="Y369" t="s">
        <v>1530</v>
      </c>
      <c r="Z369" t="s">
        <v>106</v>
      </c>
      <c r="AA369" t="s">
        <v>148</v>
      </c>
      <c r="AB369" t="s">
        <v>149</v>
      </c>
      <c r="AC369">
        <v>20032959</v>
      </c>
      <c r="AD369" t="s">
        <v>161</v>
      </c>
      <c r="AE369" t="s">
        <v>1531</v>
      </c>
      <c r="AF369">
        <v>139</v>
      </c>
      <c r="AG369" t="s">
        <v>1532</v>
      </c>
      <c r="AM369" t="s">
        <v>222</v>
      </c>
      <c r="AN369" t="s">
        <v>108</v>
      </c>
      <c r="AP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Row],[Comentário]]=back!C370,back!B370,""))))))))</f>
        <v/>
      </c>
      <c r="AQ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0" spans="1:44" x14ac:dyDescent="0.25">
      <c r="A370" t="s">
        <v>5298</v>
      </c>
      <c r="B370">
        <v>137229527</v>
      </c>
      <c r="C370" t="s">
        <v>62</v>
      </c>
      <c r="E370">
        <v>27563303</v>
      </c>
      <c r="F370" t="s">
        <v>1527</v>
      </c>
      <c r="G370" t="s">
        <v>101</v>
      </c>
      <c r="I370">
        <v>40508838</v>
      </c>
      <c r="J370" t="s">
        <v>1526</v>
      </c>
      <c r="K370" s="9">
        <v>45670.477141203701</v>
      </c>
      <c r="L370" s="9">
        <v>45670.47693287037</v>
      </c>
      <c r="M370" s="9">
        <v>45670.477141203701</v>
      </c>
      <c r="N370" t="s">
        <v>62</v>
      </c>
      <c r="O370" t="s">
        <v>62</v>
      </c>
      <c r="P370" s="8">
        <v>45670</v>
      </c>
      <c r="Q370" t="s">
        <v>3864</v>
      </c>
      <c r="R370" t="s">
        <v>4598</v>
      </c>
      <c r="S370" t="s">
        <v>1528</v>
      </c>
      <c r="T370" t="s">
        <v>1529</v>
      </c>
      <c r="V370">
        <v>5521979256545</v>
      </c>
      <c r="Y370" t="s">
        <v>1530</v>
      </c>
      <c r="Z370" t="s">
        <v>106</v>
      </c>
      <c r="AA370" t="s">
        <v>148</v>
      </c>
      <c r="AB370" t="s">
        <v>149</v>
      </c>
      <c r="AC370">
        <v>20032959</v>
      </c>
      <c r="AD370" t="s">
        <v>161</v>
      </c>
      <c r="AE370" t="s">
        <v>1531</v>
      </c>
      <c r="AF370">
        <v>139</v>
      </c>
      <c r="AG370" t="s">
        <v>1532</v>
      </c>
      <c r="AM370" t="s">
        <v>222</v>
      </c>
      <c r="AN370" t="s">
        <v>108</v>
      </c>
      <c r="AP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Row],[Comentário]]=back!C371,back!B371,""))))))))</f>
        <v/>
      </c>
      <c r="AQ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1" spans="1:44" x14ac:dyDescent="0.25">
      <c r="A371" t="s">
        <v>5298</v>
      </c>
      <c r="B371">
        <v>137229416</v>
      </c>
      <c r="C371" t="s">
        <v>62</v>
      </c>
      <c r="E371">
        <v>27563303</v>
      </c>
      <c r="F371" t="s">
        <v>1527</v>
      </c>
      <c r="G371" t="s">
        <v>101</v>
      </c>
      <c r="I371">
        <v>40508838</v>
      </c>
      <c r="J371" t="s">
        <v>1526</v>
      </c>
      <c r="K371" s="9">
        <v>45670.476817129631</v>
      </c>
      <c r="L371" s="9">
        <v>45670.475844907407</v>
      </c>
      <c r="M371" s="9">
        <v>45670.476817129631</v>
      </c>
      <c r="N371" t="s">
        <v>62</v>
      </c>
      <c r="O371" t="s">
        <v>62</v>
      </c>
      <c r="P371" s="8">
        <v>45670</v>
      </c>
      <c r="Q371" t="s">
        <v>3864</v>
      </c>
      <c r="R371" t="s">
        <v>4020</v>
      </c>
      <c r="S371" t="s">
        <v>1528</v>
      </c>
      <c r="T371" t="s">
        <v>1529</v>
      </c>
      <c r="V371">
        <v>5521979256545</v>
      </c>
      <c r="Y371" t="s">
        <v>1530</v>
      </c>
      <c r="Z371" t="s">
        <v>106</v>
      </c>
      <c r="AA371" t="s">
        <v>148</v>
      </c>
      <c r="AB371" t="s">
        <v>149</v>
      </c>
      <c r="AC371">
        <v>20032959</v>
      </c>
      <c r="AD371" t="s">
        <v>161</v>
      </c>
      <c r="AE371" t="s">
        <v>1531</v>
      </c>
      <c r="AF371">
        <v>139</v>
      </c>
      <c r="AG371" t="s">
        <v>1532</v>
      </c>
      <c r="AM371" t="s">
        <v>222</v>
      </c>
      <c r="AN371" t="s">
        <v>108</v>
      </c>
      <c r="AP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Row],[Comentário]]=back!C372,back!B372,""))))))))</f>
        <v/>
      </c>
      <c r="AQ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2" spans="1:44" x14ac:dyDescent="0.25">
      <c r="A372" t="s">
        <v>5298</v>
      </c>
      <c r="B372">
        <v>137229112</v>
      </c>
      <c r="C372" t="s">
        <v>62</v>
      </c>
      <c r="E372">
        <v>27563303</v>
      </c>
      <c r="F372" t="s">
        <v>1527</v>
      </c>
      <c r="G372" t="s">
        <v>101</v>
      </c>
      <c r="I372">
        <v>40508838</v>
      </c>
      <c r="J372" t="s">
        <v>1526</v>
      </c>
      <c r="K372" s="9">
        <v>45670.475937499999</v>
      </c>
      <c r="L372" s="9">
        <v>45670.474953703706</v>
      </c>
      <c r="M372" s="9">
        <v>45670.475937499999</v>
      </c>
      <c r="N372" t="s">
        <v>62</v>
      </c>
      <c r="O372" t="s">
        <v>62</v>
      </c>
      <c r="P372" s="8">
        <v>45670</v>
      </c>
      <c r="Q372" t="s">
        <v>3864</v>
      </c>
      <c r="R372" t="s">
        <v>4021</v>
      </c>
      <c r="S372" t="s">
        <v>1528</v>
      </c>
      <c r="T372" t="s">
        <v>1529</v>
      </c>
      <c r="V372">
        <v>5521979256545</v>
      </c>
      <c r="Y372" t="s">
        <v>1530</v>
      </c>
      <c r="Z372" t="s">
        <v>106</v>
      </c>
      <c r="AA372" t="s">
        <v>148</v>
      </c>
      <c r="AB372" t="s">
        <v>149</v>
      </c>
      <c r="AC372">
        <v>20032959</v>
      </c>
      <c r="AD372" t="s">
        <v>161</v>
      </c>
      <c r="AE372" t="s">
        <v>1531</v>
      </c>
      <c r="AF372">
        <v>139</v>
      </c>
      <c r="AG372" t="s">
        <v>1532</v>
      </c>
      <c r="AM372" t="s">
        <v>222</v>
      </c>
      <c r="AN372" t="s">
        <v>108</v>
      </c>
      <c r="AP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Row],[Comentário]]=back!C373,back!B373,""))))))))</f>
        <v/>
      </c>
      <c r="AQ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3" spans="1:44" x14ac:dyDescent="0.25">
      <c r="A373" t="s">
        <v>5298</v>
      </c>
      <c r="B373">
        <v>137227936</v>
      </c>
      <c r="C373" t="s">
        <v>62</v>
      </c>
      <c r="E373">
        <v>27564105</v>
      </c>
      <c r="F373" t="s">
        <v>1539</v>
      </c>
      <c r="G373" t="s">
        <v>101</v>
      </c>
      <c r="I373">
        <v>40508900</v>
      </c>
      <c r="J373" t="s">
        <v>1538</v>
      </c>
      <c r="K373" s="9">
        <v>45670.472037037034</v>
      </c>
      <c r="L373" s="9">
        <v>45670.470138888886</v>
      </c>
      <c r="M373" s="9">
        <v>45670.472037037034</v>
      </c>
      <c r="N373" t="s">
        <v>62</v>
      </c>
      <c r="O373" t="s">
        <v>62</v>
      </c>
      <c r="P373" s="8">
        <v>45670</v>
      </c>
      <c r="R373" t="s">
        <v>5561</v>
      </c>
      <c r="S373" t="s">
        <v>1540</v>
      </c>
      <c r="T373" t="s">
        <v>1541</v>
      </c>
      <c r="V373">
        <v>5511987237720</v>
      </c>
      <c r="Y373" t="s">
        <v>1542</v>
      </c>
      <c r="Z373" t="s">
        <v>106</v>
      </c>
      <c r="AA373" t="s">
        <v>107</v>
      </c>
      <c r="AB373" t="s">
        <v>110</v>
      </c>
      <c r="AC373">
        <v>3359095</v>
      </c>
      <c r="AD373" t="s">
        <v>260</v>
      </c>
      <c r="AE373" t="s">
        <v>1543</v>
      </c>
      <c r="AF373">
        <v>197</v>
      </c>
      <c r="AG373" t="s">
        <v>1297</v>
      </c>
      <c r="AM373" t="s">
        <v>222</v>
      </c>
      <c r="AN373" t="s">
        <v>261</v>
      </c>
      <c r="AP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Row],[Comentário]]=back!C374,back!B374,""))))))))</f>
        <v/>
      </c>
      <c r="AQ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4" spans="1:44" x14ac:dyDescent="0.25">
      <c r="A374" t="s">
        <v>5298</v>
      </c>
      <c r="B374">
        <v>137227267</v>
      </c>
      <c r="C374" t="s">
        <v>62</v>
      </c>
      <c r="E374">
        <v>27563768</v>
      </c>
      <c r="F374" t="s">
        <v>1534</v>
      </c>
      <c r="G374" t="s">
        <v>101</v>
      </c>
      <c r="I374">
        <v>40508872</v>
      </c>
      <c r="J374" t="s">
        <v>1533</v>
      </c>
      <c r="K374" s="9">
        <v>45670.470023148147</v>
      </c>
      <c r="L374" s="9">
        <v>45670.469618055555</v>
      </c>
      <c r="M374" s="9">
        <v>45670.470023148147</v>
      </c>
      <c r="N374" t="s">
        <v>62</v>
      </c>
      <c r="O374" t="s">
        <v>62</v>
      </c>
      <c r="P374" s="8">
        <v>45670</v>
      </c>
      <c r="Q374" t="s">
        <v>3864</v>
      </c>
      <c r="R374" t="s">
        <v>4022</v>
      </c>
      <c r="V374">
        <v>5521992571227</v>
      </c>
      <c r="Z374" t="s">
        <v>106</v>
      </c>
      <c r="AA374" t="s">
        <v>148</v>
      </c>
      <c r="AB374" t="s">
        <v>149</v>
      </c>
      <c r="AC374">
        <v>21011080</v>
      </c>
      <c r="AD374" t="s">
        <v>1535</v>
      </c>
      <c r="AE374" t="s">
        <v>1536</v>
      </c>
      <c r="AF374">
        <v>92</v>
      </c>
      <c r="AG374" t="s">
        <v>1537</v>
      </c>
      <c r="AM374" t="s">
        <v>222</v>
      </c>
      <c r="AN374" t="s">
        <v>261</v>
      </c>
      <c r="AP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Row],[Comentário]]=back!C375,back!B375,""))))))))</f>
        <v/>
      </c>
      <c r="AQ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5" spans="1:44" x14ac:dyDescent="0.25">
      <c r="A375" t="s">
        <v>5298</v>
      </c>
      <c r="B375">
        <v>137227224</v>
      </c>
      <c r="C375" t="s">
        <v>62</v>
      </c>
      <c r="E375">
        <v>27563768</v>
      </c>
      <c r="F375" t="s">
        <v>1534</v>
      </c>
      <c r="G375" t="s">
        <v>101</v>
      </c>
      <c r="I375">
        <v>40508872</v>
      </c>
      <c r="J375" t="s">
        <v>1533</v>
      </c>
      <c r="K375" s="9">
        <v>45670.469872685186</v>
      </c>
      <c r="L375" s="9">
        <v>45670.469444444447</v>
      </c>
      <c r="M375" s="9">
        <v>45670.469872685186</v>
      </c>
      <c r="N375" t="s">
        <v>62</v>
      </c>
      <c r="O375" t="s">
        <v>62</v>
      </c>
      <c r="P375" s="8">
        <v>45670</v>
      </c>
      <c r="R375" t="s">
        <v>5027</v>
      </c>
      <c r="V375">
        <v>5521992571227</v>
      </c>
      <c r="Z375" t="s">
        <v>106</v>
      </c>
      <c r="AA375" t="s">
        <v>148</v>
      </c>
      <c r="AB375" t="s">
        <v>149</v>
      </c>
      <c r="AC375">
        <v>21011080</v>
      </c>
      <c r="AD375" t="s">
        <v>1535</v>
      </c>
      <c r="AE375" t="s">
        <v>1536</v>
      </c>
      <c r="AF375">
        <v>92</v>
      </c>
      <c r="AG375" t="s">
        <v>1537</v>
      </c>
      <c r="AM375" t="s">
        <v>222</v>
      </c>
      <c r="AN375" t="s">
        <v>261</v>
      </c>
      <c r="AP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Row],[Comentário]]=back!C376,back!B376,""))))))))</f>
        <v/>
      </c>
      <c r="AQ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6" spans="1:44" x14ac:dyDescent="0.25">
      <c r="A376" t="s">
        <v>5298</v>
      </c>
      <c r="B376">
        <v>137227332</v>
      </c>
      <c r="C376" t="s">
        <v>62</v>
      </c>
      <c r="E376">
        <v>27563768</v>
      </c>
      <c r="F376" t="s">
        <v>1534</v>
      </c>
      <c r="G376" t="s">
        <v>101</v>
      </c>
      <c r="I376">
        <v>40508872</v>
      </c>
      <c r="J376" t="s">
        <v>1533</v>
      </c>
      <c r="K376" s="9">
        <v>45670.470208333332</v>
      </c>
      <c r="L376" s="9">
        <v>45670.469444444447</v>
      </c>
      <c r="M376" s="9">
        <v>45670.470208333332</v>
      </c>
      <c r="N376" t="s">
        <v>62</v>
      </c>
      <c r="O376" t="s">
        <v>62</v>
      </c>
      <c r="P376" s="8">
        <v>45670</v>
      </c>
      <c r="R376" t="s">
        <v>5562</v>
      </c>
      <c r="V376">
        <v>5521992571227</v>
      </c>
      <c r="Z376" t="s">
        <v>106</v>
      </c>
      <c r="AA376" t="s">
        <v>148</v>
      </c>
      <c r="AB376" t="s">
        <v>149</v>
      </c>
      <c r="AC376">
        <v>21011080</v>
      </c>
      <c r="AD376" t="s">
        <v>1535</v>
      </c>
      <c r="AE376" t="s">
        <v>1536</v>
      </c>
      <c r="AF376">
        <v>92</v>
      </c>
      <c r="AG376" t="s">
        <v>1537</v>
      </c>
      <c r="AM376" t="s">
        <v>222</v>
      </c>
      <c r="AN376" t="s">
        <v>261</v>
      </c>
      <c r="AP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Row],[Comentário]]=back!C377,back!B377,""))))))))</f>
        <v/>
      </c>
      <c r="AQ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7" spans="1:44" x14ac:dyDescent="0.25">
      <c r="A377" t="s">
        <v>5298</v>
      </c>
      <c r="B377">
        <v>137226555</v>
      </c>
      <c r="C377" t="s">
        <v>62</v>
      </c>
      <c r="E377">
        <v>27500160</v>
      </c>
      <c r="F377" t="s">
        <v>4822</v>
      </c>
      <c r="G377" t="s">
        <v>101</v>
      </c>
      <c r="I377">
        <v>40466480</v>
      </c>
      <c r="J377" t="s">
        <v>1623</v>
      </c>
      <c r="K377" s="9">
        <v>45670.46802083333</v>
      </c>
      <c r="L377" s="9">
        <v>45670.468055555553</v>
      </c>
      <c r="M377" s="9">
        <v>45670.46802083333</v>
      </c>
      <c r="N377" t="s">
        <v>62</v>
      </c>
      <c r="O377" t="s">
        <v>62</v>
      </c>
      <c r="P377" s="8">
        <v>45670</v>
      </c>
      <c r="Q377" t="s">
        <v>3868</v>
      </c>
      <c r="R377" t="s">
        <v>5563</v>
      </c>
      <c r="S377" t="s">
        <v>1624</v>
      </c>
      <c r="Y377" t="s">
        <v>1625</v>
      </c>
      <c r="Z377" t="s">
        <v>106</v>
      </c>
      <c r="AA377" t="s">
        <v>107</v>
      </c>
      <c r="AB377" t="s">
        <v>1626</v>
      </c>
      <c r="AC377">
        <v>6612060</v>
      </c>
      <c r="AD377" t="s">
        <v>1627</v>
      </c>
      <c r="AE377" t="s">
        <v>1628</v>
      </c>
      <c r="AF377">
        <v>326</v>
      </c>
      <c r="AM377" t="s">
        <v>222</v>
      </c>
      <c r="AN377" t="s">
        <v>108</v>
      </c>
      <c r="AP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Row],[Comentário]]=back!C378,back!B378,""))))))))</f>
        <v/>
      </c>
      <c r="AQ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8" spans="1:44" x14ac:dyDescent="0.25">
      <c r="A378" t="s">
        <v>5298</v>
      </c>
      <c r="B378">
        <v>137226139</v>
      </c>
      <c r="C378" t="s">
        <v>62</v>
      </c>
      <c r="E378">
        <v>27500160</v>
      </c>
      <c r="F378" t="s">
        <v>4822</v>
      </c>
      <c r="G378" t="s">
        <v>101</v>
      </c>
      <c r="I378">
        <v>40466480</v>
      </c>
      <c r="J378" t="s">
        <v>1623</v>
      </c>
      <c r="K378" s="9">
        <v>45670.466643518521</v>
      </c>
      <c r="L378" s="9">
        <v>45670.466666666667</v>
      </c>
      <c r="M378" s="9">
        <v>45670.466643518521</v>
      </c>
      <c r="N378" t="s">
        <v>62</v>
      </c>
      <c r="O378" t="s">
        <v>62</v>
      </c>
      <c r="P378" s="8">
        <v>45670</v>
      </c>
      <c r="R378" t="s">
        <v>5022</v>
      </c>
      <c r="S378" t="s">
        <v>1624</v>
      </c>
      <c r="Y378" t="s">
        <v>1625</v>
      </c>
      <c r="Z378" t="s">
        <v>106</v>
      </c>
      <c r="AA378" t="s">
        <v>107</v>
      </c>
      <c r="AB378" t="s">
        <v>1626</v>
      </c>
      <c r="AC378">
        <v>6612060</v>
      </c>
      <c r="AD378" t="s">
        <v>1627</v>
      </c>
      <c r="AE378" t="s">
        <v>1628</v>
      </c>
      <c r="AF378">
        <v>326</v>
      </c>
      <c r="AM378" t="s">
        <v>222</v>
      </c>
      <c r="AN378" t="s">
        <v>108</v>
      </c>
      <c r="AP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Row],[Comentário]]=back!C379,back!B379,""))))))))</f>
        <v/>
      </c>
      <c r="AQ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9" spans="1:44" x14ac:dyDescent="0.25">
      <c r="A379" t="s">
        <v>5298</v>
      </c>
      <c r="B379">
        <v>137226508</v>
      </c>
      <c r="C379" t="s">
        <v>62</v>
      </c>
      <c r="E379">
        <v>27500160</v>
      </c>
      <c r="F379" t="s">
        <v>4822</v>
      </c>
      <c r="G379" t="s">
        <v>101</v>
      </c>
      <c r="I379">
        <v>40466480</v>
      </c>
      <c r="J379" t="s">
        <v>1623</v>
      </c>
      <c r="K379" s="9">
        <v>45670.467858796299</v>
      </c>
      <c r="L379" s="9">
        <v>45670.466666666667</v>
      </c>
      <c r="M379" s="9">
        <v>45670.467858796299</v>
      </c>
      <c r="N379" t="s">
        <v>62</v>
      </c>
      <c r="O379" t="s">
        <v>62</v>
      </c>
      <c r="P379" s="8">
        <v>45670</v>
      </c>
      <c r="R379" t="s">
        <v>5564</v>
      </c>
      <c r="S379" t="s">
        <v>1624</v>
      </c>
      <c r="Y379" t="s">
        <v>1625</v>
      </c>
      <c r="Z379" t="s">
        <v>106</v>
      </c>
      <c r="AA379" t="s">
        <v>107</v>
      </c>
      <c r="AB379" t="s">
        <v>1626</v>
      </c>
      <c r="AC379">
        <v>6612060</v>
      </c>
      <c r="AD379" t="s">
        <v>1627</v>
      </c>
      <c r="AE379" t="s">
        <v>1628</v>
      </c>
      <c r="AF379">
        <v>326</v>
      </c>
      <c r="AM379" t="s">
        <v>222</v>
      </c>
      <c r="AN379" t="s">
        <v>108</v>
      </c>
      <c r="AP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Row],[Comentário]]=back!C380,back!B380,""))))))))</f>
        <v/>
      </c>
      <c r="AQ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0" spans="1:44" x14ac:dyDescent="0.25">
      <c r="A380" t="s">
        <v>5298</v>
      </c>
      <c r="B380">
        <v>137226053</v>
      </c>
      <c r="C380" t="s">
        <v>62</v>
      </c>
      <c r="E380">
        <v>27500160</v>
      </c>
      <c r="F380" t="s">
        <v>4822</v>
      </c>
      <c r="G380" t="s">
        <v>101</v>
      </c>
      <c r="I380">
        <v>40466480</v>
      </c>
      <c r="J380" t="s">
        <v>1623</v>
      </c>
      <c r="K380" s="9">
        <v>45670.466354166667</v>
      </c>
      <c r="L380" s="9">
        <v>45670.465069444443</v>
      </c>
      <c r="M380" s="9">
        <v>45670.466354166667</v>
      </c>
      <c r="N380" t="s">
        <v>62</v>
      </c>
      <c r="O380" t="s">
        <v>62</v>
      </c>
      <c r="P380" s="8">
        <v>45670</v>
      </c>
      <c r="Q380" t="s">
        <v>3864</v>
      </c>
      <c r="R380" t="s">
        <v>4048</v>
      </c>
      <c r="S380" t="s">
        <v>1624</v>
      </c>
      <c r="Y380" t="s">
        <v>1625</v>
      </c>
      <c r="Z380" t="s">
        <v>106</v>
      </c>
      <c r="AA380" t="s">
        <v>107</v>
      </c>
      <c r="AB380" t="s">
        <v>1626</v>
      </c>
      <c r="AC380">
        <v>6612060</v>
      </c>
      <c r="AD380" t="s">
        <v>1627</v>
      </c>
      <c r="AE380" t="s">
        <v>1628</v>
      </c>
      <c r="AF380">
        <v>326</v>
      </c>
      <c r="AM380" t="s">
        <v>222</v>
      </c>
      <c r="AN380" t="s">
        <v>108</v>
      </c>
      <c r="AP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Row],[Comentário]]=back!C381,back!B381,""))))))))</f>
        <v/>
      </c>
      <c r="AQ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1" spans="1:44" x14ac:dyDescent="0.25">
      <c r="A381" t="s">
        <v>5298</v>
      </c>
      <c r="B381">
        <v>137225721</v>
      </c>
      <c r="C381" t="s">
        <v>62</v>
      </c>
      <c r="E381">
        <v>27500160</v>
      </c>
      <c r="F381" t="s">
        <v>4822</v>
      </c>
      <c r="G381" t="s">
        <v>101</v>
      </c>
      <c r="I381">
        <v>40466480</v>
      </c>
      <c r="J381" t="s">
        <v>1623</v>
      </c>
      <c r="K381" s="9">
        <v>45670.465231481481</v>
      </c>
      <c r="L381" s="9">
        <v>45670.464201388888</v>
      </c>
      <c r="M381" s="9">
        <v>45670.465231481481</v>
      </c>
      <c r="N381" t="s">
        <v>62</v>
      </c>
      <c r="O381" t="s">
        <v>62</v>
      </c>
      <c r="P381" s="8">
        <v>45670</v>
      </c>
      <c r="Q381" t="s">
        <v>3864</v>
      </c>
      <c r="R381" t="s">
        <v>4048</v>
      </c>
      <c r="S381" t="s">
        <v>1624</v>
      </c>
      <c r="Y381" t="s">
        <v>1625</v>
      </c>
      <c r="Z381" t="s">
        <v>106</v>
      </c>
      <c r="AA381" t="s">
        <v>107</v>
      </c>
      <c r="AB381" t="s">
        <v>1626</v>
      </c>
      <c r="AC381">
        <v>6612060</v>
      </c>
      <c r="AD381" t="s">
        <v>1627</v>
      </c>
      <c r="AE381" t="s">
        <v>1628</v>
      </c>
      <c r="AF381">
        <v>326</v>
      </c>
      <c r="AM381" t="s">
        <v>222</v>
      </c>
      <c r="AN381" t="s">
        <v>108</v>
      </c>
      <c r="AP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Row],[Comentário]]=back!C382,back!B382,""))))))))</f>
        <v/>
      </c>
      <c r="AQ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2" spans="1:44" x14ac:dyDescent="0.25">
      <c r="A382" t="s">
        <v>5298</v>
      </c>
      <c r="B382">
        <v>137225726</v>
      </c>
      <c r="C382" t="s">
        <v>62</v>
      </c>
      <c r="E382">
        <v>27500160</v>
      </c>
      <c r="F382" t="s">
        <v>4822</v>
      </c>
      <c r="G382" t="s">
        <v>101</v>
      </c>
      <c r="I382">
        <v>40466480</v>
      </c>
      <c r="J382" t="s">
        <v>1623</v>
      </c>
      <c r="K382" s="9">
        <v>45670.465243055558</v>
      </c>
      <c r="L382" s="9">
        <v>45670.464201388888</v>
      </c>
      <c r="M382" s="9">
        <v>45670.465243055558</v>
      </c>
      <c r="N382" t="s">
        <v>62</v>
      </c>
      <c r="O382" t="s">
        <v>62</v>
      </c>
      <c r="P382" s="8">
        <v>45670</v>
      </c>
      <c r="Q382" t="s">
        <v>3864</v>
      </c>
      <c r="R382" t="s">
        <v>4048</v>
      </c>
      <c r="S382" t="s">
        <v>1624</v>
      </c>
      <c r="Y382" t="s">
        <v>1625</v>
      </c>
      <c r="Z382" t="s">
        <v>106</v>
      </c>
      <c r="AA382" t="s">
        <v>107</v>
      </c>
      <c r="AB382" t="s">
        <v>1626</v>
      </c>
      <c r="AC382">
        <v>6612060</v>
      </c>
      <c r="AD382" t="s">
        <v>1627</v>
      </c>
      <c r="AE382" t="s">
        <v>1628</v>
      </c>
      <c r="AF382">
        <v>326</v>
      </c>
      <c r="AM382" t="s">
        <v>222</v>
      </c>
      <c r="AN382" t="s">
        <v>108</v>
      </c>
      <c r="AP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Row],[Comentário]]=back!C383,back!B383,""))))))))</f>
        <v/>
      </c>
      <c r="AQ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3" spans="1:44" x14ac:dyDescent="0.25">
      <c r="A383" t="s">
        <v>5298</v>
      </c>
      <c r="B383">
        <v>137225186</v>
      </c>
      <c r="C383" t="s">
        <v>62</v>
      </c>
      <c r="E383">
        <v>27543687</v>
      </c>
      <c r="F383" t="s">
        <v>3711</v>
      </c>
      <c r="G383" t="s">
        <v>101</v>
      </c>
      <c r="I383">
        <v>40502357</v>
      </c>
      <c r="J383" t="s">
        <v>3710</v>
      </c>
      <c r="K383" s="9">
        <v>45670.46361111111</v>
      </c>
      <c r="L383" s="9">
        <v>45670.463194444441</v>
      </c>
      <c r="M383" s="9">
        <v>45670.564768518518</v>
      </c>
      <c r="N383" t="s">
        <v>62</v>
      </c>
      <c r="O383" t="s">
        <v>62</v>
      </c>
      <c r="P383" s="8">
        <v>45670</v>
      </c>
      <c r="R383" t="s">
        <v>5565</v>
      </c>
      <c r="S383" t="s">
        <v>3712</v>
      </c>
      <c r="V383">
        <v>554834443130</v>
      </c>
      <c r="Y383" t="s">
        <v>3713</v>
      </c>
      <c r="Z383" t="s">
        <v>106</v>
      </c>
      <c r="AA383" t="s">
        <v>440</v>
      </c>
      <c r="AB383" t="s">
        <v>3118</v>
      </c>
      <c r="AC383">
        <v>88819799</v>
      </c>
      <c r="AD383" t="s">
        <v>3714</v>
      </c>
      <c r="AE383" t="s">
        <v>3715</v>
      </c>
      <c r="AF383">
        <v>4145</v>
      </c>
      <c r="AM383" t="s">
        <v>222</v>
      </c>
      <c r="AN383" t="s">
        <v>108</v>
      </c>
      <c r="AP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Row],[Comentário]]=back!C384,back!B384,""))))))))</f>
        <v/>
      </c>
      <c r="AQ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4" spans="1:44" x14ac:dyDescent="0.25">
      <c r="A384" t="s">
        <v>5298</v>
      </c>
      <c r="B384">
        <v>137225138</v>
      </c>
      <c r="C384" t="s">
        <v>62</v>
      </c>
      <c r="E384">
        <v>27543687</v>
      </c>
      <c r="F384" t="s">
        <v>3711</v>
      </c>
      <c r="G384" t="s">
        <v>101</v>
      </c>
      <c r="I384">
        <v>40502357</v>
      </c>
      <c r="J384" t="s">
        <v>3710</v>
      </c>
      <c r="K384" s="9">
        <v>45670.463472222225</v>
      </c>
      <c r="L384" s="9">
        <v>45670.462500000001</v>
      </c>
      <c r="M384" s="9">
        <v>45670.463472222225</v>
      </c>
      <c r="N384" t="s">
        <v>62</v>
      </c>
      <c r="O384" t="s">
        <v>62</v>
      </c>
      <c r="P384" s="8">
        <v>45670</v>
      </c>
      <c r="R384" t="s">
        <v>5022</v>
      </c>
      <c r="S384" t="s">
        <v>3712</v>
      </c>
      <c r="V384">
        <v>554834443130</v>
      </c>
      <c r="Y384" t="s">
        <v>3713</v>
      </c>
      <c r="Z384" t="s">
        <v>106</v>
      </c>
      <c r="AA384" t="s">
        <v>440</v>
      </c>
      <c r="AB384" t="s">
        <v>3118</v>
      </c>
      <c r="AC384">
        <v>88819799</v>
      </c>
      <c r="AD384" t="s">
        <v>3714</v>
      </c>
      <c r="AE384" t="s">
        <v>3715</v>
      </c>
      <c r="AF384">
        <v>4145</v>
      </c>
      <c r="AM384" t="s">
        <v>222</v>
      </c>
      <c r="AN384" t="s">
        <v>108</v>
      </c>
      <c r="AP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Row],[Comentário]]=back!C385,back!B385,""))))))))</f>
        <v/>
      </c>
      <c r="AQ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5" spans="1:44" x14ac:dyDescent="0.25">
      <c r="A385" t="s">
        <v>5298</v>
      </c>
      <c r="B385">
        <v>137225166</v>
      </c>
      <c r="C385" t="s">
        <v>62</v>
      </c>
      <c r="E385">
        <v>27543687</v>
      </c>
      <c r="F385" t="s">
        <v>3711</v>
      </c>
      <c r="G385" t="s">
        <v>101</v>
      </c>
      <c r="I385">
        <v>40502357</v>
      </c>
      <c r="J385" t="s">
        <v>3710</v>
      </c>
      <c r="K385" s="9">
        <v>45670.463541666664</v>
      </c>
      <c r="L385" s="9">
        <v>45670.462453703702</v>
      </c>
      <c r="M385" s="9">
        <v>45670.463541666664</v>
      </c>
      <c r="N385" t="s">
        <v>62</v>
      </c>
      <c r="O385" t="s">
        <v>62</v>
      </c>
      <c r="P385" s="8">
        <v>45670</v>
      </c>
      <c r="Q385" t="s">
        <v>3864</v>
      </c>
      <c r="R385" t="s">
        <v>4673</v>
      </c>
      <c r="S385" t="s">
        <v>3712</v>
      </c>
      <c r="V385">
        <v>554834443130</v>
      </c>
      <c r="Y385" t="s">
        <v>3713</v>
      </c>
      <c r="Z385" t="s">
        <v>106</v>
      </c>
      <c r="AA385" t="s">
        <v>440</v>
      </c>
      <c r="AB385" t="s">
        <v>3118</v>
      </c>
      <c r="AC385">
        <v>88819799</v>
      </c>
      <c r="AD385" t="s">
        <v>3714</v>
      </c>
      <c r="AE385" t="s">
        <v>3715</v>
      </c>
      <c r="AF385">
        <v>4145</v>
      </c>
      <c r="AM385" t="s">
        <v>222</v>
      </c>
      <c r="AN385" t="s">
        <v>108</v>
      </c>
      <c r="AP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Row],[Comentário]]=back!C386,back!B386,""))))))))</f>
        <v/>
      </c>
      <c r="AQ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6" spans="1:44" x14ac:dyDescent="0.25">
      <c r="A386" t="s">
        <v>5298</v>
      </c>
      <c r="B386">
        <v>137150695</v>
      </c>
      <c r="C386" t="s">
        <v>62</v>
      </c>
      <c r="E386">
        <v>27543687</v>
      </c>
      <c r="F386" t="s">
        <v>3711</v>
      </c>
      <c r="G386" t="s">
        <v>101</v>
      </c>
      <c r="I386">
        <v>40502357</v>
      </c>
      <c r="J386" t="s">
        <v>3710</v>
      </c>
      <c r="K386" s="9">
        <v>45667.630983796298</v>
      </c>
      <c r="L386" s="9">
        <v>45670.458333333336</v>
      </c>
      <c r="M386" s="9">
        <v>45670.462245370371</v>
      </c>
      <c r="N386" t="s">
        <v>62</v>
      </c>
      <c r="O386" t="s">
        <v>62</v>
      </c>
      <c r="P386" s="8">
        <v>45670</v>
      </c>
      <c r="R386" t="s">
        <v>5056</v>
      </c>
      <c r="S386" t="s">
        <v>3712</v>
      </c>
      <c r="V386">
        <v>554834443130</v>
      </c>
      <c r="Y386" t="s">
        <v>3713</v>
      </c>
      <c r="Z386" t="s">
        <v>106</v>
      </c>
      <c r="AA386" t="s">
        <v>440</v>
      </c>
      <c r="AB386" t="s">
        <v>3118</v>
      </c>
      <c r="AC386">
        <v>88819799</v>
      </c>
      <c r="AD386" t="s">
        <v>3714</v>
      </c>
      <c r="AE386" t="s">
        <v>3715</v>
      </c>
      <c r="AF386">
        <v>4145</v>
      </c>
      <c r="AM386" t="s">
        <v>222</v>
      </c>
      <c r="AN386" t="s">
        <v>108</v>
      </c>
      <c r="AP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Row],[Comentário]]=back!C387,back!B387,""))))))))</f>
        <v/>
      </c>
      <c r="AQ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87" spans="1:44" x14ac:dyDescent="0.25">
      <c r="A387" t="s">
        <v>5298</v>
      </c>
      <c r="B387">
        <v>137224503</v>
      </c>
      <c r="C387" t="s">
        <v>62</v>
      </c>
      <c r="E387">
        <v>27564130</v>
      </c>
      <c r="F387" t="s">
        <v>1545</v>
      </c>
      <c r="G387" t="s">
        <v>101</v>
      </c>
      <c r="I387">
        <v>40508916</v>
      </c>
      <c r="J387" t="s">
        <v>1544</v>
      </c>
      <c r="K387" s="9">
        <v>45670.461550925924</v>
      </c>
      <c r="L387" s="9">
        <v>45670.461111111108</v>
      </c>
      <c r="M387" s="9">
        <v>45670.461550925924</v>
      </c>
      <c r="N387" t="s">
        <v>62</v>
      </c>
      <c r="O387" t="s">
        <v>62</v>
      </c>
      <c r="P387" s="8">
        <v>45670</v>
      </c>
      <c r="R387" t="s">
        <v>5027</v>
      </c>
      <c r="S387" t="s">
        <v>1546</v>
      </c>
      <c r="Y387" t="s">
        <v>1547</v>
      </c>
      <c r="Z387" t="s">
        <v>106</v>
      </c>
      <c r="AA387" t="s">
        <v>107</v>
      </c>
      <c r="AB387" t="s">
        <v>110</v>
      </c>
      <c r="AC387">
        <v>4028900</v>
      </c>
      <c r="AD387" t="s">
        <v>1548</v>
      </c>
      <c r="AE387" t="s">
        <v>1549</v>
      </c>
      <c r="AF387">
        <v>2332</v>
      </c>
      <c r="AG387" t="s">
        <v>1550</v>
      </c>
      <c r="AM387" t="s">
        <v>222</v>
      </c>
      <c r="AN387" t="s">
        <v>258</v>
      </c>
      <c r="AP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Row],[Comentário]]=back!C388,back!B388,""))))))))</f>
        <v/>
      </c>
      <c r="AQ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8" spans="1:44" x14ac:dyDescent="0.25">
      <c r="A388" t="s">
        <v>5298</v>
      </c>
      <c r="B388">
        <v>137224625</v>
      </c>
      <c r="C388" t="s">
        <v>62</v>
      </c>
      <c r="E388">
        <v>27564130</v>
      </c>
      <c r="F388" t="s">
        <v>1545</v>
      </c>
      <c r="G388" t="s">
        <v>101</v>
      </c>
      <c r="I388">
        <v>40508916</v>
      </c>
      <c r="J388" t="s">
        <v>1544</v>
      </c>
      <c r="K388" s="9">
        <v>45670.461875000001</v>
      </c>
      <c r="L388" s="9">
        <v>45670.461111111108</v>
      </c>
      <c r="M388" s="9">
        <v>45670.461875000001</v>
      </c>
      <c r="N388" t="s">
        <v>62</v>
      </c>
      <c r="O388" t="s">
        <v>62</v>
      </c>
      <c r="P388" s="8">
        <v>45670</v>
      </c>
      <c r="R388" t="s">
        <v>5566</v>
      </c>
      <c r="S388" t="s">
        <v>1546</v>
      </c>
      <c r="Y388" t="s">
        <v>1547</v>
      </c>
      <c r="Z388" t="s">
        <v>106</v>
      </c>
      <c r="AA388" t="s">
        <v>107</v>
      </c>
      <c r="AB388" t="s">
        <v>110</v>
      </c>
      <c r="AC388">
        <v>4028900</v>
      </c>
      <c r="AD388" t="s">
        <v>1548</v>
      </c>
      <c r="AE388" t="s">
        <v>1549</v>
      </c>
      <c r="AF388">
        <v>2332</v>
      </c>
      <c r="AG388" t="s">
        <v>1550</v>
      </c>
      <c r="AM388" t="s">
        <v>222</v>
      </c>
      <c r="AN388" t="s">
        <v>258</v>
      </c>
      <c r="AP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Row],[Comentário]]=back!C389,back!B389,""))))))))</f>
        <v/>
      </c>
      <c r="AQ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9" spans="1:44" x14ac:dyDescent="0.25">
      <c r="A389" t="s">
        <v>5298</v>
      </c>
      <c r="B389">
        <v>137224524</v>
      </c>
      <c r="C389" t="s">
        <v>62</v>
      </c>
      <c r="E389">
        <v>27564130</v>
      </c>
      <c r="F389" t="s">
        <v>1545</v>
      </c>
      <c r="G389" t="s">
        <v>101</v>
      </c>
      <c r="I389">
        <v>40508916</v>
      </c>
      <c r="J389" t="s">
        <v>1544</v>
      </c>
      <c r="K389" s="9">
        <v>45670.461597222224</v>
      </c>
      <c r="L389" s="9">
        <v>45670.461030092592</v>
      </c>
      <c r="M389" s="9">
        <v>45670.461597222224</v>
      </c>
      <c r="N389" t="s">
        <v>62</v>
      </c>
      <c r="O389" t="s">
        <v>62</v>
      </c>
      <c r="P389" s="8">
        <v>45670</v>
      </c>
      <c r="Q389" t="s">
        <v>3864</v>
      </c>
      <c r="R389" t="s">
        <v>4027</v>
      </c>
      <c r="S389" t="s">
        <v>1546</v>
      </c>
      <c r="Y389" t="s">
        <v>1547</v>
      </c>
      <c r="Z389" t="s">
        <v>106</v>
      </c>
      <c r="AA389" t="s">
        <v>107</v>
      </c>
      <c r="AB389" t="s">
        <v>110</v>
      </c>
      <c r="AC389">
        <v>4028900</v>
      </c>
      <c r="AD389" t="s">
        <v>1548</v>
      </c>
      <c r="AE389" t="s">
        <v>1549</v>
      </c>
      <c r="AF389">
        <v>2332</v>
      </c>
      <c r="AG389" t="s">
        <v>1550</v>
      </c>
      <c r="AM389" t="s">
        <v>222</v>
      </c>
      <c r="AN389" t="s">
        <v>258</v>
      </c>
      <c r="AP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Row],[Comentário]]=back!C390,back!B390,""))))))))</f>
        <v/>
      </c>
      <c r="AQ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0" spans="1:44" x14ac:dyDescent="0.25">
      <c r="A390" t="s">
        <v>5298</v>
      </c>
      <c r="B390">
        <v>137224240</v>
      </c>
      <c r="C390" t="s">
        <v>62</v>
      </c>
      <c r="E390">
        <v>27564105</v>
      </c>
      <c r="F390" t="s">
        <v>1539</v>
      </c>
      <c r="G390" t="s">
        <v>101</v>
      </c>
      <c r="I390">
        <v>40508900</v>
      </c>
      <c r="J390" t="s">
        <v>1538</v>
      </c>
      <c r="K390" s="9">
        <v>45670.460775462961</v>
      </c>
      <c r="L390" s="9">
        <v>45670.460416666669</v>
      </c>
      <c r="M390" s="9">
        <v>45670.460775462961</v>
      </c>
      <c r="N390" t="s">
        <v>62</v>
      </c>
      <c r="O390" t="s">
        <v>62</v>
      </c>
      <c r="P390" s="8">
        <v>45670</v>
      </c>
      <c r="Q390" t="s">
        <v>3868</v>
      </c>
      <c r="R390" t="s">
        <v>5567</v>
      </c>
      <c r="S390" t="s">
        <v>1540</v>
      </c>
      <c r="T390" t="s">
        <v>1541</v>
      </c>
      <c r="V390">
        <v>5511987237720</v>
      </c>
      <c r="Y390" t="s">
        <v>1542</v>
      </c>
      <c r="Z390" t="s">
        <v>106</v>
      </c>
      <c r="AA390" t="s">
        <v>107</v>
      </c>
      <c r="AB390" t="s">
        <v>110</v>
      </c>
      <c r="AC390">
        <v>3359095</v>
      </c>
      <c r="AD390" t="s">
        <v>260</v>
      </c>
      <c r="AE390" t="s">
        <v>1543</v>
      </c>
      <c r="AF390">
        <v>197</v>
      </c>
      <c r="AG390" t="s">
        <v>1297</v>
      </c>
      <c r="AM390" t="s">
        <v>222</v>
      </c>
      <c r="AN390" t="s">
        <v>261</v>
      </c>
      <c r="AP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Row],[Comentário]]=back!C391,back!B391,""))))))))</f>
        <v/>
      </c>
      <c r="AQ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1" spans="1:44" x14ac:dyDescent="0.25">
      <c r="A391" t="s">
        <v>5298</v>
      </c>
      <c r="B391">
        <v>137223868</v>
      </c>
      <c r="C391" t="s">
        <v>62</v>
      </c>
      <c r="E391">
        <v>27564105</v>
      </c>
      <c r="F391" t="s">
        <v>1539</v>
      </c>
      <c r="G391" t="s">
        <v>101</v>
      </c>
      <c r="I391">
        <v>40508900</v>
      </c>
      <c r="J391" t="s">
        <v>1538</v>
      </c>
      <c r="K391" s="9">
        <v>45670.459722222222</v>
      </c>
      <c r="L391" s="9">
        <v>45670.459027777775</v>
      </c>
      <c r="M391" s="9">
        <v>45670.460729166669</v>
      </c>
      <c r="N391" t="s">
        <v>62</v>
      </c>
      <c r="O391" t="s">
        <v>62</v>
      </c>
      <c r="P391" s="8">
        <v>45670</v>
      </c>
      <c r="R391" t="s">
        <v>5568</v>
      </c>
      <c r="S391" t="s">
        <v>1540</v>
      </c>
      <c r="T391" t="s">
        <v>1541</v>
      </c>
      <c r="V391">
        <v>5511987237720</v>
      </c>
      <c r="Y391" t="s">
        <v>1542</v>
      </c>
      <c r="Z391" t="s">
        <v>106</v>
      </c>
      <c r="AA391" t="s">
        <v>107</v>
      </c>
      <c r="AB391" t="s">
        <v>110</v>
      </c>
      <c r="AC391">
        <v>3359095</v>
      </c>
      <c r="AD391" t="s">
        <v>260</v>
      </c>
      <c r="AE391" t="s">
        <v>1543</v>
      </c>
      <c r="AF391">
        <v>197</v>
      </c>
      <c r="AG391" t="s">
        <v>1297</v>
      </c>
      <c r="AM391" t="s">
        <v>222</v>
      </c>
      <c r="AN391" t="s">
        <v>261</v>
      </c>
      <c r="AP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Row],[Comentário]]=back!C392,back!B392,""))))))))</f>
        <v/>
      </c>
      <c r="AQ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2" spans="1:44" x14ac:dyDescent="0.25">
      <c r="A392" t="s">
        <v>5298</v>
      </c>
      <c r="B392">
        <v>137224350</v>
      </c>
      <c r="C392" t="s">
        <v>62</v>
      </c>
      <c r="E392">
        <v>27564105</v>
      </c>
      <c r="F392" t="s">
        <v>1539</v>
      </c>
      <c r="G392" t="s">
        <v>101</v>
      </c>
      <c r="I392">
        <v>40508900</v>
      </c>
      <c r="J392" t="s">
        <v>1538</v>
      </c>
      <c r="K392" s="9">
        <v>45670.461111111108</v>
      </c>
      <c r="L392" s="9">
        <v>45670.45853009259</v>
      </c>
      <c r="M392" s="9">
        <v>45670.461111111108</v>
      </c>
      <c r="N392" t="s">
        <v>62</v>
      </c>
      <c r="O392" t="s">
        <v>62</v>
      </c>
      <c r="P392" s="8">
        <v>45670</v>
      </c>
      <c r="Q392" t="s">
        <v>3864</v>
      </c>
      <c r="R392" t="s">
        <v>5569</v>
      </c>
      <c r="S392" t="s">
        <v>1540</v>
      </c>
      <c r="T392" t="s">
        <v>1541</v>
      </c>
      <c r="V392">
        <v>5511987237720</v>
      </c>
      <c r="Y392" t="s">
        <v>1542</v>
      </c>
      <c r="Z392" t="s">
        <v>106</v>
      </c>
      <c r="AA392" t="s">
        <v>107</v>
      </c>
      <c r="AB392" t="s">
        <v>110</v>
      </c>
      <c r="AC392">
        <v>3359095</v>
      </c>
      <c r="AD392" t="s">
        <v>260</v>
      </c>
      <c r="AE392" t="s">
        <v>1543</v>
      </c>
      <c r="AF392">
        <v>197</v>
      </c>
      <c r="AG392" t="s">
        <v>1297</v>
      </c>
      <c r="AM392" t="s">
        <v>222</v>
      </c>
      <c r="AN392" t="s">
        <v>261</v>
      </c>
      <c r="AP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Row],[Comentário]]=back!C393,back!B393,""))))))))</f>
        <v/>
      </c>
      <c r="AQ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3" spans="1:44" x14ac:dyDescent="0.25">
      <c r="A393" t="s">
        <v>5298</v>
      </c>
      <c r="B393">
        <v>137223775</v>
      </c>
      <c r="C393" t="s">
        <v>62</v>
      </c>
      <c r="E393">
        <v>27564105</v>
      </c>
      <c r="F393" t="s">
        <v>1539</v>
      </c>
      <c r="G393" t="s">
        <v>101</v>
      </c>
      <c r="I393">
        <v>40508900</v>
      </c>
      <c r="J393" t="s">
        <v>1538</v>
      </c>
      <c r="K393" s="9">
        <v>45670.459444444445</v>
      </c>
      <c r="L393" s="9">
        <v>45670.458333333336</v>
      </c>
      <c r="M393" s="9">
        <v>45670.459444444445</v>
      </c>
      <c r="N393" t="s">
        <v>62</v>
      </c>
      <c r="O393" t="s">
        <v>62</v>
      </c>
      <c r="P393" s="8">
        <v>45670</v>
      </c>
      <c r="R393" t="s">
        <v>5022</v>
      </c>
      <c r="S393" t="s">
        <v>1540</v>
      </c>
      <c r="T393" t="s">
        <v>1541</v>
      </c>
      <c r="V393">
        <v>5511987237720</v>
      </c>
      <c r="Y393" t="s">
        <v>1542</v>
      </c>
      <c r="Z393" t="s">
        <v>106</v>
      </c>
      <c r="AA393" t="s">
        <v>107</v>
      </c>
      <c r="AB393" t="s">
        <v>110</v>
      </c>
      <c r="AC393">
        <v>3359095</v>
      </c>
      <c r="AD393" t="s">
        <v>260</v>
      </c>
      <c r="AE393" t="s">
        <v>1543</v>
      </c>
      <c r="AF393">
        <v>197</v>
      </c>
      <c r="AG393" t="s">
        <v>1297</v>
      </c>
      <c r="AM393" t="s">
        <v>222</v>
      </c>
      <c r="AN393" t="s">
        <v>261</v>
      </c>
      <c r="AP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Row],[Comentário]]=back!C394,back!B394,""))))))))</f>
        <v/>
      </c>
      <c r="AQ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4" spans="1:44" x14ac:dyDescent="0.25">
      <c r="A394" t="s">
        <v>5298</v>
      </c>
      <c r="B394">
        <v>137223141</v>
      </c>
      <c r="C394" t="s">
        <v>62</v>
      </c>
      <c r="E394">
        <v>27564233</v>
      </c>
      <c r="F394" t="s">
        <v>1559</v>
      </c>
      <c r="G394" t="s">
        <v>101</v>
      </c>
      <c r="I394">
        <v>40508941</v>
      </c>
      <c r="J394" t="s">
        <v>1558</v>
      </c>
      <c r="K394" s="9">
        <v>45670.45758101852</v>
      </c>
      <c r="L394" s="9">
        <v>45670.457638888889</v>
      </c>
      <c r="M394" s="9">
        <v>45670.45758101852</v>
      </c>
      <c r="N394" t="s">
        <v>62</v>
      </c>
      <c r="O394" t="s">
        <v>62</v>
      </c>
      <c r="P394" s="8">
        <v>45670</v>
      </c>
      <c r="R394" t="s">
        <v>5022</v>
      </c>
      <c r="S394" t="s">
        <v>1560</v>
      </c>
      <c r="Y394" t="s">
        <v>1561</v>
      </c>
      <c r="Z394" t="s">
        <v>106</v>
      </c>
      <c r="AA394" t="s">
        <v>107</v>
      </c>
      <c r="AB394" t="s">
        <v>243</v>
      </c>
      <c r="AC394">
        <v>7042010</v>
      </c>
      <c r="AD394" t="s">
        <v>1562</v>
      </c>
      <c r="AE394" t="s">
        <v>1563</v>
      </c>
      <c r="AF394">
        <v>208</v>
      </c>
      <c r="AM394" t="s">
        <v>222</v>
      </c>
      <c r="AN394" t="s">
        <v>108</v>
      </c>
      <c r="AP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Row],[Comentário]]=back!C395,back!B395,""))))))))</f>
        <v/>
      </c>
      <c r="AQ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5" spans="1:44" x14ac:dyDescent="0.25">
      <c r="A395" t="s">
        <v>5298</v>
      </c>
      <c r="B395">
        <v>137223418</v>
      </c>
      <c r="C395" t="s">
        <v>62</v>
      </c>
      <c r="E395">
        <v>27564233</v>
      </c>
      <c r="F395" t="s">
        <v>1559</v>
      </c>
      <c r="G395" t="s">
        <v>101</v>
      </c>
      <c r="I395">
        <v>40508941</v>
      </c>
      <c r="J395" t="s">
        <v>1558</v>
      </c>
      <c r="K395" s="9">
        <v>45670.45820601852</v>
      </c>
      <c r="L395" s="9">
        <v>45670.457638888889</v>
      </c>
      <c r="M395" s="9">
        <v>45670.45820601852</v>
      </c>
      <c r="N395" t="s">
        <v>62</v>
      </c>
      <c r="O395" t="s">
        <v>62</v>
      </c>
      <c r="P395" s="8">
        <v>45670</v>
      </c>
      <c r="R395" t="s">
        <v>5570</v>
      </c>
      <c r="S395" t="s">
        <v>1560</v>
      </c>
      <c r="Y395" t="s">
        <v>1561</v>
      </c>
      <c r="Z395" t="s">
        <v>106</v>
      </c>
      <c r="AA395" t="s">
        <v>107</v>
      </c>
      <c r="AB395" t="s">
        <v>243</v>
      </c>
      <c r="AC395">
        <v>7042010</v>
      </c>
      <c r="AD395" t="s">
        <v>1562</v>
      </c>
      <c r="AE395" t="s">
        <v>1563</v>
      </c>
      <c r="AF395">
        <v>208</v>
      </c>
      <c r="AM395" t="s">
        <v>222</v>
      </c>
      <c r="AN395" t="s">
        <v>108</v>
      </c>
      <c r="AP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Row],[Comentário]]=back!C396,back!B396,""))))))))</f>
        <v/>
      </c>
      <c r="AQ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6" spans="1:44" x14ac:dyDescent="0.25">
      <c r="A396" t="s">
        <v>5298</v>
      </c>
      <c r="B396">
        <v>137223069</v>
      </c>
      <c r="C396" t="s">
        <v>62</v>
      </c>
      <c r="E396">
        <v>27564233</v>
      </c>
      <c r="F396" t="s">
        <v>1559</v>
      </c>
      <c r="G396" t="s">
        <v>101</v>
      </c>
      <c r="I396">
        <v>40508941</v>
      </c>
      <c r="J396" t="s">
        <v>1558</v>
      </c>
      <c r="K396" s="9">
        <v>45670.457337962966</v>
      </c>
      <c r="L396" s="9">
        <v>45670.45653935185</v>
      </c>
      <c r="M396" s="9">
        <v>45670.457337962966</v>
      </c>
      <c r="N396" t="s">
        <v>62</v>
      </c>
      <c r="O396" t="s">
        <v>62</v>
      </c>
      <c r="P396" s="8">
        <v>45670</v>
      </c>
      <c r="Q396" t="s">
        <v>3864</v>
      </c>
      <c r="R396" t="s">
        <v>4029</v>
      </c>
      <c r="S396" t="s">
        <v>1560</v>
      </c>
      <c r="Y396" t="s">
        <v>1561</v>
      </c>
      <c r="Z396" t="s">
        <v>106</v>
      </c>
      <c r="AA396" t="s">
        <v>107</v>
      </c>
      <c r="AB396" t="s">
        <v>243</v>
      </c>
      <c r="AC396">
        <v>7042010</v>
      </c>
      <c r="AD396" t="s">
        <v>1562</v>
      </c>
      <c r="AE396" t="s">
        <v>1563</v>
      </c>
      <c r="AF396">
        <v>208</v>
      </c>
      <c r="AM396" t="s">
        <v>222</v>
      </c>
      <c r="AN396" t="s">
        <v>108</v>
      </c>
      <c r="AP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Row],[Comentário]]=back!C397,back!B397,""))))))))</f>
        <v/>
      </c>
      <c r="AQ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7" spans="1:44" x14ac:dyDescent="0.25">
      <c r="A397" t="s">
        <v>5298</v>
      </c>
      <c r="B397">
        <v>137222740</v>
      </c>
      <c r="C397" t="s">
        <v>62</v>
      </c>
      <c r="E397">
        <v>27500921</v>
      </c>
      <c r="F397" t="s">
        <v>3511</v>
      </c>
      <c r="G397" t="s">
        <v>101</v>
      </c>
      <c r="I397">
        <v>40466815</v>
      </c>
      <c r="J397" t="s">
        <v>3510</v>
      </c>
      <c r="K397" s="9">
        <v>45670.456331018519</v>
      </c>
      <c r="L397" s="9">
        <v>45670.456250000003</v>
      </c>
      <c r="M397" s="9">
        <v>45670.456331018519</v>
      </c>
      <c r="N397" t="s">
        <v>62</v>
      </c>
      <c r="O397" t="s">
        <v>62</v>
      </c>
      <c r="P397" s="8">
        <v>45670</v>
      </c>
      <c r="R397" t="s">
        <v>5571</v>
      </c>
      <c r="S397" t="s">
        <v>3512</v>
      </c>
      <c r="T397" t="s">
        <v>3513</v>
      </c>
      <c r="Y397" t="s">
        <v>3514</v>
      </c>
      <c r="Z397" t="s">
        <v>106</v>
      </c>
      <c r="AA397" t="s">
        <v>1074</v>
      </c>
      <c r="AB397" t="s">
        <v>1075</v>
      </c>
      <c r="AC397">
        <v>29103300</v>
      </c>
      <c r="AD397" t="s">
        <v>3515</v>
      </c>
      <c r="AE397" t="s">
        <v>3516</v>
      </c>
      <c r="AF397">
        <v>4000</v>
      </c>
      <c r="AG397" t="s">
        <v>3517</v>
      </c>
      <c r="AM397" t="s">
        <v>222</v>
      </c>
      <c r="AN397" t="s">
        <v>261</v>
      </c>
      <c r="AP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Row],[Comentário]]=back!C398,back!B398,""))))))))</f>
        <v/>
      </c>
      <c r="AQ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8" spans="1:44" x14ac:dyDescent="0.25">
      <c r="A398" t="s">
        <v>5298</v>
      </c>
      <c r="B398">
        <v>137222674</v>
      </c>
      <c r="C398" t="s">
        <v>62</v>
      </c>
      <c r="E398">
        <v>27500921</v>
      </c>
      <c r="F398" t="s">
        <v>3511</v>
      </c>
      <c r="G398" t="s">
        <v>101</v>
      </c>
      <c r="I398">
        <v>40466815</v>
      </c>
      <c r="J398" t="s">
        <v>3510</v>
      </c>
      <c r="K398" s="9">
        <v>45670.456134259257</v>
      </c>
      <c r="L398" s="9">
        <v>45670.455740740741</v>
      </c>
      <c r="M398" s="9">
        <v>45670.456134259257</v>
      </c>
      <c r="N398" t="s">
        <v>62</v>
      </c>
      <c r="O398" t="s">
        <v>62</v>
      </c>
      <c r="P398" s="8">
        <v>45670</v>
      </c>
      <c r="Q398" t="s">
        <v>3864</v>
      </c>
      <c r="R398" t="s">
        <v>4565</v>
      </c>
      <c r="S398" t="s">
        <v>3512</v>
      </c>
      <c r="T398" t="s">
        <v>3513</v>
      </c>
      <c r="Y398" t="s">
        <v>3514</v>
      </c>
      <c r="Z398" t="s">
        <v>106</v>
      </c>
      <c r="AA398" t="s">
        <v>1074</v>
      </c>
      <c r="AB398" t="s">
        <v>1075</v>
      </c>
      <c r="AC398">
        <v>29103300</v>
      </c>
      <c r="AD398" t="s">
        <v>3515</v>
      </c>
      <c r="AE398" t="s">
        <v>3516</v>
      </c>
      <c r="AF398">
        <v>4000</v>
      </c>
      <c r="AG398" t="s">
        <v>3517</v>
      </c>
      <c r="AM398" t="s">
        <v>222</v>
      </c>
      <c r="AN398" t="s">
        <v>261</v>
      </c>
      <c r="AP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Row],[Comentário]]=back!C399,back!B399,""))))))))</f>
        <v/>
      </c>
      <c r="AQ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9" spans="1:44" x14ac:dyDescent="0.25">
      <c r="A399" t="s">
        <v>5298</v>
      </c>
      <c r="B399">
        <v>137222663</v>
      </c>
      <c r="C399" t="s">
        <v>62</v>
      </c>
      <c r="E399">
        <v>27500921</v>
      </c>
      <c r="F399" t="s">
        <v>3511</v>
      </c>
      <c r="G399" t="s">
        <v>101</v>
      </c>
      <c r="I399">
        <v>40466815</v>
      </c>
      <c r="J399" t="s">
        <v>3510</v>
      </c>
      <c r="K399" s="9">
        <v>45670.456099537034</v>
      </c>
      <c r="L399" s="9">
        <v>45670.455555555556</v>
      </c>
      <c r="M399" s="9">
        <v>45670.456099537034</v>
      </c>
      <c r="N399" t="s">
        <v>62</v>
      </c>
      <c r="O399" t="s">
        <v>62</v>
      </c>
      <c r="P399" s="8">
        <v>45670</v>
      </c>
      <c r="R399" t="s">
        <v>5027</v>
      </c>
      <c r="S399" t="s">
        <v>3512</v>
      </c>
      <c r="T399" t="s">
        <v>3513</v>
      </c>
      <c r="Y399" t="s">
        <v>3514</v>
      </c>
      <c r="Z399" t="s">
        <v>106</v>
      </c>
      <c r="AA399" t="s">
        <v>1074</v>
      </c>
      <c r="AB399" t="s">
        <v>1075</v>
      </c>
      <c r="AC399">
        <v>29103300</v>
      </c>
      <c r="AD399" t="s">
        <v>3515</v>
      </c>
      <c r="AE399" t="s">
        <v>3516</v>
      </c>
      <c r="AF399">
        <v>4000</v>
      </c>
      <c r="AG399" t="s">
        <v>3517</v>
      </c>
      <c r="AM399" t="s">
        <v>222</v>
      </c>
      <c r="AN399" t="s">
        <v>261</v>
      </c>
      <c r="AP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Row],[Comentário]]=back!C400,back!B400,""))))))))</f>
        <v/>
      </c>
      <c r="AQ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0" spans="1:44" x14ac:dyDescent="0.25">
      <c r="A400" t="s">
        <v>5298</v>
      </c>
      <c r="B400">
        <v>137222556</v>
      </c>
      <c r="C400" t="s">
        <v>62</v>
      </c>
      <c r="E400">
        <v>27500921</v>
      </c>
      <c r="F400" t="s">
        <v>3511</v>
      </c>
      <c r="G400" t="s">
        <v>101</v>
      </c>
      <c r="I400">
        <v>40466815</v>
      </c>
      <c r="J400" t="s">
        <v>3510</v>
      </c>
      <c r="K400" s="9">
        <v>45670.455810185187</v>
      </c>
      <c r="L400" s="9">
        <v>45670.455428240741</v>
      </c>
      <c r="M400" s="9">
        <v>45670.455810185187</v>
      </c>
      <c r="N400" t="s">
        <v>62</v>
      </c>
      <c r="O400" t="s">
        <v>62</v>
      </c>
      <c r="P400" s="8">
        <v>45670</v>
      </c>
      <c r="Q400" t="s">
        <v>3864</v>
      </c>
      <c r="R400" t="s">
        <v>4790</v>
      </c>
      <c r="S400" t="s">
        <v>3512</v>
      </c>
      <c r="T400" t="s">
        <v>3513</v>
      </c>
      <c r="Y400" t="s">
        <v>3514</v>
      </c>
      <c r="Z400" t="s">
        <v>106</v>
      </c>
      <c r="AA400" t="s">
        <v>1074</v>
      </c>
      <c r="AB400" t="s">
        <v>1075</v>
      </c>
      <c r="AC400">
        <v>29103300</v>
      </c>
      <c r="AD400" t="s">
        <v>3515</v>
      </c>
      <c r="AE400" t="s">
        <v>3516</v>
      </c>
      <c r="AF400">
        <v>4000</v>
      </c>
      <c r="AG400" t="s">
        <v>3517</v>
      </c>
      <c r="AM400" t="s">
        <v>222</v>
      </c>
      <c r="AN400" t="s">
        <v>261</v>
      </c>
      <c r="AP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Row],[Comentário]]=back!C401,back!B401,""))))))))</f>
        <v/>
      </c>
      <c r="AQ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1" spans="1:44" x14ac:dyDescent="0.25">
      <c r="A401" t="s">
        <v>5298</v>
      </c>
      <c r="B401">
        <v>137222274</v>
      </c>
      <c r="C401" t="s">
        <v>62</v>
      </c>
      <c r="E401">
        <v>27530004</v>
      </c>
      <c r="F401" t="s">
        <v>3457</v>
      </c>
      <c r="G401" t="s">
        <v>101</v>
      </c>
      <c r="I401">
        <v>40491525</v>
      </c>
      <c r="J401" t="s">
        <v>3456</v>
      </c>
      <c r="K401" s="9">
        <v>45670.454976851855</v>
      </c>
      <c r="L401" s="9">
        <v>45670.454861111109</v>
      </c>
      <c r="M401" s="9">
        <v>45670.454976851855</v>
      </c>
      <c r="N401" t="s">
        <v>62</v>
      </c>
      <c r="O401" t="s">
        <v>62</v>
      </c>
      <c r="P401" s="8">
        <v>45670</v>
      </c>
      <c r="R401" t="s">
        <v>5027</v>
      </c>
      <c r="S401" t="s">
        <v>3458</v>
      </c>
      <c r="T401" t="s">
        <v>3459</v>
      </c>
      <c r="Y401" t="s">
        <v>3460</v>
      </c>
      <c r="Z401" t="s">
        <v>106</v>
      </c>
      <c r="AA401" t="s">
        <v>440</v>
      </c>
      <c r="AB401" t="s">
        <v>2572</v>
      </c>
      <c r="AC401">
        <v>89115285</v>
      </c>
      <c r="AD401" t="s">
        <v>3461</v>
      </c>
      <c r="AE401" t="s">
        <v>3462</v>
      </c>
      <c r="AF401">
        <v>4657</v>
      </c>
      <c r="AG401" t="s">
        <v>3463</v>
      </c>
      <c r="AM401" t="s">
        <v>222</v>
      </c>
      <c r="AN401" t="s">
        <v>108</v>
      </c>
      <c r="AP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Row],[Comentário]]=back!C402,back!B402,""))))))))</f>
        <v/>
      </c>
      <c r="AQ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2" spans="1:44" x14ac:dyDescent="0.25">
      <c r="A402" t="s">
        <v>5298</v>
      </c>
      <c r="B402">
        <v>137222350</v>
      </c>
      <c r="C402" t="s">
        <v>62</v>
      </c>
      <c r="E402">
        <v>27530004</v>
      </c>
      <c r="F402" t="s">
        <v>3457</v>
      </c>
      <c r="G402" t="s">
        <v>101</v>
      </c>
      <c r="I402">
        <v>40491525</v>
      </c>
      <c r="J402" t="s">
        <v>3456</v>
      </c>
      <c r="K402" s="9">
        <v>45670.455196759256</v>
      </c>
      <c r="L402" s="9">
        <v>45670.454861111109</v>
      </c>
      <c r="M402" s="9">
        <v>45670.455196759256</v>
      </c>
      <c r="N402" t="s">
        <v>62</v>
      </c>
      <c r="O402" t="s">
        <v>62</v>
      </c>
      <c r="P402" s="8">
        <v>45670</v>
      </c>
      <c r="R402" t="s">
        <v>5571</v>
      </c>
      <c r="S402" t="s">
        <v>3458</v>
      </c>
      <c r="T402" t="s">
        <v>3459</v>
      </c>
      <c r="Y402" t="s">
        <v>3460</v>
      </c>
      <c r="Z402" t="s">
        <v>106</v>
      </c>
      <c r="AA402" t="s">
        <v>440</v>
      </c>
      <c r="AB402" t="s">
        <v>2572</v>
      </c>
      <c r="AC402">
        <v>89115285</v>
      </c>
      <c r="AD402" t="s">
        <v>3461</v>
      </c>
      <c r="AE402" t="s">
        <v>3462</v>
      </c>
      <c r="AF402">
        <v>4657</v>
      </c>
      <c r="AG402" t="s">
        <v>3463</v>
      </c>
      <c r="AM402" t="s">
        <v>222</v>
      </c>
      <c r="AN402" t="s">
        <v>108</v>
      </c>
      <c r="AP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Row],[Comentário]]=back!C403,back!B403,""))))))))</f>
        <v/>
      </c>
      <c r="AQ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3" spans="1:44" x14ac:dyDescent="0.25">
      <c r="A403" t="s">
        <v>5298</v>
      </c>
      <c r="B403">
        <v>137222309</v>
      </c>
      <c r="C403" t="s">
        <v>62</v>
      </c>
      <c r="E403">
        <v>27530004</v>
      </c>
      <c r="F403" t="s">
        <v>3457</v>
      </c>
      <c r="G403" t="s">
        <v>101</v>
      </c>
      <c r="I403">
        <v>40491525</v>
      </c>
      <c r="J403" t="s">
        <v>3456</v>
      </c>
      <c r="K403" s="9">
        <v>45670.455092592594</v>
      </c>
      <c r="L403" s="9">
        <v>45670.454861111109</v>
      </c>
      <c r="M403" s="9">
        <v>45670.455092592594</v>
      </c>
      <c r="N403" t="s">
        <v>62</v>
      </c>
      <c r="O403" t="s">
        <v>62</v>
      </c>
      <c r="P403" s="8">
        <v>45670</v>
      </c>
      <c r="Q403" t="s">
        <v>3864</v>
      </c>
      <c r="R403" t="s">
        <v>4681</v>
      </c>
      <c r="S403" t="s">
        <v>3458</v>
      </c>
      <c r="T403" t="s">
        <v>3459</v>
      </c>
      <c r="Y403" t="s">
        <v>3460</v>
      </c>
      <c r="Z403" t="s">
        <v>106</v>
      </c>
      <c r="AA403" t="s">
        <v>440</v>
      </c>
      <c r="AB403" t="s">
        <v>2572</v>
      </c>
      <c r="AC403">
        <v>89115285</v>
      </c>
      <c r="AD403" t="s">
        <v>3461</v>
      </c>
      <c r="AE403" t="s">
        <v>3462</v>
      </c>
      <c r="AF403">
        <v>4657</v>
      </c>
      <c r="AG403" t="s">
        <v>3463</v>
      </c>
      <c r="AM403" t="s">
        <v>222</v>
      </c>
      <c r="AN403" t="s">
        <v>108</v>
      </c>
      <c r="AP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Row],[Comentário]]=back!C404,back!B404,""))))))))</f>
        <v/>
      </c>
      <c r="AQ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4" spans="1:44" x14ac:dyDescent="0.25">
      <c r="A404" t="s">
        <v>5298</v>
      </c>
      <c r="B404">
        <v>137222244</v>
      </c>
      <c r="C404" t="s">
        <v>62</v>
      </c>
      <c r="E404">
        <v>27530004</v>
      </c>
      <c r="F404" t="s">
        <v>3457</v>
      </c>
      <c r="G404" t="s">
        <v>101</v>
      </c>
      <c r="I404">
        <v>40491525</v>
      </c>
      <c r="J404" t="s">
        <v>3456</v>
      </c>
      <c r="K404" s="9">
        <v>45670.454895833333</v>
      </c>
      <c r="L404" s="9">
        <v>45670.454062500001</v>
      </c>
      <c r="M404" s="9">
        <v>45670.454895833333</v>
      </c>
      <c r="N404" t="s">
        <v>62</v>
      </c>
      <c r="O404" t="s">
        <v>62</v>
      </c>
      <c r="P404" s="8">
        <v>45670</v>
      </c>
      <c r="Q404" t="s">
        <v>3864</v>
      </c>
      <c r="R404" t="s">
        <v>4682</v>
      </c>
      <c r="S404" t="s">
        <v>3458</v>
      </c>
      <c r="T404" t="s">
        <v>3459</v>
      </c>
      <c r="Y404" t="s">
        <v>3460</v>
      </c>
      <c r="Z404" t="s">
        <v>106</v>
      </c>
      <c r="AA404" t="s">
        <v>440</v>
      </c>
      <c r="AB404" t="s">
        <v>2572</v>
      </c>
      <c r="AC404">
        <v>89115285</v>
      </c>
      <c r="AD404" t="s">
        <v>3461</v>
      </c>
      <c r="AE404" t="s">
        <v>3462</v>
      </c>
      <c r="AF404">
        <v>4657</v>
      </c>
      <c r="AG404" t="s">
        <v>3463</v>
      </c>
      <c r="AM404" t="s">
        <v>222</v>
      </c>
      <c r="AN404" t="s">
        <v>108</v>
      </c>
      <c r="AP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Row],[Comentário]]=back!C405,back!B405,""))))))))</f>
        <v/>
      </c>
      <c r="AQ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5" spans="1:44" x14ac:dyDescent="0.25">
      <c r="A405" t="s">
        <v>5298</v>
      </c>
      <c r="B405">
        <v>137221879</v>
      </c>
      <c r="C405" t="s">
        <v>62</v>
      </c>
      <c r="E405">
        <v>27505905</v>
      </c>
      <c r="F405" t="s">
        <v>3483</v>
      </c>
      <c r="G405" t="s">
        <v>101</v>
      </c>
      <c r="I405">
        <v>40466569</v>
      </c>
      <c r="J405" t="s">
        <v>3482</v>
      </c>
      <c r="K405" s="9">
        <v>45670.453761574077</v>
      </c>
      <c r="L405" s="9">
        <v>45670.453472222223</v>
      </c>
      <c r="M405" s="9">
        <v>45670.453761574077</v>
      </c>
      <c r="N405" t="s">
        <v>62</v>
      </c>
      <c r="O405" t="s">
        <v>62</v>
      </c>
      <c r="P405" s="8">
        <v>45670</v>
      </c>
      <c r="R405" t="s">
        <v>5571</v>
      </c>
      <c r="S405" t="s">
        <v>4857</v>
      </c>
      <c r="T405" t="s">
        <v>3484</v>
      </c>
      <c r="Y405" t="s">
        <v>3485</v>
      </c>
      <c r="Z405" t="s">
        <v>106</v>
      </c>
      <c r="AA405" t="s">
        <v>107</v>
      </c>
      <c r="AB405" t="s">
        <v>3486</v>
      </c>
      <c r="AC405">
        <v>6900050</v>
      </c>
      <c r="AD405" t="s">
        <v>161</v>
      </c>
      <c r="AE405" t="s">
        <v>3487</v>
      </c>
      <c r="AF405">
        <v>119</v>
      </c>
      <c r="AM405" t="s">
        <v>222</v>
      </c>
      <c r="AN405" t="s">
        <v>108</v>
      </c>
      <c r="AP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Row],[Comentário]]=back!C406,back!B406,""))))))))</f>
        <v/>
      </c>
      <c r="AQ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6" spans="1:44" x14ac:dyDescent="0.25">
      <c r="A406" t="s">
        <v>5298</v>
      </c>
      <c r="B406">
        <v>137221832</v>
      </c>
      <c r="C406" t="s">
        <v>62</v>
      </c>
      <c r="E406">
        <v>27505905</v>
      </c>
      <c r="F406" t="s">
        <v>3483</v>
      </c>
      <c r="G406" t="s">
        <v>101</v>
      </c>
      <c r="I406">
        <v>40466569</v>
      </c>
      <c r="J406" t="s">
        <v>3482</v>
      </c>
      <c r="K406" s="9">
        <v>45670.453611111108</v>
      </c>
      <c r="L406" s="9">
        <v>45670.453252314815</v>
      </c>
      <c r="M406" s="9">
        <v>45670.453611111108</v>
      </c>
      <c r="N406" t="s">
        <v>62</v>
      </c>
      <c r="O406" t="s">
        <v>62</v>
      </c>
      <c r="P406" s="8">
        <v>45670</v>
      </c>
      <c r="Q406" t="s">
        <v>3864</v>
      </c>
      <c r="R406" t="s">
        <v>4558</v>
      </c>
      <c r="S406" t="s">
        <v>4857</v>
      </c>
      <c r="T406" t="s">
        <v>3484</v>
      </c>
      <c r="Y406" t="s">
        <v>3485</v>
      </c>
      <c r="Z406" t="s">
        <v>106</v>
      </c>
      <c r="AA406" t="s">
        <v>107</v>
      </c>
      <c r="AB406" t="s">
        <v>3486</v>
      </c>
      <c r="AC406">
        <v>6900050</v>
      </c>
      <c r="AD406" t="s">
        <v>161</v>
      </c>
      <c r="AE406" t="s">
        <v>3487</v>
      </c>
      <c r="AF406">
        <v>119</v>
      </c>
      <c r="AM406" t="s">
        <v>222</v>
      </c>
      <c r="AN406" t="s">
        <v>108</v>
      </c>
      <c r="AP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Row],[Comentário]]=back!C407,back!B407,""))))))))</f>
        <v/>
      </c>
      <c r="AQ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7" spans="1:44" x14ac:dyDescent="0.25">
      <c r="A407" t="s">
        <v>5298</v>
      </c>
      <c r="B407">
        <v>137221738</v>
      </c>
      <c r="C407" t="s">
        <v>62</v>
      </c>
      <c r="E407">
        <v>27505905</v>
      </c>
      <c r="F407" t="s">
        <v>3483</v>
      </c>
      <c r="G407" t="s">
        <v>101</v>
      </c>
      <c r="I407">
        <v>40466569</v>
      </c>
      <c r="J407" t="s">
        <v>3482</v>
      </c>
      <c r="K407" s="9">
        <v>45670.453344907408</v>
      </c>
      <c r="L407" s="9">
        <v>45670.453009259261</v>
      </c>
      <c r="M407" s="9">
        <v>45670.453344907408</v>
      </c>
      <c r="N407" t="s">
        <v>62</v>
      </c>
      <c r="O407" t="s">
        <v>62</v>
      </c>
      <c r="P407" s="8">
        <v>45670</v>
      </c>
      <c r="Q407" t="s">
        <v>3864</v>
      </c>
      <c r="R407" t="s">
        <v>4877</v>
      </c>
      <c r="S407" t="s">
        <v>4857</v>
      </c>
      <c r="T407" t="s">
        <v>3484</v>
      </c>
      <c r="Y407" t="s">
        <v>3485</v>
      </c>
      <c r="Z407" t="s">
        <v>106</v>
      </c>
      <c r="AA407" t="s">
        <v>107</v>
      </c>
      <c r="AB407" t="s">
        <v>3486</v>
      </c>
      <c r="AC407">
        <v>6900050</v>
      </c>
      <c r="AD407" t="s">
        <v>161</v>
      </c>
      <c r="AE407" t="s">
        <v>3487</v>
      </c>
      <c r="AF407">
        <v>119</v>
      </c>
      <c r="AM407" t="s">
        <v>222</v>
      </c>
      <c r="AN407" t="s">
        <v>108</v>
      </c>
      <c r="AP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Row],[Comentário]]=back!C408,back!B408,""))))))))</f>
        <v/>
      </c>
      <c r="AQ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8" spans="1:44" x14ac:dyDescent="0.25">
      <c r="A408" t="s">
        <v>5298</v>
      </c>
      <c r="B408">
        <v>137221791</v>
      </c>
      <c r="C408" t="s">
        <v>62</v>
      </c>
      <c r="E408">
        <v>27505905</v>
      </c>
      <c r="F408" t="s">
        <v>3483</v>
      </c>
      <c r="G408" t="s">
        <v>101</v>
      </c>
      <c r="I408">
        <v>40466569</v>
      </c>
      <c r="J408" t="s">
        <v>3482</v>
      </c>
      <c r="K408" s="9">
        <v>45670.45349537037</v>
      </c>
      <c r="L408" s="9">
        <v>45670.452777777777</v>
      </c>
      <c r="M408" s="9">
        <v>45670.45349537037</v>
      </c>
      <c r="N408" t="s">
        <v>62</v>
      </c>
      <c r="O408" t="s">
        <v>62</v>
      </c>
      <c r="P408" s="8">
        <v>45670</v>
      </c>
      <c r="R408" t="s">
        <v>5027</v>
      </c>
      <c r="S408" t="s">
        <v>4857</v>
      </c>
      <c r="T408" t="s">
        <v>3484</v>
      </c>
      <c r="Y408" t="s">
        <v>3485</v>
      </c>
      <c r="Z408" t="s">
        <v>106</v>
      </c>
      <c r="AA408" t="s">
        <v>107</v>
      </c>
      <c r="AB408" t="s">
        <v>3486</v>
      </c>
      <c r="AC408">
        <v>6900050</v>
      </c>
      <c r="AD408" t="s">
        <v>161</v>
      </c>
      <c r="AE408" t="s">
        <v>3487</v>
      </c>
      <c r="AF408">
        <v>119</v>
      </c>
      <c r="AM408" t="s">
        <v>222</v>
      </c>
      <c r="AN408" t="s">
        <v>108</v>
      </c>
      <c r="AP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Row],[Comentário]]=back!C409,back!B409,""))))))))</f>
        <v/>
      </c>
      <c r="AQ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9" spans="1:44" x14ac:dyDescent="0.25">
      <c r="A409" t="s">
        <v>5298</v>
      </c>
      <c r="B409">
        <v>137221462</v>
      </c>
      <c r="C409" t="s">
        <v>62</v>
      </c>
      <c r="E409">
        <v>27493809</v>
      </c>
      <c r="F409" t="s">
        <v>3676</v>
      </c>
      <c r="G409" t="s">
        <v>101</v>
      </c>
      <c r="I409">
        <v>40464102</v>
      </c>
      <c r="J409" t="s">
        <v>3675</v>
      </c>
      <c r="K409" s="9">
        <v>45670.452557870369</v>
      </c>
      <c r="L409" s="9">
        <v>45670.45208333333</v>
      </c>
      <c r="M409" s="9">
        <v>45670.452557870369</v>
      </c>
      <c r="N409" t="s">
        <v>62</v>
      </c>
      <c r="O409" t="s">
        <v>62</v>
      </c>
      <c r="P409" s="8">
        <v>45670</v>
      </c>
      <c r="R409" t="s">
        <v>5022</v>
      </c>
      <c r="S409" t="s">
        <v>3677</v>
      </c>
      <c r="T409" t="s">
        <v>4880</v>
      </c>
      <c r="Y409" t="s">
        <v>3678</v>
      </c>
      <c r="Z409" t="s">
        <v>106</v>
      </c>
      <c r="AA409" t="s">
        <v>107</v>
      </c>
      <c r="AB409" t="s">
        <v>1979</v>
      </c>
      <c r="AC409">
        <v>13290000</v>
      </c>
      <c r="AD409" t="s">
        <v>3542</v>
      </c>
      <c r="AE409" t="s">
        <v>3679</v>
      </c>
      <c r="AF409">
        <v>982</v>
      </c>
      <c r="AM409" t="s">
        <v>119</v>
      </c>
      <c r="AN409" t="s">
        <v>108</v>
      </c>
      <c r="AP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Row],[Comentário]]=back!C410,back!B410,""))))))))</f>
        <v/>
      </c>
      <c r="AQ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0" spans="1:44" x14ac:dyDescent="0.25">
      <c r="A410" t="s">
        <v>5298</v>
      </c>
      <c r="B410">
        <v>137221550</v>
      </c>
      <c r="C410" t="s">
        <v>62</v>
      </c>
      <c r="E410">
        <v>27493809</v>
      </c>
      <c r="F410" t="s">
        <v>3676</v>
      </c>
      <c r="G410" t="s">
        <v>101</v>
      </c>
      <c r="I410">
        <v>40464102</v>
      </c>
      <c r="J410" t="s">
        <v>3675</v>
      </c>
      <c r="K410" s="9">
        <v>45670.452847222223</v>
      </c>
      <c r="L410" s="9">
        <v>45670.45208333333</v>
      </c>
      <c r="M410" s="9">
        <v>45670.452847222223</v>
      </c>
      <c r="N410" t="s">
        <v>62</v>
      </c>
      <c r="O410" t="s">
        <v>62</v>
      </c>
      <c r="P410" s="8">
        <v>45670</v>
      </c>
      <c r="R410" t="s">
        <v>5572</v>
      </c>
      <c r="S410" t="s">
        <v>3677</v>
      </c>
      <c r="T410" t="s">
        <v>4880</v>
      </c>
      <c r="Y410" t="s">
        <v>3678</v>
      </c>
      <c r="Z410" t="s">
        <v>106</v>
      </c>
      <c r="AA410" t="s">
        <v>107</v>
      </c>
      <c r="AB410" t="s">
        <v>1979</v>
      </c>
      <c r="AC410">
        <v>13290000</v>
      </c>
      <c r="AD410" t="s">
        <v>3542</v>
      </c>
      <c r="AE410" t="s">
        <v>3679</v>
      </c>
      <c r="AF410">
        <v>982</v>
      </c>
      <c r="AM410" t="s">
        <v>119</v>
      </c>
      <c r="AN410" t="s">
        <v>108</v>
      </c>
      <c r="AP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Row],[Comentário]]=back!C411,back!B411,""))))))))</f>
        <v/>
      </c>
      <c r="AQ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1" spans="1:44" x14ac:dyDescent="0.25">
      <c r="A411" t="s">
        <v>5298</v>
      </c>
      <c r="B411">
        <v>137221436</v>
      </c>
      <c r="C411" t="s">
        <v>62</v>
      </c>
      <c r="E411">
        <v>27493809</v>
      </c>
      <c r="F411" t="s">
        <v>3676</v>
      </c>
      <c r="G411" t="s">
        <v>101</v>
      </c>
      <c r="I411">
        <v>40464102</v>
      </c>
      <c r="J411" t="s">
        <v>3675</v>
      </c>
      <c r="K411" s="9">
        <v>45670.452488425923</v>
      </c>
      <c r="L411" s="9">
        <v>45670.45208333333</v>
      </c>
      <c r="M411" s="9">
        <v>45670.452488425923</v>
      </c>
      <c r="N411" t="s">
        <v>62</v>
      </c>
      <c r="O411" t="s">
        <v>62</v>
      </c>
      <c r="P411" s="8">
        <v>45670</v>
      </c>
      <c r="Q411" t="s">
        <v>3868</v>
      </c>
      <c r="R411" t="s">
        <v>5573</v>
      </c>
      <c r="S411" t="s">
        <v>3677</v>
      </c>
      <c r="T411" t="s">
        <v>4880</v>
      </c>
      <c r="Y411" t="s">
        <v>3678</v>
      </c>
      <c r="Z411" t="s">
        <v>106</v>
      </c>
      <c r="AA411" t="s">
        <v>107</v>
      </c>
      <c r="AB411" t="s">
        <v>1979</v>
      </c>
      <c r="AC411">
        <v>13290000</v>
      </c>
      <c r="AD411" t="s">
        <v>3542</v>
      </c>
      <c r="AE411" t="s">
        <v>3679</v>
      </c>
      <c r="AF411">
        <v>982</v>
      </c>
      <c r="AM411" t="s">
        <v>119</v>
      </c>
      <c r="AN411" t="s">
        <v>108</v>
      </c>
      <c r="AP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Row],[Comentário]]=back!C412,back!B412,""))))))))</f>
        <v/>
      </c>
      <c r="AQ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2" spans="1:44" x14ac:dyDescent="0.25">
      <c r="A412" t="s">
        <v>5298</v>
      </c>
      <c r="B412">
        <v>137221032</v>
      </c>
      <c r="C412" t="s">
        <v>62</v>
      </c>
      <c r="E412">
        <v>27493809</v>
      </c>
      <c r="F412" t="s">
        <v>3676</v>
      </c>
      <c r="G412" t="s">
        <v>101</v>
      </c>
      <c r="I412">
        <v>40464102</v>
      </c>
      <c r="J412" t="s">
        <v>3675</v>
      </c>
      <c r="K412" s="9">
        <v>45670.451249999998</v>
      </c>
      <c r="L412" s="9">
        <v>45670.449502314812</v>
      </c>
      <c r="M412" s="9">
        <v>45670.451249999998</v>
      </c>
      <c r="N412" t="s">
        <v>62</v>
      </c>
      <c r="O412" t="s">
        <v>62</v>
      </c>
      <c r="P412" s="8">
        <v>45670</v>
      </c>
      <c r="Q412" t="s">
        <v>3864</v>
      </c>
      <c r="R412" t="s">
        <v>4813</v>
      </c>
      <c r="S412" t="s">
        <v>3677</v>
      </c>
      <c r="T412" t="s">
        <v>4880</v>
      </c>
      <c r="Y412" t="s">
        <v>3678</v>
      </c>
      <c r="Z412" t="s">
        <v>106</v>
      </c>
      <c r="AA412" t="s">
        <v>107</v>
      </c>
      <c r="AB412" t="s">
        <v>1979</v>
      </c>
      <c r="AC412">
        <v>13290000</v>
      </c>
      <c r="AD412" t="s">
        <v>3542</v>
      </c>
      <c r="AE412" t="s">
        <v>3679</v>
      </c>
      <c r="AF412">
        <v>982</v>
      </c>
      <c r="AM412" t="s">
        <v>119</v>
      </c>
      <c r="AN412" t="s">
        <v>108</v>
      </c>
      <c r="AP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Row],[Comentário]]=back!C413,back!B413,""))))))))</f>
        <v/>
      </c>
      <c r="AQ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3" spans="1:44" x14ac:dyDescent="0.25">
      <c r="A413" t="s">
        <v>5298</v>
      </c>
      <c r="B413">
        <v>137220245</v>
      </c>
      <c r="C413" t="s">
        <v>62</v>
      </c>
      <c r="E413">
        <v>27544477</v>
      </c>
      <c r="F413" t="s">
        <v>3533</v>
      </c>
      <c r="G413" t="s">
        <v>101</v>
      </c>
      <c r="I413">
        <v>40502874</v>
      </c>
      <c r="J413" t="s">
        <v>3532</v>
      </c>
      <c r="K413" s="9">
        <v>45670.448692129627</v>
      </c>
      <c r="L413" s="9">
        <v>45670.448611111111</v>
      </c>
      <c r="M413" s="9">
        <v>45670.448692129627</v>
      </c>
      <c r="N413" t="s">
        <v>62</v>
      </c>
      <c r="O413" t="s">
        <v>62</v>
      </c>
      <c r="P413" s="8">
        <v>45670</v>
      </c>
      <c r="R413" t="s">
        <v>5027</v>
      </c>
      <c r="S413" t="s">
        <v>3534</v>
      </c>
      <c r="V413">
        <v>5543999232663</v>
      </c>
      <c r="Y413" t="s">
        <v>3535</v>
      </c>
      <c r="Z413" t="s">
        <v>106</v>
      </c>
      <c r="AA413" t="s">
        <v>315</v>
      </c>
      <c r="AB413" t="s">
        <v>3536</v>
      </c>
      <c r="AC413">
        <v>86430000</v>
      </c>
      <c r="AD413" t="s">
        <v>3537</v>
      </c>
      <c r="AE413" t="s">
        <v>3538</v>
      </c>
      <c r="AF413">
        <v>147</v>
      </c>
      <c r="AM413" t="s">
        <v>222</v>
      </c>
      <c r="AN413" t="s">
        <v>261</v>
      </c>
      <c r="AP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Row],[Comentário]]=back!C414,back!B414,""))))))))</f>
        <v/>
      </c>
      <c r="AQ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4" spans="1:44" x14ac:dyDescent="0.25">
      <c r="A414" t="s">
        <v>5298</v>
      </c>
      <c r="B414">
        <v>137220353</v>
      </c>
      <c r="C414" t="s">
        <v>62</v>
      </c>
      <c r="E414">
        <v>27544477</v>
      </c>
      <c r="F414" t="s">
        <v>3533</v>
      </c>
      <c r="G414" t="s">
        <v>101</v>
      </c>
      <c r="I414">
        <v>40502874</v>
      </c>
      <c r="J414" t="s">
        <v>3532</v>
      </c>
      <c r="K414" s="9">
        <v>45670.449074074073</v>
      </c>
      <c r="L414" s="9">
        <v>45670.448611111111</v>
      </c>
      <c r="M414" s="9">
        <v>45670.449074074073</v>
      </c>
      <c r="N414" t="s">
        <v>62</v>
      </c>
      <c r="O414" t="s">
        <v>62</v>
      </c>
      <c r="P414" s="8">
        <v>45670</v>
      </c>
      <c r="R414" t="s">
        <v>5574</v>
      </c>
      <c r="S414" t="s">
        <v>3534</v>
      </c>
      <c r="V414">
        <v>5543999232663</v>
      </c>
      <c r="Y414" t="s">
        <v>3535</v>
      </c>
      <c r="Z414" t="s">
        <v>106</v>
      </c>
      <c r="AA414" t="s">
        <v>315</v>
      </c>
      <c r="AB414" t="s">
        <v>3536</v>
      </c>
      <c r="AC414">
        <v>86430000</v>
      </c>
      <c r="AD414" t="s">
        <v>3537</v>
      </c>
      <c r="AE414" t="s">
        <v>3538</v>
      </c>
      <c r="AF414">
        <v>147</v>
      </c>
      <c r="AM414" t="s">
        <v>222</v>
      </c>
      <c r="AN414" t="s">
        <v>261</v>
      </c>
      <c r="AP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Row],[Comentário]]=back!C415,back!B415,""))))))))</f>
        <v/>
      </c>
      <c r="AQ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5" spans="1:44" x14ac:dyDescent="0.25">
      <c r="A415" t="s">
        <v>5298</v>
      </c>
      <c r="B415">
        <v>137220082</v>
      </c>
      <c r="C415" t="s">
        <v>62</v>
      </c>
      <c r="E415">
        <v>27544477</v>
      </c>
      <c r="F415" t="s">
        <v>3533</v>
      </c>
      <c r="G415" t="s">
        <v>101</v>
      </c>
      <c r="I415">
        <v>40502874</v>
      </c>
      <c r="J415" t="s">
        <v>3532</v>
      </c>
      <c r="K415" s="9">
        <v>45670.448159722226</v>
      </c>
      <c r="L415" s="9">
        <v>45670.447569444441</v>
      </c>
      <c r="M415" s="9">
        <v>45670.448171296295</v>
      </c>
      <c r="N415" t="s">
        <v>62</v>
      </c>
      <c r="O415" t="s">
        <v>62</v>
      </c>
      <c r="P415" s="8">
        <v>45670</v>
      </c>
      <c r="Q415" t="s">
        <v>3864</v>
      </c>
      <c r="R415" t="s">
        <v>5575</v>
      </c>
      <c r="S415" t="s">
        <v>3534</v>
      </c>
      <c r="V415">
        <v>5543999232663</v>
      </c>
      <c r="Y415" t="s">
        <v>3535</v>
      </c>
      <c r="Z415" t="s">
        <v>106</v>
      </c>
      <c r="AA415" t="s">
        <v>315</v>
      </c>
      <c r="AB415" t="s">
        <v>3536</v>
      </c>
      <c r="AC415">
        <v>86430000</v>
      </c>
      <c r="AD415" t="s">
        <v>3537</v>
      </c>
      <c r="AE415" t="s">
        <v>3538</v>
      </c>
      <c r="AF415">
        <v>147</v>
      </c>
      <c r="AM415" t="s">
        <v>222</v>
      </c>
      <c r="AN415" t="s">
        <v>261</v>
      </c>
      <c r="AP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Row],[Comentário]]=back!C416,back!B416,""))))))))</f>
        <v/>
      </c>
      <c r="AQ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6" spans="1:44" x14ac:dyDescent="0.25">
      <c r="A416" t="s">
        <v>5298</v>
      </c>
      <c r="B416">
        <v>137219913</v>
      </c>
      <c r="C416" t="s">
        <v>62</v>
      </c>
      <c r="E416">
        <v>27544477</v>
      </c>
      <c r="F416" t="s">
        <v>3533</v>
      </c>
      <c r="G416" t="s">
        <v>101</v>
      </c>
      <c r="I416">
        <v>40502874</v>
      </c>
      <c r="J416" t="s">
        <v>3532</v>
      </c>
      <c r="K416" s="9">
        <v>45670.447604166664</v>
      </c>
      <c r="L416" s="9">
        <v>45670.447280092594</v>
      </c>
      <c r="M416" s="9">
        <v>45670.447604166664</v>
      </c>
      <c r="N416" t="s">
        <v>62</v>
      </c>
      <c r="O416" t="s">
        <v>62</v>
      </c>
      <c r="P416" s="8">
        <v>45670</v>
      </c>
      <c r="Q416" t="s">
        <v>3864</v>
      </c>
      <c r="R416" t="s">
        <v>4574</v>
      </c>
      <c r="S416" t="s">
        <v>3534</v>
      </c>
      <c r="V416">
        <v>5543999232663</v>
      </c>
      <c r="Y416" t="s">
        <v>3535</v>
      </c>
      <c r="Z416" t="s">
        <v>106</v>
      </c>
      <c r="AA416" t="s">
        <v>315</v>
      </c>
      <c r="AB416" t="s">
        <v>3536</v>
      </c>
      <c r="AC416">
        <v>86430000</v>
      </c>
      <c r="AD416" t="s">
        <v>3537</v>
      </c>
      <c r="AE416" t="s">
        <v>3538</v>
      </c>
      <c r="AF416">
        <v>147</v>
      </c>
      <c r="AM416" t="s">
        <v>222</v>
      </c>
      <c r="AN416" t="s">
        <v>261</v>
      </c>
      <c r="AP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Row],[Comentário]]=back!C417,back!B417,""))))))))</f>
        <v/>
      </c>
      <c r="AQ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7" spans="1:44" x14ac:dyDescent="0.25">
      <c r="A417" t="s">
        <v>5298</v>
      </c>
      <c r="B417">
        <v>137219441</v>
      </c>
      <c r="C417" t="s">
        <v>62</v>
      </c>
      <c r="E417">
        <v>27505318</v>
      </c>
      <c r="F417" t="s">
        <v>3577</v>
      </c>
      <c r="G417" t="s">
        <v>101</v>
      </c>
      <c r="I417">
        <v>40469065</v>
      </c>
      <c r="J417" t="s">
        <v>3576</v>
      </c>
      <c r="K417" s="9">
        <v>45670.446215277778</v>
      </c>
      <c r="L417" s="9">
        <v>45670.445833333331</v>
      </c>
      <c r="M417" s="9">
        <v>45670.446215277778</v>
      </c>
      <c r="N417" t="s">
        <v>62</v>
      </c>
      <c r="O417" t="s">
        <v>62</v>
      </c>
      <c r="P417" s="8">
        <v>45670</v>
      </c>
      <c r="R417" t="s">
        <v>5027</v>
      </c>
      <c r="S417" t="s">
        <v>3578</v>
      </c>
      <c r="T417" t="s">
        <v>3579</v>
      </c>
      <c r="Y417" t="s">
        <v>3580</v>
      </c>
      <c r="Z417" t="s">
        <v>106</v>
      </c>
      <c r="AA417" t="s">
        <v>994</v>
      </c>
      <c r="AB417" t="s">
        <v>3581</v>
      </c>
      <c r="AC417">
        <v>79965000</v>
      </c>
      <c r="AD417" t="s">
        <v>615</v>
      </c>
      <c r="AE417" t="s">
        <v>3582</v>
      </c>
      <c r="AF417">
        <v>0</v>
      </c>
      <c r="AG417" t="s">
        <v>3583</v>
      </c>
      <c r="AM417" t="s">
        <v>222</v>
      </c>
      <c r="AN417" t="s">
        <v>261</v>
      </c>
      <c r="AP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Row],[Comentário]]=back!C418,back!B418,""))))))))</f>
        <v/>
      </c>
      <c r="AQ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8" spans="1:44" x14ac:dyDescent="0.25">
      <c r="A418" t="s">
        <v>5298</v>
      </c>
      <c r="B418">
        <v>137219680</v>
      </c>
      <c r="C418" t="s">
        <v>62</v>
      </c>
      <c r="E418">
        <v>27505318</v>
      </c>
      <c r="F418" t="s">
        <v>3577</v>
      </c>
      <c r="G418" t="s">
        <v>101</v>
      </c>
      <c r="I418">
        <v>40469065</v>
      </c>
      <c r="J418" t="s">
        <v>3576</v>
      </c>
      <c r="K418" s="9">
        <v>45670.446932870371</v>
      </c>
      <c r="L418" s="9">
        <v>45670.445833333331</v>
      </c>
      <c r="M418" s="9">
        <v>45670.446932870371</v>
      </c>
      <c r="N418" t="s">
        <v>62</v>
      </c>
      <c r="O418" t="s">
        <v>62</v>
      </c>
      <c r="P418" s="8">
        <v>45670</v>
      </c>
      <c r="R418" t="s">
        <v>5571</v>
      </c>
      <c r="S418" t="s">
        <v>3578</v>
      </c>
      <c r="T418" t="s">
        <v>3579</v>
      </c>
      <c r="Y418" t="s">
        <v>3580</v>
      </c>
      <c r="Z418" t="s">
        <v>106</v>
      </c>
      <c r="AA418" t="s">
        <v>994</v>
      </c>
      <c r="AB418" t="s">
        <v>3581</v>
      </c>
      <c r="AC418">
        <v>79965000</v>
      </c>
      <c r="AD418" t="s">
        <v>615</v>
      </c>
      <c r="AE418" t="s">
        <v>3582</v>
      </c>
      <c r="AF418">
        <v>0</v>
      </c>
      <c r="AG418" t="s">
        <v>3583</v>
      </c>
      <c r="AM418" t="s">
        <v>222</v>
      </c>
      <c r="AN418" t="s">
        <v>261</v>
      </c>
      <c r="AP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Row],[Comentário]]=back!C419,back!B419,""))))))))</f>
        <v/>
      </c>
      <c r="AQ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9" spans="1:44" x14ac:dyDescent="0.25">
      <c r="A419" t="s">
        <v>5298</v>
      </c>
      <c r="B419">
        <v>137219426</v>
      </c>
      <c r="C419" t="s">
        <v>62</v>
      </c>
      <c r="E419">
        <v>27505318</v>
      </c>
      <c r="F419" t="s">
        <v>3577</v>
      </c>
      <c r="G419" t="s">
        <v>101</v>
      </c>
      <c r="I419">
        <v>40469065</v>
      </c>
      <c r="J419" t="s">
        <v>3576</v>
      </c>
      <c r="K419" s="9">
        <v>45670.446157407408</v>
      </c>
      <c r="L419" s="9">
        <v>45670.445162037038</v>
      </c>
      <c r="M419" s="9">
        <v>45670.446157407408</v>
      </c>
      <c r="N419" t="s">
        <v>62</v>
      </c>
      <c r="O419" t="s">
        <v>62</v>
      </c>
      <c r="P419" s="8">
        <v>45670</v>
      </c>
      <c r="Q419" t="s">
        <v>3864</v>
      </c>
      <c r="R419" t="s">
        <v>4585</v>
      </c>
      <c r="S419" t="s">
        <v>3578</v>
      </c>
      <c r="T419" t="s">
        <v>3579</v>
      </c>
      <c r="Y419" t="s">
        <v>3580</v>
      </c>
      <c r="Z419" t="s">
        <v>106</v>
      </c>
      <c r="AA419" t="s">
        <v>994</v>
      </c>
      <c r="AB419" t="s">
        <v>3581</v>
      </c>
      <c r="AC419">
        <v>79965000</v>
      </c>
      <c r="AD419" t="s">
        <v>615</v>
      </c>
      <c r="AE419" t="s">
        <v>3582</v>
      </c>
      <c r="AF419">
        <v>0</v>
      </c>
      <c r="AG419" t="s">
        <v>3583</v>
      </c>
      <c r="AM419" t="s">
        <v>222</v>
      </c>
      <c r="AN419" t="s">
        <v>261</v>
      </c>
      <c r="AP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Row],[Comentário]]=back!C420,back!B420,""))))))))</f>
        <v/>
      </c>
      <c r="AQ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0" spans="1:44" x14ac:dyDescent="0.25">
      <c r="A420" t="s">
        <v>5298</v>
      </c>
      <c r="B420">
        <v>137219036</v>
      </c>
      <c r="C420" t="s">
        <v>62</v>
      </c>
      <c r="E420">
        <v>27505318</v>
      </c>
      <c r="F420" t="s">
        <v>3577</v>
      </c>
      <c r="G420" t="s">
        <v>101</v>
      </c>
      <c r="I420">
        <v>40469065</v>
      </c>
      <c r="J420" t="s">
        <v>3576</v>
      </c>
      <c r="K420" s="9">
        <v>45670.445196759261</v>
      </c>
      <c r="L420" s="9">
        <v>45670.445023148146</v>
      </c>
      <c r="M420" s="9">
        <v>45670.445196759261</v>
      </c>
      <c r="N420" t="s">
        <v>62</v>
      </c>
      <c r="O420" t="s">
        <v>62</v>
      </c>
      <c r="P420" s="8">
        <v>45670</v>
      </c>
      <c r="Q420" t="s">
        <v>3864</v>
      </c>
      <c r="R420" t="s">
        <v>4586</v>
      </c>
      <c r="S420" t="s">
        <v>3578</v>
      </c>
      <c r="T420" t="s">
        <v>3579</v>
      </c>
      <c r="Y420" t="s">
        <v>3580</v>
      </c>
      <c r="Z420" t="s">
        <v>106</v>
      </c>
      <c r="AA420" t="s">
        <v>994</v>
      </c>
      <c r="AB420" t="s">
        <v>3581</v>
      </c>
      <c r="AC420">
        <v>79965000</v>
      </c>
      <c r="AD420" t="s">
        <v>615</v>
      </c>
      <c r="AE420" t="s">
        <v>3582</v>
      </c>
      <c r="AF420">
        <v>0</v>
      </c>
      <c r="AG420" t="s">
        <v>3583</v>
      </c>
      <c r="AM420" t="s">
        <v>222</v>
      </c>
      <c r="AN420" t="s">
        <v>261</v>
      </c>
      <c r="AP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Row],[Comentário]]=back!C421,back!B421,""))))))))</f>
        <v/>
      </c>
      <c r="AQ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1" spans="1:44" x14ac:dyDescent="0.25">
      <c r="A421" t="s">
        <v>5298</v>
      </c>
      <c r="B421">
        <v>137218734</v>
      </c>
      <c r="C421" t="s">
        <v>62</v>
      </c>
      <c r="E421">
        <v>27500049</v>
      </c>
      <c r="F421" t="s">
        <v>3739</v>
      </c>
      <c r="G421" t="s">
        <v>101</v>
      </c>
      <c r="I421">
        <v>40466430</v>
      </c>
      <c r="J421" t="s">
        <v>3738</v>
      </c>
      <c r="K421" s="9">
        <v>45670.444189814814</v>
      </c>
      <c r="L421" s="9">
        <v>45670.443796296298</v>
      </c>
      <c r="M421" s="9">
        <v>45670.444189814814</v>
      </c>
      <c r="N421" t="s">
        <v>62</v>
      </c>
      <c r="O421" t="s">
        <v>62</v>
      </c>
      <c r="P421" s="8">
        <v>45670</v>
      </c>
      <c r="Q421" t="s">
        <v>3864</v>
      </c>
      <c r="R421" t="s">
        <v>4907</v>
      </c>
      <c r="S421" t="s">
        <v>4906</v>
      </c>
      <c r="T421" t="s">
        <v>3740</v>
      </c>
      <c r="V421">
        <v>558130621314</v>
      </c>
      <c r="Y421" t="s">
        <v>3741</v>
      </c>
      <c r="Z421" t="s">
        <v>106</v>
      </c>
      <c r="AA421" t="s">
        <v>944</v>
      </c>
      <c r="AB421" t="s">
        <v>1785</v>
      </c>
      <c r="AC421">
        <v>52091010</v>
      </c>
      <c r="AD421" t="s">
        <v>3742</v>
      </c>
      <c r="AE421" t="s">
        <v>3743</v>
      </c>
      <c r="AF421">
        <v>4</v>
      </c>
      <c r="AG421" t="s">
        <v>3744</v>
      </c>
      <c r="AM421" t="s">
        <v>222</v>
      </c>
      <c r="AN421" t="s">
        <v>108</v>
      </c>
      <c r="AP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Row],[Comentário]]=back!C422,back!B422,""))))))))</f>
        <v/>
      </c>
      <c r="AQ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2" spans="1:44" x14ac:dyDescent="0.25">
      <c r="A422" t="s">
        <v>5298</v>
      </c>
      <c r="B422">
        <v>137218722</v>
      </c>
      <c r="C422" t="s">
        <v>62</v>
      </c>
      <c r="E422">
        <v>27500049</v>
      </c>
      <c r="F422" t="s">
        <v>3739</v>
      </c>
      <c r="G422" t="s">
        <v>101</v>
      </c>
      <c r="I422">
        <v>40466430</v>
      </c>
      <c r="J422" t="s">
        <v>3738</v>
      </c>
      <c r="K422" s="9">
        <v>45670.444166666668</v>
      </c>
      <c r="L422" s="9">
        <v>45670.443749999999</v>
      </c>
      <c r="M422" s="9">
        <v>45670.444166666668</v>
      </c>
      <c r="N422" t="s">
        <v>62</v>
      </c>
      <c r="O422" t="s">
        <v>62</v>
      </c>
      <c r="P422" s="8">
        <v>45670</v>
      </c>
      <c r="R422" t="s">
        <v>5027</v>
      </c>
      <c r="S422" t="s">
        <v>4906</v>
      </c>
      <c r="T422" t="s">
        <v>3740</v>
      </c>
      <c r="V422">
        <v>558130621314</v>
      </c>
      <c r="Y422" t="s">
        <v>3741</v>
      </c>
      <c r="Z422" t="s">
        <v>106</v>
      </c>
      <c r="AA422" t="s">
        <v>944</v>
      </c>
      <c r="AB422" t="s">
        <v>1785</v>
      </c>
      <c r="AC422">
        <v>52091010</v>
      </c>
      <c r="AD422" t="s">
        <v>3742</v>
      </c>
      <c r="AE422" t="s">
        <v>3743</v>
      </c>
      <c r="AF422">
        <v>4</v>
      </c>
      <c r="AG422" t="s">
        <v>3744</v>
      </c>
      <c r="AM422" t="s">
        <v>222</v>
      </c>
      <c r="AN422" t="s">
        <v>108</v>
      </c>
      <c r="AP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Row],[Comentário]]=back!C423,back!B423,""))))))))</f>
        <v/>
      </c>
      <c r="AQ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3" spans="1:44" x14ac:dyDescent="0.25">
      <c r="A423" t="s">
        <v>5298</v>
      </c>
      <c r="B423">
        <v>137218834</v>
      </c>
      <c r="C423" t="s">
        <v>62</v>
      </c>
      <c r="E423">
        <v>27500049</v>
      </c>
      <c r="F423" t="s">
        <v>3739</v>
      </c>
      <c r="G423" t="s">
        <v>101</v>
      </c>
      <c r="I423">
        <v>40466430</v>
      </c>
      <c r="J423" t="s">
        <v>3738</v>
      </c>
      <c r="K423" s="9">
        <v>45670.444502314815</v>
      </c>
      <c r="L423" s="9">
        <v>45670.443749999999</v>
      </c>
      <c r="M423" s="9">
        <v>45670.444502314815</v>
      </c>
      <c r="N423" t="s">
        <v>62</v>
      </c>
      <c r="O423" t="s">
        <v>62</v>
      </c>
      <c r="P423" s="8">
        <v>45670</v>
      </c>
      <c r="R423" t="s">
        <v>5576</v>
      </c>
      <c r="S423" t="s">
        <v>4906</v>
      </c>
      <c r="T423" t="s">
        <v>3740</v>
      </c>
      <c r="V423">
        <v>558130621314</v>
      </c>
      <c r="Y423" t="s">
        <v>3741</v>
      </c>
      <c r="Z423" t="s">
        <v>106</v>
      </c>
      <c r="AA423" t="s">
        <v>944</v>
      </c>
      <c r="AB423" t="s">
        <v>1785</v>
      </c>
      <c r="AC423">
        <v>52091010</v>
      </c>
      <c r="AD423" t="s">
        <v>3742</v>
      </c>
      <c r="AE423" t="s">
        <v>3743</v>
      </c>
      <c r="AF423">
        <v>4</v>
      </c>
      <c r="AG423" t="s">
        <v>3744</v>
      </c>
      <c r="AM423" t="s">
        <v>222</v>
      </c>
      <c r="AN423" t="s">
        <v>108</v>
      </c>
      <c r="AP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Row],[Comentário]]=back!C424,back!B424,""))))))))</f>
        <v/>
      </c>
      <c r="AQ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4" spans="1:44" x14ac:dyDescent="0.25">
      <c r="A424" t="s">
        <v>5298</v>
      </c>
      <c r="B424">
        <v>137218635</v>
      </c>
      <c r="C424" t="s">
        <v>62</v>
      </c>
      <c r="E424">
        <v>27500049</v>
      </c>
      <c r="F424" t="s">
        <v>3739</v>
      </c>
      <c r="G424" t="s">
        <v>101</v>
      </c>
      <c r="I424">
        <v>40466430</v>
      </c>
      <c r="J424" t="s">
        <v>3738</v>
      </c>
      <c r="K424" s="9">
        <v>45670.443912037037</v>
      </c>
      <c r="L424" s="9">
        <v>45670.443645833337</v>
      </c>
      <c r="M424" s="9">
        <v>45670.443912037037</v>
      </c>
      <c r="N424" t="s">
        <v>62</v>
      </c>
      <c r="O424" t="s">
        <v>62</v>
      </c>
      <c r="P424" s="8">
        <v>45670</v>
      </c>
      <c r="Q424" t="s">
        <v>3864</v>
      </c>
      <c r="R424" t="s">
        <v>4706</v>
      </c>
      <c r="S424" t="s">
        <v>4906</v>
      </c>
      <c r="T424" t="s">
        <v>3740</v>
      </c>
      <c r="V424">
        <v>558130621314</v>
      </c>
      <c r="Y424" t="s">
        <v>3741</v>
      </c>
      <c r="Z424" t="s">
        <v>106</v>
      </c>
      <c r="AA424" t="s">
        <v>944</v>
      </c>
      <c r="AB424" t="s">
        <v>1785</v>
      </c>
      <c r="AC424">
        <v>52091010</v>
      </c>
      <c r="AD424" t="s">
        <v>3742</v>
      </c>
      <c r="AE424" t="s">
        <v>3743</v>
      </c>
      <c r="AF424">
        <v>4</v>
      </c>
      <c r="AG424" t="s">
        <v>3744</v>
      </c>
      <c r="AM424" t="s">
        <v>222</v>
      </c>
      <c r="AN424" t="s">
        <v>108</v>
      </c>
      <c r="AP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Row],[Comentário]]=back!C425,back!B425,""))))))))</f>
        <v/>
      </c>
      <c r="AQ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5" spans="1:44" x14ac:dyDescent="0.25">
      <c r="A425" t="s">
        <v>5298</v>
      </c>
      <c r="B425">
        <v>137218573</v>
      </c>
      <c r="C425" t="s">
        <v>62</v>
      </c>
      <c r="E425">
        <v>27500049</v>
      </c>
      <c r="F425" t="s">
        <v>3739</v>
      </c>
      <c r="G425" t="s">
        <v>101</v>
      </c>
      <c r="I425">
        <v>40466430</v>
      </c>
      <c r="J425" t="s">
        <v>3738</v>
      </c>
      <c r="K425" s="9">
        <v>45670.443726851852</v>
      </c>
      <c r="L425" s="9">
        <v>45670.443171296298</v>
      </c>
      <c r="M425" s="9">
        <v>45670.443726851852</v>
      </c>
      <c r="N425" t="s">
        <v>62</v>
      </c>
      <c r="O425" t="s">
        <v>62</v>
      </c>
      <c r="P425" s="8">
        <v>45670</v>
      </c>
      <c r="Q425" t="s">
        <v>3864</v>
      </c>
      <c r="R425" t="s">
        <v>4907</v>
      </c>
      <c r="S425" t="s">
        <v>4906</v>
      </c>
      <c r="T425" t="s">
        <v>3740</v>
      </c>
      <c r="V425">
        <v>558130621314</v>
      </c>
      <c r="Y425" t="s">
        <v>3741</v>
      </c>
      <c r="Z425" t="s">
        <v>106</v>
      </c>
      <c r="AA425" t="s">
        <v>944</v>
      </c>
      <c r="AB425" t="s">
        <v>1785</v>
      </c>
      <c r="AC425">
        <v>52091010</v>
      </c>
      <c r="AD425" t="s">
        <v>3742</v>
      </c>
      <c r="AE425" t="s">
        <v>3743</v>
      </c>
      <c r="AF425">
        <v>4</v>
      </c>
      <c r="AG425" t="s">
        <v>3744</v>
      </c>
      <c r="AM425" t="s">
        <v>222</v>
      </c>
      <c r="AN425" t="s">
        <v>108</v>
      </c>
      <c r="AP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Row],[Comentário]]=back!C426,back!B426,""))))))))</f>
        <v/>
      </c>
      <c r="AQ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6" spans="1:44" x14ac:dyDescent="0.25">
      <c r="A426" t="s">
        <v>5298</v>
      </c>
      <c r="B426">
        <v>137217353</v>
      </c>
      <c r="C426" t="s">
        <v>62</v>
      </c>
      <c r="E426">
        <v>28806339</v>
      </c>
      <c r="F426" t="s">
        <v>5577</v>
      </c>
      <c r="G426" t="s">
        <v>101</v>
      </c>
      <c r="I426">
        <v>41184353</v>
      </c>
      <c r="J426" t="s">
        <v>5578</v>
      </c>
      <c r="K426" s="9">
        <v>45670.439918981479</v>
      </c>
      <c r="L426" s="9">
        <v>45670.439583333333</v>
      </c>
      <c r="M426" s="9">
        <v>45670.439918981479</v>
      </c>
      <c r="N426" t="s">
        <v>62</v>
      </c>
      <c r="O426" t="s">
        <v>62</v>
      </c>
      <c r="P426" s="8">
        <v>45670</v>
      </c>
      <c r="R426" t="s">
        <v>5022</v>
      </c>
      <c r="S426" t="s">
        <v>5155</v>
      </c>
      <c r="Y426" t="s">
        <v>5156</v>
      </c>
      <c r="Z426" t="s">
        <v>106</v>
      </c>
      <c r="AA426" t="s">
        <v>107</v>
      </c>
      <c r="AB426" t="s">
        <v>5157</v>
      </c>
      <c r="AC426">
        <v>13254206</v>
      </c>
      <c r="AD426" t="s">
        <v>5158</v>
      </c>
      <c r="AE426" t="s">
        <v>5159</v>
      </c>
      <c r="AF426">
        <v>30</v>
      </c>
      <c r="AG426" t="s">
        <v>144</v>
      </c>
      <c r="AM426" t="s">
        <v>105</v>
      </c>
      <c r="AN426" t="s">
        <v>108</v>
      </c>
      <c r="AP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Row],[Comentário]]=back!C427,back!B427,""))))))))</f>
        <v/>
      </c>
      <c r="AQ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7" spans="1:44" x14ac:dyDescent="0.25">
      <c r="A427" t="s">
        <v>5298</v>
      </c>
      <c r="B427">
        <v>137217618</v>
      </c>
      <c r="C427" t="s">
        <v>62</v>
      </c>
      <c r="E427">
        <v>28806339</v>
      </c>
      <c r="F427" t="s">
        <v>5577</v>
      </c>
      <c r="G427" t="s">
        <v>101</v>
      </c>
      <c r="I427">
        <v>41184353</v>
      </c>
      <c r="J427" t="s">
        <v>5578</v>
      </c>
      <c r="K427" s="9">
        <v>45670.440798611111</v>
      </c>
      <c r="L427" s="9">
        <v>45670.439583333333</v>
      </c>
      <c r="M427" s="9">
        <v>45670.440798611111</v>
      </c>
      <c r="N427" t="s">
        <v>62</v>
      </c>
      <c r="O427" t="s">
        <v>62</v>
      </c>
      <c r="P427" s="8">
        <v>45670</v>
      </c>
      <c r="R427" t="s">
        <v>5579</v>
      </c>
      <c r="S427" t="s">
        <v>5155</v>
      </c>
      <c r="Y427" t="s">
        <v>5156</v>
      </c>
      <c r="Z427" t="s">
        <v>106</v>
      </c>
      <c r="AA427" t="s">
        <v>107</v>
      </c>
      <c r="AB427" t="s">
        <v>5157</v>
      </c>
      <c r="AC427">
        <v>13254206</v>
      </c>
      <c r="AD427" t="s">
        <v>5158</v>
      </c>
      <c r="AE427" t="s">
        <v>5159</v>
      </c>
      <c r="AF427">
        <v>30</v>
      </c>
      <c r="AG427" t="s">
        <v>144</v>
      </c>
      <c r="AM427" t="s">
        <v>105</v>
      </c>
      <c r="AN427" t="s">
        <v>108</v>
      </c>
      <c r="AP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Row],[Comentário]]=back!C428,back!B428,""))))))))</f>
        <v/>
      </c>
      <c r="AQ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8" spans="1:44" x14ac:dyDescent="0.25">
      <c r="A428" t="s">
        <v>5298</v>
      </c>
      <c r="B428">
        <v>137216235</v>
      </c>
      <c r="C428" t="s">
        <v>62</v>
      </c>
      <c r="E428">
        <v>28806339</v>
      </c>
      <c r="F428" t="s">
        <v>5577</v>
      </c>
      <c r="G428" t="s">
        <v>101</v>
      </c>
      <c r="I428">
        <v>41184353</v>
      </c>
      <c r="J428" t="s">
        <v>5578</v>
      </c>
      <c r="K428" s="9">
        <v>45670.436203703706</v>
      </c>
      <c r="L428" s="9">
        <v>45670.435057870367</v>
      </c>
      <c r="M428" s="9">
        <v>45670.436203703706</v>
      </c>
      <c r="N428" t="s">
        <v>62</v>
      </c>
      <c r="O428" t="s">
        <v>62</v>
      </c>
      <c r="P428" s="8">
        <v>45670</v>
      </c>
      <c r="Q428" t="s">
        <v>3864</v>
      </c>
      <c r="R428" t="s">
        <v>3928</v>
      </c>
      <c r="S428" t="s">
        <v>5155</v>
      </c>
      <c r="Y428" t="s">
        <v>5156</v>
      </c>
      <c r="Z428" t="s">
        <v>106</v>
      </c>
      <c r="AA428" t="s">
        <v>107</v>
      </c>
      <c r="AB428" t="s">
        <v>5157</v>
      </c>
      <c r="AC428">
        <v>13254206</v>
      </c>
      <c r="AD428" t="s">
        <v>5158</v>
      </c>
      <c r="AE428" t="s">
        <v>5159</v>
      </c>
      <c r="AF428">
        <v>30</v>
      </c>
      <c r="AG428" t="s">
        <v>144</v>
      </c>
      <c r="AM428" t="s">
        <v>105</v>
      </c>
      <c r="AN428" t="s">
        <v>108</v>
      </c>
      <c r="AP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Row],[Comentário]]=back!C429,back!B429,""))))))))</f>
        <v/>
      </c>
      <c r="AQ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9" spans="1:44" x14ac:dyDescent="0.25">
      <c r="A429" t="s">
        <v>5298</v>
      </c>
      <c r="B429">
        <v>137111629</v>
      </c>
      <c r="C429" t="s">
        <v>62</v>
      </c>
      <c r="E429">
        <v>28663391</v>
      </c>
      <c r="F429" t="s">
        <v>143</v>
      </c>
      <c r="G429" t="s">
        <v>101</v>
      </c>
      <c r="K429" s="9">
        <v>45667.429386574076</v>
      </c>
      <c r="L429" s="9">
        <v>45670.428472222222</v>
      </c>
      <c r="M429" s="9">
        <v>45670.431793981479</v>
      </c>
      <c r="N429" t="s">
        <v>62</v>
      </c>
      <c r="O429" t="s">
        <v>62</v>
      </c>
      <c r="P429" s="8">
        <v>45670</v>
      </c>
      <c r="R429" t="s">
        <v>5019</v>
      </c>
      <c r="AP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Row],[Comentário]]=back!C430,back!B430,""))))))))</f>
        <v/>
      </c>
      <c r="AQ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0" spans="1:44" x14ac:dyDescent="0.25">
      <c r="A430" t="s">
        <v>5298</v>
      </c>
      <c r="B430">
        <v>137215207</v>
      </c>
      <c r="C430" t="s">
        <v>62</v>
      </c>
      <c r="E430">
        <v>28806339</v>
      </c>
      <c r="F430" t="s">
        <v>5577</v>
      </c>
      <c r="G430" t="s">
        <v>101</v>
      </c>
      <c r="I430">
        <v>41184353</v>
      </c>
      <c r="J430" t="s">
        <v>5578</v>
      </c>
      <c r="K430" s="9">
        <v>45670.432696759257</v>
      </c>
      <c r="L430" s="9">
        <v>45670.431944444441</v>
      </c>
      <c r="M430" s="9">
        <v>45670.432696759257</v>
      </c>
      <c r="N430" t="s">
        <v>62</v>
      </c>
      <c r="O430" t="s">
        <v>62</v>
      </c>
      <c r="P430" s="8">
        <v>45670</v>
      </c>
      <c r="R430" t="s">
        <v>5580</v>
      </c>
      <c r="S430" t="s">
        <v>5155</v>
      </c>
      <c r="Y430" t="s">
        <v>5156</v>
      </c>
      <c r="Z430" t="s">
        <v>106</v>
      </c>
      <c r="AA430" t="s">
        <v>107</v>
      </c>
      <c r="AB430" t="s">
        <v>5157</v>
      </c>
      <c r="AC430">
        <v>13254206</v>
      </c>
      <c r="AD430" t="s">
        <v>5158</v>
      </c>
      <c r="AE430" t="s">
        <v>5159</v>
      </c>
      <c r="AF430">
        <v>30</v>
      </c>
      <c r="AG430" t="s">
        <v>144</v>
      </c>
      <c r="AM430" t="s">
        <v>105</v>
      </c>
      <c r="AN430" t="s">
        <v>108</v>
      </c>
      <c r="AP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Row],[Comentário]]=back!C431,back!B431,""))))))))</f>
        <v/>
      </c>
      <c r="AQ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1" spans="1:44" x14ac:dyDescent="0.25">
      <c r="A431" t="s">
        <v>5298</v>
      </c>
      <c r="B431">
        <v>137214753</v>
      </c>
      <c r="C431" t="s">
        <v>62</v>
      </c>
      <c r="E431">
        <v>28613724</v>
      </c>
      <c r="F431" t="s">
        <v>2163</v>
      </c>
      <c r="G431" t="s">
        <v>101</v>
      </c>
      <c r="I431">
        <v>41071544</v>
      </c>
      <c r="J431" t="s">
        <v>2162</v>
      </c>
      <c r="K431" s="9">
        <v>45670.431030092594</v>
      </c>
      <c r="L431" s="9">
        <v>45670.430555555555</v>
      </c>
      <c r="M431" s="9">
        <v>45670.431030092594</v>
      </c>
      <c r="N431" t="s">
        <v>62</v>
      </c>
      <c r="O431" t="s">
        <v>62</v>
      </c>
      <c r="P431" s="8">
        <v>45670</v>
      </c>
      <c r="R431" t="s">
        <v>5581</v>
      </c>
      <c r="S431" t="s">
        <v>2164</v>
      </c>
      <c r="T431" t="s">
        <v>5582</v>
      </c>
      <c r="Y431" t="s">
        <v>2165</v>
      </c>
      <c r="Z431" t="s">
        <v>106</v>
      </c>
      <c r="AA431" t="s">
        <v>148</v>
      </c>
      <c r="AB431" t="s">
        <v>149</v>
      </c>
      <c r="AC431">
        <v>22071100</v>
      </c>
      <c r="AD431" t="s">
        <v>346</v>
      </c>
      <c r="AE431" t="s">
        <v>628</v>
      </c>
      <c r="AF431">
        <v>1302</v>
      </c>
      <c r="AG431" t="s">
        <v>2166</v>
      </c>
      <c r="AM431" t="s">
        <v>119</v>
      </c>
      <c r="AP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Row],[Comentário]]=back!C432,back!B432,""))))))))</f>
        <v/>
      </c>
      <c r="AQ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2" spans="1:44" x14ac:dyDescent="0.25">
      <c r="A432" t="s">
        <v>5298</v>
      </c>
      <c r="B432">
        <v>137214660</v>
      </c>
      <c r="C432" t="s">
        <v>62</v>
      </c>
      <c r="E432">
        <v>28613724</v>
      </c>
      <c r="F432" t="s">
        <v>2163</v>
      </c>
      <c r="G432" t="s">
        <v>101</v>
      </c>
      <c r="I432">
        <v>41071544</v>
      </c>
      <c r="J432" t="s">
        <v>2162</v>
      </c>
      <c r="K432" s="9">
        <v>45670.430671296293</v>
      </c>
      <c r="L432" s="9">
        <v>45670.428472222222</v>
      </c>
      <c r="M432" s="9">
        <v>45670.430671296293</v>
      </c>
      <c r="N432" t="s">
        <v>62</v>
      </c>
      <c r="O432" t="s">
        <v>62</v>
      </c>
      <c r="P432" s="8">
        <v>45670</v>
      </c>
      <c r="R432" t="s">
        <v>5022</v>
      </c>
      <c r="S432" t="s">
        <v>2164</v>
      </c>
      <c r="T432" t="s">
        <v>5582</v>
      </c>
      <c r="Y432" t="s">
        <v>2165</v>
      </c>
      <c r="Z432" t="s">
        <v>106</v>
      </c>
      <c r="AA432" t="s">
        <v>148</v>
      </c>
      <c r="AB432" t="s">
        <v>149</v>
      </c>
      <c r="AC432">
        <v>22071100</v>
      </c>
      <c r="AD432" t="s">
        <v>346</v>
      </c>
      <c r="AE432" t="s">
        <v>628</v>
      </c>
      <c r="AF432">
        <v>1302</v>
      </c>
      <c r="AG432" t="s">
        <v>2166</v>
      </c>
      <c r="AM432" t="s">
        <v>119</v>
      </c>
      <c r="AP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Row],[Comentário]]=back!C433,back!B433,""))))))))</f>
        <v/>
      </c>
      <c r="AQ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3" spans="1:44" x14ac:dyDescent="0.25">
      <c r="A433" t="s">
        <v>5298</v>
      </c>
      <c r="B433">
        <v>137213816</v>
      </c>
      <c r="C433" t="s">
        <v>62</v>
      </c>
      <c r="E433">
        <v>28613724</v>
      </c>
      <c r="F433" t="s">
        <v>2163</v>
      </c>
      <c r="G433" t="s">
        <v>101</v>
      </c>
      <c r="I433">
        <v>41071544</v>
      </c>
      <c r="J433" t="s">
        <v>2162</v>
      </c>
      <c r="K433" s="9">
        <v>45670.428831018522</v>
      </c>
      <c r="L433" s="9">
        <v>45670.428472222222</v>
      </c>
      <c r="M433" s="9">
        <v>45670.428831018522</v>
      </c>
      <c r="N433" t="s">
        <v>62</v>
      </c>
      <c r="O433" t="s">
        <v>62</v>
      </c>
      <c r="P433" s="8">
        <v>45670</v>
      </c>
      <c r="Q433" t="s">
        <v>3868</v>
      </c>
      <c r="R433" t="s">
        <v>5583</v>
      </c>
      <c r="S433" t="s">
        <v>2164</v>
      </c>
      <c r="T433" t="s">
        <v>5582</v>
      </c>
      <c r="Y433" t="s">
        <v>2165</v>
      </c>
      <c r="Z433" t="s">
        <v>106</v>
      </c>
      <c r="AA433" t="s">
        <v>148</v>
      </c>
      <c r="AB433" t="s">
        <v>149</v>
      </c>
      <c r="AC433">
        <v>22071100</v>
      </c>
      <c r="AD433" t="s">
        <v>346</v>
      </c>
      <c r="AE433" t="s">
        <v>628</v>
      </c>
      <c r="AF433">
        <v>1302</v>
      </c>
      <c r="AG433" t="s">
        <v>2166</v>
      </c>
      <c r="AM433" t="s">
        <v>119</v>
      </c>
      <c r="AP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Row],[Comentário]]=back!C434,back!B434,""))))))))</f>
        <v/>
      </c>
      <c r="AQ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4" spans="1:44" x14ac:dyDescent="0.25">
      <c r="A434" t="s">
        <v>5298</v>
      </c>
      <c r="B434">
        <v>137148941</v>
      </c>
      <c r="C434" t="s">
        <v>62</v>
      </c>
      <c r="E434">
        <v>28613724</v>
      </c>
      <c r="F434" t="s">
        <v>2163</v>
      </c>
      <c r="G434" t="s">
        <v>101</v>
      </c>
      <c r="I434">
        <v>41071544</v>
      </c>
      <c r="J434" t="s">
        <v>2162</v>
      </c>
      <c r="K434" s="9">
        <v>45667.623761574076</v>
      </c>
      <c r="L434" s="9">
        <v>45670.416666666664</v>
      </c>
      <c r="M434" s="9">
        <v>45670.426631944443</v>
      </c>
      <c r="N434" t="s">
        <v>62</v>
      </c>
      <c r="O434" t="s">
        <v>62</v>
      </c>
      <c r="P434" s="8">
        <v>45670</v>
      </c>
      <c r="R434" t="s">
        <v>5055</v>
      </c>
      <c r="S434" t="s">
        <v>2164</v>
      </c>
      <c r="T434" t="s">
        <v>5582</v>
      </c>
      <c r="Y434" t="s">
        <v>2165</v>
      </c>
      <c r="Z434" t="s">
        <v>106</v>
      </c>
      <c r="AA434" t="s">
        <v>148</v>
      </c>
      <c r="AB434" t="s">
        <v>149</v>
      </c>
      <c r="AC434">
        <v>22071100</v>
      </c>
      <c r="AD434" t="s">
        <v>346</v>
      </c>
      <c r="AE434" t="s">
        <v>628</v>
      </c>
      <c r="AF434">
        <v>1302</v>
      </c>
      <c r="AG434" t="s">
        <v>2166</v>
      </c>
      <c r="AM434" t="s">
        <v>119</v>
      </c>
      <c r="AP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Row],[Comentário]]=back!C435,back!B435,""))))))))</f>
        <v/>
      </c>
      <c r="AQ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5" spans="1:44" x14ac:dyDescent="0.25">
      <c r="A435" t="s">
        <v>5298</v>
      </c>
      <c r="B435">
        <v>137213766</v>
      </c>
      <c r="C435" t="s">
        <v>62</v>
      </c>
      <c r="E435">
        <v>28613724</v>
      </c>
      <c r="F435" t="s">
        <v>2163</v>
      </c>
      <c r="G435" t="s">
        <v>101</v>
      </c>
      <c r="I435">
        <v>41071544</v>
      </c>
      <c r="J435" t="s">
        <v>2162</v>
      </c>
      <c r="K435" s="9">
        <v>45670.428657407407</v>
      </c>
      <c r="L435" s="9">
        <v>45670.426666666666</v>
      </c>
      <c r="M435" s="9">
        <v>45670.428657407407</v>
      </c>
      <c r="N435" t="s">
        <v>62</v>
      </c>
      <c r="O435" t="s">
        <v>62</v>
      </c>
      <c r="P435" s="8">
        <v>45670</v>
      </c>
      <c r="Q435" t="s">
        <v>3864</v>
      </c>
      <c r="R435" t="s">
        <v>5584</v>
      </c>
      <c r="S435" t="s">
        <v>2164</v>
      </c>
      <c r="T435" t="s">
        <v>5582</v>
      </c>
      <c r="Y435" t="s">
        <v>2165</v>
      </c>
      <c r="Z435" t="s">
        <v>106</v>
      </c>
      <c r="AA435" t="s">
        <v>148</v>
      </c>
      <c r="AB435" t="s">
        <v>149</v>
      </c>
      <c r="AC435">
        <v>22071100</v>
      </c>
      <c r="AD435" t="s">
        <v>346</v>
      </c>
      <c r="AE435" t="s">
        <v>628</v>
      </c>
      <c r="AF435">
        <v>1302</v>
      </c>
      <c r="AG435" t="s">
        <v>2166</v>
      </c>
      <c r="AM435" t="s">
        <v>119</v>
      </c>
      <c r="AP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Row],[Comentário]]=back!C436,back!B436,""))))))))</f>
        <v/>
      </c>
      <c r="AQ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6" spans="1:44" x14ac:dyDescent="0.25">
      <c r="A436" t="s">
        <v>5298</v>
      </c>
      <c r="B436">
        <v>137213128</v>
      </c>
      <c r="C436" t="s">
        <v>62</v>
      </c>
      <c r="E436">
        <v>28613724</v>
      </c>
      <c r="F436" t="s">
        <v>2163</v>
      </c>
      <c r="G436" t="s">
        <v>101</v>
      </c>
      <c r="I436">
        <v>41071544</v>
      </c>
      <c r="J436" t="s">
        <v>2162</v>
      </c>
      <c r="K436" s="9">
        <v>45670.426655092589</v>
      </c>
      <c r="L436" s="9">
        <v>45670.425625000003</v>
      </c>
      <c r="M436" s="9">
        <v>45670.426655092589</v>
      </c>
      <c r="N436" t="s">
        <v>62</v>
      </c>
      <c r="O436" t="s">
        <v>62</v>
      </c>
      <c r="P436" s="8">
        <v>45670</v>
      </c>
      <c r="Q436" t="s">
        <v>3864</v>
      </c>
      <c r="R436" t="s">
        <v>4154</v>
      </c>
      <c r="S436" t="s">
        <v>2164</v>
      </c>
      <c r="T436" t="s">
        <v>5582</v>
      </c>
      <c r="Y436" t="s">
        <v>2165</v>
      </c>
      <c r="Z436" t="s">
        <v>106</v>
      </c>
      <c r="AA436" t="s">
        <v>148</v>
      </c>
      <c r="AB436" t="s">
        <v>149</v>
      </c>
      <c r="AC436">
        <v>22071100</v>
      </c>
      <c r="AD436" t="s">
        <v>346</v>
      </c>
      <c r="AE436" t="s">
        <v>628</v>
      </c>
      <c r="AF436">
        <v>1302</v>
      </c>
      <c r="AG436" t="s">
        <v>2166</v>
      </c>
      <c r="AM436" t="s">
        <v>119</v>
      </c>
      <c r="AP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Row],[Comentário]]=back!C437,back!B437,""))))))))</f>
        <v/>
      </c>
      <c r="AQ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7" spans="1:44" x14ac:dyDescent="0.25">
      <c r="A437" t="s">
        <v>5298</v>
      </c>
      <c r="B437">
        <v>136861873</v>
      </c>
      <c r="C437" t="s">
        <v>62</v>
      </c>
      <c r="E437">
        <v>27506595</v>
      </c>
      <c r="F437" t="s">
        <v>3527</v>
      </c>
      <c r="G437" t="s">
        <v>101</v>
      </c>
      <c r="I437">
        <v>40466608</v>
      </c>
      <c r="J437" t="s">
        <v>3526</v>
      </c>
      <c r="K437" s="9">
        <v>45664.660671296297</v>
      </c>
      <c r="L437" s="9">
        <v>45670.416666666664</v>
      </c>
      <c r="M437" s="9">
        <v>45670.424907407411</v>
      </c>
      <c r="N437" t="s">
        <v>62</v>
      </c>
      <c r="O437" t="s">
        <v>62</v>
      </c>
      <c r="P437" s="8">
        <v>45670</v>
      </c>
      <c r="R437" t="s">
        <v>4867</v>
      </c>
      <c r="S437" t="s">
        <v>3528</v>
      </c>
      <c r="T437" t="s">
        <v>3529</v>
      </c>
      <c r="V437">
        <v>554332748611</v>
      </c>
      <c r="Y437" t="s">
        <v>3530</v>
      </c>
      <c r="Z437" t="s">
        <v>106</v>
      </c>
      <c r="AA437" t="s">
        <v>315</v>
      </c>
      <c r="AB437" t="s">
        <v>3410</v>
      </c>
      <c r="AC437">
        <v>86703290</v>
      </c>
      <c r="AD437" t="s">
        <v>2721</v>
      </c>
      <c r="AE437" t="s">
        <v>3531</v>
      </c>
      <c r="AF437">
        <v>145</v>
      </c>
      <c r="AM437" t="s">
        <v>222</v>
      </c>
      <c r="AN437" t="s">
        <v>108</v>
      </c>
      <c r="AP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Row],[Comentário]]=back!C438,back!B438,""))))))))</f>
        <v/>
      </c>
      <c r="AQ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8" spans="1:44" x14ac:dyDescent="0.25">
      <c r="A438" t="s">
        <v>5298</v>
      </c>
      <c r="B438">
        <v>137211857</v>
      </c>
      <c r="C438" t="s">
        <v>62</v>
      </c>
      <c r="E438">
        <v>27506595</v>
      </c>
      <c r="F438" t="s">
        <v>3527</v>
      </c>
      <c r="G438" t="s">
        <v>101</v>
      </c>
      <c r="I438">
        <v>40466608</v>
      </c>
      <c r="J438" t="s">
        <v>3526</v>
      </c>
      <c r="K438" s="9">
        <v>45670.423877314817</v>
      </c>
      <c r="L438" s="9">
        <v>45670.423611111109</v>
      </c>
      <c r="M438" s="9">
        <v>45670.423877314817</v>
      </c>
      <c r="N438" t="s">
        <v>62</v>
      </c>
      <c r="O438" t="s">
        <v>62</v>
      </c>
      <c r="P438" s="8">
        <v>45670</v>
      </c>
      <c r="Q438" t="s">
        <v>3868</v>
      </c>
      <c r="R438" t="s">
        <v>5585</v>
      </c>
      <c r="S438" t="s">
        <v>3528</v>
      </c>
      <c r="T438" t="s">
        <v>3529</v>
      </c>
      <c r="V438">
        <v>554332748611</v>
      </c>
      <c r="Y438" t="s">
        <v>3530</v>
      </c>
      <c r="Z438" t="s">
        <v>106</v>
      </c>
      <c r="AA438" t="s">
        <v>315</v>
      </c>
      <c r="AB438" t="s">
        <v>3410</v>
      </c>
      <c r="AC438">
        <v>86703290</v>
      </c>
      <c r="AD438" t="s">
        <v>2721</v>
      </c>
      <c r="AE438" t="s">
        <v>3531</v>
      </c>
      <c r="AF438">
        <v>145</v>
      </c>
      <c r="AM438" t="s">
        <v>222</v>
      </c>
      <c r="AN438" t="s">
        <v>108</v>
      </c>
      <c r="AP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Row],[Comentário]]=back!C439,back!B439,""))))))))</f>
        <v/>
      </c>
      <c r="AQ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9" spans="1:44" x14ac:dyDescent="0.25">
      <c r="A439" t="s">
        <v>5298</v>
      </c>
      <c r="B439">
        <v>137211284</v>
      </c>
      <c r="C439" t="s">
        <v>62</v>
      </c>
      <c r="E439">
        <v>27506595</v>
      </c>
      <c r="F439" t="s">
        <v>3527</v>
      </c>
      <c r="G439" t="s">
        <v>101</v>
      </c>
      <c r="I439">
        <v>40466608</v>
      </c>
      <c r="J439" t="s">
        <v>3526</v>
      </c>
      <c r="K439" s="9">
        <v>45670.421956018516</v>
      </c>
      <c r="L439" s="9">
        <v>45670.421527777777</v>
      </c>
      <c r="M439" s="9">
        <v>45670.421956018516</v>
      </c>
      <c r="N439" t="s">
        <v>62</v>
      </c>
      <c r="O439" t="s">
        <v>62</v>
      </c>
      <c r="P439" s="8">
        <v>45670</v>
      </c>
      <c r="R439" t="s">
        <v>5022</v>
      </c>
      <c r="S439" t="s">
        <v>3528</v>
      </c>
      <c r="T439" t="s">
        <v>3529</v>
      </c>
      <c r="V439">
        <v>554332748611</v>
      </c>
      <c r="Y439" t="s">
        <v>3530</v>
      </c>
      <c r="Z439" t="s">
        <v>106</v>
      </c>
      <c r="AA439" t="s">
        <v>315</v>
      </c>
      <c r="AB439" t="s">
        <v>3410</v>
      </c>
      <c r="AC439">
        <v>86703290</v>
      </c>
      <c r="AD439" t="s">
        <v>2721</v>
      </c>
      <c r="AE439" t="s">
        <v>3531</v>
      </c>
      <c r="AF439">
        <v>145</v>
      </c>
      <c r="AM439" t="s">
        <v>222</v>
      </c>
      <c r="AN439" t="s">
        <v>108</v>
      </c>
      <c r="AP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Row],[Comentário]]=back!C440,back!B440,""))))))))</f>
        <v/>
      </c>
      <c r="AQ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0" spans="1:44" x14ac:dyDescent="0.25">
      <c r="A440" t="s">
        <v>5298</v>
      </c>
      <c r="B440">
        <v>137211656</v>
      </c>
      <c r="C440" t="s">
        <v>62</v>
      </c>
      <c r="E440">
        <v>27506595</v>
      </c>
      <c r="F440" t="s">
        <v>3527</v>
      </c>
      <c r="G440" t="s">
        <v>101</v>
      </c>
      <c r="I440">
        <v>40466608</v>
      </c>
      <c r="J440" t="s">
        <v>3526</v>
      </c>
      <c r="K440" s="9">
        <v>45670.423206018517</v>
      </c>
      <c r="L440" s="9">
        <v>45670.421527777777</v>
      </c>
      <c r="M440" s="9">
        <v>45670.423206018517</v>
      </c>
      <c r="N440" t="s">
        <v>62</v>
      </c>
      <c r="O440" t="s">
        <v>62</v>
      </c>
      <c r="P440" s="8">
        <v>45670</v>
      </c>
      <c r="R440" t="s">
        <v>5586</v>
      </c>
      <c r="S440" t="s">
        <v>3528</v>
      </c>
      <c r="T440" t="s">
        <v>3529</v>
      </c>
      <c r="V440">
        <v>554332748611</v>
      </c>
      <c r="Y440" t="s">
        <v>3530</v>
      </c>
      <c r="Z440" t="s">
        <v>106</v>
      </c>
      <c r="AA440" t="s">
        <v>315</v>
      </c>
      <c r="AB440" t="s">
        <v>3410</v>
      </c>
      <c r="AC440">
        <v>86703290</v>
      </c>
      <c r="AD440" t="s">
        <v>2721</v>
      </c>
      <c r="AE440" t="s">
        <v>3531</v>
      </c>
      <c r="AF440">
        <v>145</v>
      </c>
      <c r="AM440" t="s">
        <v>222</v>
      </c>
      <c r="AN440" t="s">
        <v>108</v>
      </c>
      <c r="AP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Row],[Comentário]]=back!C441,back!B441,""))))))))</f>
        <v/>
      </c>
      <c r="AQ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1" spans="1:44" x14ac:dyDescent="0.25">
      <c r="A441" t="s">
        <v>5298</v>
      </c>
      <c r="B441">
        <v>137211220</v>
      </c>
      <c r="C441" t="s">
        <v>62</v>
      </c>
      <c r="E441">
        <v>27506595</v>
      </c>
      <c r="F441" t="s">
        <v>3527</v>
      </c>
      <c r="G441" t="s">
        <v>101</v>
      </c>
      <c r="I441">
        <v>40466608</v>
      </c>
      <c r="J441" t="s">
        <v>3526</v>
      </c>
      <c r="K441" s="9">
        <v>45670.421724537038</v>
      </c>
      <c r="L441" s="9">
        <v>45670.421226851853</v>
      </c>
      <c r="M441" s="9">
        <v>45670.421736111108</v>
      </c>
      <c r="N441" t="s">
        <v>62</v>
      </c>
      <c r="O441" t="s">
        <v>62</v>
      </c>
      <c r="P441" s="8">
        <v>45670</v>
      </c>
      <c r="Q441" t="s">
        <v>3864</v>
      </c>
      <c r="R441" t="s">
        <v>5587</v>
      </c>
      <c r="S441" t="s">
        <v>3528</v>
      </c>
      <c r="T441" t="s">
        <v>3529</v>
      </c>
      <c r="V441">
        <v>554332748611</v>
      </c>
      <c r="Y441" t="s">
        <v>3530</v>
      </c>
      <c r="Z441" t="s">
        <v>106</v>
      </c>
      <c r="AA441" t="s">
        <v>315</v>
      </c>
      <c r="AB441" t="s">
        <v>3410</v>
      </c>
      <c r="AC441">
        <v>86703290</v>
      </c>
      <c r="AD441" t="s">
        <v>2721</v>
      </c>
      <c r="AE441" t="s">
        <v>3531</v>
      </c>
      <c r="AF441">
        <v>145</v>
      </c>
      <c r="AM441" t="s">
        <v>222</v>
      </c>
      <c r="AN441" t="s">
        <v>108</v>
      </c>
      <c r="AP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Row],[Comentário]]=back!C442,back!B442,""))))))))</f>
        <v/>
      </c>
      <c r="AQ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2" spans="1:44" x14ac:dyDescent="0.25">
      <c r="A442" t="s">
        <v>5298</v>
      </c>
      <c r="B442">
        <v>137209446</v>
      </c>
      <c r="C442" t="s">
        <v>62</v>
      </c>
      <c r="E442">
        <v>27501013</v>
      </c>
      <c r="F442" t="s">
        <v>3502</v>
      </c>
      <c r="G442" t="s">
        <v>101</v>
      </c>
      <c r="I442">
        <v>40466850</v>
      </c>
      <c r="J442" t="s">
        <v>3501</v>
      </c>
      <c r="K442" s="9">
        <v>45670.415844907409</v>
      </c>
      <c r="L442" s="9">
        <v>45670.415972222225</v>
      </c>
      <c r="M442" s="9">
        <v>45670.415844907409</v>
      </c>
      <c r="N442" t="s">
        <v>62</v>
      </c>
      <c r="O442" t="s">
        <v>62</v>
      </c>
      <c r="P442" s="8">
        <v>45670</v>
      </c>
      <c r="Q442" t="s">
        <v>3868</v>
      </c>
      <c r="R442" t="s">
        <v>5588</v>
      </c>
      <c r="S442" t="s">
        <v>3503</v>
      </c>
      <c r="T442" t="s">
        <v>3504</v>
      </c>
      <c r="V442">
        <v>5511954720898</v>
      </c>
      <c r="Y442" t="s">
        <v>3505</v>
      </c>
      <c r="Z442" t="s">
        <v>106</v>
      </c>
      <c r="AA442" t="s">
        <v>107</v>
      </c>
      <c r="AB442" t="s">
        <v>3506</v>
      </c>
      <c r="AC442">
        <v>13318344</v>
      </c>
      <c r="AD442" t="s">
        <v>3507</v>
      </c>
      <c r="AE442" t="s">
        <v>3508</v>
      </c>
      <c r="AF442">
        <v>174</v>
      </c>
      <c r="AG442" t="s">
        <v>3509</v>
      </c>
      <c r="AM442" t="s">
        <v>222</v>
      </c>
      <c r="AN442" t="s">
        <v>108</v>
      </c>
      <c r="AP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Row],[Comentário]]=back!C443,back!B443,""))))))))</f>
        <v/>
      </c>
      <c r="AQ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3" spans="1:44" x14ac:dyDescent="0.25">
      <c r="A443" t="s">
        <v>5298</v>
      </c>
      <c r="B443">
        <v>137209428</v>
      </c>
      <c r="C443" t="s">
        <v>62</v>
      </c>
      <c r="E443">
        <v>27501013</v>
      </c>
      <c r="F443" t="s">
        <v>3502</v>
      </c>
      <c r="G443" t="s">
        <v>101</v>
      </c>
      <c r="I443">
        <v>40466850</v>
      </c>
      <c r="J443" t="s">
        <v>3501</v>
      </c>
      <c r="K443" s="9">
        <v>45670.41578703704</v>
      </c>
      <c r="L443" s="9">
        <v>45670.413194444445</v>
      </c>
      <c r="M443" s="9">
        <v>45670.417245370372</v>
      </c>
      <c r="N443" t="s">
        <v>62</v>
      </c>
      <c r="O443" t="s">
        <v>62</v>
      </c>
      <c r="P443" s="8">
        <v>45670</v>
      </c>
      <c r="R443" t="s">
        <v>5589</v>
      </c>
      <c r="S443" t="s">
        <v>3503</v>
      </c>
      <c r="T443" t="s">
        <v>3504</v>
      </c>
      <c r="V443">
        <v>5511954720898</v>
      </c>
      <c r="Y443" t="s">
        <v>3505</v>
      </c>
      <c r="Z443" t="s">
        <v>106</v>
      </c>
      <c r="AA443" t="s">
        <v>107</v>
      </c>
      <c r="AB443" t="s">
        <v>3506</v>
      </c>
      <c r="AC443">
        <v>13318344</v>
      </c>
      <c r="AD443" t="s">
        <v>3507</v>
      </c>
      <c r="AE443" t="s">
        <v>3508</v>
      </c>
      <c r="AF443">
        <v>174</v>
      </c>
      <c r="AG443" t="s">
        <v>3509</v>
      </c>
      <c r="AM443" t="s">
        <v>222</v>
      </c>
      <c r="AN443" t="s">
        <v>108</v>
      </c>
      <c r="AP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Row],[Comentário]]=back!C444,back!B444,""))))))))</f>
        <v/>
      </c>
      <c r="AQ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4" spans="1:44" x14ac:dyDescent="0.25">
      <c r="A444" t="s">
        <v>5298</v>
      </c>
      <c r="B444">
        <v>137208692</v>
      </c>
      <c r="C444" t="s">
        <v>62</v>
      </c>
      <c r="E444">
        <v>27501013</v>
      </c>
      <c r="F444" t="s">
        <v>3502</v>
      </c>
      <c r="G444" t="s">
        <v>101</v>
      </c>
      <c r="I444">
        <v>40466850</v>
      </c>
      <c r="J444" t="s">
        <v>3501</v>
      </c>
      <c r="K444" s="9">
        <v>45670.413391203707</v>
      </c>
      <c r="L444" s="9">
        <v>45670.408333333333</v>
      </c>
      <c r="M444" s="9">
        <v>45670.413391203707</v>
      </c>
      <c r="N444" t="s">
        <v>62</v>
      </c>
      <c r="O444" t="s">
        <v>62</v>
      </c>
      <c r="P444" s="8">
        <v>45670</v>
      </c>
      <c r="R444" t="s">
        <v>5022</v>
      </c>
      <c r="S444" t="s">
        <v>3503</v>
      </c>
      <c r="T444" t="s">
        <v>3504</v>
      </c>
      <c r="V444">
        <v>5511954720898</v>
      </c>
      <c r="Y444" t="s">
        <v>3505</v>
      </c>
      <c r="Z444" t="s">
        <v>106</v>
      </c>
      <c r="AA444" t="s">
        <v>107</v>
      </c>
      <c r="AB444" t="s">
        <v>3506</v>
      </c>
      <c r="AC444">
        <v>13318344</v>
      </c>
      <c r="AD444" t="s">
        <v>3507</v>
      </c>
      <c r="AE444" t="s">
        <v>3508</v>
      </c>
      <c r="AF444">
        <v>174</v>
      </c>
      <c r="AG444" t="s">
        <v>3509</v>
      </c>
      <c r="AM444" t="s">
        <v>222</v>
      </c>
      <c r="AN444" t="s">
        <v>108</v>
      </c>
      <c r="AP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Row],[Comentário]]=back!C445,back!B445,""))))))))</f>
        <v/>
      </c>
      <c r="AQ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5" spans="1:44" x14ac:dyDescent="0.25">
      <c r="A445" t="s">
        <v>5298</v>
      </c>
      <c r="B445">
        <v>137206734</v>
      </c>
      <c r="C445" t="s">
        <v>62</v>
      </c>
      <c r="E445">
        <v>28591853</v>
      </c>
      <c r="F445" t="s">
        <v>238</v>
      </c>
      <c r="G445" t="s">
        <v>101</v>
      </c>
      <c r="I445">
        <v>41058256</v>
      </c>
      <c r="J445" t="s">
        <v>237</v>
      </c>
      <c r="K445" s="9">
        <v>45670.406631944446</v>
      </c>
      <c r="L445" s="9">
        <v>45670.40625</v>
      </c>
      <c r="M445" s="9">
        <v>45670.406631944446</v>
      </c>
      <c r="N445" t="s">
        <v>62</v>
      </c>
      <c r="O445" t="s">
        <v>62</v>
      </c>
      <c r="P445" s="8">
        <v>45670</v>
      </c>
      <c r="R445" t="s">
        <v>5022</v>
      </c>
      <c r="S445" t="s">
        <v>239</v>
      </c>
      <c r="T445" t="s">
        <v>240</v>
      </c>
      <c r="U445" t="s">
        <v>241</v>
      </c>
      <c r="V445">
        <v>551135279970</v>
      </c>
      <c r="Y445" t="s">
        <v>242</v>
      </c>
      <c r="Z445" t="s">
        <v>106</v>
      </c>
      <c r="AA445" t="s">
        <v>107</v>
      </c>
      <c r="AB445" t="s">
        <v>243</v>
      </c>
      <c r="AC445">
        <v>7054030</v>
      </c>
      <c r="AD445" t="s">
        <v>244</v>
      </c>
      <c r="AE445" t="s">
        <v>245</v>
      </c>
      <c r="AF445">
        <v>747</v>
      </c>
      <c r="AM445" t="s">
        <v>222</v>
      </c>
      <c r="AP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Row],[Comentário]]=back!C446,back!B446,""))))))))</f>
        <v/>
      </c>
      <c r="AQ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6" spans="1:44" x14ac:dyDescent="0.25">
      <c r="A446" t="s">
        <v>5298</v>
      </c>
      <c r="B446">
        <v>137207138</v>
      </c>
      <c r="C446" t="s">
        <v>62</v>
      </c>
      <c r="E446">
        <v>28591853</v>
      </c>
      <c r="F446" t="s">
        <v>238</v>
      </c>
      <c r="G446" t="s">
        <v>101</v>
      </c>
      <c r="I446">
        <v>41058256</v>
      </c>
      <c r="J446" t="s">
        <v>237</v>
      </c>
      <c r="K446" s="9">
        <v>45670.408009259256</v>
      </c>
      <c r="L446" s="9">
        <v>45670.40625</v>
      </c>
      <c r="M446" s="9">
        <v>45670.408009259256</v>
      </c>
      <c r="N446" t="s">
        <v>62</v>
      </c>
      <c r="O446" t="s">
        <v>62</v>
      </c>
      <c r="P446" s="8">
        <v>45670</v>
      </c>
      <c r="R446" t="s">
        <v>5590</v>
      </c>
      <c r="S446" t="s">
        <v>239</v>
      </c>
      <c r="T446" t="s">
        <v>240</v>
      </c>
      <c r="U446" t="s">
        <v>241</v>
      </c>
      <c r="V446">
        <v>551135279970</v>
      </c>
      <c r="Y446" t="s">
        <v>242</v>
      </c>
      <c r="Z446" t="s">
        <v>106</v>
      </c>
      <c r="AA446" t="s">
        <v>107</v>
      </c>
      <c r="AB446" t="s">
        <v>243</v>
      </c>
      <c r="AC446">
        <v>7054030</v>
      </c>
      <c r="AD446" t="s">
        <v>244</v>
      </c>
      <c r="AE446" t="s">
        <v>245</v>
      </c>
      <c r="AF446">
        <v>747</v>
      </c>
      <c r="AM446" t="s">
        <v>222</v>
      </c>
      <c r="AP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Row],[Comentário]]=back!C447,back!B447,""))))))))</f>
        <v/>
      </c>
      <c r="AQ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7" spans="1:44" x14ac:dyDescent="0.25">
      <c r="A447" t="s">
        <v>5298</v>
      </c>
      <c r="B447">
        <v>137205279</v>
      </c>
      <c r="C447" t="s">
        <v>62</v>
      </c>
      <c r="E447">
        <v>28591853</v>
      </c>
      <c r="F447" t="s">
        <v>238</v>
      </c>
      <c r="G447" t="s">
        <v>101</v>
      </c>
      <c r="I447">
        <v>41058256</v>
      </c>
      <c r="J447" t="s">
        <v>237</v>
      </c>
      <c r="K447" s="9">
        <v>45670.401898148149</v>
      </c>
      <c r="L447" s="9">
        <v>45670.398842592593</v>
      </c>
      <c r="M447" s="9">
        <v>45670.401898148149</v>
      </c>
      <c r="N447" t="s">
        <v>62</v>
      </c>
      <c r="O447" t="s">
        <v>62</v>
      </c>
      <c r="P447" s="8">
        <v>45670</v>
      </c>
      <c r="Q447" t="s">
        <v>3864</v>
      </c>
      <c r="R447" t="s">
        <v>4291</v>
      </c>
      <c r="S447" t="s">
        <v>239</v>
      </c>
      <c r="T447" t="s">
        <v>240</v>
      </c>
      <c r="U447" t="s">
        <v>241</v>
      </c>
      <c r="V447">
        <v>551135279970</v>
      </c>
      <c r="Y447" t="s">
        <v>242</v>
      </c>
      <c r="Z447" t="s">
        <v>106</v>
      </c>
      <c r="AA447" t="s">
        <v>107</v>
      </c>
      <c r="AB447" t="s">
        <v>243</v>
      </c>
      <c r="AC447">
        <v>7054030</v>
      </c>
      <c r="AD447" t="s">
        <v>244</v>
      </c>
      <c r="AE447" t="s">
        <v>245</v>
      </c>
      <c r="AF447">
        <v>747</v>
      </c>
      <c r="AM447" t="s">
        <v>222</v>
      </c>
      <c r="AP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Row],[Comentário]]=back!C448,back!B448,""))))))))</f>
        <v/>
      </c>
      <c r="AQ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8" spans="1:44" x14ac:dyDescent="0.25">
      <c r="A448" t="s">
        <v>5298</v>
      </c>
      <c r="B448">
        <v>137204161</v>
      </c>
      <c r="C448" t="s">
        <v>62</v>
      </c>
      <c r="E448">
        <v>27493113</v>
      </c>
      <c r="F448" t="s">
        <v>3788</v>
      </c>
      <c r="G448" t="s">
        <v>101</v>
      </c>
      <c r="I448">
        <v>40463864</v>
      </c>
      <c r="J448" t="s">
        <v>3787</v>
      </c>
      <c r="K448" s="9">
        <v>45670.398194444446</v>
      </c>
      <c r="L448" s="9">
        <v>45670.397916666669</v>
      </c>
      <c r="M448" s="9">
        <v>45670.398194444446</v>
      </c>
      <c r="N448" t="s">
        <v>62</v>
      </c>
      <c r="O448" t="s">
        <v>62</v>
      </c>
      <c r="P448" s="8">
        <v>45670</v>
      </c>
      <c r="R448" t="s">
        <v>5027</v>
      </c>
      <c r="S448" t="s">
        <v>3789</v>
      </c>
      <c r="Y448" t="s">
        <v>3790</v>
      </c>
      <c r="Z448" t="s">
        <v>106</v>
      </c>
      <c r="AA448" t="s">
        <v>1074</v>
      </c>
      <c r="AB448" t="s">
        <v>3791</v>
      </c>
      <c r="AC448">
        <v>29830000</v>
      </c>
      <c r="AD448" t="s">
        <v>1697</v>
      </c>
      <c r="AE448" t="s">
        <v>3792</v>
      </c>
      <c r="AF448">
        <v>663</v>
      </c>
      <c r="AM448" t="s">
        <v>119</v>
      </c>
      <c r="AN448" t="s">
        <v>108</v>
      </c>
      <c r="AP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Row],[Comentário]]=back!C449,back!B449,""))))))))</f>
        <v/>
      </c>
      <c r="AQ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9" spans="1:44" x14ac:dyDescent="0.25">
      <c r="A449" t="s">
        <v>5298</v>
      </c>
      <c r="B449">
        <v>137204258</v>
      </c>
      <c r="C449" t="s">
        <v>62</v>
      </c>
      <c r="E449">
        <v>27493113</v>
      </c>
      <c r="F449" t="s">
        <v>3788</v>
      </c>
      <c r="G449" t="s">
        <v>101</v>
      </c>
      <c r="I449">
        <v>40463864</v>
      </c>
      <c r="J449" t="s">
        <v>3787</v>
      </c>
      <c r="K449" s="9">
        <v>45670.398460648146</v>
      </c>
      <c r="L449" s="9">
        <v>45670.397916666669</v>
      </c>
      <c r="M449" s="9">
        <v>45670.398460648146</v>
      </c>
      <c r="N449" t="s">
        <v>62</v>
      </c>
      <c r="O449" t="s">
        <v>62</v>
      </c>
      <c r="P449" s="8">
        <v>45670</v>
      </c>
      <c r="R449" t="s">
        <v>5591</v>
      </c>
      <c r="S449" t="s">
        <v>3789</v>
      </c>
      <c r="Y449" t="s">
        <v>3790</v>
      </c>
      <c r="Z449" t="s">
        <v>106</v>
      </c>
      <c r="AA449" t="s">
        <v>1074</v>
      </c>
      <c r="AB449" t="s">
        <v>3791</v>
      </c>
      <c r="AC449">
        <v>29830000</v>
      </c>
      <c r="AD449" t="s">
        <v>1697</v>
      </c>
      <c r="AE449" t="s">
        <v>3792</v>
      </c>
      <c r="AF449">
        <v>663</v>
      </c>
      <c r="AM449" t="s">
        <v>119</v>
      </c>
      <c r="AN449" t="s">
        <v>108</v>
      </c>
      <c r="AP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Row],[Comentário]]=back!C450,back!B450,""))))))))</f>
        <v/>
      </c>
      <c r="AQ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0" spans="1:44" x14ac:dyDescent="0.25">
      <c r="A450" t="s">
        <v>5298</v>
      </c>
      <c r="B450">
        <v>137204129</v>
      </c>
      <c r="C450" t="s">
        <v>62</v>
      </c>
      <c r="E450">
        <v>27493113</v>
      </c>
      <c r="F450" t="s">
        <v>3788</v>
      </c>
      <c r="G450" t="s">
        <v>101</v>
      </c>
      <c r="I450">
        <v>40463864</v>
      </c>
      <c r="J450" t="s">
        <v>3787</v>
      </c>
      <c r="K450" s="9">
        <v>45670.398090277777</v>
      </c>
      <c r="L450" s="9">
        <v>45670.397581018522</v>
      </c>
      <c r="M450" s="9">
        <v>45670.398090277777</v>
      </c>
      <c r="N450" t="s">
        <v>62</v>
      </c>
      <c r="O450" t="s">
        <v>62</v>
      </c>
      <c r="P450" s="8">
        <v>45670</v>
      </c>
      <c r="Q450" t="s">
        <v>3864</v>
      </c>
      <c r="R450" t="s">
        <v>4815</v>
      </c>
      <c r="S450" t="s">
        <v>3789</v>
      </c>
      <c r="Y450" t="s">
        <v>3790</v>
      </c>
      <c r="Z450" t="s">
        <v>106</v>
      </c>
      <c r="AA450" t="s">
        <v>1074</v>
      </c>
      <c r="AB450" t="s">
        <v>3791</v>
      </c>
      <c r="AC450">
        <v>29830000</v>
      </c>
      <c r="AD450" t="s">
        <v>1697</v>
      </c>
      <c r="AE450" t="s">
        <v>3792</v>
      </c>
      <c r="AF450">
        <v>663</v>
      </c>
      <c r="AM450" t="s">
        <v>119</v>
      </c>
      <c r="AN450" t="s">
        <v>108</v>
      </c>
      <c r="AP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Row],[Comentário]]=back!C451,back!B451,""))))))))</f>
        <v/>
      </c>
      <c r="AQ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1" spans="1:44" x14ac:dyDescent="0.25">
      <c r="A451" t="s">
        <v>5298</v>
      </c>
      <c r="B451">
        <v>137203602</v>
      </c>
      <c r="C451" t="s">
        <v>62</v>
      </c>
      <c r="E451">
        <v>27500285</v>
      </c>
      <c r="F451" t="s">
        <v>3750</v>
      </c>
      <c r="G451" t="s">
        <v>101</v>
      </c>
      <c r="I451">
        <v>40466586</v>
      </c>
      <c r="J451" t="s">
        <v>3749</v>
      </c>
      <c r="K451" s="9">
        <v>45670.396701388891</v>
      </c>
      <c r="L451" s="9">
        <v>45670.396527777775</v>
      </c>
      <c r="M451" s="9">
        <v>45670.396701388891</v>
      </c>
      <c r="N451" t="s">
        <v>62</v>
      </c>
      <c r="O451" t="s">
        <v>62</v>
      </c>
      <c r="P451" s="8">
        <v>45670</v>
      </c>
      <c r="R451" t="s">
        <v>5027</v>
      </c>
      <c r="S451" t="s">
        <v>3751</v>
      </c>
      <c r="T451" t="s">
        <v>4826</v>
      </c>
      <c r="Y451" t="s">
        <v>3752</v>
      </c>
      <c r="Z451" t="s">
        <v>106</v>
      </c>
      <c r="AA451" t="s">
        <v>148</v>
      </c>
      <c r="AB451" t="s">
        <v>149</v>
      </c>
      <c r="AC451">
        <v>21535490</v>
      </c>
      <c r="AD451" t="s">
        <v>2700</v>
      </c>
      <c r="AE451" t="s">
        <v>2701</v>
      </c>
      <c r="AF451">
        <v>300</v>
      </c>
      <c r="AG451" t="s">
        <v>3753</v>
      </c>
      <c r="AM451" t="s">
        <v>222</v>
      </c>
      <c r="AN451" t="s">
        <v>261</v>
      </c>
      <c r="AP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Row],[Comentário]]=back!C452,back!B452,""))))))))</f>
        <v/>
      </c>
      <c r="AQ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2" spans="1:44" x14ac:dyDescent="0.25">
      <c r="A452" t="s">
        <v>5298</v>
      </c>
      <c r="B452">
        <v>137203835</v>
      </c>
      <c r="C452" t="s">
        <v>62</v>
      </c>
      <c r="E452">
        <v>27500285</v>
      </c>
      <c r="F452" t="s">
        <v>3750</v>
      </c>
      <c r="G452" t="s">
        <v>101</v>
      </c>
      <c r="I452">
        <v>40466586</v>
      </c>
      <c r="J452" t="s">
        <v>3749</v>
      </c>
      <c r="K452" s="9">
        <v>45670.397187499999</v>
      </c>
      <c r="L452" s="9">
        <v>45670.396527777775</v>
      </c>
      <c r="M452" s="9">
        <v>45670.397187499999</v>
      </c>
      <c r="N452" t="s">
        <v>62</v>
      </c>
      <c r="O452" t="s">
        <v>62</v>
      </c>
      <c r="P452" s="8">
        <v>45670</v>
      </c>
      <c r="R452" t="s">
        <v>5592</v>
      </c>
      <c r="S452" t="s">
        <v>3751</v>
      </c>
      <c r="T452" t="s">
        <v>4826</v>
      </c>
      <c r="Y452" t="s">
        <v>3752</v>
      </c>
      <c r="Z452" t="s">
        <v>106</v>
      </c>
      <c r="AA452" t="s">
        <v>148</v>
      </c>
      <c r="AB452" t="s">
        <v>149</v>
      </c>
      <c r="AC452">
        <v>21535490</v>
      </c>
      <c r="AD452" t="s">
        <v>2700</v>
      </c>
      <c r="AE452" t="s">
        <v>2701</v>
      </c>
      <c r="AF452">
        <v>300</v>
      </c>
      <c r="AG452" t="s">
        <v>3753</v>
      </c>
      <c r="AM452" t="s">
        <v>222</v>
      </c>
      <c r="AN452" t="s">
        <v>261</v>
      </c>
      <c r="AP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Row],[Comentário]]=back!C453,back!B453,""))))))))</f>
        <v/>
      </c>
      <c r="AQ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3" spans="1:44" x14ac:dyDescent="0.25">
      <c r="A453" t="s">
        <v>5298</v>
      </c>
      <c r="B453">
        <v>137203408</v>
      </c>
      <c r="C453" t="s">
        <v>62</v>
      </c>
      <c r="E453">
        <v>27500285</v>
      </c>
      <c r="F453" t="s">
        <v>3750</v>
      </c>
      <c r="G453" t="s">
        <v>101</v>
      </c>
      <c r="I453">
        <v>40466586</v>
      </c>
      <c r="J453" t="s">
        <v>3749</v>
      </c>
      <c r="K453" s="9">
        <v>45670.396284722221</v>
      </c>
      <c r="L453" s="9">
        <v>45670.395821759259</v>
      </c>
      <c r="M453" s="9">
        <v>45670.396284722221</v>
      </c>
      <c r="N453" t="s">
        <v>62</v>
      </c>
      <c r="O453" t="s">
        <v>62</v>
      </c>
      <c r="P453" s="8">
        <v>45670</v>
      </c>
      <c r="Q453" t="s">
        <v>3864</v>
      </c>
      <c r="R453" t="s">
        <v>5593</v>
      </c>
      <c r="S453" t="s">
        <v>3751</v>
      </c>
      <c r="T453" t="s">
        <v>4826</v>
      </c>
      <c r="Y453" t="s">
        <v>3752</v>
      </c>
      <c r="Z453" t="s">
        <v>106</v>
      </c>
      <c r="AA453" t="s">
        <v>148</v>
      </c>
      <c r="AB453" t="s">
        <v>149</v>
      </c>
      <c r="AC453">
        <v>21535490</v>
      </c>
      <c r="AD453" t="s">
        <v>2700</v>
      </c>
      <c r="AE453" t="s">
        <v>2701</v>
      </c>
      <c r="AF453">
        <v>300</v>
      </c>
      <c r="AG453" t="s">
        <v>3753</v>
      </c>
      <c r="AM453" t="s">
        <v>222</v>
      </c>
      <c r="AN453" t="s">
        <v>261</v>
      </c>
      <c r="AP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Row],[Comentário]]=back!C454,back!B454,""))))))))</f>
        <v/>
      </c>
      <c r="AQ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4" spans="1:44" x14ac:dyDescent="0.25">
      <c r="A454" t="s">
        <v>5298</v>
      </c>
      <c r="B454">
        <v>137203212</v>
      </c>
      <c r="C454" t="s">
        <v>62</v>
      </c>
      <c r="E454">
        <v>27500285</v>
      </c>
      <c r="F454" t="s">
        <v>3750</v>
      </c>
      <c r="G454" t="s">
        <v>101</v>
      </c>
      <c r="I454">
        <v>40466586</v>
      </c>
      <c r="J454" t="s">
        <v>3749</v>
      </c>
      <c r="K454" s="9">
        <v>45670.395833333336</v>
      </c>
      <c r="L454" s="9">
        <v>45670.393576388888</v>
      </c>
      <c r="M454" s="9">
        <v>45670.395833333336</v>
      </c>
      <c r="N454" t="s">
        <v>62</v>
      </c>
      <c r="O454" t="s">
        <v>62</v>
      </c>
      <c r="P454" s="8">
        <v>45670</v>
      </c>
      <c r="Q454" t="s">
        <v>3864</v>
      </c>
      <c r="R454" t="s">
        <v>4831</v>
      </c>
      <c r="S454" t="s">
        <v>3751</v>
      </c>
      <c r="T454" t="s">
        <v>4826</v>
      </c>
      <c r="Y454" t="s">
        <v>3752</v>
      </c>
      <c r="Z454" t="s">
        <v>106</v>
      </c>
      <c r="AA454" t="s">
        <v>148</v>
      </c>
      <c r="AB454" t="s">
        <v>149</v>
      </c>
      <c r="AC454">
        <v>21535490</v>
      </c>
      <c r="AD454" t="s">
        <v>2700</v>
      </c>
      <c r="AE454" t="s">
        <v>2701</v>
      </c>
      <c r="AF454">
        <v>300</v>
      </c>
      <c r="AG454" t="s">
        <v>3753</v>
      </c>
      <c r="AM454" t="s">
        <v>222</v>
      </c>
      <c r="AN454" t="s">
        <v>261</v>
      </c>
      <c r="AP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Row],[Comentário]]=back!C455,back!B455,""))))))))</f>
        <v/>
      </c>
      <c r="AQ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5" spans="1:44" x14ac:dyDescent="0.25">
      <c r="A455" t="s">
        <v>5298</v>
      </c>
      <c r="B455">
        <v>137202487</v>
      </c>
      <c r="C455" t="s">
        <v>62</v>
      </c>
      <c r="E455">
        <v>27500285</v>
      </c>
      <c r="F455" t="s">
        <v>3750</v>
      </c>
      <c r="G455" t="s">
        <v>101</v>
      </c>
      <c r="I455">
        <v>40466586</v>
      </c>
      <c r="J455" t="s">
        <v>3749</v>
      </c>
      <c r="K455" s="9">
        <v>45670.393553240741</v>
      </c>
      <c r="L455" s="9">
        <v>45670.392754629633</v>
      </c>
      <c r="M455" s="9">
        <v>45670.393553240741</v>
      </c>
      <c r="N455" t="s">
        <v>62</v>
      </c>
      <c r="O455" t="s">
        <v>62</v>
      </c>
      <c r="P455" s="8">
        <v>45670</v>
      </c>
      <c r="Q455" t="s">
        <v>3864</v>
      </c>
      <c r="R455" t="s">
        <v>4831</v>
      </c>
      <c r="S455" t="s">
        <v>3751</v>
      </c>
      <c r="T455" t="s">
        <v>4826</v>
      </c>
      <c r="Y455" t="s">
        <v>3752</v>
      </c>
      <c r="Z455" t="s">
        <v>106</v>
      </c>
      <c r="AA455" t="s">
        <v>148</v>
      </c>
      <c r="AB455" t="s">
        <v>149</v>
      </c>
      <c r="AC455">
        <v>21535490</v>
      </c>
      <c r="AD455" t="s">
        <v>2700</v>
      </c>
      <c r="AE455" t="s">
        <v>2701</v>
      </c>
      <c r="AF455">
        <v>300</v>
      </c>
      <c r="AG455" t="s">
        <v>3753</v>
      </c>
      <c r="AM455" t="s">
        <v>222</v>
      </c>
      <c r="AN455" t="s">
        <v>261</v>
      </c>
      <c r="AP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Row],[Comentário]]=back!C456,back!B456,""))))))))</f>
        <v/>
      </c>
      <c r="AQ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6" spans="1:44" x14ac:dyDescent="0.25">
      <c r="A456" t="s">
        <v>5298</v>
      </c>
      <c r="B456">
        <v>137202286</v>
      </c>
      <c r="C456" t="s">
        <v>62</v>
      </c>
      <c r="E456">
        <v>27500285</v>
      </c>
      <c r="F456" t="s">
        <v>3750</v>
      </c>
      <c r="G456" t="s">
        <v>101</v>
      </c>
      <c r="I456">
        <v>40466586</v>
      </c>
      <c r="J456" t="s">
        <v>3749</v>
      </c>
      <c r="K456" s="9">
        <v>45670.392812500002</v>
      </c>
      <c r="L456" s="9">
        <v>45670.392199074071</v>
      </c>
      <c r="M456" s="9">
        <v>45670.392812500002</v>
      </c>
      <c r="N456" t="s">
        <v>62</v>
      </c>
      <c r="O456" t="s">
        <v>62</v>
      </c>
      <c r="P456" s="8">
        <v>45670</v>
      </c>
      <c r="Q456" t="s">
        <v>3864</v>
      </c>
      <c r="R456" t="s">
        <v>4784</v>
      </c>
      <c r="S456" t="s">
        <v>3751</v>
      </c>
      <c r="T456" t="s">
        <v>4826</v>
      </c>
      <c r="Y456" t="s">
        <v>3752</v>
      </c>
      <c r="Z456" t="s">
        <v>106</v>
      </c>
      <c r="AA456" t="s">
        <v>148</v>
      </c>
      <c r="AB456" t="s">
        <v>149</v>
      </c>
      <c r="AC456">
        <v>21535490</v>
      </c>
      <c r="AD456" t="s">
        <v>2700</v>
      </c>
      <c r="AE456" t="s">
        <v>2701</v>
      </c>
      <c r="AF456">
        <v>300</v>
      </c>
      <c r="AG456" t="s">
        <v>3753</v>
      </c>
      <c r="AM456" t="s">
        <v>222</v>
      </c>
      <c r="AN456" t="s">
        <v>261</v>
      </c>
      <c r="AP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Row],[Comentário]]=back!C457,back!B457,""))))))))</f>
        <v/>
      </c>
      <c r="AQ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7" spans="1:44" x14ac:dyDescent="0.25">
      <c r="A457" t="s">
        <v>5298</v>
      </c>
      <c r="B457">
        <v>137201697</v>
      </c>
      <c r="C457" t="s">
        <v>62</v>
      </c>
      <c r="E457">
        <v>27500136</v>
      </c>
      <c r="F457" t="s">
        <v>3755</v>
      </c>
      <c r="G457" t="s">
        <v>101</v>
      </c>
      <c r="I457">
        <v>40466467</v>
      </c>
      <c r="J457" t="s">
        <v>3754</v>
      </c>
      <c r="K457" s="9">
        <v>45670.390694444446</v>
      </c>
      <c r="L457" s="9">
        <v>45670.390370370369</v>
      </c>
      <c r="M457" s="9">
        <v>45670.390694444446</v>
      </c>
      <c r="N457" t="s">
        <v>62</v>
      </c>
      <c r="O457" t="s">
        <v>62</v>
      </c>
      <c r="P457" s="8">
        <v>45670</v>
      </c>
      <c r="Q457" t="s">
        <v>3864</v>
      </c>
      <c r="R457" t="s">
        <v>4705</v>
      </c>
      <c r="S457" t="s">
        <v>3756</v>
      </c>
      <c r="Y457" t="s">
        <v>3757</v>
      </c>
      <c r="Z457" t="s">
        <v>106</v>
      </c>
      <c r="AA457" t="s">
        <v>107</v>
      </c>
      <c r="AB457" t="s">
        <v>110</v>
      </c>
      <c r="AC457">
        <v>8280020</v>
      </c>
      <c r="AD457" t="s">
        <v>1264</v>
      </c>
      <c r="AE457" t="s">
        <v>3758</v>
      </c>
      <c r="AF457">
        <v>662</v>
      </c>
      <c r="AM457" t="s">
        <v>222</v>
      </c>
      <c r="AN457" t="s">
        <v>258</v>
      </c>
      <c r="AP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Row],[Comentário]]=back!C458,back!B458,""))))))))</f>
        <v/>
      </c>
      <c r="AQ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8" spans="1:44" x14ac:dyDescent="0.25">
      <c r="A458" t="s">
        <v>5298</v>
      </c>
      <c r="B458">
        <v>137201674</v>
      </c>
      <c r="C458" t="s">
        <v>62</v>
      </c>
      <c r="E458">
        <v>27500136</v>
      </c>
      <c r="F458" t="s">
        <v>3755</v>
      </c>
      <c r="G458" t="s">
        <v>101</v>
      </c>
      <c r="I458">
        <v>40466467</v>
      </c>
      <c r="J458" t="s">
        <v>3754</v>
      </c>
      <c r="K458" s="9">
        <v>45670.390636574077</v>
      </c>
      <c r="L458" s="9">
        <v>45670.390277777777</v>
      </c>
      <c r="M458" s="9">
        <v>45670.390636574077</v>
      </c>
      <c r="N458" t="s">
        <v>62</v>
      </c>
      <c r="O458" t="s">
        <v>62</v>
      </c>
      <c r="P458" s="8">
        <v>45670</v>
      </c>
      <c r="R458" t="s">
        <v>5027</v>
      </c>
      <c r="S458" t="s">
        <v>3756</v>
      </c>
      <c r="Y458" t="s">
        <v>3757</v>
      </c>
      <c r="Z458" t="s">
        <v>106</v>
      </c>
      <c r="AA458" t="s">
        <v>107</v>
      </c>
      <c r="AB458" t="s">
        <v>110</v>
      </c>
      <c r="AC458">
        <v>8280020</v>
      </c>
      <c r="AD458" t="s">
        <v>1264</v>
      </c>
      <c r="AE458" t="s">
        <v>3758</v>
      </c>
      <c r="AF458">
        <v>662</v>
      </c>
      <c r="AM458" t="s">
        <v>222</v>
      </c>
      <c r="AN458" t="s">
        <v>258</v>
      </c>
      <c r="AP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Row],[Comentário]]=back!C459,back!B459,""))))))))</f>
        <v/>
      </c>
      <c r="AQ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9" spans="1:44" x14ac:dyDescent="0.25">
      <c r="A459" t="s">
        <v>5298</v>
      </c>
      <c r="B459">
        <v>137201983</v>
      </c>
      <c r="C459" t="s">
        <v>62</v>
      </c>
      <c r="E459">
        <v>27500136</v>
      </c>
      <c r="F459" t="s">
        <v>3755</v>
      </c>
      <c r="G459" t="s">
        <v>101</v>
      </c>
      <c r="I459">
        <v>40466467</v>
      </c>
      <c r="J459" t="s">
        <v>3754</v>
      </c>
      <c r="K459" s="9">
        <v>45670.391828703701</v>
      </c>
      <c r="L459" s="9">
        <v>45670.390277777777</v>
      </c>
      <c r="M459" s="9">
        <v>45670.391828703701</v>
      </c>
      <c r="N459" t="s">
        <v>62</v>
      </c>
      <c r="O459" t="s">
        <v>62</v>
      </c>
      <c r="P459" s="8">
        <v>45670</v>
      </c>
      <c r="R459" t="s">
        <v>5594</v>
      </c>
      <c r="S459" t="s">
        <v>3756</v>
      </c>
      <c r="Y459" t="s">
        <v>3757</v>
      </c>
      <c r="Z459" t="s">
        <v>106</v>
      </c>
      <c r="AA459" t="s">
        <v>107</v>
      </c>
      <c r="AB459" t="s">
        <v>110</v>
      </c>
      <c r="AC459">
        <v>8280020</v>
      </c>
      <c r="AD459" t="s">
        <v>1264</v>
      </c>
      <c r="AE459" t="s">
        <v>3758</v>
      </c>
      <c r="AF459">
        <v>662</v>
      </c>
      <c r="AM459" t="s">
        <v>222</v>
      </c>
      <c r="AN459" t="s">
        <v>258</v>
      </c>
      <c r="AP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Row],[Comentário]]=back!C460,back!B460,""))))))))</f>
        <v/>
      </c>
      <c r="AQ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0" spans="1:44" x14ac:dyDescent="0.25">
      <c r="A460" t="s">
        <v>5298</v>
      </c>
      <c r="B460">
        <v>137199768</v>
      </c>
      <c r="C460" t="s">
        <v>62</v>
      </c>
      <c r="E460">
        <v>27498174</v>
      </c>
      <c r="F460" t="s">
        <v>3770</v>
      </c>
      <c r="G460" t="s">
        <v>101</v>
      </c>
      <c r="I460">
        <v>40465945</v>
      </c>
      <c r="J460" t="s">
        <v>3769</v>
      </c>
      <c r="K460" s="9">
        <v>45670.388368055559</v>
      </c>
      <c r="L460" s="9">
        <v>45670.388194444444</v>
      </c>
      <c r="M460" s="9">
        <v>45670.388368055559</v>
      </c>
      <c r="N460" t="s">
        <v>62</v>
      </c>
      <c r="O460" t="s">
        <v>62</v>
      </c>
      <c r="P460" s="8">
        <v>45670</v>
      </c>
      <c r="R460" t="s">
        <v>5027</v>
      </c>
      <c r="S460" t="s">
        <v>3771</v>
      </c>
      <c r="Y460" t="s">
        <v>3772</v>
      </c>
      <c r="Z460" t="s">
        <v>106</v>
      </c>
      <c r="AA460" t="s">
        <v>315</v>
      </c>
      <c r="AB460" t="s">
        <v>1522</v>
      </c>
      <c r="AC460">
        <v>81630110</v>
      </c>
      <c r="AD460" t="s">
        <v>3773</v>
      </c>
      <c r="AE460" t="s">
        <v>3774</v>
      </c>
      <c r="AF460">
        <v>990</v>
      </c>
      <c r="AM460" t="s">
        <v>222</v>
      </c>
      <c r="AN460" t="s">
        <v>1474</v>
      </c>
      <c r="AP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Row],[Comentário]]=back!C461,back!B461,""))))))))</f>
        <v/>
      </c>
      <c r="AQ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1" spans="1:44" x14ac:dyDescent="0.25">
      <c r="A461" t="s">
        <v>5298</v>
      </c>
      <c r="B461">
        <v>137201526</v>
      </c>
      <c r="C461" t="s">
        <v>62</v>
      </c>
      <c r="E461">
        <v>27498174</v>
      </c>
      <c r="F461" t="s">
        <v>3770</v>
      </c>
      <c r="G461" t="s">
        <v>101</v>
      </c>
      <c r="I461">
        <v>40465945</v>
      </c>
      <c r="J461" t="s">
        <v>3769</v>
      </c>
      <c r="K461" s="9">
        <v>45670.390081018515</v>
      </c>
      <c r="L461" s="9">
        <v>45670.388194444444</v>
      </c>
      <c r="M461" s="9">
        <v>45670.390081018515</v>
      </c>
      <c r="N461" t="s">
        <v>62</v>
      </c>
      <c r="O461" t="s">
        <v>62</v>
      </c>
      <c r="P461" s="8">
        <v>45670</v>
      </c>
      <c r="R461" t="s">
        <v>5595</v>
      </c>
      <c r="S461" t="s">
        <v>3771</v>
      </c>
      <c r="Y461" t="s">
        <v>3772</v>
      </c>
      <c r="Z461" t="s">
        <v>106</v>
      </c>
      <c r="AA461" t="s">
        <v>315</v>
      </c>
      <c r="AB461" t="s">
        <v>1522</v>
      </c>
      <c r="AC461">
        <v>81630110</v>
      </c>
      <c r="AD461" t="s">
        <v>3773</v>
      </c>
      <c r="AE461" t="s">
        <v>3774</v>
      </c>
      <c r="AF461">
        <v>990</v>
      </c>
      <c r="AM461" t="s">
        <v>222</v>
      </c>
      <c r="AN461" t="s">
        <v>1474</v>
      </c>
      <c r="AP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Row],[Comentário]]=back!C462,back!B462,""))))))))</f>
        <v/>
      </c>
      <c r="AQ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2" spans="1:44" x14ac:dyDescent="0.25">
      <c r="A462" t="s">
        <v>5298</v>
      </c>
      <c r="B462">
        <v>137199766</v>
      </c>
      <c r="C462" t="s">
        <v>62</v>
      </c>
      <c r="E462">
        <v>27498174</v>
      </c>
      <c r="F462" t="s">
        <v>3770</v>
      </c>
      <c r="G462" t="s">
        <v>101</v>
      </c>
      <c r="I462">
        <v>40465945</v>
      </c>
      <c r="J462" t="s">
        <v>3769</v>
      </c>
      <c r="K462" s="9">
        <v>45670.388356481482</v>
      </c>
      <c r="L462" s="9">
        <v>45670.387291666666</v>
      </c>
      <c r="M462" s="9">
        <v>45670.388368055559</v>
      </c>
      <c r="N462" t="s">
        <v>62</v>
      </c>
      <c r="O462" t="s">
        <v>62</v>
      </c>
      <c r="P462" s="8">
        <v>45670</v>
      </c>
      <c r="Q462" t="s">
        <v>3864</v>
      </c>
      <c r="R462" t="s">
        <v>4770</v>
      </c>
      <c r="S462" t="s">
        <v>3771</v>
      </c>
      <c r="Y462" t="s">
        <v>3772</v>
      </c>
      <c r="Z462" t="s">
        <v>106</v>
      </c>
      <c r="AA462" t="s">
        <v>315</v>
      </c>
      <c r="AB462" t="s">
        <v>1522</v>
      </c>
      <c r="AC462">
        <v>81630110</v>
      </c>
      <c r="AD462" t="s">
        <v>3773</v>
      </c>
      <c r="AE462" t="s">
        <v>3774</v>
      </c>
      <c r="AF462">
        <v>990</v>
      </c>
      <c r="AM462" t="s">
        <v>222</v>
      </c>
      <c r="AN462" t="s">
        <v>1474</v>
      </c>
      <c r="AP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Row],[Comentário]]=back!C463,back!B463,""))))))))</f>
        <v/>
      </c>
      <c r="AQ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3" spans="1:44" x14ac:dyDescent="0.25">
      <c r="A463" t="s">
        <v>5298</v>
      </c>
      <c r="B463">
        <v>137199254</v>
      </c>
      <c r="C463" t="s">
        <v>62</v>
      </c>
      <c r="G463" t="s">
        <v>101</v>
      </c>
      <c r="I463">
        <v>40465850</v>
      </c>
      <c r="J463" t="s">
        <v>3775</v>
      </c>
      <c r="K463" s="9">
        <v>45670.386053240742</v>
      </c>
      <c r="L463" s="9">
        <v>45670.385300925926</v>
      </c>
      <c r="M463" s="9">
        <v>45670.386053240742</v>
      </c>
      <c r="N463" t="s">
        <v>62</v>
      </c>
      <c r="O463" t="s">
        <v>62</v>
      </c>
      <c r="P463" s="8">
        <v>45670</v>
      </c>
      <c r="Q463" t="s">
        <v>3864</v>
      </c>
      <c r="R463" t="s">
        <v>4767</v>
      </c>
      <c r="S463" t="s">
        <v>3777</v>
      </c>
      <c r="T463" t="s">
        <v>5279</v>
      </c>
      <c r="Z463" t="s">
        <v>106</v>
      </c>
      <c r="AA463" t="s">
        <v>107</v>
      </c>
      <c r="AB463" t="s">
        <v>110</v>
      </c>
      <c r="AC463">
        <v>2285000</v>
      </c>
      <c r="AD463" t="s">
        <v>3778</v>
      </c>
      <c r="AE463" t="s">
        <v>3779</v>
      </c>
      <c r="AF463">
        <v>700</v>
      </c>
      <c r="AM463" t="s">
        <v>222</v>
      </c>
      <c r="AN463" t="s">
        <v>108</v>
      </c>
      <c r="AO463" t="s">
        <v>104</v>
      </c>
      <c r="AP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Row],[Comentário]]=back!C464,back!B464,""))))))))</f>
        <v/>
      </c>
      <c r="AQ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4" spans="1:44" x14ac:dyDescent="0.25">
      <c r="A464" t="s">
        <v>5298</v>
      </c>
      <c r="B464">
        <v>137199475</v>
      </c>
      <c r="C464" t="s">
        <v>62</v>
      </c>
      <c r="E464">
        <v>27497828</v>
      </c>
      <c r="F464" t="s">
        <v>3776</v>
      </c>
      <c r="G464" t="s">
        <v>101</v>
      </c>
      <c r="I464">
        <v>40465850</v>
      </c>
      <c r="J464" t="s">
        <v>3775</v>
      </c>
      <c r="K464" s="9">
        <v>45670.386990740742</v>
      </c>
      <c r="L464" s="9">
        <v>45670.384722222225</v>
      </c>
      <c r="M464" s="9">
        <v>45670.386990740742</v>
      </c>
      <c r="N464" t="s">
        <v>62</v>
      </c>
      <c r="O464" t="s">
        <v>62</v>
      </c>
      <c r="P464" s="8">
        <v>45670</v>
      </c>
      <c r="R464" t="s">
        <v>5596</v>
      </c>
      <c r="S464" t="s">
        <v>3777</v>
      </c>
      <c r="T464" t="s">
        <v>5279</v>
      </c>
      <c r="Z464" t="s">
        <v>106</v>
      </c>
      <c r="AA464" t="s">
        <v>107</v>
      </c>
      <c r="AB464" t="s">
        <v>110</v>
      </c>
      <c r="AC464">
        <v>2285000</v>
      </c>
      <c r="AD464" t="s">
        <v>3778</v>
      </c>
      <c r="AE464" t="s">
        <v>3779</v>
      </c>
      <c r="AF464">
        <v>700</v>
      </c>
      <c r="AM464" t="s">
        <v>222</v>
      </c>
      <c r="AN464" t="s">
        <v>108</v>
      </c>
      <c r="AP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Row],[Comentário]]=back!C465,back!B465,""))))))))</f>
        <v/>
      </c>
      <c r="AQ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5" spans="1:44" x14ac:dyDescent="0.25">
      <c r="A465" t="s">
        <v>5298</v>
      </c>
      <c r="B465">
        <v>137198824</v>
      </c>
      <c r="C465" t="s">
        <v>62</v>
      </c>
      <c r="E465">
        <v>27497828</v>
      </c>
      <c r="F465" t="s">
        <v>3776</v>
      </c>
      <c r="G465" t="s">
        <v>101</v>
      </c>
      <c r="I465">
        <v>40465850</v>
      </c>
      <c r="J465" t="s">
        <v>3775</v>
      </c>
      <c r="K465" s="9">
        <v>45670.384027777778</v>
      </c>
      <c r="L465" s="9">
        <v>45670.383680555555</v>
      </c>
      <c r="M465" s="9">
        <v>45670.384027777778</v>
      </c>
      <c r="N465" t="s">
        <v>62</v>
      </c>
      <c r="O465" t="s">
        <v>62</v>
      </c>
      <c r="P465" s="8">
        <v>45670</v>
      </c>
      <c r="Q465" t="s">
        <v>3864</v>
      </c>
      <c r="R465" t="s">
        <v>4765</v>
      </c>
      <c r="S465" t="s">
        <v>3777</v>
      </c>
      <c r="T465" t="s">
        <v>5279</v>
      </c>
      <c r="Z465" t="s">
        <v>106</v>
      </c>
      <c r="AA465" t="s">
        <v>107</v>
      </c>
      <c r="AB465" t="s">
        <v>110</v>
      </c>
      <c r="AC465">
        <v>2285000</v>
      </c>
      <c r="AD465" t="s">
        <v>3778</v>
      </c>
      <c r="AE465" t="s">
        <v>3779</v>
      </c>
      <c r="AF465">
        <v>700</v>
      </c>
      <c r="AM465" t="s">
        <v>222</v>
      </c>
      <c r="AN465" t="s">
        <v>108</v>
      </c>
      <c r="AP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Row],[Comentário]]=back!C466,back!B466,""))))))))</f>
        <v/>
      </c>
      <c r="AQ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6" spans="1:44" x14ac:dyDescent="0.25">
      <c r="A466" t="s">
        <v>5298</v>
      </c>
      <c r="B466">
        <v>137198815</v>
      </c>
      <c r="C466" t="s">
        <v>62</v>
      </c>
      <c r="E466">
        <v>27497828</v>
      </c>
      <c r="F466" t="s">
        <v>3776</v>
      </c>
      <c r="G466" t="s">
        <v>101</v>
      </c>
      <c r="I466">
        <v>40465850</v>
      </c>
      <c r="J466" t="s">
        <v>3775</v>
      </c>
      <c r="K466" s="9">
        <v>45670.383993055555</v>
      </c>
      <c r="L466" s="9">
        <v>45670.383333333331</v>
      </c>
      <c r="M466" s="9">
        <v>45670.383993055555</v>
      </c>
      <c r="N466" t="s">
        <v>62</v>
      </c>
      <c r="O466" t="s">
        <v>62</v>
      </c>
      <c r="P466" s="8">
        <v>45670</v>
      </c>
      <c r="R466" t="s">
        <v>5027</v>
      </c>
      <c r="S466" t="s">
        <v>3777</v>
      </c>
      <c r="T466" t="s">
        <v>5279</v>
      </c>
      <c r="Z466" t="s">
        <v>106</v>
      </c>
      <c r="AA466" t="s">
        <v>107</v>
      </c>
      <c r="AB466" t="s">
        <v>110</v>
      </c>
      <c r="AC466">
        <v>2285000</v>
      </c>
      <c r="AD466" t="s">
        <v>3778</v>
      </c>
      <c r="AE466" t="s">
        <v>3779</v>
      </c>
      <c r="AF466">
        <v>700</v>
      </c>
      <c r="AM466" t="s">
        <v>222</v>
      </c>
      <c r="AN466" t="s">
        <v>108</v>
      </c>
      <c r="AP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Row],[Comentário]]=back!C467,back!B467,""))))))))</f>
        <v/>
      </c>
      <c r="AQ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7" spans="1:44" x14ac:dyDescent="0.25">
      <c r="A467" t="s">
        <v>5298</v>
      </c>
      <c r="B467">
        <v>137198219</v>
      </c>
      <c r="C467" t="s">
        <v>62</v>
      </c>
      <c r="E467">
        <v>27496889</v>
      </c>
      <c r="F467" t="s">
        <v>3781</v>
      </c>
      <c r="G467" t="s">
        <v>101</v>
      </c>
      <c r="I467">
        <v>40465174</v>
      </c>
      <c r="J467" t="s">
        <v>3780</v>
      </c>
      <c r="K467" s="9">
        <v>45670.381388888891</v>
      </c>
      <c r="L467" s="9">
        <v>45670.380416666667</v>
      </c>
      <c r="M467" s="9">
        <v>45670.381388888891</v>
      </c>
      <c r="N467" t="s">
        <v>62</v>
      </c>
      <c r="O467" t="s">
        <v>62</v>
      </c>
      <c r="P467" s="8">
        <v>45670</v>
      </c>
      <c r="Q467" t="s">
        <v>3864</v>
      </c>
      <c r="R467" t="s">
        <v>5597</v>
      </c>
      <c r="S467" t="s">
        <v>4842</v>
      </c>
      <c r="T467" t="s">
        <v>3782</v>
      </c>
      <c r="V467">
        <v>5541999942457</v>
      </c>
      <c r="Y467" t="s">
        <v>3783</v>
      </c>
      <c r="Z467" t="s">
        <v>106</v>
      </c>
      <c r="AA467" t="s">
        <v>315</v>
      </c>
      <c r="AB467" t="s">
        <v>1823</v>
      </c>
      <c r="AC467">
        <v>83055400</v>
      </c>
      <c r="AD467" t="s">
        <v>3784</v>
      </c>
      <c r="AE467" t="s">
        <v>3785</v>
      </c>
      <c r="AF467">
        <v>1475</v>
      </c>
      <c r="AG467" t="s">
        <v>3786</v>
      </c>
      <c r="AM467" t="s">
        <v>222</v>
      </c>
      <c r="AN467" t="s">
        <v>108</v>
      </c>
      <c r="AP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Row],[Comentário]]=back!C468,back!B468,""))))))))</f>
        <v/>
      </c>
      <c r="AQ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8" spans="1:44" x14ac:dyDescent="0.25">
      <c r="A468" t="s">
        <v>5298</v>
      </c>
      <c r="B468">
        <v>137197909</v>
      </c>
      <c r="C468" t="s">
        <v>62</v>
      </c>
      <c r="E468">
        <v>27496889</v>
      </c>
      <c r="F468" t="s">
        <v>3781</v>
      </c>
      <c r="G468" t="s">
        <v>101</v>
      </c>
      <c r="I468">
        <v>40465174</v>
      </c>
      <c r="J468" t="s">
        <v>3780</v>
      </c>
      <c r="K468" s="9">
        <v>45670.380219907405</v>
      </c>
      <c r="L468" s="9">
        <v>45670.379861111112</v>
      </c>
      <c r="M468" s="9">
        <v>45670.383217592593</v>
      </c>
      <c r="N468" t="s">
        <v>62</v>
      </c>
      <c r="O468" t="s">
        <v>62</v>
      </c>
      <c r="P468" s="8">
        <v>45670</v>
      </c>
      <c r="R468" t="s">
        <v>5598</v>
      </c>
      <c r="S468" t="s">
        <v>4842</v>
      </c>
      <c r="T468" t="s">
        <v>3782</v>
      </c>
      <c r="V468">
        <v>5541999942457</v>
      </c>
      <c r="Y468" t="s">
        <v>3783</v>
      </c>
      <c r="Z468" t="s">
        <v>106</v>
      </c>
      <c r="AA468" t="s">
        <v>315</v>
      </c>
      <c r="AB468" t="s">
        <v>1823</v>
      </c>
      <c r="AC468">
        <v>83055400</v>
      </c>
      <c r="AD468" t="s">
        <v>3784</v>
      </c>
      <c r="AE468" t="s">
        <v>3785</v>
      </c>
      <c r="AF468">
        <v>1475</v>
      </c>
      <c r="AG468" t="s">
        <v>3786</v>
      </c>
      <c r="AM468" t="s">
        <v>222</v>
      </c>
      <c r="AN468" t="s">
        <v>108</v>
      </c>
      <c r="AP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Row],[Comentário]]=back!C469,back!B469,""))))))))</f>
        <v/>
      </c>
      <c r="AQ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9" spans="1:44" x14ac:dyDescent="0.25">
      <c r="A469" t="s">
        <v>5298</v>
      </c>
      <c r="B469">
        <v>137197828</v>
      </c>
      <c r="C469" t="s">
        <v>62</v>
      </c>
      <c r="E469">
        <v>27496889</v>
      </c>
      <c r="F469" t="s">
        <v>3781</v>
      </c>
      <c r="G469" t="s">
        <v>101</v>
      </c>
      <c r="I469">
        <v>40465174</v>
      </c>
      <c r="J469" t="s">
        <v>3780</v>
      </c>
      <c r="K469" s="9">
        <v>45670.379942129628</v>
      </c>
      <c r="L469" s="9">
        <v>45670.378275462965</v>
      </c>
      <c r="M469" s="9">
        <v>45670.379942129628</v>
      </c>
      <c r="N469" t="s">
        <v>62</v>
      </c>
      <c r="O469" t="s">
        <v>62</v>
      </c>
      <c r="P469" s="8">
        <v>45670</v>
      </c>
      <c r="Q469" t="s">
        <v>3864</v>
      </c>
      <c r="R469" t="s">
        <v>4841</v>
      </c>
      <c r="S469" t="s">
        <v>4842</v>
      </c>
      <c r="T469" t="s">
        <v>3782</v>
      </c>
      <c r="V469">
        <v>5541999942457</v>
      </c>
      <c r="Y469" t="s">
        <v>3783</v>
      </c>
      <c r="Z469" t="s">
        <v>106</v>
      </c>
      <c r="AA469" t="s">
        <v>315</v>
      </c>
      <c r="AB469" t="s">
        <v>1823</v>
      </c>
      <c r="AC469">
        <v>83055400</v>
      </c>
      <c r="AD469" t="s">
        <v>3784</v>
      </c>
      <c r="AE469" t="s">
        <v>3785</v>
      </c>
      <c r="AF469">
        <v>1475</v>
      </c>
      <c r="AG469" t="s">
        <v>3786</v>
      </c>
      <c r="AM469" t="s">
        <v>222</v>
      </c>
      <c r="AN469" t="s">
        <v>108</v>
      </c>
      <c r="AP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Row],[Comentário]]=back!C470,back!B470,""))))))))</f>
        <v/>
      </c>
      <c r="AQ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0" spans="1:44" x14ac:dyDescent="0.25">
      <c r="A470" t="s">
        <v>5298</v>
      </c>
      <c r="B470">
        <v>137197817</v>
      </c>
      <c r="C470" t="s">
        <v>62</v>
      </c>
      <c r="E470">
        <v>27496889</v>
      </c>
      <c r="F470" t="s">
        <v>3781</v>
      </c>
      <c r="G470" t="s">
        <v>101</v>
      </c>
      <c r="I470">
        <v>40465174</v>
      </c>
      <c r="J470" t="s">
        <v>3780</v>
      </c>
      <c r="K470" s="9">
        <v>45670.379907407405</v>
      </c>
      <c r="L470" s="9">
        <v>45670.376388888886</v>
      </c>
      <c r="M470" s="9">
        <v>45670.379907407405</v>
      </c>
      <c r="N470" t="s">
        <v>62</v>
      </c>
      <c r="O470" t="s">
        <v>62</v>
      </c>
      <c r="P470" s="8">
        <v>45670</v>
      </c>
      <c r="R470" t="s">
        <v>5022</v>
      </c>
      <c r="S470" t="s">
        <v>4842</v>
      </c>
      <c r="T470" t="s">
        <v>3782</v>
      </c>
      <c r="V470">
        <v>5541999942457</v>
      </c>
      <c r="Y470" t="s">
        <v>3783</v>
      </c>
      <c r="Z470" t="s">
        <v>106</v>
      </c>
      <c r="AA470" t="s">
        <v>315</v>
      </c>
      <c r="AB470" t="s">
        <v>1823</v>
      </c>
      <c r="AC470">
        <v>83055400</v>
      </c>
      <c r="AD470" t="s">
        <v>3784</v>
      </c>
      <c r="AE470" t="s">
        <v>3785</v>
      </c>
      <c r="AF470">
        <v>1475</v>
      </c>
      <c r="AG470" t="s">
        <v>3786</v>
      </c>
      <c r="AM470" t="s">
        <v>222</v>
      </c>
      <c r="AN470" t="s">
        <v>108</v>
      </c>
      <c r="AP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Row],[Comentário]]=back!C471,back!B471,""))))))))</f>
        <v/>
      </c>
      <c r="AQ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1" spans="1:44" x14ac:dyDescent="0.25">
      <c r="A471" t="s">
        <v>5298</v>
      </c>
      <c r="B471">
        <v>137196755</v>
      </c>
      <c r="C471" t="s">
        <v>62</v>
      </c>
      <c r="E471">
        <v>27496889</v>
      </c>
      <c r="F471" t="s">
        <v>3781</v>
      </c>
      <c r="G471" t="s">
        <v>101</v>
      </c>
      <c r="I471">
        <v>40465174</v>
      </c>
      <c r="J471" t="s">
        <v>3780</v>
      </c>
      <c r="K471" s="9">
        <v>45670.375752314816</v>
      </c>
      <c r="L471" s="9">
        <v>45670.374155092592</v>
      </c>
      <c r="M471" s="9">
        <v>45670.375752314816</v>
      </c>
      <c r="N471" t="s">
        <v>62</v>
      </c>
      <c r="O471" t="s">
        <v>62</v>
      </c>
      <c r="P471" s="8">
        <v>45670</v>
      </c>
      <c r="Q471" t="s">
        <v>3864</v>
      </c>
      <c r="R471" t="s">
        <v>4763</v>
      </c>
      <c r="S471" t="s">
        <v>4842</v>
      </c>
      <c r="T471" t="s">
        <v>3782</v>
      </c>
      <c r="V471">
        <v>5541999942457</v>
      </c>
      <c r="Y471" t="s">
        <v>3783</v>
      </c>
      <c r="Z471" t="s">
        <v>106</v>
      </c>
      <c r="AA471" t="s">
        <v>315</v>
      </c>
      <c r="AB471" t="s">
        <v>1823</v>
      </c>
      <c r="AC471">
        <v>83055400</v>
      </c>
      <c r="AD471" t="s">
        <v>3784</v>
      </c>
      <c r="AE471" t="s">
        <v>3785</v>
      </c>
      <c r="AF471">
        <v>1475</v>
      </c>
      <c r="AG471" t="s">
        <v>3786</v>
      </c>
      <c r="AM471" t="s">
        <v>222</v>
      </c>
      <c r="AN471" t="s">
        <v>108</v>
      </c>
      <c r="AP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Row],[Comentário]]=back!C472,back!B472,""))))))))</f>
        <v/>
      </c>
      <c r="AQ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2" spans="1:44" x14ac:dyDescent="0.25">
      <c r="A472" t="s">
        <v>5298</v>
      </c>
      <c r="B472">
        <v>137196355</v>
      </c>
      <c r="C472" t="s">
        <v>62</v>
      </c>
      <c r="E472">
        <v>27496889</v>
      </c>
      <c r="F472" t="s">
        <v>3781</v>
      </c>
      <c r="G472" t="s">
        <v>101</v>
      </c>
      <c r="I472">
        <v>40465174</v>
      </c>
      <c r="J472" t="s">
        <v>3780</v>
      </c>
      <c r="K472" s="9">
        <v>45670.374155092592</v>
      </c>
      <c r="L472" s="9">
        <v>45670.372534722221</v>
      </c>
      <c r="M472" s="9">
        <v>45670.374155092592</v>
      </c>
      <c r="N472" t="s">
        <v>62</v>
      </c>
      <c r="O472" t="s">
        <v>62</v>
      </c>
      <c r="P472" s="8">
        <v>45670</v>
      </c>
      <c r="Q472" t="s">
        <v>3864</v>
      </c>
      <c r="R472" t="s">
        <v>4841</v>
      </c>
      <c r="S472" t="s">
        <v>4842</v>
      </c>
      <c r="T472" t="s">
        <v>3782</v>
      </c>
      <c r="V472">
        <v>5541999942457</v>
      </c>
      <c r="Y472" t="s">
        <v>3783</v>
      </c>
      <c r="Z472" t="s">
        <v>106</v>
      </c>
      <c r="AA472" t="s">
        <v>315</v>
      </c>
      <c r="AB472" t="s">
        <v>1823</v>
      </c>
      <c r="AC472">
        <v>83055400</v>
      </c>
      <c r="AD472" t="s">
        <v>3784</v>
      </c>
      <c r="AE472" t="s">
        <v>3785</v>
      </c>
      <c r="AF472">
        <v>1475</v>
      </c>
      <c r="AG472" t="s">
        <v>3786</v>
      </c>
      <c r="AM472" t="s">
        <v>222</v>
      </c>
      <c r="AN472" t="s">
        <v>108</v>
      </c>
      <c r="AP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Row],[Comentário]]=back!C473,back!B473,""))))))))</f>
        <v/>
      </c>
      <c r="AQ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3" spans="1:44" x14ac:dyDescent="0.25">
      <c r="A473" t="s">
        <v>5298</v>
      </c>
      <c r="B473">
        <v>137142199</v>
      </c>
      <c r="C473" t="s">
        <v>62</v>
      </c>
      <c r="E473">
        <v>28616227</v>
      </c>
      <c r="F473" t="s">
        <v>226</v>
      </c>
      <c r="G473" t="s">
        <v>101</v>
      </c>
      <c r="I473">
        <v>41071970</v>
      </c>
      <c r="J473" t="s">
        <v>225</v>
      </c>
      <c r="K473" s="9">
        <v>45667.596678240741</v>
      </c>
      <c r="L473" s="9">
        <v>45667.694444444445</v>
      </c>
      <c r="M473" s="9">
        <v>45670.342615740738</v>
      </c>
      <c r="N473" t="s">
        <v>62</v>
      </c>
      <c r="O473" t="s">
        <v>62</v>
      </c>
      <c r="P473" s="8">
        <v>45670</v>
      </c>
      <c r="R473" t="s">
        <v>5054</v>
      </c>
      <c r="S473" t="s">
        <v>227</v>
      </c>
      <c r="T473" t="s">
        <v>228</v>
      </c>
      <c r="Y473" t="s">
        <v>229</v>
      </c>
      <c r="Z473" t="s">
        <v>106</v>
      </c>
      <c r="AA473" t="s">
        <v>107</v>
      </c>
      <c r="AB473" t="s">
        <v>110</v>
      </c>
      <c r="AC473">
        <v>3137020</v>
      </c>
      <c r="AD473" t="s">
        <v>230</v>
      </c>
      <c r="AE473" t="s">
        <v>231</v>
      </c>
      <c r="AF473">
        <v>513</v>
      </c>
      <c r="AM473" t="s">
        <v>119</v>
      </c>
      <c r="AP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Row],[Comentário]]=back!C474,back!B474,""))))))))</f>
        <v/>
      </c>
      <c r="AQ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74" spans="1:44" x14ac:dyDescent="0.25">
      <c r="A474" t="s">
        <v>5298</v>
      </c>
      <c r="B474">
        <v>137191729</v>
      </c>
      <c r="C474" t="s">
        <v>62</v>
      </c>
      <c r="E474">
        <v>28663250</v>
      </c>
      <c r="F474" t="s">
        <v>177</v>
      </c>
      <c r="G474" t="s">
        <v>101</v>
      </c>
      <c r="K474" s="9">
        <v>45670.342129629629</v>
      </c>
      <c r="L474" s="9">
        <v>45670.339583333334</v>
      </c>
      <c r="M474" s="9">
        <v>45670.342129629629</v>
      </c>
      <c r="N474" t="s">
        <v>62</v>
      </c>
      <c r="O474" t="s">
        <v>62</v>
      </c>
      <c r="P474" s="8">
        <v>45670</v>
      </c>
      <c r="R474" t="s">
        <v>5599</v>
      </c>
      <c r="AP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Row],[Comentário]]=back!C475,back!B475,""))))))))</f>
        <v/>
      </c>
      <c r="AQ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5" spans="1:44" x14ac:dyDescent="0.25">
      <c r="A475" t="s">
        <v>5298</v>
      </c>
      <c r="B475">
        <v>137164970</v>
      </c>
      <c r="C475" t="s">
        <v>62</v>
      </c>
      <c r="E475">
        <v>27529873</v>
      </c>
      <c r="F475" t="s">
        <v>1592</v>
      </c>
      <c r="G475" t="s">
        <v>101</v>
      </c>
      <c r="I475">
        <v>40491468</v>
      </c>
      <c r="J475" t="s">
        <v>1591</v>
      </c>
      <c r="K475" s="9">
        <v>45667.6953125</v>
      </c>
      <c r="L475" s="9">
        <v>45667.695138888892</v>
      </c>
      <c r="M475" s="9">
        <v>45667.6953125</v>
      </c>
      <c r="N475" t="s">
        <v>62</v>
      </c>
      <c r="O475" t="s">
        <v>62</v>
      </c>
      <c r="P475" s="8">
        <v>45667</v>
      </c>
      <c r="R475" t="s">
        <v>5022</v>
      </c>
      <c r="S475" t="s">
        <v>1593</v>
      </c>
      <c r="V475">
        <v>5521974913701</v>
      </c>
      <c r="Y475" t="s">
        <v>1594</v>
      </c>
      <c r="Z475" t="s">
        <v>106</v>
      </c>
      <c r="AA475" t="s">
        <v>148</v>
      </c>
      <c r="AB475" t="s">
        <v>149</v>
      </c>
      <c r="AC475">
        <v>20251440</v>
      </c>
      <c r="AD475" t="s">
        <v>1595</v>
      </c>
      <c r="AE475" t="s">
        <v>1596</v>
      </c>
      <c r="AF475">
        <v>66</v>
      </c>
      <c r="AG475" t="s">
        <v>1597</v>
      </c>
      <c r="AM475" t="s">
        <v>222</v>
      </c>
      <c r="AN475" t="s">
        <v>258</v>
      </c>
      <c r="AP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Row],[Comentário]]=back!C476,back!B476,""))))))))</f>
        <v/>
      </c>
      <c r="AQ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6" spans="1:44" x14ac:dyDescent="0.25">
      <c r="A476" t="s">
        <v>5298</v>
      </c>
      <c r="B476">
        <v>137165102</v>
      </c>
      <c r="C476" t="s">
        <v>62</v>
      </c>
      <c r="E476">
        <v>27529873</v>
      </c>
      <c r="F476" t="s">
        <v>1592</v>
      </c>
      <c r="G476" t="s">
        <v>101</v>
      </c>
      <c r="I476">
        <v>40491468</v>
      </c>
      <c r="J476" t="s">
        <v>1591</v>
      </c>
      <c r="K476" s="9">
        <v>45667.695983796293</v>
      </c>
      <c r="L476" s="9">
        <v>45667.695138888892</v>
      </c>
      <c r="M476" s="9">
        <v>45667.695983796293</v>
      </c>
      <c r="N476" t="s">
        <v>62</v>
      </c>
      <c r="O476" t="s">
        <v>62</v>
      </c>
      <c r="P476" s="8">
        <v>45667</v>
      </c>
      <c r="R476" t="s">
        <v>5600</v>
      </c>
      <c r="S476" t="s">
        <v>1593</v>
      </c>
      <c r="V476">
        <v>5521974913701</v>
      </c>
      <c r="Y476" t="s">
        <v>1594</v>
      </c>
      <c r="Z476" t="s">
        <v>106</v>
      </c>
      <c r="AA476" t="s">
        <v>148</v>
      </c>
      <c r="AB476" t="s">
        <v>149</v>
      </c>
      <c r="AC476">
        <v>20251440</v>
      </c>
      <c r="AD476" t="s">
        <v>1595</v>
      </c>
      <c r="AE476" t="s">
        <v>1596</v>
      </c>
      <c r="AF476">
        <v>66</v>
      </c>
      <c r="AG476" t="s">
        <v>1597</v>
      </c>
      <c r="AM476" t="s">
        <v>222</v>
      </c>
      <c r="AN476" t="s">
        <v>258</v>
      </c>
      <c r="AP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Row],[Comentário]]=back!C477,back!B477,""))))))))</f>
        <v/>
      </c>
      <c r="AQ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7" spans="1:44" x14ac:dyDescent="0.25">
      <c r="A477" t="s">
        <v>5298</v>
      </c>
      <c r="B477">
        <v>137164538</v>
      </c>
      <c r="C477" t="s">
        <v>62</v>
      </c>
      <c r="E477">
        <v>27529873</v>
      </c>
      <c r="F477" t="s">
        <v>1592</v>
      </c>
      <c r="G477" t="s">
        <v>101</v>
      </c>
      <c r="I477">
        <v>40491468</v>
      </c>
      <c r="J477" t="s">
        <v>1591</v>
      </c>
      <c r="K477" s="9">
        <v>45667.692800925928</v>
      </c>
      <c r="L477" s="9">
        <v>45667.691701388889</v>
      </c>
      <c r="M477" s="9">
        <v>45667.692800925928</v>
      </c>
      <c r="N477" t="s">
        <v>62</v>
      </c>
      <c r="O477" t="s">
        <v>62</v>
      </c>
      <c r="P477" s="8">
        <v>45667</v>
      </c>
      <c r="Q477" t="s">
        <v>3864</v>
      </c>
      <c r="R477" t="s">
        <v>4039</v>
      </c>
      <c r="S477" t="s">
        <v>1593</v>
      </c>
      <c r="V477">
        <v>5521974913701</v>
      </c>
      <c r="Y477" t="s">
        <v>1594</v>
      </c>
      <c r="Z477" t="s">
        <v>106</v>
      </c>
      <c r="AA477" t="s">
        <v>148</v>
      </c>
      <c r="AB477" t="s">
        <v>149</v>
      </c>
      <c r="AC477">
        <v>20251440</v>
      </c>
      <c r="AD477" t="s">
        <v>1595</v>
      </c>
      <c r="AE477" t="s">
        <v>1596</v>
      </c>
      <c r="AF477">
        <v>66</v>
      </c>
      <c r="AG477" t="s">
        <v>1597</v>
      </c>
      <c r="AM477" t="s">
        <v>222</v>
      </c>
      <c r="AN477" t="s">
        <v>258</v>
      </c>
      <c r="AP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Row],[Comentário]]=back!C478,back!B478,""))))))))</f>
        <v/>
      </c>
      <c r="AQ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8" spans="1:44" x14ac:dyDescent="0.25">
      <c r="A478" t="s">
        <v>5298</v>
      </c>
      <c r="B478">
        <v>137164226</v>
      </c>
      <c r="C478" t="s">
        <v>62</v>
      </c>
      <c r="E478">
        <v>28614798</v>
      </c>
      <c r="F478" t="s">
        <v>1731</v>
      </c>
      <c r="G478" t="s">
        <v>101</v>
      </c>
      <c r="I478">
        <v>41071969</v>
      </c>
      <c r="J478" t="s">
        <v>1730</v>
      </c>
      <c r="K478" s="9">
        <v>45667.691261574073</v>
      </c>
      <c r="L478" s="9">
        <v>45667.690972222219</v>
      </c>
      <c r="M478" s="9">
        <v>45667.691261574073</v>
      </c>
      <c r="N478" t="s">
        <v>62</v>
      </c>
      <c r="O478" t="s">
        <v>62</v>
      </c>
      <c r="P478" s="8">
        <v>45667</v>
      </c>
      <c r="R478" t="s">
        <v>5601</v>
      </c>
      <c r="S478" t="s">
        <v>1732</v>
      </c>
      <c r="T478" t="s">
        <v>1733</v>
      </c>
      <c r="Y478" t="s">
        <v>1734</v>
      </c>
      <c r="Z478" t="s">
        <v>106</v>
      </c>
      <c r="AA478" t="s">
        <v>107</v>
      </c>
      <c r="AB478" t="s">
        <v>110</v>
      </c>
      <c r="AC478">
        <v>1131000</v>
      </c>
      <c r="AD478" t="s">
        <v>1354</v>
      </c>
      <c r="AE478" t="s">
        <v>1735</v>
      </c>
      <c r="AF478">
        <v>620</v>
      </c>
      <c r="AM478" t="s">
        <v>119</v>
      </c>
      <c r="AP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Row],[Comentário]]=back!C479,back!B479,""))))))))</f>
        <v/>
      </c>
      <c r="AQ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9" spans="1:44" x14ac:dyDescent="0.25">
      <c r="A479" t="s">
        <v>5298</v>
      </c>
      <c r="B479">
        <v>137164131</v>
      </c>
      <c r="C479" t="s">
        <v>62</v>
      </c>
      <c r="E479">
        <v>28614798</v>
      </c>
      <c r="F479" t="s">
        <v>1731</v>
      </c>
      <c r="G479" t="s">
        <v>101</v>
      </c>
      <c r="I479">
        <v>41071969</v>
      </c>
      <c r="J479" t="s">
        <v>1730</v>
      </c>
      <c r="K479" s="9">
        <v>45667.690833333334</v>
      </c>
      <c r="L479" s="9">
        <v>45667.69</v>
      </c>
      <c r="M479" s="9">
        <v>45667.690833333334</v>
      </c>
      <c r="N479" t="s">
        <v>62</v>
      </c>
      <c r="O479" t="s">
        <v>62</v>
      </c>
      <c r="P479" s="8">
        <v>45667</v>
      </c>
      <c r="Q479" t="s">
        <v>3864</v>
      </c>
      <c r="R479" t="s">
        <v>4070</v>
      </c>
      <c r="S479" t="s">
        <v>1732</v>
      </c>
      <c r="T479" t="s">
        <v>1733</v>
      </c>
      <c r="Y479" t="s">
        <v>1734</v>
      </c>
      <c r="Z479" t="s">
        <v>106</v>
      </c>
      <c r="AA479" t="s">
        <v>107</v>
      </c>
      <c r="AB479" t="s">
        <v>110</v>
      </c>
      <c r="AC479">
        <v>1131000</v>
      </c>
      <c r="AD479" t="s">
        <v>1354</v>
      </c>
      <c r="AE479" t="s">
        <v>1735</v>
      </c>
      <c r="AF479">
        <v>620</v>
      </c>
      <c r="AM479" t="s">
        <v>119</v>
      </c>
      <c r="AP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Row],[Comentário]]=back!C480,back!B480,""))))))))</f>
        <v/>
      </c>
      <c r="AQ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0" spans="1:44" x14ac:dyDescent="0.25">
      <c r="A480" t="s">
        <v>5298</v>
      </c>
      <c r="B480">
        <v>137164123</v>
      </c>
      <c r="C480" t="s">
        <v>62</v>
      </c>
      <c r="E480">
        <v>28614798</v>
      </c>
      <c r="F480" t="s">
        <v>1731</v>
      </c>
      <c r="G480" t="s">
        <v>101</v>
      </c>
      <c r="I480">
        <v>41071969</v>
      </c>
      <c r="J480" t="s">
        <v>1730</v>
      </c>
      <c r="K480" s="9">
        <v>45667.690798611111</v>
      </c>
      <c r="L480" s="9">
        <v>45667.689583333333</v>
      </c>
      <c r="M480" s="9">
        <v>45667.690798611111</v>
      </c>
      <c r="N480" t="s">
        <v>62</v>
      </c>
      <c r="O480" t="s">
        <v>62</v>
      </c>
      <c r="P480" s="8">
        <v>45667</v>
      </c>
      <c r="R480" t="s">
        <v>5022</v>
      </c>
      <c r="S480" t="s">
        <v>1732</v>
      </c>
      <c r="T480" t="s">
        <v>1733</v>
      </c>
      <c r="Y480" t="s">
        <v>1734</v>
      </c>
      <c r="Z480" t="s">
        <v>106</v>
      </c>
      <c r="AA480" t="s">
        <v>107</v>
      </c>
      <c r="AB480" t="s">
        <v>110</v>
      </c>
      <c r="AC480">
        <v>1131000</v>
      </c>
      <c r="AD480" t="s">
        <v>1354</v>
      </c>
      <c r="AE480" t="s">
        <v>1735</v>
      </c>
      <c r="AF480">
        <v>620</v>
      </c>
      <c r="AM480" t="s">
        <v>119</v>
      </c>
      <c r="AP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Row],[Comentário]]=back!C481,back!B481,""))))))))</f>
        <v/>
      </c>
      <c r="AQ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1" spans="1:44" x14ac:dyDescent="0.25">
      <c r="A481" t="s">
        <v>5298</v>
      </c>
      <c r="B481">
        <v>137163839</v>
      </c>
      <c r="C481" t="s">
        <v>62</v>
      </c>
      <c r="E481">
        <v>28614612</v>
      </c>
      <c r="F481" t="s">
        <v>1693</v>
      </c>
      <c r="G481" t="s">
        <v>101</v>
      </c>
      <c r="I481">
        <v>41071920</v>
      </c>
      <c r="J481" t="s">
        <v>1692</v>
      </c>
      <c r="K481" s="9">
        <v>45667.689189814817</v>
      </c>
      <c r="L481" s="9">
        <v>45667.688888888886</v>
      </c>
      <c r="M481" s="9">
        <v>45667.689189814817</v>
      </c>
      <c r="N481" t="s">
        <v>62</v>
      </c>
      <c r="O481" t="s">
        <v>62</v>
      </c>
      <c r="P481" s="8">
        <v>45667</v>
      </c>
      <c r="Q481" t="s">
        <v>3868</v>
      </c>
      <c r="R481" t="s">
        <v>5602</v>
      </c>
      <c r="S481" t="s">
        <v>1694</v>
      </c>
      <c r="T481" t="s">
        <v>1695</v>
      </c>
      <c r="V481">
        <v>552122833511</v>
      </c>
      <c r="Y481" t="s">
        <v>1696</v>
      </c>
      <c r="Z481" t="s">
        <v>106</v>
      </c>
      <c r="AA481" t="s">
        <v>148</v>
      </c>
      <c r="AB481" t="s">
        <v>149</v>
      </c>
      <c r="AC481">
        <v>20921030</v>
      </c>
      <c r="AD481" t="s">
        <v>1697</v>
      </c>
      <c r="AE481" t="s">
        <v>1698</v>
      </c>
      <c r="AF481">
        <v>335</v>
      </c>
      <c r="AG481" t="s">
        <v>1699</v>
      </c>
      <c r="AM481" t="s">
        <v>119</v>
      </c>
      <c r="AP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Row],[Comentário]]=back!C482,back!B482,""))))))))</f>
        <v/>
      </c>
      <c r="AQ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2" spans="1:44" x14ac:dyDescent="0.25">
      <c r="A482" t="s">
        <v>5298</v>
      </c>
      <c r="B482">
        <v>137163494</v>
      </c>
      <c r="C482" t="s">
        <v>62</v>
      </c>
      <c r="E482">
        <v>28614612</v>
      </c>
      <c r="F482" t="s">
        <v>1693</v>
      </c>
      <c r="G482" t="s">
        <v>101</v>
      </c>
      <c r="I482">
        <v>41071920</v>
      </c>
      <c r="J482" t="s">
        <v>1692</v>
      </c>
      <c r="K482" s="9">
        <v>45667.687557870369</v>
      </c>
      <c r="L482" s="9">
        <v>45667.6875</v>
      </c>
      <c r="M482" s="9">
        <v>45667.687557870369</v>
      </c>
      <c r="N482" t="s">
        <v>62</v>
      </c>
      <c r="O482" t="s">
        <v>62</v>
      </c>
      <c r="P482" s="8">
        <v>45667</v>
      </c>
      <c r="R482" t="s">
        <v>5022</v>
      </c>
      <c r="S482" t="s">
        <v>1694</v>
      </c>
      <c r="T482" t="s">
        <v>1695</v>
      </c>
      <c r="V482">
        <v>552122833511</v>
      </c>
      <c r="Y482" t="s">
        <v>1696</v>
      </c>
      <c r="Z482" t="s">
        <v>106</v>
      </c>
      <c r="AA482" t="s">
        <v>148</v>
      </c>
      <c r="AB482" t="s">
        <v>149</v>
      </c>
      <c r="AC482">
        <v>20921030</v>
      </c>
      <c r="AD482" t="s">
        <v>1697</v>
      </c>
      <c r="AE482" t="s">
        <v>1698</v>
      </c>
      <c r="AF482">
        <v>335</v>
      </c>
      <c r="AG482" t="s">
        <v>1699</v>
      </c>
      <c r="AM482" t="s">
        <v>119</v>
      </c>
      <c r="AP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Row],[Comentário]]=back!C483,back!B483,""))))))))</f>
        <v/>
      </c>
      <c r="AQ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3" spans="1:44" x14ac:dyDescent="0.25">
      <c r="A483" t="s">
        <v>5298</v>
      </c>
      <c r="B483">
        <v>137163726</v>
      </c>
      <c r="C483" t="s">
        <v>62</v>
      </c>
      <c r="E483">
        <v>28614612</v>
      </c>
      <c r="F483" t="s">
        <v>1693</v>
      </c>
      <c r="G483" t="s">
        <v>101</v>
      </c>
      <c r="I483">
        <v>41071920</v>
      </c>
      <c r="J483" t="s">
        <v>1692</v>
      </c>
      <c r="K483" s="9">
        <v>45667.688611111109</v>
      </c>
      <c r="L483" s="9">
        <v>45667.6875</v>
      </c>
      <c r="M483" s="9">
        <v>45667.689085648148</v>
      </c>
      <c r="N483" t="s">
        <v>62</v>
      </c>
      <c r="O483" t="s">
        <v>62</v>
      </c>
      <c r="P483" s="8">
        <v>45667</v>
      </c>
      <c r="R483" t="s">
        <v>5603</v>
      </c>
      <c r="S483" t="s">
        <v>1694</v>
      </c>
      <c r="T483" t="s">
        <v>1695</v>
      </c>
      <c r="V483">
        <v>552122833511</v>
      </c>
      <c r="Y483" t="s">
        <v>1696</v>
      </c>
      <c r="Z483" t="s">
        <v>106</v>
      </c>
      <c r="AA483" t="s">
        <v>148</v>
      </c>
      <c r="AB483" t="s">
        <v>149</v>
      </c>
      <c r="AC483">
        <v>20921030</v>
      </c>
      <c r="AD483" t="s">
        <v>1697</v>
      </c>
      <c r="AE483" t="s">
        <v>1698</v>
      </c>
      <c r="AF483">
        <v>335</v>
      </c>
      <c r="AG483" t="s">
        <v>1699</v>
      </c>
      <c r="AM483" t="s">
        <v>119</v>
      </c>
      <c r="AP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Row],[Comentário]]=back!C484,back!B484,""))))))))</f>
        <v/>
      </c>
      <c r="AQ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4" spans="1:44" x14ac:dyDescent="0.25">
      <c r="A484" t="s">
        <v>5298</v>
      </c>
      <c r="B484">
        <v>137163645</v>
      </c>
      <c r="C484" t="s">
        <v>62</v>
      </c>
      <c r="E484">
        <v>28614612</v>
      </c>
      <c r="F484" t="s">
        <v>1693</v>
      </c>
      <c r="G484" t="s">
        <v>101</v>
      </c>
      <c r="I484">
        <v>41071920</v>
      </c>
      <c r="J484" t="s">
        <v>1692</v>
      </c>
      <c r="K484" s="9">
        <v>45667.688240740739</v>
      </c>
      <c r="L484" s="9">
        <v>45667.686296296299</v>
      </c>
      <c r="M484" s="9">
        <v>45667.688240740739</v>
      </c>
      <c r="N484" t="s">
        <v>62</v>
      </c>
      <c r="O484" t="s">
        <v>62</v>
      </c>
      <c r="P484" s="8">
        <v>45667</v>
      </c>
      <c r="Q484" t="s">
        <v>3864</v>
      </c>
      <c r="R484" t="s">
        <v>4055</v>
      </c>
      <c r="S484" t="s">
        <v>1694</v>
      </c>
      <c r="T484" t="s">
        <v>1695</v>
      </c>
      <c r="V484">
        <v>552122833511</v>
      </c>
      <c r="Y484" t="s">
        <v>1696</v>
      </c>
      <c r="Z484" t="s">
        <v>106</v>
      </c>
      <c r="AA484" t="s">
        <v>148</v>
      </c>
      <c r="AB484" t="s">
        <v>149</v>
      </c>
      <c r="AC484">
        <v>20921030</v>
      </c>
      <c r="AD484" t="s">
        <v>1697</v>
      </c>
      <c r="AE484" t="s">
        <v>1698</v>
      </c>
      <c r="AF484">
        <v>335</v>
      </c>
      <c r="AG484" t="s">
        <v>1699</v>
      </c>
      <c r="AM484" t="s">
        <v>119</v>
      </c>
      <c r="AP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Row],[Comentário]]=back!C485,back!B485,""))))))))</f>
        <v/>
      </c>
      <c r="AQ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5" spans="1:44" x14ac:dyDescent="0.25">
      <c r="A485" t="s">
        <v>5298</v>
      </c>
      <c r="B485">
        <v>137163254</v>
      </c>
      <c r="C485" t="s">
        <v>62</v>
      </c>
      <c r="E485">
        <v>28614612</v>
      </c>
      <c r="F485" t="s">
        <v>1693</v>
      </c>
      <c r="G485" t="s">
        <v>101</v>
      </c>
      <c r="I485">
        <v>41071920</v>
      </c>
      <c r="J485" t="s">
        <v>1692</v>
      </c>
      <c r="K485" s="9">
        <v>45667.686377314814</v>
      </c>
      <c r="L485" s="9">
        <v>45667.68550925926</v>
      </c>
      <c r="M485" s="9">
        <v>45667.686377314814</v>
      </c>
      <c r="N485" t="s">
        <v>62</v>
      </c>
      <c r="O485" t="s">
        <v>62</v>
      </c>
      <c r="P485" s="8">
        <v>45667</v>
      </c>
      <c r="Q485" t="s">
        <v>3864</v>
      </c>
      <c r="R485" t="s">
        <v>4055</v>
      </c>
      <c r="S485" t="s">
        <v>1694</v>
      </c>
      <c r="T485" t="s">
        <v>1695</v>
      </c>
      <c r="V485">
        <v>552122833511</v>
      </c>
      <c r="Y485" t="s">
        <v>1696</v>
      </c>
      <c r="Z485" t="s">
        <v>106</v>
      </c>
      <c r="AA485" t="s">
        <v>148</v>
      </c>
      <c r="AB485" t="s">
        <v>149</v>
      </c>
      <c r="AC485">
        <v>20921030</v>
      </c>
      <c r="AD485" t="s">
        <v>1697</v>
      </c>
      <c r="AE485" t="s">
        <v>1698</v>
      </c>
      <c r="AF485">
        <v>335</v>
      </c>
      <c r="AG485" t="s">
        <v>1699</v>
      </c>
      <c r="AM485" t="s">
        <v>119</v>
      </c>
      <c r="AP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Row],[Comentário]]=back!C486,back!B486,""))))))))</f>
        <v/>
      </c>
      <c r="AQ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6" spans="1:44" x14ac:dyDescent="0.25">
      <c r="A486" t="s">
        <v>5298</v>
      </c>
      <c r="B486">
        <v>137068547</v>
      </c>
      <c r="C486" t="s">
        <v>62</v>
      </c>
      <c r="E486">
        <v>28663250</v>
      </c>
      <c r="F486" t="s">
        <v>177</v>
      </c>
      <c r="G486" t="s">
        <v>101</v>
      </c>
      <c r="K486" s="9">
        <v>45666.668298611112</v>
      </c>
      <c r="L486" s="9">
        <v>45667.666666666664</v>
      </c>
      <c r="M486" s="9">
        <v>45667.683587962965</v>
      </c>
      <c r="N486" t="s">
        <v>62</v>
      </c>
      <c r="O486" t="s">
        <v>62</v>
      </c>
      <c r="P486" s="8">
        <v>45667</v>
      </c>
      <c r="R486" t="s">
        <v>5060</v>
      </c>
      <c r="AP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Row],[Comentário]]=back!C487,back!B487,""))))))))</f>
        <v/>
      </c>
      <c r="AQ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487" spans="1:44" x14ac:dyDescent="0.25">
      <c r="A487" t="s">
        <v>5298</v>
      </c>
      <c r="B487">
        <v>137162783</v>
      </c>
      <c r="C487" t="s">
        <v>62</v>
      </c>
      <c r="E487">
        <v>28663250</v>
      </c>
      <c r="F487" t="s">
        <v>177</v>
      </c>
      <c r="G487" t="s">
        <v>101</v>
      </c>
      <c r="K487" s="9">
        <v>45667.683981481481</v>
      </c>
      <c r="L487" s="9">
        <v>45667.683333333334</v>
      </c>
      <c r="M487" s="9">
        <v>45667.683981481481</v>
      </c>
      <c r="N487" t="s">
        <v>62</v>
      </c>
      <c r="O487" t="s">
        <v>62</v>
      </c>
      <c r="P487" s="8">
        <v>45667</v>
      </c>
      <c r="R487" t="s">
        <v>5061</v>
      </c>
      <c r="AP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Row],[Comentário]]=back!C488,back!B488,""))))))))</f>
        <v/>
      </c>
      <c r="AQ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8" spans="1:44" x14ac:dyDescent="0.25">
      <c r="A488" t="s">
        <v>5298</v>
      </c>
      <c r="B488">
        <v>137158832</v>
      </c>
      <c r="C488" t="s">
        <v>62</v>
      </c>
      <c r="E488">
        <v>28597240</v>
      </c>
      <c r="F488" t="s">
        <v>3156</v>
      </c>
      <c r="G488" t="s">
        <v>101</v>
      </c>
      <c r="I488">
        <v>41060805</v>
      </c>
      <c r="J488" t="s">
        <v>3155</v>
      </c>
      <c r="K488" s="9">
        <v>45667.664479166669</v>
      </c>
      <c r="L488" s="9">
        <v>45667.663807870369</v>
      </c>
      <c r="M488" s="9">
        <v>45667.664479166669</v>
      </c>
      <c r="N488" t="s">
        <v>62</v>
      </c>
      <c r="O488" t="s">
        <v>62</v>
      </c>
      <c r="P488" s="8">
        <v>45667</v>
      </c>
      <c r="Q488" t="s">
        <v>3864</v>
      </c>
      <c r="R488" t="s">
        <v>4839</v>
      </c>
      <c r="T488" t="s">
        <v>178</v>
      </c>
      <c r="AM488" t="s">
        <v>256</v>
      </c>
      <c r="AN488" t="s">
        <v>108</v>
      </c>
      <c r="AP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Row],[Comentário]]=back!C489,back!B489,""))))))))</f>
        <v/>
      </c>
      <c r="AQ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9" spans="1:44" x14ac:dyDescent="0.25">
      <c r="A489" t="s">
        <v>5298</v>
      </c>
      <c r="B489">
        <v>137158643</v>
      </c>
      <c r="C489" t="s">
        <v>62</v>
      </c>
      <c r="E489">
        <v>28597240</v>
      </c>
      <c r="F489" t="s">
        <v>3156</v>
      </c>
      <c r="G489" t="s">
        <v>101</v>
      </c>
      <c r="I489">
        <v>41060805</v>
      </c>
      <c r="J489" t="s">
        <v>3155</v>
      </c>
      <c r="K489" s="9">
        <v>45667.663657407407</v>
      </c>
      <c r="L489" s="9">
        <v>45667.663460648146</v>
      </c>
      <c r="M489" s="9">
        <v>45667.663657407407</v>
      </c>
      <c r="N489" t="s">
        <v>62</v>
      </c>
      <c r="O489" t="s">
        <v>62</v>
      </c>
      <c r="P489" s="8">
        <v>45667</v>
      </c>
      <c r="Q489" t="s">
        <v>3864</v>
      </c>
      <c r="R489" t="s">
        <v>5062</v>
      </c>
      <c r="T489" t="s">
        <v>178</v>
      </c>
      <c r="AM489" t="s">
        <v>256</v>
      </c>
      <c r="AN489" t="s">
        <v>108</v>
      </c>
      <c r="AP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Row],[Comentário]]=back!C490,back!B490,""))))))))</f>
        <v/>
      </c>
      <c r="AQ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0" spans="1:44" x14ac:dyDescent="0.25">
      <c r="A490" t="s">
        <v>5298</v>
      </c>
      <c r="B490">
        <v>137154888</v>
      </c>
      <c r="C490" t="s">
        <v>62</v>
      </c>
      <c r="E490">
        <v>27490538</v>
      </c>
      <c r="F490" t="s">
        <v>3794</v>
      </c>
      <c r="G490" t="s">
        <v>101</v>
      </c>
      <c r="I490">
        <v>40462659</v>
      </c>
      <c r="J490" t="s">
        <v>3793</v>
      </c>
      <c r="K490" s="9">
        <v>45667.648090277777</v>
      </c>
      <c r="L490" s="9">
        <v>45667.647916666669</v>
      </c>
      <c r="M490" s="9">
        <v>45667.648090277777</v>
      </c>
      <c r="N490" t="s">
        <v>62</v>
      </c>
      <c r="O490" t="s">
        <v>62</v>
      </c>
      <c r="P490" s="8">
        <v>45667</v>
      </c>
      <c r="R490" t="s">
        <v>5022</v>
      </c>
      <c r="S490" t="s">
        <v>3795</v>
      </c>
      <c r="T490" t="s">
        <v>3796</v>
      </c>
      <c r="Y490" t="s">
        <v>3797</v>
      </c>
      <c r="Z490" t="s">
        <v>106</v>
      </c>
      <c r="AA490" t="s">
        <v>159</v>
      </c>
      <c r="AB490" t="s">
        <v>3211</v>
      </c>
      <c r="AC490">
        <v>36500364</v>
      </c>
      <c r="AD490" t="s">
        <v>3798</v>
      </c>
      <c r="AE490" t="s">
        <v>3799</v>
      </c>
      <c r="AF490">
        <v>1725</v>
      </c>
      <c r="AM490" t="s">
        <v>119</v>
      </c>
      <c r="AN490" t="s">
        <v>108</v>
      </c>
      <c r="AP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Row],[Comentário]]=back!C491,back!B491,""))))))))</f>
        <v/>
      </c>
      <c r="AQ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1" spans="1:44" x14ac:dyDescent="0.25">
      <c r="A491" t="s">
        <v>5298</v>
      </c>
      <c r="B491">
        <v>137155032</v>
      </c>
      <c r="C491" t="s">
        <v>62</v>
      </c>
      <c r="E491">
        <v>27490538</v>
      </c>
      <c r="F491" t="s">
        <v>3794</v>
      </c>
      <c r="G491" t="s">
        <v>101</v>
      </c>
      <c r="I491">
        <v>40462659</v>
      </c>
      <c r="J491" t="s">
        <v>3793</v>
      </c>
      <c r="K491" s="9">
        <v>45667.648761574077</v>
      </c>
      <c r="L491" s="9">
        <v>45667.647916666669</v>
      </c>
      <c r="M491" s="9">
        <v>45667.648761574077</v>
      </c>
      <c r="N491" t="s">
        <v>62</v>
      </c>
      <c r="O491" t="s">
        <v>62</v>
      </c>
      <c r="P491" s="8">
        <v>45667</v>
      </c>
      <c r="R491" t="s">
        <v>5063</v>
      </c>
      <c r="S491" t="s">
        <v>3795</v>
      </c>
      <c r="T491" t="s">
        <v>3796</v>
      </c>
      <c r="Y491" t="s">
        <v>3797</v>
      </c>
      <c r="Z491" t="s">
        <v>106</v>
      </c>
      <c r="AA491" t="s">
        <v>159</v>
      </c>
      <c r="AB491" t="s">
        <v>3211</v>
      </c>
      <c r="AC491">
        <v>36500364</v>
      </c>
      <c r="AD491" t="s">
        <v>3798</v>
      </c>
      <c r="AE491" t="s">
        <v>3799</v>
      </c>
      <c r="AF491">
        <v>1725</v>
      </c>
      <c r="AM491" t="s">
        <v>119</v>
      </c>
      <c r="AN491" t="s">
        <v>108</v>
      </c>
      <c r="AP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Row],[Comentário]]=back!C492,back!B492,""))))))))</f>
        <v/>
      </c>
      <c r="AQ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2" spans="1:44" x14ac:dyDescent="0.25">
      <c r="A492" t="s">
        <v>5298</v>
      </c>
      <c r="B492">
        <v>137154875</v>
      </c>
      <c r="C492" t="s">
        <v>62</v>
      </c>
      <c r="E492">
        <v>27490538</v>
      </c>
      <c r="F492" t="s">
        <v>3794</v>
      </c>
      <c r="G492" t="s">
        <v>101</v>
      </c>
      <c r="I492">
        <v>40462659</v>
      </c>
      <c r="J492" t="s">
        <v>3793</v>
      </c>
      <c r="K492" s="9">
        <v>45667.648032407407</v>
      </c>
      <c r="L492" s="9">
        <v>45667.647916666669</v>
      </c>
      <c r="M492" s="9">
        <v>45667.648032407407</v>
      </c>
      <c r="N492" t="s">
        <v>62</v>
      </c>
      <c r="O492" t="s">
        <v>62</v>
      </c>
      <c r="P492" s="8">
        <v>45667</v>
      </c>
      <c r="Q492" t="s">
        <v>3868</v>
      </c>
      <c r="R492" t="s">
        <v>5064</v>
      </c>
      <c r="S492" t="s">
        <v>3795</v>
      </c>
      <c r="T492" t="s">
        <v>3796</v>
      </c>
      <c r="Y492" t="s">
        <v>3797</v>
      </c>
      <c r="Z492" t="s">
        <v>106</v>
      </c>
      <c r="AA492" t="s">
        <v>159</v>
      </c>
      <c r="AB492" t="s">
        <v>3211</v>
      </c>
      <c r="AC492">
        <v>36500364</v>
      </c>
      <c r="AD492" t="s">
        <v>3798</v>
      </c>
      <c r="AE492" t="s">
        <v>3799</v>
      </c>
      <c r="AF492">
        <v>1725</v>
      </c>
      <c r="AM492" t="s">
        <v>119</v>
      </c>
      <c r="AN492" t="s">
        <v>108</v>
      </c>
      <c r="AP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Row],[Comentário]]=back!C493,back!B493,""))))))))</f>
        <v/>
      </c>
      <c r="AQ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3" spans="1:44" x14ac:dyDescent="0.25">
      <c r="A493" t="s">
        <v>5298</v>
      </c>
      <c r="B493">
        <v>137154836</v>
      </c>
      <c r="C493" t="s">
        <v>62</v>
      </c>
      <c r="E493">
        <v>27490538</v>
      </c>
      <c r="F493" t="s">
        <v>3794</v>
      </c>
      <c r="G493" t="s">
        <v>101</v>
      </c>
      <c r="I493">
        <v>40462659</v>
      </c>
      <c r="J493" t="s">
        <v>3793</v>
      </c>
      <c r="K493" s="9">
        <v>45667.647858796299</v>
      </c>
      <c r="L493" s="9">
        <v>45667.646956018521</v>
      </c>
      <c r="M493" s="9">
        <v>45667.647858796299</v>
      </c>
      <c r="N493" t="s">
        <v>62</v>
      </c>
      <c r="O493" t="s">
        <v>62</v>
      </c>
      <c r="P493" s="8">
        <v>45667</v>
      </c>
      <c r="Q493" t="s">
        <v>3864</v>
      </c>
      <c r="R493" t="s">
        <v>4709</v>
      </c>
      <c r="S493" t="s">
        <v>3795</v>
      </c>
      <c r="T493" t="s">
        <v>3796</v>
      </c>
      <c r="Y493" t="s">
        <v>3797</v>
      </c>
      <c r="Z493" t="s">
        <v>106</v>
      </c>
      <c r="AA493" t="s">
        <v>159</v>
      </c>
      <c r="AB493" t="s">
        <v>3211</v>
      </c>
      <c r="AC493">
        <v>36500364</v>
      </c>
      <c r="AD493" t="s">
        <v>3798</v>
      </c>
      <c r="AE493" t="s">
        <v>3799</v>
      </c>
      <c r="AF493">
        <v>1725</v>
      </c>
      <c r="AM493" t="s">
        <v>119</v>
      </c>
      <c r="AN493" t="s">
        <v>108</v>
      </c>
      <c r="AP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Row],[Comentário]]=back!C494,back!B494,""))))))))</f>
        <v/>
      </c>
      <c r="AQ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4" spans="1:44" x14ac:dyDescent="0.25">
      <c r="A494" t="s">
        <v>5298</v>
      </c>
      <c r="B494">
        <v>137139991</v>
      </c>
      <c r="C494" t="s">
        <v>62</v>
      </c>
      <c r="E494">
        <v>27490538</v>
      </c>
      <c r="F494" t="s">
        <v>3794</v>
      </c>
      <c r="G494" t="s">
        <v>101</v>
      </c>
      <c r="I494">
        <v>40462659</v>
      </c>
      <c r="J494" t="s">
        <v>3793</v>
      </c>
      <c r="K494" s="9">
        <v>45667.586944444447</v>
      </c>
      <c r="L494" s="9">
        <v>45667.645833333336</v>
      </c>
      <c r="M494" s="9">
        <v>45667.646678240744</v>
      </c>
      <c r="N494" t="s">
        <v>62</v>
      </c>
      <c r="O494" t="s">
        <v>62</v>
      </c>
      <c r="P494" s="8">
        <v>45667</v>
      </c>
      <c r="R494" t="s">
        <v>5065</v>
      </c>
      <c r="S494" t="s">
        <v>3795</v>
      </c>
      <c r="T494" t="s">
        <v>3796</v>
      </c>
      <c r="Y494" t="s">
        <v>3797</v>
      </c>
      <c r="Z494" t="s">
        <v>106</v>
      </c>
      <c r="AA494" t="s">
        <v>159</v>
      </c>
      <c r="AB494" t="s">
        <v>3211</v>
      </c>
      <c r="AC494">
        <v>36500364</v>
      </c>
      <c r="AD494" t="s">
        <v>3798</v>
      </c>
      <c r="AE494" t="s">
        <v>3799</v>
      </c>
      <c r="AF494">
        <v>1725</v>
      </c>
      <c r="AM494" t="s">
        <v>119</v>
      </c>
      <c r="AN494" t="s">
        <v>108</v>
      </c>
      <c r="AP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Row],[Comentário]]=back!C495,back!B495,""))))))))</f>
        <v/>
      </c>
      <c r="AQ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95" spans="1:44" x14ac:dyDescent="0.25">
      <c r="A495" t="s">
        <v>5298</v>
      </c>
      <c r="B495">
        <v>137153676</v>
      </c>
      <c r="C495" t="s">
        <v>62</v>
      </c>
      <c r="E495">
        <v>28614557</v>
      </c>
      <c r="F495" t="s">
        <v>1836</v>
      </c>
      <c r="G495" t="s">
        <v>101</v>
      </c>
      <c r="I495">
        <v>41071887</v>
      </c>
      <c r="J495" t="s">
        <v>1835</v>
      </c>
      <c r="K495" s="9">
        <v>45667.643159722225</v>
      </c>
      <c r="L495" s="9">
        <v>45667.638888888891</v>
      </c>
      <c r="M495" s="9">
        <v>45667.643159722225</v>
      </c>
      <c r="N495" t="s">
        <v>62</v>
      </c>
      <c r="O495" t="s">
        <v>62</v>
      </c>
      <c r="P495" s="8">
        <v>45667</v>
      </c>
      <c r="R495" t="s">
        <v>5066</v>
      </c>
      <c r="S495" t="s">
        <v>1837</v>
      </c>
      <c r="Y495" t="s">
        <v>1838</v>
      </c>
      <c r="Z495" t="s">
        <v>106</v>
      </c>
      <c r="AA495" t="s">
        <v>440</v>
      </c>
      <c r="AB495" t="s">
        <v>441</v>
      </c>
      <c r="AC495">
        <v>89052270</v>
      </c>
      <c r="AD495" t="s">
        <v>1839</v>
      </c>
      <c r="AE495" t="s">
        <v>1840</v>
      </c>
      <c r="AF495">
        <v>185</v>
      </c>
      <c r="AM495" t="s">
        <v>119</v>
      </c>
      <c r="AP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Row],[Comentário]]=back!C496,back!B496,""))))))))</f>
        <v/>
      </c>
      <c r="AQ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6" spans="1:44" x14ac:dyDescent="0.25">
      <c r="A496" t="s">
        <v>5298</v>
      </c>
      <c r="B496">
        <v>137151913</v>
      </c>
      <c r="C496" t="s">
        <v>62</v>
      </c>
      <c r="E496">
        <v>28614557</v>
      </c>
      <c r="F496" t="s">
        <v>1836</v>
      </c>
      <c r="G496" t="s">
        <v>101</v>
      </c>
      <c r="I496">
        <v>41071887</v>
      </c>
      <c r="J496" t="s">
        <v>1835</v>
      </c>
      <c r="K496" s="9">
        <v>45667.636076388888</v>
      </c>
      <c r="L496" s="9">
        <v>45667.631307870368</v>
      </c>
      <c r="M496" s="9">
        <v>45667.636076388888</v>
      </c>
      <c r="N496" t="s">
        <v>62</v>
      </c>
      <c r="O496" t="s">
        <v>62</v>
      </c>
      <c r="P496" s="8">
        <v>45667</v>
      </c>
      <c r="Q496" t="s">
        <v>3864</v>
      </c>
      <c r="R496" t="s">
        <v>4085</v>
      </c>
      <c r="S496" t="s">
        <v>1837</v>
      </c>
      <c r="Y496" t="s">
        <v>1838</v>
      </c>
      <c r="Z496" t="s">
        <v>106</v>
      </c>
      <c r="AA496" t="s">
        <v>440</v>
      </c>
      <c r="AB496" t="s">
        <v>441</v>
      </c>
      <c r="AC496">
        <v>89052270</v>
      </c>
      <c r="AD496" t="s">
        <v>1839</v>
      </c>
      <c r="AE496" t="s">
        <v>1840</v>
      </c>
      <c r="AF496">
        <v>185</v>
      </c>
      <c r="AM496" t="s">
        <v>119</v>
      </c>
      <c r="AP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Row],[Comentário]]=back!C497,back!B497,""))))))))</f>
        <v/>
      </c>
      <c r="AQ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7" spans="1:44" x14ac:dyDescent="0.25">
      <c r="A497" t="s">
        <v>5298</v>
      </c>
      <c r="B497">
        <v>137150588</v>
      </c>
      <c r="C497" t="s">
        <v>62</v>
      </c>
      <c r="E497">
        <v>27543687</v>
      </c>
      <c r="F497" t="s">
        <v>3711</v>
      </c>
      <c r="G497" t="s">
        <v>101</v>
      </c>
      <c r="I497">
        <v>40502357</v>
      </c>
      <c r="J497" t="s">
        <v>3710</v>
      </c>
      <c r="K497" s="9">
        <v>45667.630486111113</v>
      </c>
      <c r="L497" s="9">
        <v>45667.629861111112</v>
      </c>
      <c r="M497" s="9">
        <v>45667.630486111113</v>
      </c>
      <c r="N497" t="s">
        <v>62</v>
      </c>
      <c r="O497" t="s">
        <v>62</v>
      </c>
      <c r="P497" s="8">
        <v>45667</v>
      </c>
      <c r="R497" t="s">
        <v>5067</v>
      </c>
      <c r="S497" t="s">
        <v>3712</v>
      </c>
      <c r="V497">
        <v>554834443130</v>
      </c>
      <c r="Y497" t="s">
        <v>3713</v>
      </c>
      <c r="Z497" t="s">
        <v>106</v>
      </c>
      <c r="AA497" t="s">
        <v>440</v>
      </c>
      <c r="AB497" t="s">
        <v>3118</v>
      </c>
      <c r="AC497">
        <v>88819799</v>
      </c>
      <c r="AD497" t="s">
        <v>3714</v>
      </c>
      <c r="AE497" t="s">
        <v>3715</v>
      </c>
      <c r="AF497">
        <v>4145</v>
      </c>
      <c r="AM497" t="s">
        <v>222</v>
      </c>
      <c r="AN497" t="s">
        <v>108</v>
      </c>
      <c r="AP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Row],[Comentário]]=back!C498,back!B498,""))))))))</f>
        <v/>
      </c>
      <c r="AQ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8" spans="1:44" x14ac:dyDescent="0.25">
      <c r="A498" t="s">
        <v>5298</v>
      </c>
      <c r="B498">
        <v>136265713</v>
      </c>
      <c r="C498" t="s">
        <v>254</v>
      </c>
      <c r="E498">
        <v>27543687</v>
      </c>
      <c r="F498" t="s">
        <v>3711</v>
      </c>
      <c r="G498" t="s">
        <v>101</v>
      </c>
      <c r="I498">
        <v>40502357</v>
      </c>
      <c r="J498" t="s">
        <v>3710</v>
      </c>
      <c r="K498" s="9">
        <v>45643.797592592593</v>
      </c>
      <c r="L498" s="9">
        <v>45644.375</v>
      </c>
      <c r="M498" s="9">
        <v>45667.629305555558</v>
      </c>
      <c r="N498" t="s">
        <v>254</v>
      </c>
      <c r="O498" t="s">
        <v>62</v>
      </c>
      <c r="P498" s="8">
        <v>45667</v>
      </c>
      <c r="R498" t="s">
        <v>3874</v>
      </c>
      <c r="S498" t="s">
        <v>3712</v>
      </c>
      <c r="V498">
        <v>554834443130</v>
      </c>
      <c r="Y498" t="s">
        <v>3713</v>
      </c>
      <c r="Z498" t="s">
        <v>106</v>
      </c>
      <c r="AA498" t="s">
        <v>440</v>
      </c>
      <c r="AB498" t="s">
        <v>3118</v>
      </c>
      <c r="AC498">
        <v>88819799</v>
      </c>
      <c r="AD498" t="s">
        <v>3714</v>
      </c>
      <c r="AE498" t="s">
        <v>3715</v>
      </c>
      <c r="AF498">
        <v>4145</v>
      </c>
      <c r="AM498" t="s">
        <v>222</v>
      </c>
      <c r="AN498" t="s">
        <v>108</v>
      </c>
      <c r="AP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Row],[Comentário]]=back!C499,back!B499,""))))))))</f>
        <v/>
      </c>
      <c r="AQ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99" spans="1:44" x14ac:dyDescent="0.25">
      <c r="A499" t="s">
        <v>5298</v>
      </c>
      <c r="B499">
        <v>137150447</v>
      </c>
      <c r="C499" t="s">
        <v>62</v>
      </c>
      <c r="E499">
        <v>27543687</v>
      </c>
      <c r="F499" t="s">
        <v>3711</v>
      </c>
      <c r="G499" t="s">
        <v>101</v>
      </c>
      <c r="I499">
        <v>40502357</v>
      </c>
      <c r="J499" t="s">
        <v>3710</v>
      </c>
      <c r="K499" s="9">
        <v>45667.629918981482</v>
      </c>
      <c r="L499" s="9">
        <v>45667.629166666666</v>
      </c>
      <c r="M499" s="9">
        <v>45667.629918981482</v>
      </c>
      <c r="N499" t="s">
        <v>62</v>
      </c>
      <c r="O499" t="s">
        <v>62</v>
      </c>
      <c r="P499" s="8">
        <v>45667</v>
      </c>
      <c r="R499" t="s">
        <v>5022</v>
      </c>
      <c r="S499" t="s">
        <v>3712</v>
      </c>
      <c r="V499">
        <v>554834443130</v>
      </c>
      <c r="Y499" t="s">
        <v>3713</v>
      </c>
      <c r="Z499" t="s">
        <v>106</v>
      </c>
      <c r="AA499" t="s">
        <v>440</v>
      </c>
      <c r="AB499" t="s">
        <v>3118</v>
      </c>
      <c r="AC499">
        <v>88819799</v>
      </c>
      <c r="AD499" t="s">
        <v>3714</v>
      </c>
      <c r="AE499" t="s">
        <v>3715</v>
      </c>
      <c r="AF499">
        <v>4145</v>
      </c>
      <c r="AM499" t="s">
        <v>222</v>
      </c>
      <c r="AN499" t="s">
        <v>108</v>
      </c>
      <c r="AP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Row],[Comentário]]=back!C500,back!B500,""))))))))</f>
        <v/>
      </c>
      <c r="AQ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0" spans="1:44" x14ac:dyDescent="0.25">
      <c r="A500" t="s">
        <v>5298</v>
      </c>
      <c r="B500">
        <v>137142874</v>
      </c>
      <c r="C500" t="s">
        <v>62</v>
      </c>
      <c r="E500">
        <v>27543687</v>
      </c>
      <c r="F500" t="s">
        <v>3711</v>
      </c>
      <c r="G500" t="s">
        <v>101</v>
      </c>
      <c r="I500">
        <v>40502357</v>
      </c>
      <c r="J500" t="s">
        <v>3710</v>
      </c>
      <c r="K500" s="9">
        <v>45667.599166666667</v>
      </c>
      <c r="L500" s="9">
        <v>45667.625</v>
      </c>
      <c r="M500" s="9">
        <v>45667.627812500003</v>
      </c>
      <c r="N500" t="s">
        <v>62</v>
      </c>
      <c r="O500" t="s">
        <v>62</v>
      </c>
      <c r="P500" s="8">
        <v>45667</v>
      </c>
      <c r="R500" t="s">
        <v>3874</v>
      </c>
      <c r="S500" t="s">
        <v>3712</v>
      </c>
      <c r="V500">
        <v>554834443130</v>
      </c>
      <c r="Y500" t="s">
        <v>3713</v>
      </c>
      <c r="Z500" t="s">
        <v>106</v>
      </c>
      <c r="AA500" t="s">
        <v>440</v>
      </c>
      <c r="AB500" t="s">
        <v>3118</v>
      </c>
      <c r="AC500">
        <v>88819799</v>
      </c>
      <c r="AD500" t="s">
        <v>3714</v>
      </c>
      <c r="AE500" t="s">
        <v>3715</v>
      </c>
      <c r="AF500">
        <v>4145</v>
      </c>
      <c r="AM500" t="s">
        <v>222</v>
      </c>
      <c r="AN500" t="s">
        <v>108</v>
      </c>
      <c r="AP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Row],[Comentário]]=back!C501,back!B501,""))))))))</f>
        <v/>
      </c>
      <c r="AQ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01" spans="1:44" x14ac:dyDescent="0.25">
      <c r="A501" t="s">
        <v>5298</v>
      </c>
      <c r="B501">
        <v>137150336</v>
      </c>
      <c r="C501" t="s">
        <v>62</v>
      </c>
      <c r="E501">
        <v>27543687</v>
      </c>
      <c r="F501" t="s">
        <v>3711</v>
      </c>
      <c r="G501" t="s">
        <v>101</v>
      </c>
      <c r="I501">
        <v>40502357</v>
      </c>
      <c r="J501" t="s">
        <v>3710</v>
      </c>
      <c r="K501" s="9">
        <v>45667.62940972222</v>
      </c>
      <c r="L501" s="9">
        <v>45667.627997685187</v>
      </c>
      <c r="M501" s="9">
        <v>45667.62940972222</v>
      </c>
      <c r="N501" t="s">
        <v>62</v>
      </c>
      <c r="O501" t="s">
        <v>62</v>
      </c>
      <c r="P501" s="8">
        <v>45667</v>
      </c>
      <c r="Q501" t="s">
        <v>3864</v>
      </c>
      <c r="R501" t="s">
        <v>4673</v>
      </c>
      <c r="S501" t="s">
        <v>3712</v>
      </c>
      <c r="V501">
        <v>554834443130</v>
      </c>
      <c r="Y501" t="s">
        <v>3713</v>
      </c>
      <c r="Z501" t="s">
        <v>106</v>
      </c>
      <c r="AA501" t="s">
        <v>440</v>
      </c>
      <c r="AB501" t="s">
        <v>3118</v>
      </c>
      <c r="AC501">
        <v>88819799</v>
      </c>
      <c r="AD501" t="s">
        <v>3714</v>
      </c>
      <c r="AE501" t="s">
        <v>3715</v>
      </c>
      <c r="AF501">
        <v>4145</v>
      </c>
      <c r="AM501" t="s">
        <v>222</v>
      </c>
      <c r="AN501" t="s">
        <v>108</v>
      </c>
      <c r="AP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Row],[Comentário]]=back!C502,back!B502,""))))))))</f>
        <v/>
      </c>
      <c r="AQ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2" spans="1:44" x14ac:dyDescent="0.25">
      <c r="A502" t="s">
        <v>5298</v>
      </c>
      <c r="B502">
        <v>137149676</v>
      </c>
      <c r="C502" t="s">
        <v>62</v>
      </c>
      <c r="E502">
        <v>28614130</v>
      </c>
      <c r="F502" t="s">
        <v>1924</v>
      </c>
      <c r="G502" t="s">
        <v>101</v>
      </c>
      <c r="I502">
        <v>41071721</v>
      </c>
      <c r="J502" t="s">
        <v>1923</v>
      </c>
      <c r="K502" s="9">
        <v>45667.626689814817</v>
      </c>
      <c r="L502" s="9">
        <v>45667.625694444447</v>
      </c>
      <c r="M502" s="9">
        <v>45667.626689814817</v>
      </c>
      <c r="N502" t="s">
        <v>62</v>
      </c>
      <c r="O502" t="s">
        <v>62</v>
      </c>
      <c r="P502" s="8">
        <v>45667</v>
      </c>
      <c r="R502" t="s">
        <v>5068</v>
      </c>
      <c r="T502" t="s">
        <v>1925</v>
      </c>
      <c r="Y502" t="s">
        <v>1926</v>
      </c>
      <c r="Z502" t="s">
        <v>106</v>
      </c>
      <c r="AA502" t="s">
        <v>720</v>
      </c>
      <c r="AB502" t="s">
        <v>1927</v>
      </c>
      <c r="AC502">
        <v>68515000</v>
      </c>
      <c r="AD502" t="s">
        <v>1257</v>
      </c>
      <c r="AE502" t="s">
        <v>1928</v>
      </c>
      <c r="AF502">
        <v>0</v>
      </c>
      <c r="AG502" t="s">
        <v>1929</v>
      </c>
      <c r="AM502" t="s">
        <v>119</v>
      </c>
      <c r="AP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Row],[Comentário]]=back!C503,back!B503,""))))))))</f>
        <v/>
      </c>
      <c r="AQ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3" spans="1:44" x14ac:dyDescent="0.25">
      <c r="A503" t="s">
        <v>5298</v>
      </c>
      <c r="B503">
        <v>137149469</v>
      </c>
      <c r="C503" t="s">
        <v>62</v>
      </c>
      <c r="E503">
        <v>28614130</v>
      </c>
      <c r="F503" t="s">
        <v>1924</v>
      </c>
      <c r="G503" t="s">
        <v>101</v>
      </c>
      <c r="I503">
        <v>41071721</v>
      </c>
      <c r="J503" t="s">
        <v>1923</v>
      </c>
      <c r="K503" s="9">
        <v>45667.625868055555</v>
      </c>
      <c r="L503" s="9">
        <v>45667.625</v>
      </c>
      <c r="M503" s="9">
        <v>45667.625868055555</v>
      </c>
      <c r="N503" t="s">
        <v>62</v>
      </c>
      <c r="O503" t="s">
        <v>62</v>
      </c>
      <c r="P503" s="8">
        <v>45667</v>
      </c>
      <c r="R503" t="s">
        <v>5022</v>
      </c>
      <c r="T503" t="s">
        <v>1925</v>
      </c>
      <c r="Y503" t="s">
        <v>1926</v>
      </c>
      <c r="Z503" t="s">
        <v>106</v>
      </c>
      <c r="AA503" t="s">
        <v>720</v>
      </c>
      <c r="AB503" t="s">
        <v>1927</v>
      </c>
      <c r="AC503">
        <v>68515000</v>
      </c>
      <c r="AD503" t="s">
        <v>1257</v>
      </c>
      <c r="AE503" t="s">
        <v>1928</v>
      </c>
      <c r="AF503">
        <v>0</v>
      </c>
      <c r="AG503" t="s">
        <v>1929</v>
      </c>
      <c r="AM503" t="s">
        <v>119</v>
      </c>
      <c r="AP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Row],[Comentário]]=back!C504,back!B504,""))))))))</f>
        <v/>
      </c>
      <c r="AQ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4" spans="1:44" x14ac:dyDescent="0.25">
      <c r="A504" t="s">
        <v>5298</v>
      </c>
      <c r="B504">
        <v>137149659</v>
      </c>
      <c r="C504" t="s">
        <v>62</v>
      </c>
      <c r="E504">
        <v>28614130</v>
      </c>
      <c r="F504" t="s">
        <v>1924</v>
      </c>
      <c r="G504" t="s">
        <v>101</v>
      </c>
      <c r="I504">
        <v>41071721</v>
      </c>
      <c r="J504" t="s">
        <v>1923</v>
      </c>
      <c r="K504" s="9">
        <v>45667.626597222225</v>
      </c>
      <c r="L504" s="9">
        <v>45667.624525462961</v>
      </c>
      <c r="M504" s="9">
        <v>45667.626608796294</v>
      </c>
      <c r="N504" t="s">
        <v>62</v>
      </c>
      <c r="O504" t="s">
        <v>62</v>
      </c>
      <c r="P504" s="8">
        <v>45667</v>
      </c>
      <c r="Q504" t="s">
        <v>3864</v>
      </c>
      <c r="R504" t="s">
        <v>4114</v>
      </c>
      <c r="T504" t="s">
        <v>1925</v>
      </c>
      <c r="Y504" t="s">
        <v>1926</v>
      </c>
      <c r="Z504" t="s">
        <v>106</v>
      </c>
      <c r="AA504" t="s">
        <v>720</v>
      </c>
      <c r="AB504" t="s">
        <v>1927</v>
      </c>
      <c r="AC504">
        <v>68515000</v>
      </c>
      <c r="AD504" t="s">
        <v>1257</v>
      </c>
      <c r="AE504" t="s">
        <v>1928</v>
      </c>
      <c r="AF504">
        <v>0</v>
      </c>
      <c r="AG504" t="s">
        <v>1929</v>
      </c>
      <c r="AM504" t="s">
        <v>119</v>
      </c>
      <c r="AP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Row],[Comentário]]=back!C505,back!B505,""))))))))</f>
        <v/>
      </c>
      <c r="AQ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5" spans="1:44" x14ac:dyDescent="0.25">
      <c r="A505" t="s">
        <v>5298</v>
      </c>
      <c r="B505">
        <v>137148872</v>
      </c>
      <c r="C505" t="s">
        <v>62</v>
      </c>
      <c r="E505">
        <v>28613724</v>
      </c>
      <c r="F505" t="s">
        <v>2163</v>
      </c>
      <c r="G505" t="s">
        <v>101</v>
      </c>
      <c r="I505">
        <v>41071544</v>
      </c>
      <c r="J505" t="s">
        <v>2162</v>
      </c>
      <c r="K505" s="9">
        <v>45667.623518518521</v>
      </c>
      <c r="L505" s="9">
        <v>45667.622916666667</v>
      </c>
      <c r="M505" s="9">
        <v>45667.623518518521</v>
      </c>
      <c r="N505" t="s">
        <v>62</v>
      </c>
      <c r="O505" t="s">
        <v>62</v>
      </c>
      <c r="P505" s="8">
        <v>45667</v>
      </c>
      <c r="R505" t="s">
        <v>5069</v>
      </c>
      <c r="S505" t="s">
        <v>2164</v>
      </c>
      <c r="T505" t="s">
        <v>5582</v>
      </c>
      <c r="Y505" t="s">
        <v>2165</v>
      </c>
      <c r="Z505" t="s">
        <v>106</v>
      </c>
      <c r="AA505" t="s">
        <v>148</v>
      </c>
      <c r="AB505" t="s">
        <v>149</v>
      </c>
      <c r="AC505">
        <v>22071100</v>
      </c>
      <c r="AD505" t="s">
        <v>346</v>
      </c>
      <c r="AE505" t="s">
        <v>628</v>
      </c>
      <c r="AF505">
        <v>1302</v>
      </c>
      <c r="AG505" t="s">
        <v>2166</v>
      </c>
      <c r="AM505" t="s">
        <v>119</v>
      </c>
      <c r="AP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Row],[Comentário]]=back!C506,back!B506,""))))))))</f>
        <v/>
      </c>
      <c r="AQ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6" spans="1:44" x14ac:dyDescent="0.25">
      <c r="A506" t="s">
        <v>5298</v>
      </c>
      <c r="B506">
        <v>137148744</v>
      </c>
      <c r="C506" t="s">
        <v>62</v>
      </c>
      <c r="E506">
        <v>28613724</v>
      </c>
      <c r="F506" t="s">
        <v>2163</v>
      </c>
      <c r="G506" t="s">
        <v>101</v>
      </c>
      <c r="I506">
        <v>41071544</v>
      </c>
      <c r="J506" t="s">
        <v>2162</v>
      </c>
      <c r="K506" s="9">
        <v>45667.62295138889</v>
      </c>
      <c r="L506" s="9">
        <v>45667.62222222222</v>
      </c>
      <c r="M506" s="9">
        <v>45667.62295138889</v>
      </c>
      <c r="N506" t="s">
        <v>62</v>
      </c>
      <c r="O506" t="s">
        <v>62</v>
      </c>
      <c r="P506" s="8">
        <v>45667</v>
      </c>
      <c r="R506" t="s">
        <v>5022</v>
      </c>
      <c r="S506" t="s">
        <v>2164</v>
      </c>
      <c r="T506" t="s">
        <v>5582</v>
      </c>
      <c r="Y506" t="s">
        <v>2165</v>
      </c>
      <c r="Z506" t="s">
        <v>106</v>
      </c>
      <c r="AA506" t="s">
        <v>148</v>
      </c>
      <c r="AB506" t="s">
        <v>149</v>
      </c>
      <c r="AC506">
        <v>22071100</v>
      </c>
      <c r="AD506" t="s">
        <v>346</v>
      </c>
      <c r="AE506" t="s">
        <v>628</v>
      </c>
      <c r="AF506">
        <v>1302</v>
      </c>
      <c r="AG506" t="s">
        <v>2166</v>
      </c>
      <c r="AM506" t="s">
        <v>119</v>
      </c>
      <c r="AP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Row],[Comentário]]=back!C507,back!B507,""))))))))</f>
        <v/>
      </c>
      <c r="AQ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7" spans="1:44" x14ac:dyDescent="0.25">
      <c r="A507" t="s">
        <v>5298</v>
      </c>
      <c r="B507">
        <v>137148762</v>
      </c>
      <c r="C507" t="s">
        <v>62</v>
      </c>
      <c r="E507">
        <v>28613724</v>
      </c>
      <c r="F507" t="s">
        <v>2163</v>
      </c>
      <c r="G507" t="s">
        <v>101</v>
      </c>
      <c r="I507">
        <v>41071544</v>
      </c>
      <c r="J507" t="s">
        <v>2162</v>
      </c>
      <c r="K507" s="9">
        <v>45667.623032407406</v>
      </c>
      <c r="L507" s="9">
        <v>45667.621817129628</v>
      </c>
      <c r="M507" s="9">
        <v>45667.623032407406</v>
      </c>
      <c r="N507" t="s">
        <v>62</v>
      </c>
      <c r="O507" t="s">
        <v>62</v>
      </c>
      <c r="P507" s="8">
        <v>45667</v>
      </c>
      <c r="Q507" t="s">
        <v>3864</v>
      </c>
      <c r="R507" t="s">
        <v>4154</v>
      </c>
      <c r="S507" t="s">
        <v>2164</v>
      </c>
      <c r="T507" t="s">
        <v>5582</v>
      </c>
      <c r="Y507" t="s">
        <v>2165</v>
      </c>
      <c r="Z507" t="s">
        <v>106</v>
      </c>
      <c r="AA507" t="s">
        <v>148</v>
      </c>
      <c r="AB507" t="s">
        <v>149</v>
      </c>
      <c r="AC507">
        <v>22071100</v>
      </c>
      <c r="AD507" t="s">
        <v>346</v>
      </c>
      <c r="AE507" t="s">
        <v>628</v>
      </c>
      <c r="AF507">
        <v>1302</v>
      </c>
      <c r="AG507" t="s">
        <v>2166</v>
      </c>
      <c r="AM507" t="s">
        <v>119</v>
      </c>
      <c r="AP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Row],[Comentário]]=back!C508,back!B508,""))))))))</f>
        <v/>
      </c>
      <c r="AQ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8" spans="1:44" x14ac:dyDescent="0.25">
      <c r="A508" t="s">
        <v>5298</v>
      </c>
      <c r="B508">
        <v>137148344</v>
      </c>
      <c r="C508" t="s">
        <v>62</v>
      </c>
      <c r="E508">
        <v>28589243</v>
      </c>
      <c r="F508" t="s">
        <v>2498</v>
      </c>
      <c r="G508" t="s">
        <v>101</v>
      </c>
      <c r="I508">
        <v>41057076</v>
      </c>
      <c r="J508" t="s">
        <v>2497</v>
      </c>
      <c r="K508" s="9">
        <v>45667.621331018519</v>
      </c>
      <c r="L508" s="9">
        <v>45667.620138888888</v>
      </c>
      <c r="M508" s="9">
        <v>45667.621331018519</v>
      </c>
      <c r="N508" t="s">
        <v>62</v>
      </c>
      <c r="O508" t="s">
        <v>62</v>
      </c>
      <c r="P508" s="8">
        <v>45667</v>
      </c>
      <c r="R508" t="s">
        <v>5070</v>
      </c>
      <c r="S508" t="s">
        <v>2499</v>
      </c>
      <c r="T508" t="s">
        <v>2500</v>
      </c>
      <c r="V508">
        <v>551921130683</v>
      </c>
      <c r="Y508" t="s">
        <v>2501</v>
      </c>
      <c r="Z508" t="s">
        <v>106</v>
      </c>
      <c r="AA508" t="s">
        <v>107</v>
      </c>
      <c r="AB508" t="s">
        <v>1119</v>
      </c>
      <c r="AC508">
        <v>13487160</v>
      </c>
      <c r="AD508" t="s">
        <v>2502</v>
      </c>
      <c r="AE508" t="s">
        <v>2503</v>
      </c>
      <c r="AF508">
        <v>1207</v>
      </c>
      <c r="AM508" t="s">
        <v>119</v>
      </c>
      <c r="AP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Row],[Comentário]]=back!C509,back!B509,""))))))))</f>
        <v/>
      </c>
      <c r="AQ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9" spans="1:44" x14ac:dyDescent="0.25">
      <c r="A509" t="s">
        <v>5298</v>
      </c>
      <c r="B509">
        <v>137148044</v>
      </c>
      <c r="C509" t="s">
        <v>62</v>
      </c>
      <c r="E509">
        <v>28589243</v>
      </c>
      <c r="F509" t="s">
        <v>2498</v>
      </c>
      <c r="G509" t="s">
        <v>101</v>
      </c>
      <c r="I509">
        <v>41057076</v>
      </c>
      <c r="J509" t="s">
        <v>2497</v>
      </c>
      <c r="K509" s="9">
        <v>45667.620150462964</v>
      </c>
      <c r="L509" s="9">
        <v>45667.619571759256</v>
      </c>
      <c r="M509" s="9">
        <v>45667.620150462964</v>
      </c>
      <c r="N509" t="s">
        <v>62</v>
      </c>
      <c r="O509" t="s">
        <v>62</v>
      </c>
      <c r="P509" s="8">
        <v>45667</v>
      </c>
      <c r="Q509" t="s">
        <v>3864</v>
      </c>
      <c r="R509" t="s">
        <v>5071</v>
      </c>
      <c r="S509" t="s">
        <v>2499</v>
      </c>
      <c r="T509" t="s">
        <v>2500</v>
      </c>
      <c r="V509">
        <v>551921130683</v>
      </c>
      <c r="Y509" t="s">
        <v>2501</v>
      </c>
      <c r="Z509" t="s">
        <v>106</v>
      </c>
      <c r="AA509" t="s">
        <v>107</v>
      </c>
      <c r="AB509" t="s">
        <v>1119</v>
      </c>
      <c r="AC509">
        <v>13487160</v>
      </c>
      <c r="AD509" t="s">
        <v>2502</v>
      </c>
      <c r="AE509" t="s">
        <v>2503</v>
      </c>
      <c r="AF509">
        <v>1207</v>
      </c>
      <c r="AM509" t="s">
        <v>119</v>
      </c>
      <c r="AP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Row],[Comentário]]=back!C510,back!B510,""))))))))</f>
        <v/>
      </c>
      <c r="AQ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0" spans="1:44" x14ac:dyDescent="0.25">
      <c r="A510" t="s">
        <v>5298</v>
      </c>
      <c r="B510">
        <v>137148052</v>
      </c>
      <c r="C510" t="s">
        <v>62</v>
      </c>
      <c r="E510">
        <v>28589243</v>
      </c>
      <c r="F510" t="s">
        <v>2498</v>
      </c>
      <c r="G510" t="s">
        <v>101</v>
      </c>
      <c r="I510">
        <v>41057076</v>
      </c>
      <c r="J510" t="s">
        <v>2497</v>
      </c>
      <c r="K510" s="9">
        <v>45667.620173611111</v>
      </c>
      <c r="L510" s="9">
        <v>45667.619444444441</v>
      </c>
      <c r="M510" s="9">
        <v>45667.620173611111</v>
      </c>
      <c r="N510" t="s">
        <v>62</v>
      </c>
      <c r="O510" t="s">
        <v>62</v>
      </c>
      <c r="P510" s="8">
        <v>45667</v>
      </c>
      <c r="R510" t="s">
        <v>5027</v>
      </c>
      <c r="S510" t="s">
        <v>2499</v>
      </c>
      <c r="T510" t="s">
        <v>2500</v>
      </c>
      <c r="V510">
        <v>551921130683</v>
      </c>
      <c r="Y510" t="s">
        <v>2501</v>
      </c>
      <c r="Z510" t="s">
        <v>106</v>
      </c>
      <c r="AA510" t="s">
        <v>107</v>
      </c>
      <c r="AB510" t="s">
        <v>1119</v>
      </c>
      <c r="AC510">
        <v>13487160</v>
      </c>
      <c r="AD510" t="s">
        <v>2502</v>
      </c>
      <c r="AE510" t="s">
        <v>2503</v>
      </c>
      <c r="AF510">
        <v>1207</v>
      </c>
      <c r="AM510" t="s">
        <v>119</v>
      </c>
      <c r="AP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Row],[Comentário]]=back!C511,back!B511,""))))))))</f>
        <v/>
      </c>
      <c r="AQ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1" spans="1:44" x14ac:dyDescent="0.25">
      <c r="A511" t="s">
        <v>5298</v>
      </c>
      <c r="B511">
        <v>137147925</v>
      </c>
      <c r="C511" t="s">
        <v>62</v>
      </c>
      <c r="E511">
        <v>28589243</v>
      </c>
      <c r="F511" t="s">
        <v>2498</v>
      </c>
      <c r="G511" t="s">
        <v>101</v>
      </c>
      <c r="I511">
        <v>41057076</v>
      </c>
      <c r="J511" t="s">
        <v>2497</v>
      </c>
      <c r="K511" s="9">
        <v>45667.619641203702</v>
      </c>
      <c r="L511" s="9">
        <v>45667.619386574072</v>
      </c>
      <c r="M511" s="9">
        <v>45667.619641203702</v>
      </c>
      <c r="N511" t="s">
        <v>62</v>
      </c>
      <c r="O511" t="s">
        <v>62</v>
      </c>
      <c r="P511" s="8">
        <v>45667</v>
      </c>
      <c r="Q511" t="s">
        <v>3864</v>
      </c>
      <c r="R511" t="s">
        <v>5071</v>
      </c>
      <c r="S511" t="s">
        <v>2499</v>
      </c>
      <c r="T511" t="s">
        <v>2500</v>
      </c>
      <c r="V511">
        <v>551921130683</v>
      </c>
      <c r="Y511" t="s">
        <v>2501</v>
      </c>
      <c r="Z511" t="s">
        <v>106</v>
      </c>
      <c r="AA511" t="s">
        <v>107</v>
      </c>
      <c r="AB511" t="s">
        <v>1119</v>
      </c>
      <c r="AC511">
        <v>13487160</v>
      </c>
      <c r="AD511" t="s">
        <v>2502</v>
      </c>
      <c r="AE511" t="s">
        <v>2503</v>
      </c>
      <c r="AF511">
        <v>1207</v>
      </c>
      <c r="AM511" t="s">
        <v>119</v>
      </c>
      <c r="AP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Row],[Comentário]]=back!C512,back!B512,""))))))))</f>
        <v/>
      </c>
      <c r="AQ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2" spans="1:44" x14ac:dyDescent="0.25">
      <c r="A512" t="s">
        <v>5298</v>
      </c>
      <c r="B512">
        <v>137147720</v>
      </c>
      <c r="C512" t="s">
        <v>62</v>
      </c>
      <c r="E512">
        <v>28587453</v>
      </c>
      <c r="F512" t="s">
        <v>4995</v>
      </c>
      <c r="G512" t="s">
        <v>101</v>
      </c>
      <c r="I512">
        <v>41050662</v>
      </c>
      <c r="J512" t="s">
        <v>3212</v>
      </c>
      <c r="K512" s="9">
        <v>45667.618761574071</v>
      </c>
      <c r="L512" s="9">
        <v>45667.618055555555</v>
      </c>
      <c r="M512" s="9">
        <v>45667.618761574071</v>
      </c>
      <c r="N512" t="s">
        <v>62</v>
      </c>
      <c r="O512" t="s">
        <v>62</v>
      </c>
      <c r="P512" s="8">
        <v>45667</v>
      </c>
      <c r="R512" t="s">
        <v>5072</v>
      </c>
      <c r="S512" t="s">
        <v>5073</v>
      </c>
      <c r="T512" t="s">
        <v>3213</v>
      </c>
      <c r="V512">
        <v>558530319999</v>
      </c>
      <c r="Y512" t="s">
        <v>3214</v>
      </c>
      <c r="Z512" t="s">
        <v>106</v>
      </c>
      <c r="AA512" t="s">
        <v>148</v>
      </c>
      <c r="AB512" t="s">
        <v>1601</v>
      </c>
      <c r="AC512">
        <v>27940050</v>
      </c>
      <c r="AD512" t="s">
        <v>3215</v>
      </c>
      <c r="AE512" t="s">
        <v>3216</v>
      </c>
      <c r="AF512">
        <v>130</v>
      </c>
      <c r="AM512" t="s">
        <v>119</v>
      </c>
      <c r="AP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Row],[Comentário]]=back!C513,back!B513,""))))))))</f>
        <v/>
      </c>
      <c r="AQ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3" spans="1:44" x14ac:dyDescent="0.25">
      <c r="A513" t="s">
        <v>5298</v>
      </c>
      <c r="B513">
        <v>137147271</v>
      </c>
      <c r="C513" t="s">
        <v>62</v>
      </c>
      <c r="E513">
        <v>28587453</v>
      </c>
      <c r="F513" t="s">
        <v>4995</v>
      </c>
      <c r="G513" t="s">
        <v>101</v>
      </c>
      <c r="I513">
        <v>41050662</v>
      </c>
      <c r="J513" t="s">
        <v>3212</v>
      </c>
      <c r="K513" s="9">
        <v>45667.616689814815</v>
      </c>
      <c r="L513" s="9">
        <v>45667.616087962961</v>
      </c>
      <c r="M513" s="9">
        <v>45667.616689814815</v>
      </c>
      <c r="N513" t="s">
        <v>62</v>
      </c>
      <c r="O513" t="s">
        <v>62</v>
      </c>
      <c r="P513" s="8">
        <v>45667</v>
      </c>
      <c r="Q513" t="s">
        <v>3864</v>
      </c>
      <c r="R513" t="s">
        <v>5074</v>
      </c>
      <c r="S513" t="s">
        <v>5073</v>
      </c>
      <c r="T513" t="s">
        <v>3213</v>
      </c>
      <c r="V513">
        <v>558530319999</v>
      </c>
      <c r="Y513" t="s">
        <v>3214</v>
      </c>
      <c r="Z513" t="s">
        <v>106</v>
      </c>
      <c r="AA513" t="s">
        <v>148</v>
      </c>
      <c r="AB513" t="s">
        <v>1601</v>
      </c>
      <c r="AC513">
        <v>27940050</v>
      </c>
      <c r="AD513" t="s">
        <v>3215</v>
      </c>
      <c r="AE513" t="s">
        <v>3216</v>
      </c>
      <c r="AF513">
        <v>130</v>
      </c>
      <c r="AM513" t="s">
        <v>119</v>
      </c>
      <c r="AP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Row],[Comentário]]=back!C514,back!B514,""))))))))</f>
        <v/>
      </c>
      <c r="AQ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4" spans="1:44" x14ac:dyDescent="0.25">
      <c r="A514" t="s">
        <v>5298</v>
      </c>
      <c r="B514">
        <v>137147066</v>
      </c>
      <c r="C514" t="s">
        <v>62</v>
      </c>
      <c r="E514">
        <v>28587453</v>
      </c>
      <c r="F514" t="s">
        <v>4995</v>
      </c>
      <c r="G514" t="s">
        <v>101</v>
      </c>
      <c r="I514">
        <v>41050662</v>
      </c>
      <c r="J514" t="s">
        <v>3212</v>
      </c>
      <c r="K514" s="9">
        <v>45667.616099537037</v>
      </c>
      <c r="L514" s="9">
        <v>45667.615532407406</v>
      </c>
      <c r="M514" s="9">
        <v>45667.616099537037</v>
      </c>
      <c r="N514" t="s">
        <v>62</v>
      </c>
      <c r="O514" t="s">
        <v>62</v>
      </c>
      <c r="P514" s="8">
        <v>45667</v>
      </c>
      <c r="Q514" t="s">
        <v>3864</v>
      </c>
      <c r="R514" t="s">
        <v>5074</v>
      </c>
      <c r="S514" t="s">
        <v>5073</v>
      </c>
      <c r="T514" t="s">
        <v>3213</v>
      </c>
      <c r="V514">
        <v>558530319999</v>
      </c>
      <c r="Y514" t="s">
        <v>3214</v>
      </c>
      <c r="Z514" t="s">
        <v>106</v>
      </c>
      <c r="AA514" t="s">
        <v>148</v>
      </c>
      <c r="AB514" t="s">
        <v>1601</v>
      </c>
      <c r="AC514">
        <v>27940050</v>
      </c>
      <c r="AD514" t="s">
        <v>3215</v>
      </c>
      <c r="AE514" t="s">
        <v>3216</v>
      </c>
      <c r="AF514">
        <v>130</v>
      </c>
      <c r="AM514" t="s">
        <v>119</v>
      </c>
      <c r="AP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Row],[Comentário]]=back!C515,back!B515,""))))))))</f>
        <v/>
      </c>
      <c r="AQ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5" spans="1:44" x14ac:dyDescent="0.25">
      <c r="A515" t="s">
        <v>5298</v>
      </c>
      <c r="B515">
        <v>137146798</v>
      </c>
      <c r="C515" t="s">
        <v>62</v>
      </c>
      <c r="E515">
        <v>28587453</v>
      </c>
      <c r="F515" t="s">
        <v>4995</v>
      </c>
      <c r="G515" t="s">
        <v>101</v>
      </c>
      <c r="I515">
        <v>41050662</v>
      </c>
      <c r="J515" t="s">
        <v>3212</v>
      </c>
      <c r="K515" s="9">
        <v>45667.615185185183</v>
      </c>
      <c r="L515" s="9">
        <v>45667.615277777775</v>
      </c>
      <c r="M515" s="9">
        <v>45667.615185185183</v>
      </c>
      <c r="N515" t="s">
        <v>62</v>
      </c>
      <c r="O515" t="s">
        <v>62</v>
      </c>
      <c r="P515" s="8">
        <v>45667</v>
      </c>
      <c r="R515" t="s">
        <v>5022</v>
      </c>
      <c r="S515" t="s">
        <v>5073</v>
      </c>
      <c r="T515" t="s">
        <v>3213</v>
      </c>
      <c r="V515">
        <v>558530319999</v>
      </c>
      <c r="Y515" t="s">
        <v>3214</v>
      </c>
      <c r="Z515" t="s">
        <v>106</v>
      </c>
      <c r="AA515" t="s">
        <v>148</v>
      </c>
      <c r="AB515" t="s">
        <v>1601</v>
      </c>
      <c r="AC515">
        <v>27940050</v>
      </c>
      <c r="AD515" t="s">
        <v>3215</v>
      </c>
      <c r="AE515" t="s">
        <v>3216</v>
      </c>
      <c r="AF515">
        <v>130</v>
      </c>
      <c r="AM515" t="s">
        <v>119</v>
      </c>
      <c r="AP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Row],[Comentário]]=back!C516,back!B516,""))))))))</f>
        <v/>
      </c>
      <c r="AQ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6" spans="1:44" x14ac:dyDescent="0.25">
      <c r="A516" t="s">
        <v>5298</v>
      </c>
      <c r="B516">
        <v>137146819</v>
      </c>
      <c r="C516" t="s">
        <v>62</v>
      </c>
      <c r="E516">
        <v>28587453</v>
      </c>
      <c r="F516" t="s">
        <v>4995</v>
      </c>
      <c r="G516" t="s">
        <v>101</v>
      </c>
      <c r="I516">
        <v>41050662</v>
      </c>
      <c r="J516" t="s">
        <v>3212</v>
      </c>
      <c r="K516" s="9">
        <v>45667.615254629629</v>
      </c>
      <c r="L516" s="9">
        <v>45667.613645833335</v>
      </c>
      <c r="M516" s="9">
        <v>45667.615254629629</v>
      </c>
      <c r="N516" t="s">
        <v>62</v>
      </c>
      <c r="O516" t="s">
        <v>62</v>
      </c>
      <c r="P516" s="8">
        <v>45667</v>
      </c>
      <c r="Q516" t="s">
        <v>3864</v>
      </c>
      <c r="R516" t="s">
        <v>5075</v>
      </c>
      <c r="S516" t="s">
        <v>5073</v>
      </c>
      <c r="T516" t="s">
        <v>3213</v>
      </c>
      <c r="V516">
        <v>558530319999</v>
      </c>
      <c r="Y516" t="s">
        <v>3214</v>
      </c>
      <c r="Z516" t="s">
        <v>106</v>
      </c>
      <c r="AA516" t="s">
        <v>148</v>
      </c>
      <c r="AB516" t="s">
        <v>1601</v>
      </c>
      <c r="AC516">
        <v>27940050</v>
      </c>
      <c r="AD516" t="s">
        <v>3215</v>
      </c>
      <c r="AE516" t="s">
        <v>3216</v>
      </c>
      <c r="AF516">
        <v>130</v>
      </c>
      <c r="AM516" t="s">
        <v>119</v>
      </c>
      <c r="AP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Row],[Comentário]]=back!C517,back!B517,""))))))))</f>
        <v/>
      </c>
      <c r="AQ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7" spans="1:44" x14ac:dyDescent="0.25">
      <c r="A517" t="s">
        <v>5298</v>
      </c>
      <c r="B517">
        <v>137145365</v>
      </c>
      <c r="C517" t="s">
        <v>62</v>
      </c>
      <c r="E517">
        <v>28586319</v>
      </c>
      <c r="F517" t="s">
        <v>3218</v>
      </c>
      <c r="G517" t="s">
        <v>101</v>
      </c>
      <c r="I517">
        <v>41053611</v>
      </c>
      <c r="J517" t="s">
        <v>3217</v>
      </c>
      <c r="K517" s="9">
        <v>45667.609201388892</v>
      </c>
      <c r="L517" s="9">
        <v>45667.606944444444</v>
      </c>
      <c r="M517" s="9">
        <v>45667.609201388892</v>
      </c>
      <c r="N517" t="s">
        <v>62</v>
      </c>
      <c r="O517" t="s">
        <v>62</v>
      </c>
      <c r="P517" s="8">
        <v>45667</v>
      </c>
      <c r="R517" t="s">
        <v>5076</v>
      </c>
      <c r="S517" t="s">
        <v>3219</v>
      </c>
      <c r="T517" t="s">
        <v>3220</v>
      </c>
      <c r="V517">
        <v>5511958626641</v>
      </c>
      <c r="Y517" t="s">
        <v>3221</v>
      </c>
      <c r="Z517" t="s">
        <v>106</v>
      </c>
      <c r="AA517" t="s">
        <v>107</v>
      </c>
      <c r="AB517" t="s">
        <v>110</v>
      </c>
      <c r="AC517">
        <v>3983100</v>
      </c>
      <c r="AD517" t="s">
        <v>3222</v>
      </c>
      <c r="AE517" t="s">
        <v>3223</v>
      </c>
      <c r="AF517">
        <v>357</v>
      </c>
      <c r="AM517" t="s">
        <v>119</v>
      </c>
      <c r="AP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Row],[Comentário]]=back!C518,back!B518,""))))))))</f>
        <v/>
      </c>
      <c r="AQ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8" spans="1:44" x14ac:dyDescent="0.25">
      <c r="A518" t="s">
        <v>5298</v>
      </c>
      <c r="B518">
        <v>137144861</v>
      </c>
      <c r="C518" t="s">
        <v>62</v>
      </c>
      <c r="E518">
        <v>28586319</v>
      </c>
      <c r="F518" t="s">
        <v>3218</v>
      </c>
      <c r="G518" t="s">
        <v>101</v>
      </c>
      <c r="I518">
        <v>41053611</v>
      </c>
      <c r="J518" t="s">
        <v>3217</v>
      </c>
      <c r="K518" s="9">
        <v>45667.607164351852</v>
      </c>
      <c r="L518" s="9">
        <v>45667.606944444444</v>
      </c>
      <c r="M518" s="9">
        <v>45667.607164351852</v>
      </c>
      <c r="N518" t="s">
        <v>62</v>
      </c>
      <c r="O518" t="s">
        <v>62</v>
      </c>
      <c r="P518" s="8">
        <v>45667</v>
      </c>
      <c r="Q518" t="s">
        <v>3868</v>
      </c>
      <c r="R518" t="s">
        <v>5077</v>
      </c>
      <c r="S518" t="s">
        <v>3219</v>
      </c>
      <c r="T518" t="s">
        <v>3220</v>
      </c>
      <c r="V518">
        <v>5511958626641</v>
      </c>
      <c r="Y518" t="s">
        <v>3221</v>
      </c>
      <c r="Z518" t="s">
        <v>106</v>
      </c>
      <c r="AA518" t="s">
        <v>107</v>
      </c>
      <c r="AB518" t="s">
        <v>110</v>
      </c>
      <c r="AC518">
        <v>3983100</v>
      </c>
      <c r="AD518" t="s">
        <v>3222</v>
      </c>
      <c r="AE518" t="s">
        <v>3223</v>
      </c>
      <c r="AF518">
        <v>357</v>
      </c>
      <c r="AM518" t="s">
        <v>119</v>
      </c>
      <c r="AP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Row],[Comentário]]=back!C519,back!B519,""))))))))</f>
        <v/>
      </c>
      <c r="AQ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9" spans="1:44" x14ac:dyDescent="0.25">
      <c r="A519" t="s">
        <v>5298</v>
      </c>
      <c r="B519">
        <v>137144836</v>
      </c>
      <c r="C519" t="s">
        <v>62</v>
      </c>
      <c r="E519">
        <v>28586319</v>
      </c>
      <c r="F519" t="s">
        <v>3218</v>
      </c>
      <c r="G519" t="s">
        <v>101</v>
      </c>
      <c r="I519">
        <v>41053611</v>
      </c>
      <c r="J519" t="s">
        <v>3217</v>
      </c>
      <c r="K519" s="9">
        <v>45667.607071759259</v>
      </c>
      <c r="L519" s="9">
        <v>45667.606249999997</v>
      </c>
      <c r="M519" s="9">
        <v>45667.607071759259</v>
      </c>
      <c r="N519" t="s">
        <v>62</v>
      </c>
      <c r="O519" t="s">
        <v>62</v>
      </c>
      <c r="P519" s="8">
        <v>45667</v>
      </c>
      <c r="R519" t="s">
        <v>5022</v>
      </c>
      <c r="S519" t="s">
        <v>3219</v>
      </c>
      <c r="T519" t="s">
        <v>3220</v>
      </c>
      <c r="V519">
        <v>5511958626641</v>
      </c>
      <c r="Y519" t="s">
        <v>3221</v>
      </c>
      <c r="Z519" t="s">
        <v>106</v>
      </c>
      <c r="AA519" t="s">
        <v>107</v>
      </c>
      <c r="AB519" t="s">
        <v>110</v>
      </c>
      <c r="AC519">
        <v>3983100</v>
      </c>
      <c r="AD519" t="s">
        <v>3222</v>
      </c>
      <c r="AE519" t="s">
        <v>3223</v>
      </c>
      <c r="AF519">
        <v>357</v>
      </c>
      <c r="AM519" t="s">
        <v>119</v>
      </c>
      <c r="AP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Row],[Comentário]]=back!C520,back!B520,""))))))))</f>
        <v/>
      </c>
      <c r="AQ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0" spans="1:44" x14ac:dyDescent="0.25">
      <c r="A520" t="s">
        <v>5298</v>
      </c>
      <c r="B520">
        <v>137144556</v>
      </c>
      <c r="C520" t="s">
        <v>62</v>
      </c>
      <c r="E520">
        <v>28586319</v>
      </c>
      <c r="F520" t="s">
        <v>3218</v>
      </c>
      <c r="G520" t="s">
        <v>101</v>
      </c>
      <c r="I520">
        <v>41053611</v>
      </c>
      <c r="J520" t="s">
        <v>3217</v>
      </c>
      <c r="K520" s="9">
        <v>45667.606099537035</v>
      </c>
      <c r="L520" s="9">
        <v>45667.604537037034</v>
      </c>
      <c r="M520" s="9">
        <v>45667.606099537035</v>
      </c>
      <c r="N520" t="s">
        <v>62</v>
      </c>
      <c r="O520" t="s">
        <v>62</v>
      </c>
      <c r="P520" s="8">
        <v>45667</v>
      </c>
      <c r="Q520" t="s">
        <v>3864</v>
      </c>
      <c r="R520" t="s">
        <v>4432</v>
      </c>
      <c r="S520" t="s">
        <v>3219</v>
      </c>
      <c r="T520" t="s">
        <v>3220</v>
      </c>
      <c r="V520">
        <v>5511958626641</v>
      </c>
      <c r="Y520" t="s">
        <v>3221</v>
      </c>
      <c r="Z520" t="s">
        <v>106</v>
      </c>
      <c r="AA520" t="s">
        <v>107</v>
      </c>
      <c r="AB520" t="s">
        <v>110</v>
      </c>
      <c r="AC520">
        <v>3983100</v>
      </c>
      <c r="AD520" t="s">
        <v>3222</v>
      </c>
      <c r="AE520" t="s">
        <v>3223</v>
      </c>
      <c r="AF520">
        <v>357</v>
      </c>
      <c r="AM520" t="s">
        <v>119</v>
      </c>
      <c r="AP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Row],[Comentário]]=back!C521,back!B521,""))))))))</f>
        <v/>
      </c>
      <c r="AQ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1" spans="1:44" x14ac:dyDescent="0.25">
      <c r="A521" t="s">
        <v>5298</v>
      </c>
      <c r="B521">
        <v>137144000</v>
      </c>
      <c r="C521" t="s">
        <v>62</v>
      </c>
      <c r="E521">
        <v>26698824</v>
      </c>
      <c r="F521" t="s">
        <v>4890</v>
      </c>
      <c r="G521" t="s">
        <v>101</v>
      </c>
      <c r="I521">
        <v>39815531</v>
      </c>
      <c r="J521" t="s">
        <v>3613</v>
      </c>
      <c r="K521" s="9">
        <v>45667.603807870371</v>
      </c>
      <c r="L521" s="9">
        <v>45667.602083333331</v>
      </c>
      <c r="M521" s="9">
        <v>45667.603807870371</v>
      </c>
      <c r="N521" t="s">
        <v>62</v>
      </c>
      <c r="O521" t="s">
        <v>62</v>
      </c>
      <c r="P521" s="8">
        <v>45667</v>
      </c>
      <c r="R521" t="s">
        <v>5078</v>
      </c>
      <c r="S521" t="s">
        <v>3614</v>
      </c>
      <c r="Z521" t="s">
        <v>106</v>
      </c>
      <c r="AA521" t="s">
        <v>148</v>
      </c>
      <c r="AB521" t="s">
        <v>149</v>
      </c>
      <c r="AC521">
        <v>22270010</v>
      </c>
      <c r="AD521" t="s">
        <v>150</v>
      </c>
      <c r="AE521" t="s">
        <v>3615</v>
      </c>
      <c r="AF521">
        <v>422</v>
      </c>
      <c r="AM521" t="s">
        <v>1410</v>
      </c>
      <c r="AN521" t="s">
        <v>258</v>
      </c>
      <c r="AP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Row],[Comentário]]=back!C522,back!B522,""))))))))</f>
        <v/>
      </c>
      <c r="AQ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2" spans="1:44" x14ac:dyDescent="0.25">
      <c r="A522" t="s">
        <v>5298</v>
      </c>
      <c r="B522">
        <v>137143648</v>
      </c>
      <c r="C522" t="s">
        <v>62</v>
      </c>
      <c r="E522">
        <v>26698824</v>
      </c>
      <c r="F522" t="s">
        <v>4890</v>
      </c>
      <c r="G522" t="s">
        <v>101</v>
      </c>
      <c r="I522">
        <v>39815531</v>
      </c>
      <c r="J522" t="s">
        <v>3613</v>
      </c>
      <c r="K522" s="9">
        <v>45667.602280092593</v>
      </c>
      <c r="L522" s="9">
        <v>45667.601388888892</v>
      </c>
      <c r="M522" s="9">
        <v>45667.602280092593</v>
      </c>
      <c r="N522" t="s">
        <v>62</v>
      </c>
      <c r="O522" t="s">
        <v>62</v>
      </c>
      <c r="P522" s="8">
        <v>45667</v>
      </c>
      <c r="R522" t="s">
        <v>5022</v>
      </c>
      <c r="S522" t="s">
        <v>3614</v>
      </c>
      <c r="Z522" t="s">
        <v>106</v>
      </c>
      <c r="AA522" t="s">
        <v>148</v>
      </c>
      <c r="AB522" t="s">
        <v>149</v>
      </c>
      <c r="AC522">
        <v>22270010</v>
      </c>
      <c r="AD522" t="s">
        <v>150</v>
      </c>
      <c r="AE522" t="s">
        <v>3615</v>
      </c>
      <c r="AF522">
        <v>422</v>
      </c>
      <c r="AM522" t="s">
        <v>1410</v>
      </c>
      <c r="AN522" t="s">
        <v>258</v>
      </c>
      <c r="AP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Row],[Comentário]]=back!C523,back!B523,""))))))))</f>
        <v/>
      </c>
      <c r="AQ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3" spans="1:44" x14ac:dyDescent="0.25">
      <c r="A523" t="s">
        <v>5298</v>
      </c>
      <c r="B523">
        <v>137143563</v>
      </c>
      <c r="C523" t="s">
        <v>62</v>
      </c>
      <c r="E523">
        <v>26698824</v>
      </c>
      <c r="F523" t="s">
        <v>4890</v>
      </c>
      <c r="G523" t="s">
        <v>101</v>
      </c>
      <c r="I523">
        <v>39815531</v>
      </c>
      <c r="J523" t="s">
        <v>3613</v>
      </c>
      <c r="K523" s="9">
        <v>45667.601851851854</v>
      </c>
      <c r="L523" s="9">
        <v>45667.599895833337</v>
      </c>
      <c r="M523" s="9">
        <v>45667.601851851854</v>
      </c>
      <c r="N523" t="s">
        <v>62</v>
      </c>
      <c r="O523" t="s">
        <v>62</v>
      </c>
      <c r="P523" s="8">
        <v>45667</v>
      </c>
      <c r="Q523" t="s">
        <v>3864</v>
      </c>
      <c r="R523" t="s">
        <v>4611</v>
      </c>
      <c r="S523" t="s">
        <v>3614</v>
      </c>
      <c r="Z523" t="s">
        <v>106</v>
      </c>
      <c r="AA523" t="s">
        <v>148</v>
      </c>
      <c r="AB523" t="s">
        <v>149</v>
      </c>
      <c r="AC523">
        <v>22270010</v>
      </c>
      <c r="AD523" t="s">
        <v>150</v>
      </c>
      <c r="AE523" t="s">
        <v>3615</v>
      </c>
      <c r="AF523">
        <v>422</v>
      </c>
      <c r="AM523" t="s">
        <v>1410</v>
      </c>
      <c r="AN523" t="s">
        <v>258</v>
      </c>
      <c r="AP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Row],[Comentário]]=back!C524,back!B524,""))))))))</f>
        <v/>
      </c>
      <c r="AQ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4" spans="1:44" x14ac:dyDescent="0.25">
      <c r="A524" t="s">
        <v>5298</v>
      </c>
      <c r="B524">
        <v>136833808</v>
      </c>
      <c r="C524" t="s">
        <v>62</v>
      </c>
      <c r="E524">
        <v>27543687</v>
      </c>
      <c r="F524" t="s">
        <v>3711</v>
      </c>
      <c r="G524" t="s">
        <v>101</v>
      </c>
      <c r="I524">
        <v>40502357</v>
      </c>
      <c r="J524" t="s">
        <v>3710</v>
      </c>
      <c r="K524" s="9">
        <v>45664.621261574073</v>
      </c>
      <c r="L524" s="9">
        <v>45667.619444444441</v>
      </c>
      <c r="M524" s="9">
        <v>45667.598622685182</v>
      </c>
      <c r="N524" t="s">
        <v>62</v>
      </c>
      <c r="O524" t="s">
        <v>62</v>
      </c>
      <c r="P524" s="8">
        <v>45667</v>
      </c>
      <c r="R524" t="s">
        <v>4866</v>
      </c>
      <c r="S524" t="s">
        <v>3712</v>
      </c>
      <c r="V524">
        <v>554834443130</v>
      </c>
      <c r="Y524" t="s">
        <v>3713</v>
      </c>
      <c r="Z524" t="s">
        <v>106</v>
      </c>
      <c r="AA524" t="s">
        <v>440</v>
      </c>
      <c r="AB524" t="s">
        <v>3118</v>
      </c>
      <c r="AC524">
        <v>88819799</v>
      </c>
      <c r="AD524" t="s">
        <v>3714</v>
      </c>
      <c r="AE524" t="s">
        <v>3715</v>
      </c>
      <c r="AF524">
        <v>4145</v>
      </c>
      <c r="AM524" t="s">
        <v>222</v>
      </c>
      <c r="AN524" t="s">
        <v>108</v>
      </c>
      <c r="AP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Row],[Comentário]]=back!C525,back!B525,""))))))))</f>
        <v/>
      </c>
      <c r="AQ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25" spans="1:44" x14ac:dyDescent="0.25">
      <c r="A525" t="s">
        <v>5298</v>
      </c>
      <c r="B525">
        <v>137142776</v>
      </c>
      <c r="C525" t="s">
        <v>62</v>
      </c>
      <c r="E525">
        <v>27543687</v>
      </c>
      <c r="F525" t="s">
        <v>3711</v>
      </c>
      <c r="G525" t="s">
        <v>101</v>
      </c>
      <c r="I525">
        <v>40502357</v>
      </c>
      <c r="J525" t="s">
        <v>3710</v>
      </c>
      <c r="K525" s="9">
        <v>45667.598854166667</v>
      </c>
      <c r="L525" s="9">
        <v>45667.598611111112</v>
      </c>
      <c r="M525" s="9">
        <v>45667.598854166667</v>
      </c>
      <c r="N525" t="s">
        <v>62</v>
      </c>
      <c r="O525" t="s">
        <v>62</v>
      </c>
      <c r="P525" s="8">
        <v>45667</v>
      </c>
      <c r="R525" t="s">
        <v>5079</v>
      </c>
      <c r="S525" t="s">
        <v>3712</v>
      </c>
      <c r="V525">
        <v>554834443130</v>
      </c>
      <c r="Y525" t="s">
        <v>3713</v>
      </c>
      <c r="Z525" t="s">
        <v>106</v>
      </c>
      <c r="AA525" t="s">
        <v>440</v>
      </c>
      <c r="AB525" t="s">
        <v>3118</v>
      </c>
      <c r="AC525">
        <v>88819799</v>
      </c>
      <c r="AD525" t="s">
        <v>3714</v>
      </c>
      <c r="AE525" t="s">
        <v>3715</v>
      </c>
      <c r="AF525">
        <v>4145</v>
      </c>
      <c r="AM525" t="s">
        <v>222</v>
      </c>
      <c r="AN525" t="s">
        <v>108</v>
      </c>
      <c r="AP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Row],[Comentário]]=back!C526,back!B526,""))))))))</f>
        <v/>
      </c>
      <c r="AQ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6" spans="1:44" x14ac:dyDescent="0.25">
      <c r="A526" t="s">
        <v>5298</v>
      </c>
      <c r="B526">
        <v>137142854</v>
      </c>
      <c r="C526" t="s">
        <v>62</v>
      </c>
      <c r="E526">
        <v>27543687</v>
      </c>
      <c r="F526" t="s">
        <v>3711</v>
      </c>
      <c r="G526" t="s">
        <v>101</v>
      </c>
      <c r="I526">
        <v>40502357</v>
      </c>
      <c r="J526" t="s">
        <v>3710</v>
      </c>
      <c r="K526" s="9">
        <v>45667.599108796298</v>
      </c>
      <c r="L526" s="9">
        <v>45667.598611111112</v>
      </c>
      <c r="M526" s="9">
        <v>45667.599108796298</v>
      </c>
      <c r="N526" t="s">
        <v>62</v>
      </c>
      <c r="O526" t="s">
        <v>62</v>
      </c>
      <c r="P526" s="8">
        <v>45667</v>
      </c>
      <c r="R526" t="s">
        <v>5080</v>
      </c>
      <c r="S526" t="s">
        <v>3712</v>
      </c>
      <c r="V526">
        <v>554834443130</v>
      </c>
      <c r="Y526" t="s">
        <v>3713</v>
      </c>
      <c r="Z526" t="s">
        <v>106</v>
      </c>
      <c r="AA526" t="s">
        <v>440</v>
      </c>
      <c r="AB526" t="s">
        <v>3118</v>
      </c>
      <c r="AC526">
        <v>88819799</v>
      </c>
      <c r="AD526" t="s">
        <v>3714</v>
      </c>
      <c r="AE526" t="s">
        <v>3715</v>
      </c>
      <c r="AF526">
        <v>4145</v>
      </c>
      <c r="AM526" t="s">
        <v>222</v>
      </c>
      <c r="AN526" t="s">
        <v>108</v>
      </c>
      <c r="AP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Row],[Comentário]]=back!C527,back!B527,""))))))))</f>
        <v/>
      </c>
      <c r="AQ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7" spans="1:44" x14ac:dyDescent="0.25">
      <c r="A527" t="s">
        <v>5298</v>
      </c>
      <c r="B527">
        <v>137142750</v>
      </c>
      <c r="C527" t="s">
        <v>62</v>
      </c>
      <c r="E527">
        <v>27543687</v>
      </c>
      <c r="F527" t="s">
        <v>3711</v>
      </c>
      <c r="G527" t="s">
        <v>101</v>
      </c>
      <c r="I527">
        <v>40502357</v>
      </c>
      <c r="J527" t="s">
        <v>3710</v>
      </c>
      <c r="K527" s="9">
        <v>45667.598715277774</v>
      </c>
      <c r="L527" s="9">
        <v>45667.597731481481</v>
      </c>
      <c r="M527" s="9">
        <v>45667.598715277774</v>
      </c>
      <c r="N527" t="s">
        <v>62</v>
      </c>
      <c r="O527" t="s">
        <v>62</v>
      </c>
      <c r="P527" s="8">
        <v>45667</v>
      </c>
      <c r="Q527" t="s">
        <v>3864</v>
      </c>
      <c r="R527" t="s">
        <v>4673</v>
      </c>
      <c r="S527" t="s">
        <v>3712</v>
      </c>
      <c r="V527">
        <v>554834443130</v>
      </c>
      <c r="Y527" t="s">
        <v>3713</v>
      </c>
      <c r="Z527" t="s">
        <v>106</v>
      </c>
      <c r="AA527" t="s">
        <v>440</v>
      </c>
      <c r="AB527" t="s">
        <v>3118</v>
      </c>
      <c r="AC527">
        <v>88819799</v>
      </c>
      <c r="AD527" t="s">
        <v>3714</v>
      </c>
      <c r="AE527" t="s">
        <v>3715</v>
      </c>
      <c r="AF527">
        <v>4145</v>
      </c>
      <c r="AM527" t="s">
        <v>222</v>
      </c>
      <c r="AN527" t="s">
        <v>108</v>
      </c>
      <c r="AP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Row],[Comentário]]=back!C528,back!B528,""))))))))</f>
        <v/>
      </c>
      <c r="AQ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8" spans="1:44" x14ac:dyDescent="0.25">
      <c r="A528" t="s">
        <v>5298</v>
      </c>
      <c r="B528">
        <v>137142469</v>
      </c>
      <c r="C528" t="s">
        <v>62</v>
      </c>
      <c r="E528">
        <v>27543687</v>
      </c>
      <c r="F528" t="s">
        <v>3711</v>
      </c>
      <c r="G528" t="s">
        <v>101</v>
      </c>
      <c r="I528">
        <v>40502357</v>
      </c>
      <c r="J528" t="s">
        <v>3710</v>
      </c>
      <c r="K528" s="9">
        <v>45667.597754629627</v>
      </c>
      <c r="L528" s="9">
        <v>45667.597615740742</v>
      </c>
      <c r="M528" s="9">
        <v>45667.597754629627</v>
      </c>
      <c r="N528" t="s">
        <v>62</v>
      </c>
      <c r="O528" t="s">
        <v>62</v>
      </c>
      <c r="P528" s="8">
        <v>45667</v>
      </c>
      <c r="Q528" t="s">
        <v>3864</v>
      </c>
      <c r="R528" t="s">
        <v>4674</v>
      </c>
      <c r="S528" t="s">
        <v>3712</v>
      </c>
      <c r="V528">
        <v>554834443130</v>
      </c>
      <c r="Y528" t="s">
        <v>3713</v>
      </c>
      <c r="Z528" t="s">
        <v>106</v>
      </c>
      <c r="AA528" t="s">
        <v>440</v>
      </c>
      <c r="AB528" t="s">
        <v>3118</v>
      </c>
      <c r="AC528">
        <v>88819799</v>
      </c>
      <c r="AD528" t="s">
        <v>3714</v>
      </c>
      <c r="AE528" t="s">
        <v>3715</v>
      </c>
      <c r="AF528">
        <v>4145</v>
      </c>
      <c r="AM528" t="s">
        <v>222</v>
      </c>
      <c r="AN528" t="s">
        <v>108</v>
      </c>
      <c r="AP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Row],[Comentário]]=back!C529,back!B529,""))))))))</f>
        <v/>
      </c>
      <c r="AQ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9" spans="1:44" x14ac:dyDescent="0.25">
      <c r="A529" t="s">
        <v>5298</v>
      </c>
      <c r="B529">
        <v>137142297</v>
      </c>
      <c r="C529" t="s">
        <v>62</v>
      </c>
      <c r="E529">
        <v>28616227</v>
      </c>
      <c r="F529" t="s">
        <v>226</v>
      </c>
      <c r="G529" t="s">
        <v>101</v>
      </c>
      <c r="I529">
        <v>41071970</v>
      </c>
      <c r="J529" t="s">
        <v>225</v>
      </c>
      <c r="K529" s="9">
        <v>45667.597071759257</v>
      </c>
      <c r="L529" s="9">
        <v>45667.59652777778</v>
      </c>
      <c r="M529" s="9">
        <v>45667.597071759257</v>
      </c>
      <c r="N529" t="s">
        <v>62</v>
      </c>
      <c r="O529" t="s">
        <v>62</v>
      </c>
      <c r="P529" s="8">
        <v>45667</v>
      </c>
      <c r="R529" t="s">
        <v>5081</v>
      </c>
      <c r="S529" t="s">
        <v>227</v>
      </c>
      <c r="T529" t="s">
        <v>228</v>
      </c>
      <c r="Y529" t="s">
        <v>229</v>
      </c>
      <c r="Z529" t="s">
        <v>106</v>
      </c>
      <c r="AA529" t="s">
        <v>107</v>
      </c>
      <c r="AB529" t="s">
        <v>110</v>
      </c>
      <c r="AC529">
        <v>3137020</v>
      </c>
      <c r="AD529" t="s">
        <v>230</v>
      </c>
      <c r="AE529" t="s">
        <v>231</v>
      </c>
      <c r="AF529">
        <v>513</v>
      </c>
      <c r="AM529" t="s">
        <v>119</v>
      </c>
      <c r="AP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Row],[Comentário]]=back!C530,back!B530,""))))))))</f>
        <v/>
      </c>
      <c r="AQ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0" spans="1:44" x14ac:dyDescent="0.25">
      <c r="A530" t="s">
        <v>5298</v>
      </c>
      <c r="B530">
        <v>137142140</v>
      </c>
      <c r="C530" t="s">
        <v>62</v>
      </c>
      <c r="E530">
        <v>28616227</v>
      </c>
      <c r="F530" t="s">
        <v>226</v>
      </c>
      <c r="G530" t="s">
        <v>101</v>
      </c>
      <c r="I530">
        <v>41071970</v>
      </c>
      <c r="J530" t="s">
        <v>225</v>
      </c>
      <c r="K530" s="9">
        <v>45667.596435185187</v>
      </c>
      <c r="L530" s="9">
        <v>45667.595300925925</v>
      </c>
      <c r="M530" s="9">
        <v>45667.596435185187</v>
      </c>
      <c r="N530" t="s">
        <v>62</v>
      </c>
      <c r="O530" t="s">
        <v>62</v>
      </c>
      <c r="P530" s="8">
        <v>45667</v>
      </c>
      <c r="Q530" t="s">
        <v>3864</v>
      </c>
      <c r="R530" t="s">
        <v>4069</v>
      </c>
      <c r="S530" t="s">
        <v>227</v>
      </c>
      <c r="T530" t="s">
        <v>228</v>
      </c>
      <c r="Y530" t="s">
        <v>229</v>
      </c>
      <c r="Z530" t="s">
        <v>106</v>
      </c>
      <c r="AA530" t="s">
        <v>107</v>
      </c>
      <c r="AB530" t="s">
        <v>110</v>
      </c>
      <c r="AC530">
        <v>3137020</v>
      </c>
      <c r="AD530" t="s">
        <v>230</v>
      </c>
      <c r="AE530" t="s">
        <v>231</v>
      </c>
      <c r="AF530">
        <v>513</v>
      </c>
      <c r="AM530" t="s">
        <v>119</v>
      </c>
      <c r="AP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Row],[Comentário]]=back!C531,back!B531,""))))))))</f>
        <v/>
      </c>
      <c r="AQ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1" spans="1:44" x14ac:dyDescent="0.25">
      <c r="A531" t="s">
        <v>5298</v>
      </c>
      <c r="B531">
        <v>137142127</v>
      </c>
      <c r="C531" t="s">
        <v>62</v>
      </c>
      <c r="E531">
        <v>28616227</v>
      </c>
      <c r="F531" t="s">
        <v>226</v>
      </c>
      <c r="G531" t="s">
        <v>101</v>
      </c>
      <c r="I531">
        <v>41071970</v>
      </c>
      <c r="J531" t="s">
        <v>225</v>
      </c>
      <c r="K531" s="9">
        <v>45667.596365740741</v>
      </c>
      <c r="L531" s="9">
        <v>45667.595138888886</v>
      </c>
      <c r="M531" s="9">
        <v>45667.596365740741</v>
      </c>
      <c r="N531" t="s">
        <v>62</v>
      </c>
      <c r="O531" t="s">
        <v>62</v>
      </c>
      <c r="P531" s="8">
        <v>45667</v>
      </c>
      <c r="R531" t="s">
        <v>5027</v>
      </c>
      <c r="S531" t="s">
        <v>227</v>
      </c>
      <c r="T531" t="s">
        <v>228</v>
      </c>
      <c r="Y531" t="s">
        <v>229</v>
      </c>
      <c r="Z531" t="s">
        <v>106</v>
      </c>
      <c r="AA531" t="s">
        <v>107</v>
      </c>
      <c r="AB531" t="s">
        <v>110</v>
      </c>
      <c r="AC531">
        <v>3137020</v>
      </c>
      <c r="AD531" t="s">
        <v>230</v>
      </c>
      <c r="AE531" t="s">
        <v>231</v>
      </c>
      <c r="AF531">
        <v>513</v>
      </c>
      <c r="AM531" t="s">
        <v>119</v>
      </c>
      <c r="AP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Row],[Comentário]]=back!C532,back!B532,""))))))))</f>
        <v/>
      </c>
      <c r="AQ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2" spans="1:44" x14ac:dyDescent="0.25">
      <c r="A532" t="s">
        <v>5298</v>
      </c>
      <c r="B532">
        <v>137141683</v>
      </c>
      <c r="C532" t="s">
        <v>62</v>
      </c>
      <c r="E532">
        <v>28616227</v>
      </c>
      <c r="F532" t="s">
        <v>226</v>
      </c>
      <c r="G532" t="s">
        <v>101</v>
      </c>
      <c r="I532">
        <v>41071970</v>
      </c>
      <c r="J532" t="s">
        <v>225</v>
      </c>
      <c r="K532" s="9">
        <v>45667.594618055555</v>
      </c>
      <c r="L532" s="9">
        <v>45667.593773148146</v>
      </c>
      <c r="M532" s="9">
        <v>45667.594618055555</v>
      </c>
      <c r="N532" t="s">
        <v>62</v>
      </c>
      <c r="O532" t="s">
        <v>62</v>
      </c>
      <c r="P532" s="8">
        <v>45667</v>
      </c>
      <c r="Q532" t="s">
        <v>3864</v>
      </c>
      <c r="R532" t="s">
        <v>3979</v>
      </c>
      <c r="S532" t="s">
        <v>227</v>
      </c>
      <c r="T532" t="s">
        <v>228</v>
      </c>
      <c r="Y532" t="s">
        <v>229</v>
      </c>
      <c r="Z532" t="s">
        <v>106</v>
      </c>
      <c r="AA532" t="s">
        <v>107</v>
      </c>
      <c r="AB532" t="s">
        <v>110</v>
      </c>
      <c r="AC532">
        <v>3137020</v>
      </c>
      <c r="AD532" t="s">
        <v>230</v>
      </c>
      <c r="AE532" t="s">
        <v>231</v>
      </c>
      <c r="AF532">
        <v>513</v>
      </c>
      <c r="AM532" t="s">
        <v>119</v>
      </c>
      <c r="AP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Row],[Comentário]]=back!C533,back!B533,""))))))))</f>
        <v/>
      </c>
      <c r="AQ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3" spans="1:44" x14ac:dyDescent="0.25">
      <c r="A533" t="s">
        <v>5298</v>
      </c>
      <c r="B533">
        <v>137141431</v>
      </c>
      <c r="C533" t="s">
        <v>62</v>
      </c>
      <c r="E533">
        <v>28616227</v>
      </c>
      <c r="F533" t="s">
        <v>226</v>
      </c>
      <c r="G533" t="s">
        <v>101</v>
      </c>
      <c r="I533">
        <v>41071970</v>
      </c>
      <c r="J533" t="s">
        <v>225</v>
      </c>
      <c r="K533" s="9">
        <v>45667.593541666669</v>
      </c>
      <c r="L533" s="9">
        <v>45667.592638888891</v>
      </c>
      <c r="M533" s="9">
        <v>45667.593541666669</v>
      </c>
      <c r="N533" t="s">
        <v>62</v>
      </c>
      <c r="O533" t="s">
        <v>62</v>
      </c>
      <c r="P533" s="8">
        <v>45667</v>
      </c>
      <c r="Q533" t="s">
        <v>3864</v>
      </c>
      <c r="R533" t="s">
        <v>3979</v>
      </c>
      <c r="S533" t="s">
        <v>227</v>
      </c>
      <c r="T533" t="s">
        <v>228</v>
      </c>
      <c r="Y533" t="s">
        <v>229</v>
      </c>
      <c r="Z533" t="s">
        <v>106</v>
      </c>
      <c r="AA533" t="s">
        <v>107</v>
      </c>
      <c r="AB533" t="s">
        <v>110</v>
      </c>
      <c r="AC533">
        <v>3137020</v>
      </c>
      <c r="AD533" t="s">
        <v>230</v>
      </c>
      <c r="AE533" t="s">
        <v>231</v>
      </c>
      <c r="AF533">
        <v>513</v>
      </c>
      <c r="AM533" t="s">
        <v>119</v>
      </c>
      <c r="AP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Row],[Comentário]]=back!C534,back!B534,""))))))))</f>
        <v/>
      </c>
      <c r="AQ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4" spans="1:44" x14ac:dyDescent="0.25">
      <c r="A534" t="s">
        <v>5298</v>
      </c>
      <c r="B534">
        <v>137141016</v>
      </c>
      <c r="C534" t="s">
        <v>62</v>
      </c>
      <c r="E534">
        <v>28613322</v>
      </c>
      <c r="F534" t="s">
        <v>335</v>
      </c>
      <c r="G534" t="s">
        <v>101</v>
      </c>
      <c r="I534">
        <v>41071364</v>
      </c>
      <c r="J534" t="s">
        <v>334</v>
      </c>
      <c r="K534" s="9">
        <v>45667.59170138889</v>
      </c>
      <c r="L534" s="9">
        <v>45667.59097222222</v>
      </c>
      <c r="M534" s="9">
        <v>45667.59170138889</v>
      </c>
      <c r="N534" t="s">
        <v>62</v>
      </c>
      <c r="O534" t="s">
        <v>62</v>
      </c>
      <c r="P534" s="8">
        <v>45667</v>
      </c>
      <c r="R534" t="s">
        <v>5082</v>
      </c>
      <c r="S534" t="s">
        <v>336</v>
      </c>
      <c r="T534" t="s">
        <v>337</v>
      </c>
      <c r="Y534" t="s">
        <v>338</v>
      </c>
      <c r="Z534" t="s">
        <v>106</v>
      </c>
      <c r="AA534" t="s">
        <v>107</v>
      </c>
      <c r="AB534" t="s">
        <v>339</v>
      </c>
      <c r="AC534">
        <v>14075330</v>
      </c>
      <c r="AD534" t="s">
        <v>340</v>
      </c>
      <c r="AE534" t="s">
        <v>341</v>
      </c>
      <c r="AF534">
        <v>2050</v>
      </c>
      <c r="AM534" t="s">
        <v>119</v>
      </c>
      <c r="AP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Row],[Comentário]]=back!C535,back!B535,""))))))))</f>
        <v/>
      </c>
      <c r="AQ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5" spans="1:44" x14ac:dyDescent="0.25">
      <c r="A535" t="s">
        <v>5298</v>
      </c>
      <c r="B535">
        <v>137140873</v>
      </c>
      <c r="C535" t="s">
        <v>62</v>
      </c>
      <c r="E535">
        <v>28613322</v>
      </c>
      <c r="F535" t="s">
        <v>335</v>
      </c>
      <c r="G535" t="s">
        <v>101</v>
      </c>
      <c r="I535">
        <v>41071364</v>
      </c>
      <c r="J535" t="s">
        <v>334</v>
      </c>
      <c r="K535" s="9">
        <v>45667.591053240743</v>
      </c>
      <c r="L535" s="9">
        <v>45667.588888888888</v>
      </c>
      <c r="M535" s="9">
        <v>45667.591053240743</v>
      </c>
      <c r="N535" t="s">
        <v>62</v>
      </c>
      <c r="O535" t="s">
        <v>62</v>
      </c>
      <c r="P535" s="8">
        <v>45667</v>
      </c>
      <c r="R535" t="s">
        <v>5022</v>
      </c>
      <c r="S535" t="s">
        <v>336</v>
      </c>
      <c r="T535" t="s">
        <v>337</v>
      </c>
      <c r="Y535" t="s">
        <v>338</v>
      </c>
      <c r="Z535" t="s">
        <v>106</v>
      </c>
      <c r="AA535" t="s">
        <v>107</v>
      </c>
      <c r="AB535" t="s">
        <v>339</v>
      </c>
      <c r="AC535">
        <v>14075330</v>
      </c>
      <c r="AD535" t="s">
        <v>340</v>
      </c>
      <c r="AE535" t="s">
        <v>341</v>
      </c>
      <c r="AF535">
        <v>2050</v>
      </c>
      <c r="AM535" t="s">
        <v>119</v>
      </c>
      <c r="AP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Row],[Comentário]]=back!C536,back!B536,""))))))))</f>
        <v/>
      </c>
      <c r="AQ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6" spans="1:44" x14ac:dyDescent="0.25">
      <c r="A536" t="s">
        <v>5298</v>
      </c>
      <c r="B536">
        <v>137118721</v>
      </c>
      <c r="C536" t="s">
        <v>62</v>
      </c>
      <c r="E536">
        <v>28613322</v>
      </c>
      <c r="F536" t="s">
        <v>335</v>
      </c>
      <c r="G536" t="s">
        <v>101</v>
      </c>
      <c r="I536">
        <v>41071364</v>
      </c>
      <c r="J536" t="s">
        <v>334</v>
      </c>
      <c r="K536" s="9">
        <v>45667.455717592595</v>
      </c>
      <c r="L536" s="9">
        <v>45667.583333333336</v>
      </c>
      <c r="M536" s="9">
        <v>45667.588576388887</v>
      </c>
      <c r="N536" t="s">
        <v>62</v>
      </c>
      <c r="O536" t="s">
        <v>62</v>
      </c>
      <c r="P536" s="8">
        <v>45667</v>
      </c>
      <c r="R536" t="s">
        <v>5083</v>
      </c>
      <c r="S536" t="s">
        <v>336</v>
      </c>
      <c r="T536" t="s">
        <v>337</v>
      </c>
      <c r="Y536" t="s">
        <v>338</v>
      </c>
      <c r="Z536" t="s">
        <v>106</v>
      </c>
      <c r="AA536" t="s">
        <v>107</v>
      </c>
      <c r="AB536" t="s">
        <v>339</v>
      </c>
      <c r="AC536">
        <v>14075330</v>
      </c>
      <c r="AD536" t="s">
        <v>340</v>
      </c>
      <c r="AE536" t="s">
        <v>341</v>
      </c>
      <c r="AF536">
        <v>2050</v>
      </c>
      <c r="AM536" t="s">
        <v>119</v>
      </c>
      <c r="AP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Row],[Comentário]]=back!C537,back!B537,""))))))))</f>
        <v/>
      </c>
      <c r="AQ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37" spans="1:44" x14ac:dyDescent="0.25">
      <c r="A537" t="s">
        <v>5298</v>
      </c>
      <c r="B537">
        <v>137140858</v>
      </c>
      <c r="C537" t="s">
        <v>62</v>
      </c>
      <c r="E537">
        <v>28613322</v>
      </c>
      <c r="F537" t="s">
        <v>335</v>
      </c>
      <c r="G537" t="s">
        <v>101</v>
      </c>
      <c r="I537">
        <v>41071364</v>
      </c>
      <c r="J537" t="s">
        <v>334</v>
      </c>
      <c r="K537" s="9">
        <v>45667.590983796297</v>
      </c>
      <c r="L537" s="9">
        <v>45667.58865740741</v>
      </c>
      <c r="M537" s="9">
        <v>45667.591006944444</v>
      </c>
      <c r="N537" t="s">
        <v>62</v>
      </c>
      <c r="O537" t="s">
        <v>62</v>
      </c>
      <c r="P537" s="8">
        <v>45667</v>
      </c>
      <c r="Q537" t="s">
        <v>3864</v>
      </c>
      <c r="R537" t="s">
        <v>3993</v>
      </c>
      <c r="S537" t="s">
        <v>336</v>
      </c>
      <c r="T537" t="s">
        <v>337</v>
      </c>
      <c r="Y537" t="s">
        <v>338</v>
      </c>
      <c r="Z537" t="s">
        <v>106</v>
      </c>
      <c r="AA537" t="s">
        <v>107</v>
      </c>
      <c r="AB537" t="s">
        <v>339</v>
      </c>
      <c r="AC537">
        <v>14075330</v>
      </c>
      <c r="AD537" t="s">
        <v>340</v>
      </c>
      <c r="AE537" t="s">
        <v>341</v>
      </c>
      <c r="AF537">
        <v>2050</v>
      </c>
      <c r="AM537" t="s">
        <v>119</v>
      </c>
      <c r="AP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Row],[Comentário]]=back!C538,back!B538,""))))))))</f>
        <v/>
      </c>
      <c r="AQ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8" spans="1:44" x14ac:dyDescent="0.25">
      <c r="A538" t="s">
        <v>5298</v>
      </c>
      <c r="B538">
        <v>137139933</v>
      </c>
      <c r="C538" t="s">
        <v>62</v>
      </c>
      <c r="E538">
        <v>27490538</v>
      </c>
      <c r="F538" t="s">
        <v>3794</v>
      </c>
      <c r="G538" t="s">
        <v>101</v>
      </c>
      <c r="I538">
        <v>40462659</v>
      </c>
      <c r="J538" t="s">
        <v>3793</v>
      </c>
      <c r="K538" s="9">
        <v>45667.586678240739</v>
      </c>
      <c r="L538" s="9">
        <v>45667.586805555555</v>
      </c>
      <c r="M538" s="9">
        <v>45667.586678240739</v>
      </c>
      <c r="N538" t="s">
        <v>62</v>
      </c>
      <c r="O538" t="s">
        <v>62</v>
      </c>
      <c r="P538" s="8">
        <v>45667</v>
      </c>
      <c r="R538" t="s">
        <v>5022</v>
      </c>
      <c r="S538" t="s">
        <v>3795</v>
      </c>
      <c r="T538" t="s">
        <v>3796</v>
      </c>
      <c r="Y538" t="s">
        <v>3797</v>
      </c>
      <c r="Z538" t="s">
        <v>106</v>
      </c>
      <c r="AA538" t="s">
        <v>159</v>
      </c>
      <c r="AB538" t="s">
        <v>3211</v>
      </c>
      <c r="AC538">
        <v>36500364</v>
      </c>
      <c r="AD538" t="s">
        <v>3798</v>
      </c>
      <c r="AE538" t="s">
        <v>3799</v>
      </c>
      <c r="AF538">
        <v>1725</v>
      </c>
      <c r="AM538" t="s">
        <v>119</v>
      </c>
      <c r="AN538" t="s">
        <v>108</v>
      </c>
      <c r="AP5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Row],[Comentário]]=back!C539,back!B539,""))))))))</f>
        <v/>
      </c>
      <c r="AQ5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9" spans="1:44" x14ac:dyDescent="0.25">
      <c r="A539" t="s">
        <v>5298</v>
      </c>
      <c r="B539">
        <v>137140053</v>
      </c>
      <c r="C539" t="s">
        <v>62</v>
      </c>
      <c r="E539">
        <v>27490538</v>
      </c>
      <c r="F539" t="s">
        <v>3794</v>
      </c>
      <c r="G539" t="s">
        <v>101</v>
      </c>
      <c r="I539">
        <v>40462659</v>
      </c>
      <c r="J539" t="s">
        <v>3793</v>
      </c>
      <c r="K539" s="9">
        <v>45667.587256944447</v>
      </c>
      <c r="L539" s="9">
        <v>45667.586805555555</v>
      </c>
      <c r="M539" s="9">
        <v>45667.587256944447</v>
      </c>
      <c r="N539" t="s">
        <v>62</v>
      </c>
      <c r="O539" t="s">
        <v>62</v>
      </c>
      <c r="P539" s="8">
        <v>45667</v>
      </c>
      <c r="R539" t="s">
        <v>5084</v>
      </c>
      <c r="S539" t="s">
        <v>3795</v>
      </c>
      <c r="T539" t="s">
        <v>3796</v>
      </c>
      <c r="Y539" t="s">
        <v>3797</v>
      </c>
      <c r="Z539" t="s">
        <v>106</v>
      </c>
      <c r="AA539" t="s">
        <v>159</v>
      </c>
      <c r="AB539" t="s">
        <v>3211</v>
      </c>
      <c r="AC539">
        <v>36500364</v>
      </c>
      <c r="AD539" t="s">
        <v>3798</v>
      </c>
      <c r="AE539" t="s">
        <v>3799</v>
      </c>
      <c r="AF539">
        <v>1725</v>
      </c>
      <c r="AM539" t="s">
        <v>119</v>
      </c>
      <c r="AN539" t="s">
        <v>108</v>
      </c>
      <c r="AP5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Row],[Comentário]]=back!C540,back!B540,""))))))))</f>
        <v/>
      </c>
      <c r="AQ5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0" spans="1:44" x14ac:dyDescent="0.25">
      <c r="A540" t="s">
        <v>5298</v>
      </c>
      <c r="B540">
        <v>137128066</v>
      </c>
      <c r="C540" t="s">
        <v>62</v>
      </c>
      <c r="E540">
        <v>27490538</v>
      </c>
      <c r="F540" t="s">
        <v>3794</v>
      </c>
      <c r="G540" t="s">
        <v>101</v>
      </c>
      <c r="I540">
        <v>40462659</v>
      </c>
      <c r="J540" t="s">
        <v>3793</v>
      </c>
      <c r="K540" s="9">
        <v>45667.494583333333</v>
      </c>
      <c r="L540" s="9">
        <v>45667.5625</v>
      </c>
      <c r="M540" s="9">
        <v>45667.584803240738</v>
      </c>
      <c r="N540" t="s">
        <v>62</v>
      </c>
      <c r="O540" t="s">
        <v>62</v>
      </c>
      <c r="P540" s="8">
        <v>45667</v>
      </c>
      <c r="R540" t="s">
        <v>5085</v>
      </c>
      <c r="S540" t="s">
        <v>3795</v>
      </c>
      <c r="T540" t="s">
        <v>3796</v>
      </c>
      <c r="Y540" t="s">
        <v>3797</v>
      </c>
      <c r="Z540" t="s">
        <v>106</v>
      </c>
      <c r="AA540" t="s">
        <v>159</v>
      </c>
      <c r="AB540" t="s">
        <v>3211</v>
      </c>
      <c r="AC540">
        <v>36500364</v>
      </c>
      <c r="AD540" t="s">
        <v>3798</v>
      </c>
      <c r="AE540" t="s">
        <v>3799</v>
      </c>
      <c r="AF540">
        <v>1725</v>
      </c>
      <c r="AM540" t="s">
        <v>119</v>
      </c>
      <c r="AN540" t="s">
        <v>108</v>
      </c>
      <c r="AP5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Row],[Comentário]]=back!C541,back!B541,""))))))))</f>
        <v/>
      </c>
      <c r="AQ5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1" spans="1:44" x14ac:dyDescent="0.25">
      <c r="A541" t="s">
        <v>5298</v>
      </c>
      <c r="B541">
        <v>137139960</v>
      </c>
      <c r="C541" t="s">
        <v>62</v>
      </c>
      <c r="E541">
        <v>27490538</v>
      </c>
      <c r="F541" t="s">
        <v>3794</v>
      </c>
      <c r="G541" t="s">
        <v>101</v>
      </c>
      <c r="I541">
        <v>40462659</v>
      </c>
      <c r="J541" t="s">
        <v>3793</v>
      </c>
      <c r="K541" s="9">
        <v>45667.586805555555</v>
      </c>
      <c r="L541" s="9">
        <v>45667.584791666668</v>
      </c>
      <c r="M541" s="9">
        <v>45667.586805555555</v>
      </c>
      <c r="N541" t="s">
        <v>62</v>
      </c>
      <c r="O541" t="s">
        <v>62</v>
      </c>
      <c r="P541" s="8">
        <v>45667</v>
      </c>
      <c r="Q541" t="s">
        <v>3864</v>
      </c>
      <c r="R541" t="s">
        <v>4709</v>
      </c>
      <c r="S541" t="s">
        <v>3795</v>
      </c>
      <c r="T541" t="s">
        <v>3796</v>
      </c>
      <c r="Y541" t="s">
        <v>3797</v>
      </c>
      <c r="Z541" t="s">
        <v>106</v>
      </c>
      <c r="AA541" t="s">
        <v>159</v>
      </c>
      <c r="AB541" t="s">
        <v>3211</v>
      </c>
      <c r="AC541">
        <v>36500364</v>
      </c>
      <c r="AD541" t="s">
        <v>3798</v>
      </c>
      <c r="AE541" t="s">
        <v>3799</v>
      </c>
      <c r="AF541">
        <v>1725</v>
      </c>
      <c r="AM541" t="s">
        <v>119</v>
      </c>
      <c r="AN541" t="s">
        <v>108</v>
      </c>
      <c r="AP5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Row],[Comentário]]=back!C542,back!B542,""))))))))</f>
        <v/>
      </c>
      <c r="AQ5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2" spans="1:44" x14ac:dyDescent="0.25">
      <c r="A542" t="s">
        <v>5298</v>
      </c>
      <c r="B542">
        <v>137139378</v>
      </c>
      <c r="C542" t="s">
        <v>62</v>
      </c>
      <c r="E542">
        <v>26921487</v>
      </c>
      <c r="F542" t="s">
        <v>3831</v>
      </c>
      <c r="G542" t="s">
        <v>101</v>
      </c>
      <c r="I542">
        <v>40093342</v>
      </c>
      <c r="J542" t="s">
        <v>3831</v>
      </c>
      <c r="K542" s="9">
        <v>45667.584050925929</v>
      </c>
      <c r="L542" s="9">
        <v>45667.583333333336</v>
      </c>
      <c r="M542" s="9">
        <v>45667.584050925929</v>
      </c>
      <c r="N542" t="s">
        <v>62</v>
      </c>
      <c r="O542" t="s">
        <v>62</v>
      </c>
      <c r="P542" s="8">
        <v>45667</v>
      </c>
      <c r="R542" t="s">
        <v>5086</v>
      </c>
      <c r="S542" t="s">
        <v>3832</v>
      </c>
      <c r="Y542" t="s">
        <v>3833</v>
      </c>
      <c r="Z542" t="s">
        <v>106</v>
      </c>
      <c r="AA542" t="s">
        <v>159</v>
      </c>
      <c r="AB542" t="s">
        <v>3834</v>
      </c>
      <c r="AC542">
        <v>38064700</v>
      </c>
      <c r="AD542" t="s">
        <v>876</v>
      </c>
      <c r="AE542" t="s">
        <v>3835</v>
      </c>
      <c r="AF542">
        <v>1200</v>
      </c>
      <c r="AM542" t="s">
        <v>105</v>
      </c>
      <c r="AN542" t="s">
        <v>108</v>
      </c>
      <c r="AP5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Row],[Comentário]]=back!C543,back!B543,""))))))))</f>
        <v/>
      </c>
      <c r="AQ5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3" spans="1:44" x14ac:dyDescent="0.25">
      <c r="A543" t="s">
        <v>5298</v>
      </c>
      <c r="B543">
        <v>137139283</v>
      </c>
      <c r="C543" t="s">
        <v>62</v>
      </c>
      <c r="E543">
        <v>26921487</v>
      </c>
      <c r="F543" t="s">
        <v>3831</v>
      </c>
      <c r="G543" t="s">
        <v>101</v>
      </c>
      <c r="I543">
        <v>40093342</v>
      </c>
      <c r="J543" t="s">
        <v>3831</v>
      </c>
      <c r="K543" s="9">
        <v>45667.583657407406</v>
      </c>
      <c r="L543" s="9">
        <v>45667.582638888889</v>
      </c>
      <c r="M543" s="9">
        <v>45667.583657407406</v>
      </c>
      <c r="N543" t="s">
        <v>62</v>
      </c>
      <c r="O543" t="s">
        <v>62</v>
      </c>
      <c r="P543" s="8">
        <v>45667</v>
      </c>
      <c r="R543" t="s">
        <v>5022</v>
      </c>
      <c r="S543" t="s">
        <v>3832</v>
      </c>
      <c r="Y543" t="s">
        <v>3833</v>
      </c>
      <c r="Z543" t="s">
        <v>106</v>
      </c>
      <c r="AA543" t="s">
        <v>159</v>
      </c>
      <c r="AB543" t="s">
        <v>3834</v>
      </c>
      <c r="AC543">
        <v>38064700</v>
      </c>
      <c r="AD543" t="s">
        <v>876</v>
      </c>
      <c r="AE543" t="s">
        <v>3835</v>
      </c>
      <c r="AF543">
        <v>1200</v>
      </c>
      <c r="AM543" t="s">
        <v>105</v>
      </c>
      <c r="AN543" t="s">
        <v>108</v>
      </c>
      <c r="AP5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Row],[Comentário]]=back!C544,back!B544,""))))))))</f>
        <v/>
      </c>
      <c r="AQ5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4" spans="1:44" x14ac:dyDescent="0.25">
      <c r="A544" t="s">
        <v>5298</v>
      </c>
      <c r="B544">
        <v>137139303</v>
      </c>
      <c r="C544" t="s">
        <v>62</v>
      </c>
      <c r="E544">
        <v>26921487</v>
      </c>
      <c r="F544" t="s">
        <v>3831</v>
      </c>
      <c r="G544" t="s">
        <v>101</v>
      </c>
      <c r="I544">
        <v>40093342</v>
      </c>
      <c r="J544" t="s">
        <v>3831</v>
      </c>
      <c r="K544" s="9">
        <v>45667.583692129629</v>
      </c>
      <c r="L544" s="9">
        <v>45667.582002314812</v>
      </c>
      <c r="M544" s="9">
        <v>45667.583692129629</v>
      </c>
      <c r="N544" t="s">
        <v>62</v>
      </c>
      <c r="O544" t="s">
        <v>62</v>
      </c>
      <c r="P544" s="8">
        <v>45667</v>
      </c>
      <c r="Q544" t="s">
        <v>3864</v>
      </c>
      <c r="R544" t="s">
        <v>5087</v>
      </c>
      <c r="S544" t="s">
        <v>3832</v>
      </c>
      <c r="Y544" t="s">
        <v>3833</v>
      </c>
      <c r="Z544" t="s">
        <v>106</v>
      </c>
      <c r="AA544" t="s">
        <v>159</v>
      </c>
      <c r="AB544" t="s">
        <v>3834</v>
      </c>
      <c r="AC544">
        <v>38064700</v>
      </c>
      <c r="AD544" t="s">
        <v>876</v>
      </c>
      <c r="AE544" t="s">
        <v>3835</v>
      </c>
      <c r="AF544">
        <v>1200</v>
      </c>
      <c r="AM544" t="s">
        <v>105</v>
      </c>
      <c r="AN544" t="s">
        <v>108</v>
      </c>
      <c r="AP5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Row],[Comentário]]=back!C545,back!B545,""))))))))</f>
        <v/>
      </c>
      <c r="AQ5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5" spans="1:44" x14ac:dyDescent="0.25">
      <c r="A545" t="s">
        <v>5298</v>
      </c>
      <c r="B545">
        <v>137122051</v>
      </c>
      <c r="C545" t="s">
        <v>62</v>
      </c>
      <c r="E545">
        <v>26921487</v>
      </c>
      <c r="F545" t="s">
        <v>3831</v>
      </c>
      <c r="G545" t="s">
        <v>101</v>
      </c>
      <c r="I545">
        <v>40093342</v>
      </c>
      <c r="J545" t="s">
        <v>3831</v>
      </c>
      <c r="K545" s="9">
        <v>45667.468298611115</v>
      </c>
      <c r="L545" s="9">
        <v>45667.555555555555</v>
      </c>
      <c r="M545" s="9">
        <v>45667.581458333334</v>
      </c>
      <c r="N545" t="s">
        <v>62</v>
      </c>
      <c r="O545" t="s">
        <v>62</v>
      </c>
      <c r="P545" s="8">
        <v>45667</v>
      </c>
      <c r="R545" t="s">
        <v>5088</v>
      </c>
      <c r="S545" t="s">
        <v>3832</v>
      </c>
      <c r="Y545" t="s">
        <v>3833</v>
      </c>
      <c r="Z545" t="s">
        <v>106</v>
      </c>
      <c r="AA545" t="s">
        <v>159</v>
      </c>
      <c r="AB545" t="s">
        <v>3834</v>
      </c>
      <c r="AC545">
        <v>38064700</v>
      </c>
      <c r="AD545" t="s">
        <v>876</v>
      </c>
      <c r="AE545" t="s">
        <v>3835</v>
      </c>
      <c r="AF545">
        <v>1200</v>
      </c>
      <c r="AM545" t="s">
        <v>105</v>
      </c>
      <c r="AN545" t="s">
        <v>108</v>
      </c>
      <c r="AP5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Row],[Comentário]]=back!C546,back!B546,""))))))))</f>
        <v/>
      </c>
      <c r="AQ5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6" spans="1:44" x14ac:dyDescent="0.25">
      <c r="A546" t="s">
        <v>5298</v>
      </c>
      <c r="B546">
        <v>137121030</v>
      </c>
      <c r="C546" t="s">
        <v>62</v>
      </c>
      <c r="E546">
        <v>26698647</v>
      </c>
      <c r="F546" t="s">
        <v>4998</v>
      </c>
      <c r="G546" t="s">
        <v>101</v>
      </c>
      <c r="I546">
        <v>39812840</v>
      </c>
      <c r="J546" t="s">
        <v>3836</v>
      </c>
      <c r="K546" s="9">
        <v>45667.464490740742</v>
      </c>
      <c r="L546" s="9">
        <v>45667.555555555555</v>
      </c>
      <c r="M546" s="9">
        <v>45667.579189814816</v>
      </c>
      <c r="N546" t="s">
        <v>62</v>
      </c>
      <c r="O546" t="s">
        <v>62</v>
      </c>
      <c r="P546" s="8">
        <v>45667</v>
      </c>
      <c r="R546" t="s">
        <v>5089</v>
      </c>
      <c r="S546" t="s">
        <v>3837</v>
      </c>
      <c r="T546" t="s">
        <v>5090</v>
      </c>
      <c r="Y546" t="s">
        <v>3838</v>
      </c>
      <c r="Z546" t="s">
        <v>106</v>
      </c>
      <c r="AA546" t="s">
        <v>107</v>
      </c>
      <c r="AB546" t="s">
        <v>110</v>
      </c>
      <c r="AC546">
        <v>4343900</v>
      </c>
      <c r="AD546" t="s">
        <v>3839</v>
      </c>
      <c r="AE546" t="s">
        <v>3840</v>
      </c>
      <c r="AF546">
        <v>168</v>
      </c>
      <c r="AG546" t="s">
        <v>3841</v>
      </c>
      <c r="AM546" t="s">
        <v>1410</v>
      </c>
      <c r="AN546" t="s">
        <v>1474</v>
      </c>
      <c r="AP5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Row],[Comentário]]=back!C547,back!B547,""))))))))</f>
        <v/>
      </c>
      <c r="AQ5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7" spans="1:44" x14ac:dyDescent="0.25">
      <c r="A547" t="s">
        <v>5298</v>
      </c>
      <c r="B547">
        <v>137138397</v>
      </c>
      <c r="C547" t="s">
        <v>62</v>
      </c>
      <c r="E547">
        <v>26698647</v>
      </c>
      <c r="F547" t="s">
        <v>4998</v>
      </c>
      <c r="G547" t="s">
        <v>101</v>
      </c>
      <c r="I547">
        <v>39812840</v>
      </c>
      <c r="J547" t="s">
        <v>3836</v>
      </c>
      <c r="K547" s="9">
        <v>45667.579224537039</v>
      </c>
      <c r="L547" s="9">
        <v>45667.57916666667</v>
      </c>
      <c r="M547" s="9">
        <v>45667.579224537039</v>
      </c>
      <c r="N547" t="s">
        <v>62</v>
      </c>
      <c r="O547" t="s">
        <v>62</v>
      </c>
      <c r="P547" s="8">
        <v>45667</v>
      </c>
      <c r="R547" t="s">
        <v>5022</v>
      </c>
      <c r="S547" t="s">
        <v>3837</v>
      </c>
      <c r="T547" t="s">
        <v>5090</v>
      </c>
      <c r="Y547" t="s">
        <v>3838</v>
      </c>
      <c r="Z547" t="s">
        <v>106</v>
      </c>
      <c r="AA547" t="s">
        <v>107</v>
      </c>
      <c r="AB547" t="s">
        <v>110</v>
      </c>
      <c r="AC547">
        <v>4343900</v>
      </c>
      <c r="AD547" t="s">
        <v>3839</v>
      </c>
      <c r="AE547" t="s">
        <v>3840</v>
      </c>
      <c r="AF547">
        <v>168</v>
      </c>
      <c r="AG547" t="s">
        <v>3841</v>
      </c>
      <c r="AM547" t="s">
        <v>1410</v>
      </c>
      <c r="AN547" t="s">
        <v>1474</v>
      </c>
      <c r="AP5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Row],[Comentário]]=back!C548,back!B548,""))))))))</f>
        <v/>
      </c>
      <c r="AQ5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8" spans="1:44" x14ac:dyDescent="0.25">
      <c r="A548" t="s">
        <v>5298</v>
      </c>
      <c r="B548">
        <v>137138582</v>
      </c>
      <c r="C548" t="s">
        <v>62</v>
      </c>
      <c r="E548">
        <v>26698647</v>
      </c>
      <c r="F548" t="s">
        <v>4998</v>
      </c>
      <c r="G548" t="s">
        <v>101</v>
      </c>
      <c r="I548">
        <v>39812840</v>
      </c>
      <c r="J548" t="s">
        <v>3836</v>
      </c>
      <c r="K548" s="9">
        <v>45667.58021990741</v>
      </c>
      <c r="L548" s="9">
        <v>45667.57916666667</v>
      </c>
      <c r="M548" s="9">
        <v>45667.580578703702</v>
      </c>
      <c r="N548" t="s">
        <v>62</v>
      </c>
      <c r="O548" t="s">
        <v>62</v>
      </c>
      <c r="P548" s="8">
        <v>45667</v>
      </c>
      <c r="R548" t="s">
        <v>5091</v>
      </c>
      <c r="S548" t="s">
        <v>3837</v>
      </c>
      <c r="T548" t="s">
        <v>5090</v>
      </c>
      <c r="Y548" t="s">
        <v>3838</v>
      </c>
      <c r="Z548" t="s">
        <v>106</v>
      </c>
      <c r="AA548" t="s">
        <v>107</v>
      </c>
      <c r="AB548" t="s">
        <v>110</v>
      </c>
      <c r="AC548">
        <v>4343900</v>
      </c>
      <c r="AD548" t="s">
        <v>3839</v>
      </c>
      <c r="AE548" t="s">
        <v>3840</v>
      </c>
      <c r="AF548">
        <v>168</v>
      </c>
      <c r="AG548" t="s">
        <v>3841</v>
      </c>
      <c r="AM548" t="s">
        <v>1410</v>
      </c>
      <c r="AN548" t="s">
        <v>1474</v>
      </c>
      <c r="AP5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Row],[Comentário]]=back!C549,back!B549,""))))))))</f>
        <v/>
      </c>
      <c r="AQ5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9" spans="1:44" x14ac:dyDescent="0.25">
      <c r="A549" t="s">
        <v>5298</v>
      </c>
      <c r="B549">
        <v>137138412</v>
      </c>
      <c r="C549" t="s">
        <v>62</v>
      </c>
      <c r="E549">
        <v>26698647</v>
      </c>
      <c r="F549" t="s">
        <v>4998</v>
      </c>
      <c r="G549" t="s">
        <v>101</v>
      </c>
      <c r="I549">
        <v>39812840</v>
      </c>
      <c r="J549" t="s">
        <v>3836</v>
      </c>
      <c r="K549" s="9">
        <v>45667.579282407409</v>
      </c>
      <c r="L549" s="9">
        <v>45667.578298611108</v>
      </c>
      <c r="M549" s="9">
        <v>45667.579282407409</v>
      </c>
      <c r="N549" t="s">
        <v>62</v>
      </c>
      <c r="O549" t="s">
        <v>62</v>
      </c>
      <c r="P549" s="8">
        <v>45667</v>
      </c>
      <c r="Q549" t="s">
        <v>3864</v>
      </c>
      <c r="R549" t="s">
        <v>5092</v>
      </c>
      <c r="S549" t="s">
        <v>3837</v>
      </c>
      <c r="T549" t="s">
        <v>5090</v>
      </c>
      <c r="Y549" t="s">
        <v>3838</v>
      </c>
      <c r="Z549" t="s">
        <v>106</v>
      </c>
      <c r="AA549" t="s">
        <v>107</v>
      </c>
      <c r="AB549" t="s">
        <v>110</v>
      </c>
      <c r="AC549">
        <v>4343900</v>
      </c>
      <c r="AD549" t="s">
        <v>3839</v>
      </c>
      <c r="AE549" t="s">
        <v>3840</v>
      </c>
      <c r="AF549">
        <v>168</v>
      </c>
      <c r="AG549" t="s">
        <v>3841</v>
      </c>
      <c r="AM549" t="s">
        <v>1410</v>
      </c>
      <c r="AN549" t="s">
        <v>1474</v>
      </c>
      <c r="AP5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Row],[Comentário]]=back!C550,back!B550,""))))))))</f>
        <v/>
      </c>
      <c r="AQ5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0" spans="1:44" x14ac:dyDescent="0.25">
      <c r="A550" t="s">
        <v>5298</v>
      </c>
      <c r="B550">
        <v>137136237</v>
      </c>
      <c r="C550" t="s">
        <v>62</v>
      </c>
      <c r="E550">
        <v>27297543</v>
      </c>
      <c r="F550" t="s">
        <v>4997</v>
      </c>
      <c r="G550" t="s">
        <v>101</v>
      </c>
      <c r="I550">
        <v>40386017</v>
      </c>
      <c r="J550" t="s">
        <v>3813</v>
      </c>
      <c r="K550" s="9">
        <v>45667.567974537036</v>
      </c>
      <c r="L550" s="9">
        <v>45667.567361111112</v>
      </c>
      <c r="M550" s="9">
        <v>45667.567974537036</v>
      </c>
      <c r="N550" t="s">
        <v>62</v>
      </c>
      <c r="O550" t="s">
        <v>62</v>
      </c>
      <c r="P550" s="8">
        <v>45667</v>
      </c>
      <c r="R550" t="s">
        <v>5093</v>
      </c>
      <c r="S550" t="s">
        <v>3814</v>
      </c>
      <c r="Y550" t="s">
        <v>3815</v>
      </c>
      <c r="Z550" t="s">
        <v>106</v>
      </c>
      <c r="AA550" t="s">
        <v>944</v>
      </c>
      <c r="AB550" t="s">
        <v>1785</v>
      </c>
      <c r="AC550">
        <v>50090000</v>
      </c>
      <c r="AD550" t="s">
        <v>3816</v>
      </c>
      <c r="AE550" t="s">
        <v>3817</v>
      </c>
      <c r="AF550">
        <v>875</v>
      </c>
      <c r="AM550" t="s">
        <v>256</v>
      </c>
      <c r="AN550" t="s">
        <v>108</v>
      </c>
      <c r="AP5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Row],[Comentário]]=back!C551,back!B551,""))))))))</f>
        <v/>
      </c>
      <c r="AQ5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1" spans="1:44" x14ac:dyDescent="0.25">
      <c r="A551" t="s">
        <v>5298</v>
      </c>
      <c r="B551">
        <v>137136111</v>
      </c>
      <c r="C551" t="s">
        <v>62</v>
      </c>
      <c r="E551">
        <v>27297543</v>
      </c>
      <c r="F551" t="s">
        <v>4997</v>
      </c>
      <c r="G551" t="s">
        <v>101</v>
      </c>
      <c r="I551">
        <v>40386017</v>
      </c>
      <c r="J551" t="s">
        <v>3813</v>
      </c>
      <c r="K551" s="9">
        <v>45667.567141203705</v>
      </c>
      <c r="L551" s="9">
        <v>45667.566666666666</v>
      </c>
      <c r="M551" s="9">
        <v>45667.567141203705</v>
      </c>
      <c r="N551" t="s">
        <v>62</v>
      </c>
      <c r="O551" t="s">
        <v>62</v>
      </c>
      <c r="P551" s="8">
        <v>45667</v>
      </c>
      <c r="R551" t="s">
        <v>5022</v>
      </c>
      <c r="S551" t="s">
        <v>3814</v>
      </c>
      <c r="Y551" t="s">
        <v>3815</v>
      </c>
      <c r="Z551" t="s">
        <v>106</v>
      </c>
      <c r="AA551" t="s">
        <v>944</v>
      </c>
      <c r="AB551" t="s">
        <v>1785</v>
      </c>
      <c r="AC551">
        <v>50090000</v>
      </c>
      <c r="AD551" t="s">
        <v>3816</v>
      </c>
      <c r="AE551" t="s">
        <v>3817</v>
      </c>
      <c r="AF551">
        <v>875</v>
      </c>
      <c r="AM551" t="s">
        <v>256</v>
      </c>
      <c r="AN551" t="s">
        <v>108</v>
      </c>
      <c r="AP5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Row],[Comentário]]=back!C552,back!B552,""))))))))</f>
        <v/>
      </c>
      <c r="AQ5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2" spans="1:44" x14ac:dyDescent="0.25">
      <c r="A552" t="s">
        <v>5298</v>
      </c>
      <c r="B552">
        <v>137135955</v>
      </c>
      <c r="C552" t="s">
        <v>62</v>
      </c>
      <c r="E552">
        <v>27297543</v>
      </c>
      <c r="F552" t="s">
        <v>4997</v>
      </c>
      <c r="G552" t="s">
        <v>101</v>
      </c>
      <c r="I552">
        <v>40386017</v>
      </c>
      <c r="J552" t="s">
        <v>3813</v>
      </c>
      <c r="K552" s="9">
        <v>45667.566770833335</v>
      </c>
      <c r="L552" s="9">
        <v>45667.565717592595</v>
      </c>
      <c r="M552" s="9">
        <v>45667.566770833335</v>
      </c>
      <c r="N552" t="s">
        <v>62</v>
      </c>
      <c r="O552" t="s">
        <v>62</v>
      </c>
      <c r="P552" s="8">
        <v>45667</v>
      </c>
      <c r="Q552" t="s">
        <v>3864</v>
      </c>
      <c r="R552" t="s">
        <v>4712</v>
      </c>
      <c r="S552" t="s">
        <v>3814</v>
      </c>
      <c r="Y552" t="s">
        <v>3815</v>
      </c>
      <c r="Z552" t="s">
        <v>106</v>
      </c>
      <c r="AA552" t="s">
        <v>944</v>
      </c>
      <c r="AB552" t="s">
        <v>1785</v>
      </c>
      <c r="AC552">
        <v>50090000</v>
      </c>
      <c r="AD552" t="s">
        <v>3816</v>
      </c>
      <c r="AE552" t="s">
        <v>3817</v>
      </c>
      <c r="AF552">
        <v>875</v>
      </c>
      <c r="AM552" t="s">
        <v>256</v>
      </c>
      <c r="AN552" t="s">
        <v>108</v>
      </c>
      <c r="AP5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Row],[Comentário]]=back!C553,back!B553,""))))))))</f>
        <v/>
      </c>
      <c r="AQ5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3" spans="1:44" x14ac:dyDescent="0.25">
      <c r="A553" t="s">
        <v>5298</v>
      </c>
      <c r="B553">
        <v>137122643</v>
      </c>
      <c r="C553" t="s">
        <v>62</v>
      </c>
      <c r="E553">
        <v>27297543</v>
      </c>
      <c r="F553" t="s">
        <v>4997</v>
      </c>
      <c r="G553" t="s">
        <v>101</v>
      </c>
      <c r="I553">
        <v>40386017</v>
      </c>
      <c r="J553" t="s">
        <v>3813</v>
      </c>
      <c r="K553" s="9">
        <v>45667.47078703704</v>
      </c>
      <c r="L553" s="9">
        <v>45667.554861111108</v>
      </c>
      <c r="M553" s="9">
        <v>45667.565497685187</v>
      </c>
      <c r="N553" t="s">
        <v>62</v>
      </c>
      <c r="O553" t="s">
        <v>62</v>
      </c>
      <c r="P553" s="8">
        <v>45667</v>
      </c>
      <c r="R553" t="s">
        <v>5094</v>
      </c>
      <c r="S553" t="s">
        <v>3814</v>
      </c>
      <c r="Y553" t="s">
        <v>3815</v>
      </c>
      <c r="Z553" t="s">
        <v>106</v>
      </c>
      <c r="AA553" t="s">
        <v>944</v>
      </c>
      <c r="AB553" t="s">
        <v>1785</v>
      </c>
      <c r="AC553">
        <v>50090000</v>
      </c>
      <c r="AD553" t="s">
        <v>3816</v>
      </c>
      <c r="AE553" t="s">
        <v>3817</v>
      </c>
      <c r="AF553">
        <v>875</v>
      </c>
      <c r="AM553" t="s">
        <v>256</v>
      </c>
      <c r="AN553" t="s">
        <v>108</v>
      </c>
      <c r="AP5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Row],[Comentário]]=back!C554,back!B554,""))))))))</f>
        <v/>
      </c>
      <c r="AQ5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54" spans="1:44" x14ac:dyDescent="0.25">
      <c r="A554" t="s">
        <v>5298</v>
      </c>
      <c r="B554">
        <v>137131531</v>
      </c>
      <c r="C554" t="s">
        <v>62</v>
      </c>
      <c r="E554">
        <v>28767584</v>
      </c>
      <c r="F554" t="s">
        <v>5003</v>
      </c>
      <c r="G554" t="s">
        <v>101</v>
      </c>
      <c r="K554" s="9">
        <v>45667.520104166666</v>
      </c>
      <c r="L554" s="9">
        <v>45667.520138888889</v>
      </c>
      <c r="M554" s="9">
        <v>45667.520104166666</v>
      </c>
      <c r="N554" t="s">
        <v>62</v>
      </c>
      <c r="O554" t="s">
        <v>62</v>
      </c>
      <c r="P554" s="8">
        <v>45667</v>
      </c>
      <c r="R554" t="s">
        <v>5051</v>
      </c>
      <c r="AP5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Row],[Comentário]]=back!C555,back!B555,""))))))))</f>
        <v/>
      </c>
      <c r="AQ5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5" spans="1:44" x14ac:dyDescent="0.25">
      <c r="A555" t="s">
        <v>5298</v>
      </c>
      <c r="B555">
        <v>137131236</v>
      </c>
      <c r="C555" t="s">
        <v>62</v>
      </c>
      <c r="E555">
        <v>28767560</v>
      </c>
      <c r="F555" t="s">
        <v>5005</v>
      </c>
      <c r="G555" t="s">
        <v>101</v>
      </c>
      <c r="K555" s="9">
        <v>45667.517002314817</v>
      </c>
      <c r="L555" s="9">
        <v>45667.51666666667</v>
      </c>
      <c r="M555" s="9">
        <v>45667.517002314817</v>
      </c>
      <c r="N555" t="s">
        <v>62</v>
      </c>
      <c r="O555" t="s">
        <v>62</v>
      </c>
      <c r="P555" s="8">
        <v>45667</v>
      </c>
      <c r="R555" t="s">
        <v>5051</v>
      </c>
      <c r="AP5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Row],[Comentário]]=back!C556,back!B556,""))))))))</f>
        <v/>
      </c>
      <c r="AQ5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6" spans="1:44" x14ac:dyDescent="0.25">
      <c r="A556" t="s">
        <v>5298</v>
      </c>
      <c r="B556">
        <v>137130801</v>
      </c>
      <c r="C556" t="s">
        <v>62</v>
      </c>
      <c r="E556">
        <v>28767533</v>
      </c>
      <c r="F556" t="s">
        <v>5006</v>
      </c>
      <c r="G556" t="s">
        <v>101</v>
      </c>
      <c r="K556" s="9">
        <v>45667.514351851853</v>
      </c>
      <c r="L556" s="9">
        <v>45667.513888888891</v>
      </c>
      <c r="M556" s="9">
        <v>45667.514351851853</v>
      </c>
      <c r="N556" t="s">
        <v>62</v>
      </c>
      <c r="O556" t="s">
        <v>62</v>
      </c>
      <c r="P556" s="8">
        <v>45667</v>
      </c>
      <c r="R556" t="s">
        <v>5051</v>
      </c>
      <c r="AP5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Row],[Comentário]]=back!C557,back!B557,""))))))))</f>
        <v/>
      </c>
      <c r="AQ5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7" spans="1:44" x14ac:dyDescent="0.25">
      <c r="A557" t="s">
        <v>5298</v>
      </c>
      <c r="B557">
        <v>137130668</v>
      </c>
      <c r="C557" t="s">
        <v>62</v>
      </c>
      <c r="E557">
        <v>28663905</v>
      </c>
      <c r="F557" t="s">
        <v>181</v>
      </c>
      <c r="G557" t="s">
        <v>101</v>
      </c>
      <c r="I557">
        <v>41071441</v>
      </c>
      <c r="J557" t="s">
        <v>180</v>
      </c>
      <c r="K557" s="9">
        <v>45667.513124999998</v>
      </c>
      <c r="L557" s="9">
        <v>45667.511805555558</v>
      </c>
      <c r="M557" s="9">
        <v>45667.513124999998</v>
      </c>
      <c r="N557" t="s">
        <v>62</v>
      </c>
      <c r="O557" t="s">
        <v>62</v>
      </c>
      <c r="P557" s="8">
        <v>45667</v>
      </c>
      <c r="R557" t="s">
        <v>5051</v>
      </c>
      <c r="S557" t="s">
        <v>182</v>
      </c>
      <c r="T557" t="s">
        <v>183</v>
      </c>
      <c r="Y557" t="s">
        <v>184</v>
      </c>
      <c r="Z557" t="s">
        <v>106</v>
      </c>
      <c r="AA557" t="s">
        <v>148</v>
      </c>
      <c r="AB557" t="s">
        <v>149</v>
      </c>
      <c r="AC557">
        <v>23065481</v>
      </c>
      <c r="AD557" t="s">
        <v>185</v>
      </c>
      <c r="AE557" t="s">
        <v>186</v>
      </c>
      <c r="AF557">
        <v>50800</v>
      </c>
      <c r="AG557" t="s">
        <v>187</v>
      </c>
      <c r="AM557" t="s">
        <v>119</v>
      </c>
      <c r="AP5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Row],[Comentário]]=back!C558,back!B558,""))))))))</f>
        <v/>
      </c>
      <c r="AQ5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8" spans="1:44" x14ac:dyDescent="0.25">
      <c r="A558" t="s">
        <v>5298</v>
      </c>
      <c r="B558">
        <v>136265737</v>
      </c>
      <c r="C558" t="s">
        <v>254</v>
      </c>
      <c r="E558">
        <v>26698676</v>
      </c>
      <c r="F558" t="s">
        <v>4861</v>
      </c>
      <c r="G558" t="s">
        <v>101</v>
      </c>
      <c r="I558">
        <v>39813174</v>
      </c>
      <c r="J558" t="s">
        <v>3720</v>
      </c>
      <c r="K558" s="9">
        <v>45643.799016203702</v>
      </c>
      <c r="L558" s="9">
        <v>45644.354166666664</v>
      </c>
      <c r="M558" s="9">
        <v>45667.508356481485</v>
      </c>
      <c r="N558" t="s">
        <v>254</v>
      </c>
      <c r="O558" t="s">
        <v>62</v>
      </c>
      <c r="P558" s="8">
        <v>45667</v>
      </c>
      <c r="R558" t="s">
        <v>3874</v>
      </c>
      <c r="S558" t="s">
        <v>5287</v>
      </c>
      <c r="Y558" t="s">
        <v>3721</v>
      </c>
      <c r="Z558" t="s">
        <v>106</v>
      </c>
      <c r="AA558" t="s">
        <v>107</v>
      </c>
      <c r="AB558" t="s">
        <v>235</v>
      </c>
      <c r="AC558">
        <v>8597620</v>
      </c>
      <c r="AD558" t="s">
        <v>3722</v>
      </c>
      <c r="AE558" t="s">
        <v>3723</v>
      </c>
      <c r="AF558">
        <v>1127</v>
      </c>
      <c r="AG558" t="s">
        <v>3724</v>
      </c>
      <c r="AM558" t="s">
        <v>1410</v>
      </c>
      <c r="AN558" t="s">
        <v>261</v>
      </c>
      <c r="AP5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Row],[Comentário]]=back!C559,back!B559,""))))))))</f>
        <v/>
      </c>
      <c r="AQ5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59" spans="1:44" x14ac:dyDescent="0.25">
      <c r="A559" t="s">
        <v>5298</v>
      </c>
      <c r="B559">
        <v>137128652</v>
      </c>
      <c r="C559" t="s">
        <v>62</v>
      </c>
      <c r="E559">
        <v>26698673</v>
      </c>
      <c r="F559" t="s">
        <v>4862</v>
      </c>
      <c r="G559" t="s">
        <v>101</v>
      </c>
      <c r="I559">
        <v>39813090</v>
      </c>
      <c r="J559" t="s">
        <v>3733</v>
      </c>
      <c r="K559" s="9">
        <v>45667.497337962966</v>
      </c>
      <c r="L559" s="9">
        <v>45667.49722222222</v>
      </c>
      <c r="M559" s="9">
        <v>45667.497337962966</v>
      </c>
      <c r="N559" t="s">
        <v>62</v>
      </c>
      <c r="O559" t="s">
        <v>62</v>
      </c>
      <c r="P559" s="8">
        <v>45667</v>
      </c>
      <c r="R559" t="s">
        <v>5095</v>
      </c>
      <c r="S559" t="s">
        <v>3734</v>
      </c>
      <c r="T559" t="s">
        <v>3735</v>
      </c>
      <c r="U559" t="s">
        <v>3736</v>
      </c>
      <c r="V559">
        <v>552139936401</v>
      </c>
      <c r="Y559" t="s">
        <v>3737</v>
      </c>
      <c r="AM559" t="s">
        <v>1410</v>
      </c>
      <c r="AN559" t="s">
        <v>1474</v>
      </c>
      <c r="AP5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Row],[Comentário]]=back!C560,back!B560,""))))))))</f>
        <v/>
      </c>
      <c r="AQ5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0" spans="1:44" x14ac:dyDescent="0.25">
      <c r="A560" t="s">
        <v>5298</v>
      </c>
      <c r="B560">
        <v>136265807</v>
      </c>
      <c r="C560" t="s">
        <v>254</v>
      </c>
      <c r="E560">
        <v>26698673</v>
      </c>
      <c r="F560" t="s">
        <v>4862</v>
      </c>
      <c r="G560" t="s">
        <v>101</v>
      </c>
      <c r="I560">
        <v>39813090</v>
      </c>
      <c r="J560" t="s">
        <v>3733</v>
      </c>
      <c r="K560" s="9">
        <v>45643.802175925928</v>
      </c>
      <c r="L560" s="9">
        <v>45644.40625</v>
      </c>
      <c r="M560" s="9">
        <v>45667.494745370372</v>
      </c>
      <c r="N560" t="s">
        <v>254</v>
      </c>
      <c r="O560" t="s">
        <v>62</v>
      </c>
      <c r="P560" s="8">
        <v>45667</v>
      </c>
      <c r="R560" t="s">
        <v>3874</v>
      </c>
      <c r="S560" t="s">
        <v>3734</v>
      </c>
      <c r="T560" t="s">
        <v>3735</v>
      </c>
      <c r="U560" t="s">
        <v>3736</v>
      </c>
      <c r="V560">
        <v>552139936401</v>
      </c>
      <c r="Y560" t="s">
        <v>3737</v>
      </c>
      <c r="AM560" t="s">
        <v>1410</v>
      </c>
      <c r="AN560" t="s">
        <v>1474</v>
      </c>
      <c r="AP5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Row],[Comentário]]=back!C561,back!B561,""))))))))</f>
        <v/>
      </c>
      <c r="AQ5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61" spans="1:44" x14ac:dyDescent="0.25">
      <c r="A561" t="s">
        <v>5298</v>
      </c>
      <c r="B561">
        <v>137128004</v>
      </c>
      <c r="C561" t="s">
        <v>62</v>
      </c>
      <c r="E561">
        <v>27490538</v>
      </c>
      <c r="F561" t="s">
        <v>3794</v>
      </c>
      <c r="G561" t="s">
        <v>101</v>
      </c>
      <c r="I561">
        <v>40462659</v>
      </c>
      <c r="J561" t="s">
        <v>3793</v>
      </c>
      <c r="K561" s="9">
        <v>45667.49422453704</v>
      </c>
      <c r="L561" s="9">
        <v>45667.493750000001</v>
      </c>
      <c r="M561" s="9">
        <v>45667.49422453704</v>
      </c>
      <c r="N561" t="s">
        <v>62</v>
      </c>
      <c r="O561" t="s">
        <v>62</v>
      </c>
      <c r="P561" s="8">
        <v>45667</v>
      </c>
      <c r="R561" t="s">
        <v>5027</v>
      </c>
      <c r="S561" t="s">
        <v>3795</v>
      </c>
      <c r="T561" t="s">
        <v>3796</v>
      </c>
      <c r="Y561" t="s">
        <v>3797</v>
      </c>
      <c r="Z561" t="s">
        <v>106</v>
      </c>
      <c r="AA561" t="s">
        <v>159</v>
      </c>
      <c r="AB561" t="s">
        <v>3211</v>
      </c>
      <c r="AC561">
        <v>36500364</v>
      </c>
      <c r="AD561" t="s">
        <v>3798</v>
      </c>
      <c r="AE561" t="s">
        <v>3799</v>
      </c>
      <c r="AF561">
        <v>1725</v>
      </c>
      <c r="AM561" t="s">
        <v>119</v>
      </c>
      <c r="AN561" t="s">
        <v>108</v>
      </c>
      <c r="AP5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Row],[Comentário]]=back!C562,back!B562,""))))))))</f>
        <v/>
      </c>
      <c r="AQ5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2" spans="1:44" x14ac:dyDescent="0.25">
      <c r="A562" t="s">
        <v>5298</v>
      </c>
      <c r="B562">
        <v>137128030</v>
      </c>
      <c r="C562" t="s">
        <v>62</v>
      </c>
      <c r="E562">
        <v>27490538</v>
      </c>
      <c r="F562" t="s">
        <v>3794</v>
      </c>
      <c r="G562" t="s">
        <v>101</v>
      </c>
      <c r="I562">
        <v>40462659</v>
      </c>
      <c r="J562" t="s">
        <v>3793</v>
      </c>
      <c r="K562" s="9">
        <v>45667.494351851848</v>
      </c>
      <c r="L562" s="9">
        <v>45667.493750000001</v>
      </c>
      <c r="M562" s="9">
        <v>45667.494351851848</v>
      </c>
      <c r="N562" t="s">
        <v>62</v>
      </c>
      <c r="O562" t="s">
        <v>62</v>
      </c>
      <c r="P562" s="8">
        <v>45667</v>
      </c>
      <c r="R562" t="s">
        <v>5096</v>
      </c>
      <c r="S562" t="s">
        <v>3795</v>
      </c>
      <c r="T562" t="s">
        <v>3796</v>
      </c>
      <c r="Y562" t="s">
        <v>3797</v>
      </c>
      <c r="Z562" t="s">
        <v>106</v>
      </c>
      <c r="AA562" t="s">
        <v>159</v>
      </c>
      <c r="AB562" t="s">
        <v>3211</v>
      </c>
      <c r="AC562">
        <v>36500364</v>
      </c>
      <c r="AD562" t="s">
        <v>3798</v>
      </c>
      <c r="AE562" t="s">
        <v>3799</v>
      </c>
      <c r="AF562">
        <v>1725</v>
      </c>
      <c r="AM562" t="s">
        <v>119</v>
      </c>
      <c r="AN562" t="s">
        <v>108</v>
      </c>
      <c r="AP5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Row],[Comentário]]=back!C563,back!B563,""))))))))</f>
        <v/>
      </c>
      <c r="AQ5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3" spans="1:44" x14ac:dyDescent="0.25">
      <c r="A563" t="s">
        <v>5298</v>
      </c>
      <c r="B563">
        <v>137127995</v>
      </c>
      <c r="C563" t="s">
        <v>62</v>
      </c>
      <c r="E563">
        <v>27490538</v>
      </c>
      <c r="F563" t="s">
        <v>3794</v>
      </c>
      <c r="G563" t="s">
        <v>101</v>
      </c>
      <c r="I563">
        <v>40462659</v>
      </c>
      <c r="J563" t="s">
        <v>3793</v>
      </c>
      <c r="K563" s="9">
        <v>45667.494201388887</v>
      </c>
      <c r="L563" s="9">
        <v>45667.49255787037</v>
      </c>
      <c r="M563" s="9">
        <v>45667.494201388887</v>
      </c>
      <c r="N563" t="s">
        <v>62</v>
      </c>
      <c r="O563" t="s">
        <v>62</v>
      </c>
      <c r="P563" s="8">
        <v>45667</v>
      </c>
      <c r="Q563" t="s">
        <v>3864</v>
      </c>
      <c r="R563" t="s">
        <v>4819</v>
      </c>
      <c r="S563" t="s">
        <v>3795</v>
      </c>
      <c r="T563" t="s">
        <v>3796</v>
      </c>
      <c r="Y563" t="s">
        <v>3797</v>
      </c>
      <c r="Z563" t="s">
        <v>106</v>
      </c>
      <c r="AA563" t="s">
        <v>159</v>
      </c>
      <c r="AB563" t="s">
        <v>3211</v>
      </c>
      <c r="AC563">
        <v>36500364</v>
      </c>
      <c r="AD563" t="s">
        <v>3798</v>
      </c>
      <c r="AE563" t="s">
        <v>3799</v>
      </c>
      <c r="AF563">
        <v>1725</v>
      </c>
      <c r="AM563" t="s">
        <v>119</v>
      </c>
      <c r="AN563" t="s">
        <v>108</v>
      </c>
      <c r="AP5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Row],[Comentário]]=back!C564,back!B564,""))))))))</f>
        <v/>
      </c>
      <c r="AQ5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4" spans="1:44" x14ac:dyDescent="0.25">
      <c r="A564" t="s">
        <v>5298</v>
      </c>
      <c r="B564">
        <v>137127636</v>
      </c>
      <c r="C564" t="s">
        <v>62</v>
      </c>
      <c r="E564">
        <v>27490538</v>
      </c>
      <c r="F564" t="s">
        <v>3794</v>
      </c>
      <c r="G564" t="s">
        <v>101</v>
      </c>
      <c r="I564">
        <v>40462659</v>
      </c>
      <c r="J564" t="s">
        <v>3793</v>
      </c>
      <c r="K564" s="9">
        <v>45667.492604166669</v>
      </c>
      <c r="L564" s="9">
        <v>45667.491666666669</v>
      </c>
      <c r="M564" s="9">
        <v>45667.492604166669</v>
      </c>
      <c r="N564" t="s">
        <v>62</v>
      </c>
      <c r="O564" t="s">
        <v>62</v>
      </c>
      <c r="P564" s="8">
        <v>45667</v>
      </c>
      <c r="Q564" t="s">
        <v>3864</v>
      </c>
      <c r="R564" t="s">
        <v>4819</v>
      </c>
      <c r="S564" t="s">
        <v>3795</v>
      </c>
      <c r="T564" t="s">
        <v>3796</v>
      </c>
      <c r="Y564" t="s">
        <v>3797</v>
      </c>
      <c r="Z564" t="s">
        <v>106</v>
      </c>
      <c r="AA564" t="s">
        <v>159</v>
      </c>
      <c r="AB564" t="s">
        <v>3211</v>
      </c>
      <c r="AC564">
        <v>36500364</v>
      </c>
      <c r="AD564" t="s">
        <v>3798</v>
      </c>
      <c r="AE564" t="s">
        <v>3799</v>
      </c>
      <c r="AF564">
        <v>1725</v>
      </c>
      <c r="AM564" t="s">
        <v>119</v>
      </c>
      <c r="AN564" t="s">
        <v>108</v>
      </c>
      <c r="AP5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Row],[Comentário]]=back!C565,back!B565,""))))))))</f>
        <v/>
      </c>
      <c r="AQ5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5" spans="1:44" x14ac:dyDescent="0.25">
      <c r="A565" t="s">
        <v>5298</v>
      </c>
      <c r="B565">
        <v>137127252</v>
      </c>
      <c r="C565" t="s">
        <v>62</v>
      </c>
      <c r="E565">
        <v>27488634</v>
      </c>
      <c r="F565" t="s">
        <v>4996</v>
      </c>
      <c r="G565" t="s">
        <v>101</v>
      </c>
      <c r="I565">
        <v>40461944</v>
      </c>
      <c r="J565" t="s">
        <v>3800</v>
      </c>
      <c r="K565" s="9">
        <v>45667.491168981483</v>
      </c>
      <c r="L565" s="9">
        <v>45667.490972222222</v>
      </c>
      <c r="M565" s="9">
        <v>45667.491168981483</v>
      </c>
      <c r="N565" t="s">
        <v>62</v>
      </c>
      <c r="O565" t="s">
        <v>62</v>
      </c>
      <c r="P565" s="8">
        <v>45667</v>
      </c>
      <c r="R565" t="s">
        <v>5022</v>
      </c>
      <c r="S565" t="s">
        <v>3801</v>
      </c>
      <c r="Y565" t="s">
        <v>3802</v>
      </c>
      <c r="Z565" t="s">
        <v>106</v>
      </c>
      <c r="AA565" t="s">
        <v>138</v>
      </c>
      <c r="AB565" t="s">
        <v>3803</v>
      </c>
      <c r="AC565">
        <v>78319000</v>
      </c>
      <c r="AD565" t="s">
        <v>3804</v>
      </c>
      <c r="AE565" t="s">
        <v>3805</v>
      </c>
      <c r="AF565">
        <v>0</v>
      </c>
      <c r="AM565" t="s">
        <v>222</v>
      </c>
      <c r="AN565" t="s">
        <v>108</v>
      </c>
      <c r="AP5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Row],[Comentário]]=back!C566,back!B566,""))))))))</f>
        <v/>
      </c>
      <c r="AQ5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6" spans="1:44" x14ac:dyDescent="0.25">
      <c r="A566" t="s">
        <v>5298</v>
      </c>
      <c r="B566">
        <v>137127306</v>
      </c>
      <c r="C566" t="s">
        <v>62</v>
      </c>
      <c r="E566">
        <v>27488634</v>
      </c>
      <c r="F566" t="s">
        <v>4996</v>
      </c>
      <c r="G566" t="s">
        <v>101</v>
      </c>
      <c r="I566">
        <v>40461944</v>
      </c>
      <c r="J566" t="s">
        <v>3800</v>
      </c>
      <c r="K566" s="9">
        <v>45667.491388888891</v>
      </c>
      <c r="L566" s="9">
        <v>45667.490972222222</v>
      </c>
      <c r="M566" s="9">
        <v>45667.491388888891</v>
      </c>
      <c r="N566" t="s">
        <v>62</v>
      </c>
      <c r="O566" t="s">
        <v>62</v>
      </c>
      <c r="P566" s="8">
        <v>45667</v>
      </c>
      <c r="R566" t="s">
        <v>5097</v>
      </c>
      <c r="S566" t="s">
        <v>3801</v>
      </c>
      <c r="Y566" t="s">
        <v>3802</v>
      </c>
      <c r="Z566" t="s">
        <v>106</v>
      </c>
      <c r="AA566" t="s">
        <v>138</v>
      </c>
      <c r="AB566" t="s">
        <v>3803</v>
      </c>
      <c r="AC566">
        <v>78319000</v>
      </c>
      <c r="AD566" t="s">
        <v>3804</v>
      </c>
      <c r="AE566" t="s">
        <v>3805</v>
      </c>
      <c r="AF566">
        <v>0</v>
      </c>
      <c r="AM566" t="s">
        <v>222</v>
      </c>
      <c r="AN566" t="s">
        <v>108</v>
      </c>
      <c r="AP5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Row],[Comentário]]=back!C567,back!B567,""))))))))</f>
        <v/>
      </c>
      <c r="AQ5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7" spans="1:44" x14ac:dyDescent="0.25">
      <c r="A567" t="s">
        <v>5298</v>
      </c>
      <c r="B567">
        <v>137127175</v>
      </c>
      <c r="C567" t="s">
        <v>62</v>
      </c>
      <c r="E567">
        <v>27488634</v>
      </c>
      <c r="F567" t="s">
        <v>4996</v>
      </c>
      <c r="G567" t="s">
        <v>101</v>
      </c>
      <c r="I567">
        <v>40461944</v>
      </c>
      <c r="J567" t="s">
        <v>3800</v>
      </c>
      <c r="K567" s="9">
        <v>45667.490844907406</v>
      </c>
      <c r="L567" s="9">
        <v>45667.489340277774</v>
      </c>
      <c r="M567" s="9">
        <v>45667.490844907406</v>
      </c>
      <c r="N567" t="s">
        <v>62</v>
      </c>
      <c r="O567" t="s">
        <v>62</v>
      </c>
      <c r="P567" s="8">
        <v>45667</v>
      </c>
      <c r="Q567" t="s">
        <v>3864</v>
      </c>
      <c r="R567" t="s">
        <v>4710</v>
      </c>
      <c r="S567" t="s">
        <v>3801</v>
      </c>
      <c r="Y567" t="s">
        <v>3802</v>
      </c>
      <c r="Z567" t="s">
        <v>106</v>
      </c>
      <c r="AA567" t="s">
        <v>138</v>
      </c>
      <c r="AB567" t="s">
        <v>3803</v>
      </c>
      <c r="AC567">
        <v>78319000</v>
      </c>
      <c r="AD567" t="s">
        <v>3804</v>
      </c>
      <c r="AE567" t="s">
        <v>3805</v>
      </c>
      <c r="AF567">
        <v>0</v>
      </c>
      <c r="AM567" t="s">
        <v>222</v>
      </c>
      <c r="AN567" t="s">
        <v>108</v>
      </c>
      <c r="AP5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Row],[Comentário]]=back!C568,back!B568,""))))))))</f>
        <v/>
      </c>
      <c r="AQ5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8" spans="1:44" x14ac:dyDescent="0.25">
      <c r="A568" t="s">
        <v>5298</v>
      </c>
      <c r="B568">
        <v>137126276</v>
      </c>
      <c r="C568" t="s">
        <v>62</v>
      </c>
      <c r="E568">
        <v>28767725</v>
      </c>
      <c r="F568" t="s">
        <v>5098</v>
      </c>
      <c r="G568" t="s">
        <v>101</v>
      </c>
      <c r="K568" s="9">
        <v>45667.486226851855</v>
      </c>
      <c r="L568" s="9">
        <v>45667.484722222223</v>
      </c>
      <c r="M568" s="9">
        <v>45667.486226851855</v>
      </c>
      <c r="N568" t="s">
        <v>62</v>
      </c>
      <c r="O568" t="s">
        <v>62</v>
      </c>
      <c r="P568" s="8">
        <v>45667</v>
      </c>
      <c r="R568" t="s">
        <v>5099</v>
      </c>
      <c r="AP5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Row],[Comentário]]=back!C569,back!B569,""))))))))</f>
        <v/>
      </c>
      <c r="AQ5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9" spans="1:44" x14ac:dyDescent="0.25">
      <c r="A569" t="s">
        <v>5298</v>
      </c>
      <c r="B569">
        <v>137126030</v>
      </c>
      <c r="C569" t="s">
        <v>62</v>
      </c>
      <c r="E569">
        <v>28767725</v>
      </c>
      <c r="F569" t="s">
        <v>5098</v>
      </c>
      <c r="G569" t="s">
        <v>101</v>
      </c>
      <c r="K569" s="9">
        <v>45667.484513888892</v>
      </c>
      <c r="L569" s="9">
        <v>45667.484027777777</v>
      </c>
      <c r="M569" s="9">
        <v>45667.484513888892</v>
      </c>
      <c r="N569" t="s">
        <v>62</v>
      </c>
      <c r="O569" t="s">
        <v>62</v>
      </c>
      <c r="P569" s="8">
        <v>45667</v>
      </c>
      <c r="R569" t="s">
        <v>5022</v>
      </c>
      <c r="AP5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Row],[Comentário]]=back!C570,back!B570,""))))))))</f>
        <v/>
      </c>
      <c r="AQ5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0" spans="1:44" x14ac:dyDescent="0.25">
      <c r="A570" t="s">
        <v>5298</v>
      </c>
      <c r="B570">
        <v>137126012</v>
      </c>
      <c r="C570" t="s">
        <v>62</v>
      </c>
      <c r="E570">
        <v>28767725</v>
      </c>
      <c r="F570" t="s">
        <v>5098</v>
      </c>
      <c r="G570" t="s">
        <v>101</v>
      </c>
      <c r="K570" s="9">
        <v>45667.484444444446</v>
      </c>
      <c r="L570" s="9">
        <v>45667.484027777777</v>
      </c>
      <c r="M570" s="9">
        <v>45667.484444444446</v>
      </c>
      <c r="N570" t="s">
        <v>62</v>
      </c>
      <c r="O570" t="s">
        <v>62</v>
      </c>
      <c r="P570" s="8">
        <v>45667</v>
      </c>
      <c r="Q570" t="s">
        <v>3868</v>
      </c>
      <c r="R570" t="s">
        <v>5100</v>
      </c>
      <c r="AP5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Row],[Comentário]]=back!C571,back!B571,""))))))))</f>
        <v/>
      </c>
      <c r="AQ5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1" spans="1:44" x14ac:dyDescent="0.25">
      <c r="A571" t="s">
        <v>5298</v>
      </c>
      <c r="B571">
        <v>137097845</v>
      </c>
      <c r="C571" t="s">
        <v>62</v>
      </c>
      <c r="E571">
        <v>28767725</v>
      </c>
      <c r="F571" t="s">
        <v>5098</v>
      </c>
      <c r="G571" t="s">
        <v>101</v>
      </c>
      <c r="K571" s="9">
        <v>45667.370162037034</v>
      </c>
      <c r="L571" s="9">
        <v>45667.479166666664</v>
      </c>
      <c r="M571" s="9">
        <v>45667.479826388888</v>
      </c>
      <c r="N571" t="s">
        <v>62</v>
      </c>
      <c r="O571" t="s">
        <v>62</v>
      </c>
      <c r="P571" s="8">
        <v>45667</v>
      </c>
      <c r="R571" t="s">
        <v>5018</v>
      </c>
      <c r="AP5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Row],[Comentário]]=back!C572,back!B572,""))))))))</f>
        <v/>
      </c>
      <c r="AQ5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72" spans="1:44" x14ac:dyDescent="0.25">
      <c r="A572" t="s">
        <v>5298</v>
      </c>
      <c r="B572">
        <v>137124863</v>
      </c>
      <c r="C572" t="s">
        <v>62</v>
      </c>
      <c r="E572">
        <v>28616227</v>
      </c>
      <c r="F572" t="s">
        <v>226</v>
      </c>
      <c r="G572" t="s">
        <v>101</v>
      </c>
      <c r="I572">
        <v>41071970</v>
      </c>
      <c r="J572" t="s">
        <v>225</v>
      </c>
      <c r="K572" s="9">
        <v>45667.479502314818</v>
      </c>
      <c r="L572" s="9">
        <v>45667.479351851849</v>
      </c>
      <c r="M572" s="9">
        <v>45667.479502314818</v>
      </c>
      <c r="N572" t="s">
        <v>62</v>
      </c>
      <c r="O572" t="s">
        <v>62</v>
      </c>
      <c r="P572" s="8">
        <v>45667</v>
      </c>
      <c r="Q572" t="s">
        <v>3864</v>
      </c>
      <c r="R572" t="s">
        <v>3979</v>
      </c>
      <c r="S572" t="s">
        <v>227</v>
      </c>
      <c r="T572" t="s">
        <v>228</v>
      </c>
      <c r="Y572" t="s">
        <v>229</v>
      </c>
      <c r="Z572" t="s">
        <v>106</v>
      </c>
      <c r="AA572" t="s">
        <v>107</v>
      </c>
      <c r="AB572" t="s">
        <v>110</v>
      </c>
      <c r="AC572">
        <v>3137020</v>
      </c>
      <c r="AD572" t="s">
        <v>230</v>
      </c>
      <c r="AE572" t="s">
        <v>231</v>
      </c>
      <c r="AF572">
        <v>513</v>
      </c>
      <c r="AM572" t="s">
        <v>119</v>
      </c>
      <c r="AP5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Row],[Comentário]]=back!C573,back!B573,""))))))))</f>
        <v/>
      </c>
      <c r="AQ5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3" spans="1:44" x14ac:dyDescent="0.25">
      <c r="A573" t="s">
        <v>5298</v>
      </c>
      <c r="B573">
        <v>137112205</v>
      </c>
      <c r="C573" t="s">
        <v>62</v>
      </c>
      <c r="E573">
        <v>28616227</v>
      </c>
      <c r="F573" t="s">
        <v>226</v>
      </c>
      <c r="G573" t="s">
        <v>101</v>
      </c>
      <c r="I573">
        <v>41071970</v>
      </c>
      <c r="J573" t="s">
        <v>225</v>
      </c>
      <c r="K573" s="9">
        <v>45667.431620370371</v>
      </c>
      <c r="L573" s="9">
        <v>45667.472222222219</v>
      </c>
      <c r="M573" s="9">
        <v>45667.478321759256</v>
      </c>
      <c r="N573" t="s">
        <v>62</v>
      </c>
      <c r="O573" t="s">
        <v>62</v>
      </c>
      <c r="P573" s="8">
        <v>45667</v>
      </c>
      <c r="R573" t="s">
        <v>5054</v>
      </c>
      <c r="S573" t="s">
        <v>227</v>
      </c>
      <c r="T573" t="s">
        <v>228</v>
      </c>
      <c r="Y573" t="s">
        <v>229</v>
      </c>
      <c r="Z573" t="s">
        <v>106</v>
      </c>
      <c r="AA573" t="s">
        <v>107</v>
      </c>
      <c r="AB573" t="s">
        <v>110</v>
      </c>
      <c r="AC573">
        <v>3137020</v>
      </c>
      <c r="AD573" t="s">
        <v>230</v>
      </c>
      <c r="AE573" t="s">
        <v>231</v>
      </c>
      <c r="AF573">
        <v>513</v>
      </c>
      <c r="AM573" t="s">
        <v>119</v>
      </c>
      <c r="AP5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Row],[Comentário]]=back!C574,back!B574,""))))))))</f>
        <v/>
      </c>
      <c r="AQ5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74" spans="1:44" x14ac:dyDescent="0.25">
      <c r="A574" t="s">
        <v>5298</v>
      </c>
      <c r="B574">
        <v>137124843</v>
      </c>
      <c r="C574" t="s">
        <v>62</v>
      </c>
      <c r="E574">
        <v>28616227</v>
      </c>
      <c r="F574" t="s">
        <v>226</v>
      </c>
      <c r="G574" t="s">
        <v>101</v>
      </c>
      <c r="I574">
        <v>41071970</v>
      </c>
      <c r="J574" t="s">
        <v>225</v>
      </c>
      <c r="K574" s="9">
        <v>45667.479398148149</v>
      </c>
      <c r="L574" s="9">
        <v>45667.478483796294</v>
      </c>
      <c r="M574" s="9">
        <v>45667.479398148149</v>
      </c>
      <c r="N574" t="s">
        <v>62</v>
      </c>
      <c r="O574" t="s">
        <v>62</v>
      </c>
      <c r="P574" s="8">
        <v>45667</v>
      </c>
      <c r="Q574" t="s">
        <v>3864</v>
      </c>
      <c r="R574" t="s">
        <v>3979</v>
      </c>
      <c r="S574" t="s">
        <v>227</v>
      </c>
      <c r="T574" t="s">
        <v>228</v>
      </c>
      <c r="Y574" t="s">
        <v>229</v>
      </c>
      <c r="Z574" t="s">
        <v>106</v>
      </c>
      <c r="AA574" t="s">
        <v>107</v>
      </c>
      <c r="AB574" t="s">
        <v>110</v>
      </c>
      <c r="AC574">
        <v>3137020</v>
      </c>
      <c r="AD574" t="s">
        <v>230</v>
      </c>
      <c r="AE574" t="s">
        <v>231</v>
      </c>
      <c r="AF574">
        <v>513</v>
      </c>
      <c r="AM574" t="s">
        <v>119</v>
      </c>
      <c r="AP5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Row],[Comentário]]=back!C575,back!B575,""))))))))</f>
        <v/>
      </c>
      <c r="AQ5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5" spans="1:44" x14ac:dyDescent="0.25">
      <c r="A575" t="s">
        <v>5298</v>
      </c>
      <c r="B575">
        <v>137124445</v>
      </c>
      <c r="C575" t="s">
        <v>62</v>
      </c>
      <c r="E575">
        <v>27494129</v>
      </c>
      <c r="F575" t="s">
        <v>3272</v>
      </c>
      <c r="G575" t="s">
        <v>101</v>
      </c>
      <c r="I575">
        <v>40464313</v>
      </c>
      <c r="J575" t="s">
        <v>3271</v>
      </c>
      <c r="K575" s="9">
        <v>45667.477858796294</v>
      </c>
      <c r="L575" s="9">
        <v>45667.477777777778</v>
      </c>
      <c r="M575" s="9">
        <v>45667.477858796294</v>
      </c>
      <c r="N575" t="s">
        <v>62</v>
      </c>
      <c r="O575" t="s">
        <v>62</v>
      </c>
      <c r="P575" s="8">
        <v>45667</v>
      </c>
      <c r="R575" t="s">
        <v>5101</v>
      </c>
      <c r="S575" t="s">
        <v>4845</v>
      </c>
      <c r="V575">
        <v>552125802996</v>
      </c>
      <c r="Y575" t="s">
        <v>3273</v>
      </c>
      <c r="Z575" t="s">
        <v>106</v>
      </c>
      <c r="AA575" t="s">
        <v>148</v>
      </c>
      <c r="AB575" t="s">
        <v>149</v>
      </c>
      <c r="AC575">
        <v>20910180</v>
      </c>
      <c r="AD575" t="s">
        <v>1697</v>
      </c>
      <c r="AE575" t="s">
        <v>3274</v>
      </c>
      <c r="AF575">
        <v>485</v>
      </c>
      <c r="AG575" t="s">
        <v>3275</v>
      </c>
      <c r="AM575" t="s">
        <v>119</v>
      </c>
      <c r="AN575" t="s">
        <v>108</v>
      </c>
      <c r="AP5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Row],[Comentário]]=back!C576,back!B576,""))))))))</f>
        <v/>
      </c>
      <c r="AQ5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6" spans="1:44" x14ac:dyDescent="0.25">
      <c r="A576" t="s">
        <v>5298</v>
      </c>
      <c r="B576">
        <v>137124363</v>
      </c>
      <c r="C576" t="s">
        <v>62</v>
      </c>
      <c r="E576">
        <v>27494129</v>
      </c>
      <c r="F576" t="s">
        <v>3272</v>
      </c>
      <c r="G576" t="s">
        <v>101</v>
      </c>
      <c r="I576">
        <v>40464313</v>
      </c>
      <c r="J576" t="s">
        <v>3271</v>
      </c>
      <c r="K576" s="9">
        <v>45667.477581018517</v>
      </c>
      <c r="L576" s="9">
        <v>45667.477083333331</v>
      </c>
      <c r="M576" s="9">
        <v>45667.477581018517</v>
      </c>
      <c r="N576" t="s">
        <v>62</v>
      </c>
      <c r="O576" t="s">
        <v>62</v>
      </c>
      <c r="P576" s="8">
        <v>45667</v>
      </c>
      <c r="R576" t="s">
        <v>5022</v>
      </c>
      <c r="S576" t="s">
        <v>4845</v>
      </c>
      <c r="V576">
        <v>552125802996</v>
      </c>
      <c r="Y576" t="s">
        <v>3273</v>
      </c>
      <c r="Z576" t="s">
        <v>106</v>
      </c>
      <c r="AA576" t="s">
        <v>148</v>
      </c>
      <c r="AB576" t="s">
        <v>149</v>
      </c>
      <c r="AC576">
        <v>20910180</v>
      </c>
      <c r="AD576" t="s">
        <v>1697</v>
      </c>
      <c r="AE576" t="s">
        <v>3274</v>
      </c>
      <c r="AF576">
        <v>485</v>
      </c>
      <c r="AG576" t="s">
        <v>3275</v>
      </c>
      <c r="AM576" t="s">
        <v>119</v>
      </c>
      <c r="AN576" t="s">
        <v>108</v>
      </c>
      <c r="AP5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Row],[Comentário]]=back!C577,back!B577,""))))))))</f>
        <v/>
      </c>
      <c r="AQ5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7" spans="1:44" x14ac:dyDescent="0.25">
      <c r="A577" t="s">
        <v>5298</v>
      </c>
      <c r="B577">
        <v>137124294</v>
      </c>
      <c r="C577" t="s">
        <v>62</v>
      </c>
      <c r="E577">
        <v>27494129</v>
      </c>
      <c r="F577" t="s">
        <v>3272</v>
      </c>
      <c r="G577" t="s">
        <v>101</v>
      </c>
      <c r="I577">
        <v>40464313</v>
      </c>
      <c r="J577" t="s">
        <v>3271</v>
      </c>
      <c r="K577" s="9">
        <v>45667.477199074077</v>
      </c>
      <c r="L577" s="9">
        <v>45667.476631944446</v>
      </c>
      <c r="M577" s="9">
        <v>45667.477199074077</v>
      </c>
      <c r="N577" t="s">
        <v>62</v>
      </c>
      <c r="O577" t="s">
        <v>62</v>
      </c>
      <c r="P577" s="8">
        <v>45667</v>
      </c>
      <c r="Q577" t="s">
        <v>3864</v>
      </c>
      <c r="R577" t="s">
        <v>4846</v>
      </c>
      <c r="S577" t="s">
        <v>4845</v>
      </c>
      <c r="V577">
        <v>552125802996</v>
      </c>
      <c r="Y577" t="s">
        <v>3273</v>
      </c>
      <c r="Z577" t="s">
        <v>106</v>
      </c>
      <c r="AA577" t="s">
        <v>148</v>
      </c>
      <c r="AB577" t="s">
        <v>149</v>
      </c>
      <c r="AC577">
        <v>20910180</v>
      </c>
      <c r="AD577" t="s">
        <v>1697</v>
      </c>
      <c r="AE577" t="s">
        <v>3274</v>
      </c>
      <c r="AF577">
        <v>485</v>
      </c>
      <c r="AG577" t="s">
        <v>3275</v>
      </c>
      <c r="AM577" t="s">
        <v>119</v>
      </c>
      <c r="AN577" t="s">
        <v>108</v>
      </c>
      <c r="AP5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Row],[Comentário]]=back!C578,back!B578,""))))))))</f>
        <v/>
      </c>
      <c r="AQ5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8" spans="1:44" x14ac:dyDescent="0.25">
      <c r="A578" t="s">
        <v>5298</v>
      </c>
      <c r="B578">
        <v>137124157</v>
      </c>
      <c r="C578" t="s">
        <v>62</v>
      </c>
      <c r="E578">
        <v>27494129</v>
      </c>
      <c r="F578" t="s">
        <v>3272</v>
      </c>
      <c r="G578" t="s">
        <v>101</v>
      </c>
      <c r="I578">
        <v>40464313</v>
      </c>
      <c r="J578" t="s">
        <v>3271</v>
      </c>
      <c r="K578" s="9">
        <v>45667.476689814815</v>
      </c>
      <c r="L578" s="9">
        <v>45667.476215277777</v>
      </c>
      <c r="M578" s="9">
        <v>45667.476689814815</v>
      </c>
      <c r="N578" t="s">
        <v>62</v>
      </c>
      <c r="O578" t="s">
        <v>62</v>
      </c>
      <c r="P578" s="8">
        <v>45667</v>
      </c>
      <c r="Q578" t="s">
        <v>3864</v>
      </c>
      <c r="R578" t="s">
        <v>4445</v>
      </c>
      <c r="S578" t="s">
        <v>4845</v>
      </c>
      <c r="V578">
        <v>552125802996</v>
      </c>
      <c r="Y578" t="s">
        <v>3273</v>
      </c>
      <c r="Z578" t="s">
        <v>106</v>
      </c>
      <c r="AA578" t="s">
        <v>148</v>
      </c>
      <c r="AB578" t="s">
        <v>149</v>
      </c>
      <c r="AC578">
        <v>20910180</v>
      </c>
      <c r="AD578" t="s">
        <v>1697</v>
      </c>
      <c r="AE578" t="s">
        <v>3274</v>
      </c>
      <c r="AF578">
        <v>485</v>
      </c>
      <c r="AG578" t="s">
        <v>3275</v>
      </c>
      <c r="AM578" t="s">
        <v>119</v>
      </c>
      <c r="AN578" t="s">
        <v>108</v>
      </c>
      <c r="AP5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Row],[Comentário]]=back!C579,back!B579,""))))))))</f>
        <v/>
      </c>
      <c r="AQ5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9" spans="1:44" x14ac:dyDescent="0.25">
      <c r="A579" t="s">
        <v>5298</v>
      </c>
      <c r="B579">
        <v>137117063</v>
      </c>
      <c r="C579" t="s">
        <v>62</v>
      </c>
      <c r="E579">
        <v>27494129</v>
      </c>
      <c r="F579" t="s">
        <v>3272</v>
      </c>
      <c r="G579" t="s">
        <v>101</v>
      </c>
      <c r="I579">
        <v>40464313</v>
      </c>
      <c r="J579" t="s">
        <v>3271</v>
      </c>
      <c r="K579" s="9">
        <v>45667.449525462966</v>
      </c>
      <c r="L579" s="9">
        <v>45667.472222222219</v>
      </c>
      <c r="M579" s="9">
        <v>45667.476006944446</v>
      </c>
      <c r="N579" t="s">
        <v>62</v>
      </c>
      <c r="O579" t="s">
        <v>62</v>
      </c>
      <c r="P579" s="8">
        <v>45667</v>
      </c>
      <c r="R579" t="s">
        <v>5102</v>
      </c>
      <c r="S579" t="s">
        <v>4845</v>
      </c>
      <c r="V579">
        <v>552125802996</v>
      </c>
      <c r="Y579" t="s">
        <v>3273</v>
      </c>
      <c r="Z579" t="s">
        <v>106</v>
      </c>
      <c r="AA579" t="s">
        <v>148</v>
      </c>
      <c r="AB579" t="s">
        <v>149</v>
      </c>
      <c r="AC579">
        <v>20910180</v>
      </c>
      <c r="AD579" t="s">
        <v>1697</v>
      </c>
      <c r="AE579" t="s">
        <v>3274</v>
      </c>
      <c r="AF579">
        <v>485</v>
      </c>
      <c r="AG579" t="s">
        <v>3275</v>
      </c>
      <c r="AM579" t="s">
        <v>119</v>
      </c>
      <c r="AN579" t="s">
        <v>108</v>
      </c>
      <c r="AP5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Row],[Comentário]]=back!C580,back!B580,""))))))))</f>
        <v/>
      </c>
      <c r="AQ5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80" spans="1:44" x14ac:dyDescent="0.25">
      <c r="A580" t="s">
        <v>5298</v>
      </c>
      <c r="B580">
        <v>137122952</v>
      </c>
      <c r="C580" t="s">
        <v>62</v>
      </c>
      <c r="E580">
        <v>27297543</v>
      </c>
      <c r="F580" t="s">
        <v>4997</v>
      </c>
      <c r="G580" t="s">
        <v>101</v>
      </c>
      <c r="I580">
        <v>40386017</v>
      </c>
      <c r="J580" t="s">
        <v>3813</v>
      </c>
      <c r="K580" s="9">
        <v>45667.471828703703</v>
      </c>
      <c r="L580" s="9">
        <v>45667.470833333333</v>
      </c>
      <c r="M580" s="9">
        <v>45667.471828703703</v>
      </c>
      <c r="N580" t="s">
        <v>62</v>
      </c>
      <c r="O580" t="s">
        <v>62</v>
      </c>
      <c r="P580" s="8">
        <v>45667</v>
      </c>
      <c r="R580" t="s">
        <v>5103</v>
      </c>
      <c r="S580" t="s">
        <v>3814</v>
      </c>
      <c r="Y580" t="s">
        <v>3815</v>
      </c>
      <c r="Z580" t="s">
        <v>106</v>
      </c>
      <c r="AA580" t="s">
        <v>944</v>
      </c>
      <c r="AB580" t="s">
        <v>1785</v>
      </c>
      <c r="AC580">
        <v>50090000</v>
      </c>
      <c r="AD580" t="s">
        <v>3816</v>
      </c>
      <c r="AE580" t="s">
        <v>3817</v>
      </c>
      <c r="AF580">
        <v>875</v>
      </c>
      <c r="AM580" t="s">
        <v>256</v>
      </c>
      <c r="AN580" t="s">
        <v>108</v>
      </c>
      <c r="AP5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Row],[Comentário]]=back!C581,back!B581,""))))))))</f>
        <v/>
      </c>
      <c r="AQ5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1" spans="1:44" x14ac:dyDescent="0.25">
      <c r="A581" t="s">
        <v>5298</v>
      </c>
      <c r="B581">
        <v>135902118</v>
      </c>
      <c r="C581" t="s">
        <v>255</v>
      </c>
      <c r="E581">
        <v>27297543</v>
      </c>
      <c r="F581" t="s">
        <v>4997</v>
      </c>
      <c r="G581" t="s">
        <v>101</v>
      </c>
      <c r="I581">
        <v>40386017</v>
      </c>
      <c r="J581" t="s">
        <v>3813</v>
      </c>
      <c r="K581" s="9">
        <v>45637.565925925926</v>
      </c>
      <c r="L581" s="9">
        <v>45643.56527777778</v>
      </c>
      <c r="M581" s="9">
        <v>45667.468634259261</v>
      </c>
      <c r="N581" t="s">
        <v>255</v>
      </c>
      <c r="O581" t="s">
        <v>62</v>
      </c>
      <c r="P581" s="8">
        <v>45667</v>
      </c>
      <c r="R581" t="s">
        <v>5104</v>
      </c>
      <c r="S581" t="s">
        <v>3814</v>
      </c>
      <c r="Y581" t="s">
        <v>3815</v>
      </c>
      <c r="Z581" t="s">
        <v>106</v>
      </c>
      <c r="AA581" t="s">
        <v>944</v>
      </c>
      <c r="AB581" t="s">
        <v>1785</v>
      </c>
      <c r="AC581">
        <v>50090000</v>
      </c>
      <c r="AD581" t="s">
        <v>3816</v>
      </c>
      <c r="AE581" t="s">
        <v>3817</v>
      </c>
      <c r="AF581">
        <v>875</v>
      </c>
      <c r="AM581" t="s">
        <v>256</v>
      </c>
      <c r="AN581" t="s">
        <v>108</v>
      </c>
      <c r="AP5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Row],[Comentário]]=back!C582,back!B582,""))))))))</f>
        <v/>
      </c>
      <c r="AQ5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82" spans="1:44" x14ac:dyDescent="0.25">
      <c r="A582" t="s">
        <v>5298</v>
      </c>
      <c r="B582">
        <v>137122582</v>
      </c>
      <c r="C582" t="s">
        <v>62</v>
      </c>
      <c r="E582">
        <v>27297543</v>
      </c>
      <c r="F582" t="s">
        <v>4997</v>
      </c>
      <c r="G582" t="s">
        <v>101</v>
      </c>
      <c r="I582">
        <v>40386017</v>
      </c>
      <c r="J582" t="s">
        <v>3813</v>
      </c>
      <c r="K582" s="9">
        <v>45667.470567129632</v>
      </c>
      <c r="L582" s="9">
        <v>45667.46875</v>
      </c>
      <c r="M582" s="9">
        <v>45667.470567129632</v>
      </c>
      <c r="N582" t="s">
        <v>62</v>
      </c>
      <c r="O582" t="s">
        <v>62</v>
      </c>
      <c r="P582" s="8">
        <v>45667</v>
      </c>
      <c r="R582" t="s">
        <v>5022</v>
      </c>
      <c r="S582" t="s">
        <v>3814</v>
      </c>
      <c r="Y582" t="s">
        <v>3815</v>
      </c>
      <c r="Z582" t="s">
        <v>106</v>
      </c>
      <c r="AA582" t="s">
        <v>944</v>
      </c>
      <c r="AB582" t="s">
        <v>1785</v>
      </c>
      <c r="AC582">
        <v>50090000</v>
      </c>
      <c r="AD582" t="s">
        <v>3816</v>
      </c>
      <c r="AE582" t="s">
        <v>3817</v>
      </c>
      <c r="AF582">
        <v>875</v>
      </c>
      <c r="AM582" t="s">
        <v>256</v>
      </c>
      <c r="AN582" t="s">
        <v>108</v>
      </c>
      <c r="AP5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Row],[Comentário]]=back!C583,back!B583,""))))))))</f>
        <v/>
      </c>
      <c r="AQ5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3" spans="1:44" x14ac:dyDescent="0.25">
      <c r="A583" t="s">
        <v>5298</v>
      </c>
      <c r="B583">
        <v>137122546</v>
      </c>
      <c r="C583" t="s">
        <v>62</v>
      </c>
      <c r="E583">
        <v>27297543</v>
      </c>
      <c r="F583" t="s">
        <v>4997</v>
      </c>
      <c r="G583" t="s">
        <v>101</v>
      </c>
      <c r="I583">
        <v>40386017</v>
      </c>
      <c r="J583" t="s">
        <v>3813</v>
      </c>
      <c r="K583" s="9">
        <v>45667.470358796294</v>
      </c>
      <c r="L583" s="9">
        <v>45667.468726851854</v>
      </c>
      <c r="M583" s="9">
        <v>45667.470358796294</v>
      </c>
      <c r="N583" t="s">
        <v>62</v>
      </c>
      <c r="O583" t="s">
        <v>62</v>
      </c>
      <c r="P583" s="8">
        <v>45667</v>
      </c>
      <c r="Q583" t="s">
        <v>3864</v>
      </c>
      <c r="R583" t="s">
        <v>4712</v>
      </c>
      <c r="S583" t="s">
        <v>3814</v>
      </c>
      <c r="Y583" t="s">
        <v>3815</v>
      </c>
      <c r="Z583" t="s">
        <v>106</v>
      </c>
      <c r="AA583" t="s">
        <v>944</v>
      </c>
      <c r="AB583" t="s">
        <v>1785</v>
      </c>
      <c r="AC583">
        <v>50090000</v>
      </c>
      <c r="AD583" t="s">
        <v>3816</v>
      </c>
      <c r="AE583" t="s">
        <v>3817</v>
      </c>
      <c r="AF583">
        <v>875</v>
      </c>
      <c r="AM583" t="s">
        <v>256</v>
      </c>
      <c r="AN583" t="s">
        <v>108</v>
      </c>
      <c r="AP5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Row],[Comentário]]=back!C584,back!B584,""))))))))</f>
        <v/>
      </c>
      <c r="AQ5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4" spans="1:44" x14ac:dyDescent="0.25">
      <c r="A584" t="s">
        <v>5298</v>
      </c>
      <c r="B584">
        <v>137121972</v>
      </c>
      <c r="C584" t="s">
        <v>62</v>
      </c>
      <c r="E584">
        <v>26921487</v>
      </c>
      <c r="F584" t="s">
        <v>3831</v>
      </c>
      <c r="G584" t="s">
        <v>101</v>
      </c>
      <c r="I584">
        <v>40093342</v>
      </c>
      <c r="J584" t="s">
        <v>3831</v>
      </c>
      <c r="K584" s="9">
        <v>45667.468043981484</v>
      </c>
      <c r="L584" s="9">
        <v>45667.467361111114</v>
      </c>
      <c r="M584" s="9">
        <v>45667.468043981484</v>
      </c>
      <c r="N584" t="s">
        <v>62</v>
      </c>
      <c r="O584" t="s">
        <v>62</v>
      </c>
      <c r="P584" s="8">
        <v>45667</v>
      </c>
      <c r="R584" t="s">
        <v>5105</v>
      </c>
      <c r="S584" t="s">
        <v>3832</v>
      </c>
      <c r="Y584" t="s">
        <v>3833</v>
      </c>
      <c r="Z584" t="s">
        <v>106</v>
      </c>
      <c r="AA584" t="s">
        <v>159</v>
      </c>
      <c r="AB584" t="s">
        <v>3834</v>
      </c>
      <c r="AC584">
        <v>38064700</v>
      </c>
      <c r="AD584" t="s">
        <v>876</v>
      </c>
      <c r="AE584" t="s">
        <v>3835</v>
      </c>
      <c r="AF584">
        <v>1200</v>
      </c>
      <c r="AM584" t="s">
        <v>105</v>
      </c>
      <c r="AN584" t="s">
        <v>108</v>
      </c>
      <c r="AP5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Row],[Comentário]]=back!C585,back!B585,""))))))))</f>
        <v/>
      </c>
      <c r="AQ5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5" spans="1:44" x14ac:dyDescent="0.25">
      <c r="A585" t="s">
        <v>5298</v>
      </c>
      <c r="B585">
        <v>137121849</v>
      </c>
      <c r="C585" t="s">
        <v>62</v>
      </c>
      <c r="E585">
        <v>26921487</v>
      </c>
      <c r="F585" t="s">
        <v>3831</v>
      </c>
      <c r="G585" t="s">
        <v>101</v>
      </c>
      <c r="I585">
        <v>40093342</v>
      </c>
      <c r="J585" t="s">
        <v>3831</v>
      </c>
      <c r="K585" s="9">
        <v>45667.467569444445</v>
      </c>
      <c r="L585" s="9">
        <v>45667.466666666667</v>
      </c>
      <c r="M585" s="9">
        <v>45667.467569444445</v>
      </c>
      <c r="N585" t="s">
        <v>62</v>
      </c>
      <c r="O585" t="s">
        <v>62</v>
      </c>
      <c r="P585" s="8">
        <v>45667</v>
      </c>
      <c r="R585" t="s">
        <v>5022</v>
      </c>
      <c r="S585" t="s">
        <v>3832</v>
      </c>
      <c r="Y585" t="s">
        <v>3833</v>
      </c>
      <c r="Z585" t="s">
        <v>106</v>
      </c>
      <c r="AA585" t="s">
        <v>159</v>
      </c>
      <c r="AB585" t="s">
        <v>3834</v>
      </c>
      <c r="AC585">
        <v>38064700</v>
      </c>
      <c r="AD585" t="s">
        <v>876</v>
      </c>
      <c r="AE585" t="s">
        <v>3835</v>
      </c>
      <c r="AF585">
        <v>1200</v>
      </c>
      <c r="AM585" t="s">
        <v>105</v>
      </c>
      <c r="AN585" t="s">
        <v>108</v>
      </c>
      <c r="AP5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Row],[Comentário]]=back!C586,back!B586,""))))))))</f>
        <v/>
      </c>
      <c r="AQ5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6" spans="1:44" x14ac:dyDescent="0.25">
      <c r="A586" t="s">
        <v>5298</v>
      </c>
      <c r="B586">
        <v>137121644</v>
      </c>
      <c r="C586" t="s">
        <v>62</v>
      </c>
      <c r="E586">
        <v>26921487</v>
      </c>
      <c r="F586" t="s">
        <v>3831</v>
      </c>
      <c r="G586" t="s">
        <v>101</v>
      </c>
      <c r="I586">
        <v>40093342</v>
      </c>
      <c r="J586" t="s">
        <v>3831</v>
      </c>
      <c r="K586" s="9">
        <v>45667.46671296296</v>
      </c>
      <c r="L586" s="9">
        <v>45667.466666666667</v>
      </c>
      <c r="M586" s="9">
        <v>45667.46671296296</v>
      </c>
      <c r="N586" t="s">
        <v>62</v>
      </c>
      <c r="O586" t="s">
        <v>62</v>
      </c>
      <c r="P586" s="8">
        <v>45667</v>
      </c>
      <c r="Q586" t="s">
        <v>3868</v>
      </c>
      <c r="R586" t="s">
        <v>5106</v>
      </c>
      <c r="S586" t="s">
        <v>3832</v>
      </c>
      <c r="Y586" t="s">
        <v>3833</v>
      </c>
      <c r="Z586" t="s">
        <v>106</v>
      </c>
      <c r="AA586" t="s">
        <v>159</v>
      </c>
      <c r="AB586" t="s">
        <v>3834</v>
      </c>
      <c r="AC586">
        <v>38064700</v>
      </c>
      <c r="AD586" t="s">
        <v>876</v>
      </c>
      <c r="AE586" t="s">
        <v>3835</v>
      </c>
      <c r="AF586">
        <v>1200</v>
      </c>
      <c r="AM586" t="s">
        <v>105</v>
      </c>
      <c r="AN586" t="s">
        <v>108</v>
      </c>
      <c r="AP5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Row],[Comentário]]=back!C587,back!B587,""))))))))</f>
        <v/>
      </c>
      <c r="AQ5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7" spans="1:44" x14ac:dyDescent="0.25">
      <c r="A587" t="s">
        <v>5298</v>
      </c>
      <c r="B587">
        <v>137121683</v>
      </c>
      <c r="C587" t="s">
        <v>62</v>
      </c>
      <c r="E587">
        <v>26921487</v>
      </c>
      <c r="F587" t="s">
        <v>3831</v>
      </c>
      <c r="G587" t="s">
        <v>101</v>
      </c>
      <c r="I587">
        <v>40093342</v>
      </c>
      <c r="J587" t="s">
        <v>3831</v>
      </c>
      <c r="K587" s="9">
        <v>45667.466863425929</v>
      </c>
      <c r="L587" s="9">
        <v>45667.465115740742</v>
      </c>
      <c r="M587" s="9">
        <v>45667.466863425929</v>
      </c>
      <c r="N587" t="s">
        <v>62</v>
      </c>
      <c r="O587" t="s">
        <v>62</v>
      </c>
      <c r="P587" s="8">
        <v>45667</v>
      </c>
      <c r="Q587" t="s">
        <v>3864</v>
      </c>
      <c r="R587" t="s">
        <v>5087</v>
      </c>
      <c r="S587" t="s">
        <v>3832</v>
      </c>
      <c r="Y587" t="s">
        <v>3833</v>
      </c>
      <c r="Z587" t="s">
        <v>106</v>
      </c>
      <c r="AA587" t="s">
        <v>159</v>
      </c>
      <c r="AB587" t="s">
        <v>3834</v>
      </c>
      <c r="AC587">
        <v>38064700</v>
      </c>
      <c r="AD587" t="s">
        <v>876</v>
      </c>
      <c r="AE587" t="s">
        <v>3835</v>
      </c>
      <c r="AF587">
        <v>1200</v>
      </c>
      <c r="AM587" t="s">
        <v>105</v>
      </c>
      <c r="AN587" t="s">
        <v>108</v>
      </c>
      <c r="AP5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Row],[Comentário]]=back!C588,back!B588,""))))))))</f>
        <v/>
      </c>
      <c r="AQ5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8" spans="1:44" x14ac:dyDescent="0.25">
      <c r="A588" t="s">
        <v>5298</v>
      </c>
      <c r="B588">
        <v>137120656</v>
      </c>
      <c r="C588" t="s">
        <v>62</v>
      </c>
      <c r="E588">
        <v>26698647</v>
      </c>
      <c r="F588" t="s">
        <v>4998</v>
      </c>
      <c r="G588" t="s">
        <v>101</v>
      </c>
      <c r="I588">
        <v>39812840</v>
      </c>
      <c r="J588" t="s">
        <v>3836</v>
      </c>
      <c r="K588" s="9">
        <v>45667.463101851848</v>
      </c>
      <c r="L588" s="9">
        <v>45667.463194444441</v>
      </c>
      <c r="M588" s="9">
        <v>45667.463101851848</v>
      </c>
      <c r="N588" t="s">
        <v>62</v>
      </c>
      <c r="O588" t="s">
        <v>62</v>
      </c>
      <c r="P588" s="8">
        <v>45667</v>
      </c>
      <c r="R588" t="s">
        <v>5022</v>
      </c>
      <c r="S588" t="s">
        <v>3837</v>
      </c>
      <c r="T588" t="s">
        <v>5090</v>
      </c>
      <c r="Y588" t="s">
        <v>3838</v>
      </c>
      <c r="Z588" t="s">
        <v>106</v>
      </c>
      <c r="AA588" t="s">
        <v>107</v>
      </c>
      <c r="AB588" t="s">
        <v>110</v>
      </c>
      <c r="AC588">
        <v>4343900</v>
      </c>
      <c r="AD588" t="s">
        <v>3839</v>
      </c>
      <c r="AE588" t="s">
        <v>3840</v>
      </c>
      <c r="AF588">
        <v>168</v>
      </c>
      <c r="AG588" t="s">
        <v>3841</v>
      </c>
      <c r="AM588" t="s">
        <v>1410</v>
      </c>
      <c r="AN588" t="s">
        <v>1474</v>
      </c>
      <c r="AP5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Row],[Comentário]]=back!C589,back!B589,""))))))))</f>
        <v/>
      </c>
      <c r="AQ5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9" spans="1:44" x14ac:dyDescent="0.25">
      <c r="A589" t="s">
        <v>5298</v>
      </c>
      <c r="B589">
        <v>137120995</v>
      </c>
      <c r="C589" t="s">
        <v>62</v>
      </c>
      <c r="E589">
        <v>26698647</v>
      </c>
      <c r="F589" t="s">
        <v>4998</v>
      </c>
      <c r="G589" t="s">
        <v>101</v>
      </c>
      <c r="I589">
        <v>39812840</v>
      </c>
      <c r="J589" t="s">
        <v>3836</v>
      </c>
      <c r="K589" s="9">
        <v>45667.46435185185</v>
      </c>
      <c r="L589" s="9">
        <v>45667.463194444441</v>
      </c>
      <c r="M589" s="9">
        <v>45667.464363425926</v>
      </c>
      <c r="N589" t="s">
        <v>62</v>
      </c>
      <c r="O589" t="s">
        <v>62</v>
      </c>
      <c r="P589" s="8">
        <v>45667</v>
      </c>
      <c r="R589" t="s">
        <v>5107</v>
      </c>
      <c r="S589" t="s">
        <v>3837</v>
      </c>
      <c r="T589" t="s">
        <v>5090</v>
      </c>
      <c r="Y589" t="s">
        <v>3838</v>
      </c>
      <c r="Z589" t="s">
        <v>106</v>
      </c>
      <c r="AA589" t="s">
        <v>107</v>
      </c>
      <c r="AB589" t="s">
        <v>110</v>
      </c>
      <c r="AC589">
        <v>4343900</v>
      </c>
      <c r="AD589" t="s">
        <v>3839</v>
      </c>
      <c r="AE589" t="s">
        <v>3840</v>
      </c>
      <c r="AF589">
        <v>168</v>
      </c>
      <c r="AG589" t="s">
        <v>3841</v>
      </c>
      <c r="AM589" t="s">
        <v>1410</v>
      </c>
      <c r="AN589" t="s">
        <v>1474</v>
      </c>
      <c r="AP5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Row],[Comentário]]=back!C590,back!B590,""))))))))</f>
        <v/>
      </c>
      <c r="AQ5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0" spans="1:44" x14ac:dyDescent="0.25">
      <c r="A590" t="s">
        <v>5298</v>
      </c>
      <c r="B590">
        <v>137120601</v>
      </c>
      <c r="C590" t="s">
        <v>62</v>
      </c>
      <c r="E590">
        <v>26698647</v>
      </c>
      <c r="F590" t="s">
        <v>4998</v>
      </c>
      <c r="G590" t="s">
        <v>101</v>
      </c>
      <c r="I590">
        <v>39812840</v>
      </c>
      <c r="J590" t="s">
        <v>3836</v>
      </c>
      <c r="K590" s="9">
        <v>45667.462800925925</v>
      </c>
      <c r="L590" s="9">
        <v>45667.462083333332</v>
      </c>
      <c r="M590" s="9">
        <v>45667.462800925925</v>
      </c>
      <c r="N590" t="s">
        <v>62</v>
      </c>
      <c r="O590" t="s">
        <v>62</v>
      </c>
      <c r="P590" s="8">
        <v>45667</v>
      </c>
      <c r="Q590" t="s">
        <v>3864</v>
      </c>
      <c r="R590" t="s">
        <v>5092</v>
      </c>
      <c r="S590" t="s">
        <v>3837</v>
      </c>
      <c r="T590" t="s">
        <v>5090</v>
      </c>
      <c r="Y590" t="s">
        <v>3838</v>
      </c>
      <c r="Z590" t="s">
        <v>106</v>
      </c>
      <c r="AA590" t="s">
        <v>107</v>
      </c>
      <c r="AB590" t="s">
        <v>110</v>
      </c>
      <c r="AC590">
        <v>4343900</v>
      </c>
      <c r="AD590" t="s">
        <v>3839</v>
      </c>
      <c r="AE590" t="s">
        <v>3840</v>
      </c>
      <c r="AF590">
        <v>168</v>
      </c>
      <c r="AG590" t="s">
        <v>3841</v>
      </c>
      <c r="AM590" t="s">
        <v>1410</v>
      </c>
      <c r="AN590" t="s">
        <v>1474</v>
      </c>
      <c r="AP5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Row],[Comentário]]=back!C591,back!B591,""))))))))</f>
        <v/>
      </c>
      <c r="AQ5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1" spans="1:44" x14ac:dyDescent="0.25">
      <c r="A591" t="s">
        <v>5298</v>
      </c>
      <c r="B591">
        <v>137120367</v>
      </c>
      <c r="C591" t="s">
        <v>62</v>
      </c>
      <c r="E591">
        <v>26698647</v>
      </c>
      <c r="F591" t="s">
        <v>4998</v>
      </c>
      <c r="G591" t="s">
        <v>101</v>
      </c>
      <c r="I591">
        <v>39812840</v>
      </c>
      <c r="J591" t="s">
        <v>3836</v>
      </c>
      <c r="K591" s="9">
        <v>45667.461886574078</v>
      </c>
      <c r="L591" s="9">
        <v>45667.460509259261</v>
      </c>
      <c r="M591" s="9">
        <v>45667.461886574078</v>
      </c>
      <c r="N591" t="s">
        <v>62</v>
      </c>
      <c r="O591" t="s">
        <v>62</v>
      </c>
      <c r="P591" s="8">
        <v>45667</v>
      </c>
      <c r="Q591" t="s">
        <v>3864</v>
      </c>
      <c r="R591" t="s">
        <v>4820</v>
      </c>
      <c r="S591" t="s">
        <v>3837</v>
      </c>
      <c r="T591" t="s">
        <v>5090</v>
      </c>
      <c r="Y591" t="s">
        <v>3838</v>
      </c>
      <c r="Z591" t="s">
        <v>106</v>
      </c>
      <c r="AA591" t="s">
        <v>107</v>
      </c>
      <c r="AB591" t="s">
        <v>110</v>
      </c>
      <c r="AC591">
        <v>4343900</v>
      </c>
      <c r="AD591" t="s">
        <v>3839</v>
      </c>
      <c r="AE591" t="s">
        <v>3840</v>
      </c>
      <c r="AF591">
        <v>168</v>
      </c>
      <c r="AG591" t="s">
        <v>3841</v>
      </c>
      <c r="AM591" t="s">
        <v>1410</v>
      </c>
      <c r="AN591" t="s">
        <v>1474</v>
      </c>
      <c r="AP5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Row],[Comentário]]=back!C592,back!B592,""))))))))</f>
        <v/>
      </c>
      <c r="AQ5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2" spans="1:44" x14ac:dyDescent="0.25">
      <c r="A592" t="s">
        <v>5298</v>
      </c>
      <c r="B592">
        <v>137119735</v>
      </c>
      <c r="C592" t="s">
        <v>62</v>
      </c>
      <c r="E592">
        <v>26698639</v>
      </c>
      <c r="F592" t="s">
        <v>4854</v>
      </c>
      <c r="G592" t="s">
        <v>101</v>
      </c>
      <c r="I592">
        <v>39812790</v>
      </c>
      <c r="J592" t="s">
        <v>3842</v>
      </c>
      <c r="K592" s="9">
        <v>45667.459594907406</v>
      </c>
      <c r="L592" s="9">
        <v>45667.457708333335</v>
      </c>
      <c r="M592" s="9">
        <v>45667.459594907406</v>
      </c>
      <c r="N592" t="s">
        <v>62</v>
      </c>
      <c r="O592" t="s">
        <v>62</v>
      </c>
      <c r="P592" s="8">
        <v>45667</v>
      </c>
      <c r="Q592" t="s">
        <v>3864</v>
      </c>
      <c r="R592" t="s">
        <v>5108</v>
      </c>
      <c r="S592" t="s">
        <v>3843</v>
      </c>
      <c r="Y592" t="s">
        <v>3844</v>
      </c>
      <c r="Z592" t="s">
        <v>106</v>
      </c>
      <c r="AA592" t="s">
        <v>107</v>
      </c>
      <c r="AB592" t="s">
        <v>274</v>
      </c>
      <c r="AC592">
        <v>15803155</v>
      </c>
      <c r="AD592" t="s">
        <v>3845</v>
      </c>
      <c r="AE592" t="s">
        <v>3846</v>
      </c>
      <c r="AF592">
        <v>665</v>
      </c>
      <c r="AM592" t="s">
        <v>1410</v>
      </c>
      <c r="AN592" t="s">
        <v>108</v>
      </c>
      <c r="AP5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Row],[Comentário]]=back!C593,back!B593,""))))))))</f>
        <v/>
      </c>
      <c r="AQ5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3" spans="1:44" x14ac:dyDescent="0.25">
      <c r="A593" t="s">
        <v>5298</v>
      </c>
      <c r="B593">
        <v>137118287</v>
      </c>
      <c r="C593" t="s">
        <v>62</v>
      </c>
      <c r="E593">
        <v>28613322</v>
      </c>
      <c r="F593" t="s">
        <v>335</v>
      </c>
      <c r="G593" t="s">
        <v>101</v>
      </c>
      <c r="I593">
        <v>41071364</v>
      </c>
      <c r="J593" t="s">
        <v>334</v>
      </c>
      <c r="K593" s="9">
        <v>45667.454224537039</v>
      </c>
      <c r="L593" s="9">
        <v>45667.45416666667</v>
      </c>
      <c r="M593" s="9">
        <v>45667.454224537039</v>
      </c>
      <c r="N593" t="s">
        <v>62</v>
      </c>
      <c r="O593" t="s">
        <v>62</v>
      </c>
      <c r="P593" s="8">
        <v>45667</v>
      </c>
      <c r="R593" t="s">
        <v>5022</v>
      </c>
      <c r="S593" t="s">
        <v>336</v>
      </c>
      <c r="T593" t="s">
        <v>337</v>
      </c>
      <c r="Y593" t="s">
        <v>338</v>
      </c>
      <c r="Z593" t="s">
        <v>106</v>
      </c>
      <c r="AA593" t="s">
        <v>107</v>
      </c>
      <c r="AB593" t="s">
        <v>339</v>
      </c>
      <c r="AC593">
        <v>14075330</v>
      </c>
      <c r="AD593" t="s">
        <v>340</v>
      </c>
      <c r="AE593" t="s">
        <v>341</v>
      </c>
      <c r="AF593">
        <v>2050</v>
      </c>
      <c r="AM593" t="s">
        <v>119</v>
      </c>
      <c r="AP5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Row],[Comentário]]=back!C594,back!B594,""))))))))</f>
        <v/>
      </c>
      <c r="AQ5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4" spans="1:44" x14ac:dyDescent="0.25">
      <c r="A594" t="s">
        <v>5298</v>
      </c>
      <c r="B594">
        <v>137118521</v>
      </c>
      <c r="C594" t="s">
        <v>62</v>
      </c>
      <c r="E594">
        <v>28613322</v>
      </c>
      <c r="F594" t="s">
        <v>335</v>
      </c>
      <c r="G594" t="s">
        <v>101</v>
      </c>
      <c r="I594">
        <v>41071364</v>
      </c>
      <c r="J594" t="s">
        <v>334</v>
      </c>
      <c r="K594" s="9">
        <v>45667.454965277779</v>
      </c>
      <c r="L594" s="9">
        <v>45667.45416666667</v>
      </c>
      <c r="M594" s="9">
        <v>45667.454965277779</v>
      </c>
      <c r="N594" t="s">
        <v>62</v>
      </c>
      <c r="O594" t="s">
        <v>62</v>
      </c>
      <c r="P594" s="8">
        <v>45667</v>
      </c>
      <c r="R594" t="s">
        <v>5109</v>
      </c>
      <c r="S594" t="s">
        <v>336</v>
      </c>
      <c r="T594" t="s">
        <v>337</v>
      </c>
      <c r="Y594" t="s">
        <v>338</v>
      </c>
      <c r="Z594" t="s">
        <v>106</v>
      </c>
      <c r="AA594" t="s">
        <v>107</v>
      </c>
      <c r="AB594" t="s">
        <v>339</v>
      </c>
      <c r="AC594">
        <v>14075330</v>
      </c>
      <c r="AD594" t="s">
        <v>340</v>
      </c>
      <c r="AE594" t="s">
        <v>341</v>
      </c>
      <c r="AF594">
        <v>2050</v>
      </c>
      <c r="AM594" t="s">
        <v>119</v>
      </c>
      <c r="AP5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Row],[Comentário]]=back!C595,back!B595,""))))))))</f>
        <v/>
      </c>
      <c r="AQ5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5" spans="1:44" x14ac:dyDescent="0.25">
      <c r="A595" t="s">
        <v>5298</v>
      </c>
      <c r="B595">
        <v>137118202</v>
      </c>
      <c r="C595" t="s">
        <v>62</v>
      </c>
      <c r="E595">
        <v>28613322</v>
      </c>
      <c r="F595" t="s">
        <v>335</v>
      </c>
      <c r="G595" t="s">
        <v>101</v>
      </c>
      <c r="I595">
        <v>41071364</v>
      </c>
      <c r="J595" t="s">
        <v>334</v>
      </c>
      <c r="K595" s="9">
        <v>45667.453923611109</v>
      </c>
      <c r="L595" s="9">
        <v>45667.452777777777</v>
      </c>
      <c r="M595" s="9">
        <v>45667.453923611109</v>
      </c>
      <c r="N595" t="s">
        <v>62</v>
      </c>
      <c r="O595" t="s">
        <v>62</v>
      </c>
      <c r="P595" s="8">
        <v>45667</v>
      </c>
      <c r="Q595" t="s">
        <v>3868</v>
      </c>
      <c r="R595" t="s">
        <v>5110</v>
      </c>
      <c r="S595" t="s">
        <v>336</v>
      </c>
      <c r="T595" t="s">
        <v>337</v>
      </c>
      <c r="Y595" t="s">
        <v>338</v>
      </c>
      <c r="Z595" t="s">
        <v>106</v>
      </c>
      <c r="AA595" t="s">
        <v>107</v>
      </c>
      <c r="AB595" t="s">
        <v>339</v>
      </c>
      <c r="AC595">
        <v>14075330</v>
      </c>
      <c r="AD595" t="s">
        <v>340</v>
      </c>
      <c r="AE595" t="s">
        <v>341</v>
      </c>
      <c r="AF595">
        <v>2050</v>
      </c>
      <c r="AM595" t="s">
        <v>119</v>
      </c>
      <c r="AP5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Row],[Comentário]]=back!C596,back!B596,""))))))))</f>
        <v/>
      </c>
      <c r="AQ5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6" spans="1:44" x14ac:dyDescent="0.25">
      <c r="A596" t="s">
        <v>5298</v>
      </c>
      <c r="B596">
        <v>136957932</v>
      </c>
      <c r="C596" t="s">
        <v>62</v>
      </c>
      <c r="E596">
        <v>28613322</v>
      </c>
      <c r="F596" t="s">
        <v>335</v>
      </c>
      <c r="G596" t="s">
        <v>101</v>
      </c>
      <c r="I596">
        <v>41071364</v>
      </c>
      <c r="J596" t="s">
        <v>334</v>
      </c>
      <c r="K596" s="9">
        <v>45665.630925925929</v>
      </c>
      <c r="L596" s="9">
        <v>45666.416666666664</v>
      </c>
      <c r="M596" s="9">
        <v>45667.450671296298</v>
      </c>
      <c r="N596" t="s">
        <v>62</v>
      </c>
      <c r="O596" t="s">
        <v>62</v>
      </c>
      <c r="P596" s="8">
        <v>45667</v>
      </c>
      <c r="R596" t="s">
        <v>3874</v>
      </c>
      <c r="S596" t="s">
        <v>336</v>
      </c>
      <c r="T596" t="s">
        <v>337</v>
      </c>
      <c r="Y596" t="s">
        <v>338</v>
      </c>
      <c r="Z596" t="s">
        <v>106</v>
      </c>
      <c r="AA596" t="s">
        <v>107</v>
      </c>
      <c r="AB596" t="s">
        <v>339</v>
      </c>
      <c r="AC596">
        <v>14075330</v>
      </c>
      <c r="AD596" t="s">
        <v>340</v>
      </c>
      <c r="AE596" t="s">
        <v>341</v>
      </c>
      <c r="AF596">
        <v>2050</v>
      </c>
      <c r="AM596" t="s">
        <v>119</v>
      </c>
      <c r="AP5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Row],[Comentário]]=back!C597,back!B597,""))))))))</f>
        <v/>
      </c>
      <c r="AQ5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97" spans="1:44" x14ac:dyDescent="0.25">
      <c r="A597" t="s">
        <v>5298</v>
      </c>
      <c r="B597">
        <v>137117903</v>
      </c>
      <c r="C597" t="s">
        <v>62</v>
      </c>
      <c r="E597">
        <v>28613322</v>
      </c>
      <c r="F597" t="s">
        <v>335</v>
      </c>
      <c r="G597" t="s">
        <v>101</v>
      </c>
      <c r="I597">
        <v>41071364</v>
      </c>
      <c r="J597" t="s">
        <v>334</v>
      </c>
      <c r="K597" s="9">
        <v>45667.452777777777</v>
      </c>
      <c r="L597" s="9">
        <v>45667.450787037036</v>
      </c>
      <c r="M597" s="9">
        <v>45667.452789351853</v>
      </c>
      <c r="N597" t="s">
        <v>62</v>
      </c>
      <c r="O597" t="s">
        <v>62</v>
      </c>
      <c r="P597" s="8">
        <v>45667</v>
      </c>
      <c r="Q597" t="s">
        <v>3864</v>
      </c>
      <c r="R597" t="s">
        <v>3993</v>
      </c>
      <c r="S597" t="s">
        <v>336</v>
      </c>
      <c r="T597" t="s">
        <v>337</v>
      </c>
      <c r="Y597" t="s">
        <v>338</v>
      </c>
      <c r="Z597" t="s">
        <v>106</v>
      </c>
      <c r="AA597" t="s">
        <v>107</v>
      </c>
      <c r="AB597" t="s">
        <v>339</v>
      </c>
      <c r="AC597">
        <v>14075330</v>
      </c>
      <c r="AD597" t="s">
        <v>340</v>
      </c>
      <c r="AE597" t="s">
        <v>341</v>
      </c>
      <c r="AF597">
        <v>2050</v>
      </c>
      <c r="AM597" t="s">
        <v>119</v>
      </c>
      <c r="AP5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Row],[Comentário]]=back!C598,back!B598,""))))))))</f>
        <v/>
      </c>
      <c r="AQ5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8" spans="1:44" x14ac:dyDescent="0.25">
      <c r="A598" t="s">
        <v>5298</v>
      </c>
      <c r="B598">
        <v>137117086</v>
      </c>
      <c r="C598" t="s">
        <v>62</v>
      </c>
      <c r="E598">
        <v>27494129</v>
      </c>
      <c r="F598" t="s">
        <v>3272</v>
      </c>
      <c r="G598" t="s">
        <v>101</v>
      </c>
      <c r="I598">
        <v>40464313</v>
      </c>
      <c r="J598" t="s">
        <v>3271</v>
      </c>
      <c r="K598" s="9">
        <v>45667.449606481481</v>
      </c>
      <c r="L598" s="9">
        <v>45667.449305555558</v>
      </c>
      <c r="M598" s="9">
        <v>45667.449606481481</v>
      </c>
      <c r="N598" t="s">
        <v>62</v>
      </c>
      <c r="O598" t="s">
        <v>62</v>
      </c>
      <c r="P598" s="8">
        <v>45667</v>
      </c>
      <c r="R598" t="s">
        <v>5022</v>
      </c>
      <c r="S598" t="s">
        <v>4845</v>
      </c>
      <c r="V598">
        <v>552125802996</v>
      </c>
      <c r="Y598" t="s">
        <v>3273</v>
      </c>
      <c r="Z598" t="s">
        <v>106</v>
      </c>
      <c r="AA598" t="s">
        <v>148</v>
      </c>
      <c r="AB598" t="s">
        <v>149</v>
      </c>
      <c r="AC598">
        <v>20910180</v>
      </c>
      <c r="AD598" t="s">
        <v>1697</v>
      </c>
      <c r="AE598" t="s">
        <v>3274</v>
      </c>
      <c r="AF598">
        <v>485</v>
      </c>
      <c r="AG598" t="s">
        <v>3275</v>
      </c>
      <c r="AM598" t="s">
        <v>119</v>
      </c>
      <c r="AN598" t="s">
        <v>108</v>
      </c>
      <c r="AP5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Row],[Comentário]]=back!C599,back!B599,""))))))))</f>
        <v/>
      </c>
      <c r="AQ5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9" spans="1:44" x14ac:dyDescent="0.25">
      <c r="A599" t="s">
        <v>5298</v>
      </c>
      <c r="B599">
        <v>137117230</v>
      </c>
      <c r="C599" t="s">
        <v>62</v>
      </c>
      <c r="E599">
        <v>27494129</v>
      </c>
      <c r="F599" t="s">
        <v>3272</v>
      </c>
      <c r="G599" t="s">
        <v>101</v>
      </c>
      <c r="I599">
        <v>40464313</v>
      </c>
      <c r="J599" t="s">
        <v>3271</v>
      </c>
      <c r="K599" s="9">
        <v>45667.450150462966</v>
      </c>
      <c r="L599" s="9">
        <v>45667.449305555558</v>
      </c>
      <c r="M599" s="9">
        <v>45667.450150462966</v>
      </c>
      <c r="N599" t="s">
        <v>62</v>
      </c>
      <c r="O599" t="s">
        <v>62</v>
      </c>
      <c r="P599" s="8">
        <v>45667</v>
      </c>
      <c r="R599" t="s">
        <v>5111</v>
      </c>
      <c r="S599" t="s">
        <v>4845</v>
      </c>
      <c r="V599">
        <v>552125802996</v>
      </c>
      <c r="Y599" t="s">
        <v>3273</v>
      </c>
      <c r="Z599" t="s">
        <v>106</v>
      </c>
      <c r="AA599" t="s">
        <v>148</v>
      </c>
      <c r="AB599" t="s">
        <v>149</v>
      </c>
      <c r="AC599">
        <v>20910180</v>
      </c>
      <c r="AD599" t="s">
        <v>1697</v>
      </c>
      <c r="AE599" t="s">
        <v>3274</v>
      </c>
      <c r="AF599">
        <v>485</v>
      </c>
      <c r="AG599" t="s">
        <v>3275</v>
      </c>
      <c r="AM599" t="s">
        <v>119</v>
      </c>
      <c r="AN599" t="s">
        <v>108</v>
      </c>
      <c r="AP5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Row],[Comentário]]=back!C600,back!B600,""))))))))</f>
        <v/>
      </c>
      <c r="AQ5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0" spans="1:44" x14ac:dyDescent="0.25">
      <c r="A600" t="s">
        <v>5298</v>
      </c>
      <c r="B600">
        <v>136982370</v>
      </c>
      <c r="C600" t="s">
        <v>62</v>
      </c>
      <c r="E600">
        <v>27494129</v>
      </c>
      <c r="F600" t="s">
        <v>3272</v>
      </c>
      <c r="G600" t="s">
        <v>101</v>
      </c>
      <c r="I600">
        <v>40464313</v>
      </c>
      <c r="J600" t="s">
        <v>3271</v>
      </c>
      <c r="K600" s="9">
        <v>45665.701805555553</v>
      </c>
      <c r="L600" s="9">
        <v>45666.416666666664</v>
      </c>
      <c r="M600" s="9">
        <v>45667.447881944441</v>
      </c>
      <c r="N600" t="s">
        <v>62</v>
      </c>
      <c r="O600" t="s">
        <v>62</v>
      </c>
      <c r="P600" s="8">
        <v>45667</v>
      </c>
      <c r="R600" t="s">
        <v>4965</v>
      </c>
      <c r="S600" t="s">
        <v>4845</v>
      </c>
      <c r="V600">
        <v>552125802996</v>
      </c>
      <c r="Y600" t="s">
        <v>3273</v>
      </c>
      <c r="Z600" t="s">
        <v>106</v>
      </c>
      <c r="AA600" t="s">
        <v>148</v>
      </c>
      <c r="AB600" t="s">
        <v>149</v>
      </c>
      <c r="AC600">
        <v>20910180</v>
      </c>
      <c r="AD600" t="s">
        <v>1697</v>
      </c>
      <c r="AE600" t="s">
        <v>3274</v>
      </c>
      <c r="AF600">
        <v>485</v>
      </c>
      <c r="AG600" t="s">
        <v>3275</v>
      </c>
      <c r="AM600" t="s">
        <v>119</v>
      </c>
      <c r="AN600" t="s">
        <v>108</v>
      </c>
      <c r="AP6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Row],[Comentário]]=back!C601,back!B601,""))))))))</f>
        <v/>
      </c>
      <c r="AQ6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01" spans="1:44" x14ac:dyDescent="0.25">
      <c r="A601" t="s">
        <v>5298</v>
      </c>
      <c r="B601">
        <v>137117025</v>
      </c>
      <c r="C601" t="s">
        <v>62</v>
      </c>
      <c r="E601">
        <v>27494129</v>
      </c>
      <c r="F601" t="s">
        <v>3272</v>
      </c>
      <c r="G601" t="s">
        <v>101</v>
      </c>
      <c r="I601">
        <v>40464313</v>
      </c>
      <c r="J601" t="s">
        <v>3271</v>
      </c>
      <c r="K601" s="9">
        <v>45667.44939814815</v>
      </c>
      <c r="L601" s="9">
        <v>45667.447997685187</v>
      </c>
      <c r="M601" s="9">
        <v>45667.44939814815</v>
      </c>
      <c r="N601" t="s">
        <v>62</v>
      </c>
      <c r="O601" t="s">
        <v>62</v>
      </c>
      <c r="P601" s="8">
        <v>45667</v>
      </c>
      <c r="Q601" t="s">
        <v>3864</v>
      </c>
      <c r="R601" t="s">
        <v>4846</v>
      </c>
      <c r="S601" t="s">
        <v>4845</v>
      </c>
      <c r="V601">
        <v>552125802996</v>
      </c>
      <c r="Y601" t="s">
        <v>3273</v>
      </c>
      <c r="Z601" t="s">
        <v>106</v>
      </c>
      <c r="AA601" t="s">
        <v>148</v>
      </c>
      <c r="AB601" t="s">
        <v>149</v>
      </c>
      <c r="AC601">
        <v>20910180</v>
      </c>
      <c r="AD601" t="s">
        <v>1697</v>
      </c>
      <c r="AE601" t="s">
        <v>3274</v>
      </c>
      <c r="AF601">
        <v>485</v>
      </c>
      <c r="AG601" t="s">
        <v>3275</v>
      </c>
      <c r="AM601" t="s">
        <v>119</v>
      </c>
      <c r="AN601" t="s">
        <v>108</v>
      </c>
      <c r="AP6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Row],[Comentário]]=back!C602,back!B602,""))))))))</f>
        <v/>
      </c>
      <c r="AQ6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2" spans="1:44" x14ac:dyDescent="0.25">
      <c r="A602" t="s">
        <v>5298</v>
      </c>
      <c r="B602">
        <v>137116141</v>
      </c>
      <c r="C602" t="s">
        <v>62</v>
      </c>
      <c r="E602">
        <v>27562650</v>
      </c>
      <c r="F602" t="s">
        <v>3617</v>
      </c>
      <c r="G602" t="s">
        <v>101</v>
      </c>
      <c r="I602">
        <v>40508511</v>
      </c>
      <c r="J602" t="s">
        <v>3616</v>
      </c>
      <c r="K602" s="9">
        <v>45667.445949074077</v>
      </c>
      <c r="L602" s="9">
        <v>45667.445833333331</v>
      </c>
      <c r="M602" s="9">
        <v>45667.445949074077</v>
      </c>
      <c r="N602" t="s">
        <v>62</v>
      </c>
      <c r="O602" t="s">
        <v>62</v>
      </c>
      <c r="P602" s="8">
        <v>45667</v>
      </c>
      <c r="Q602" t="s">
        <v>3868</v>
      </c>
      <c r="R602" t="s">
        <v>5112</v>
      </c>
      <c r="S602" t="s">
        <v>3618</v>
      </c>
      <c r="T602" t="s">
        <v>3619</v>
      </c>
      <c r="Y602" t="s">
        <v>3620</v>
      </c>
      <c r="Z602" t="s">
        <v>106</v>
      </c>
      <c r="AA602" t="s">
        <v>613</v>
      </c>
      <c r="AB602" t="s">
        <v>2398</v>
      </c>
      <c r="AC602">
        <v>42816210</v>
      </c>
      <c r="AD602" t="s">
        <v>3621</v>
      </c>
      <c r="AE602" t="s">
        <v>3622</v>
      </c>
      <c r="AF602">
        <v>245</v>
      </c>
      <c r="AM602" t="s">
        <v>222</v>
      </c>
      <c r="AN602" t="s">
        <v>108</v>
      </c>
      <c r="AP6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Row],[Comentário]]=back!C603,back!B603,""))))))))</f>
        <v/>
      </c>
      <c r="AQ6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3" spans="1:44" x14ac:dyDescent="0.25">
      <c r="A603" t="s">
        <v>5298</v>
      </c>
      <c r="B603">
        <v>137116087</v>
      </c>
      <c r="C603" t="s">
        <v>62</v>
      </c>
      <c r="E603">
        <v>27562650</v>
      </c>
      <c r="F603" t="s">
        <v>3617</v>
      </c>
      <c r="G603" t="s">
        <v>101</v>
      </c>
      <c r="I603">
        <v>40508511</v>
      </c>
      <c r="J603" t="s">
        <v>3616</v>
      </c>
      <c r="K603" s="9">
        <v>45667.445706018516</v>
      </c>
      <c r="L603" s="9">
        <v>45667.444444444445</v>
      </c>
      <c r="M603" s="9">
        <v>45667.445706018516</v>
      </c>
      <c r="N603" t="s">
        <v>62</v>
      </c>
      <c r="O603" t="s">
        <v>62</v>
      </c>
      <c r="P603" s="8">
        <v>45667</v>
      </c>
      <c r="R603" t="s">
        <v>5113</v>
      </c>
      <c r="S603" t="s">
        <v>3618</v>
      </c>
      <c r="T603" t="s">
        <v>3619</v>
      </c>
      <c r="Y603" t="s">
        <v>3620</v>
      </c>
      <c r="Z603" t="s">
        <v>106</v>
      </c>
      <c r="AA603" t="s">
        <v>613</v>
      </c>
      <c r="AB603" t="s">
        <v>2398</v>
      </c>
      <c r="AC603">
        <v>42816210</v>
      </c>
      <c r="AD603" t="s">
        <v>3621</v>
      </c>
      <c r="AE603" t="s">
        <v>3622</v>
      </c>
      <c r="AF603">
        <v>245</v>
      </c>
      <c r="AM603" t="s">
        <v>222</v>
      </c>
      <c r="AN603" t="s">
        <v>108</v>
      </c>
      <c r="AP6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Row],[Comentário]]=back!C604,back!B604,""))))))))</f>
        <v/>
      </c>
      <c r="AQ6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4" spans="1:44" x14ac:dyDescent="0.25">
      <c r="A604" t="s">
        <v>5298</v>
      </c>
      <c r="B604">
        <v>137115805</v>
      </c>
      <c r="C604" t="s">
        <v>62</v>
      </c>
      <c r="E604">
        <v>27562650</v>
      </c>
      <c r="F604" t="s">
        <v>3617</v>
      </c>
      <c r="G604" t="s">
        <v>101</v>
      </c>
      <c r="I604">
        <v>40508511</v>
      </c>
      <c r="J604" t="s">
        <v>3616</v>
      </c>
      <c r="K604" s="9">
        <v>45667.44462962963</v>
      </c>
      <c r="L604" s="9">
        <v>45667.442546296297</v>
      </c>
      <c r="M604" s="9">
        <v>45667.44462962963</v>
      </c>
      <c r="N604" t="s">
        <v>62</v>
      </c>
      <c r="O604" t="s">
        <v>62</v>
      </c>
      <c r="P604" s="8">
        <v>45667</v>
      </c>
      <c r="Q604" t="s">
        <v>3864</v>
      </c>
      <c r="R604" t="s">
        <v>4596</v>
      </c>
      <c r="S604" t="s">
        <v>3618</v>
      </c>
      <c r="T604" t="s">
        <v>3619</v>
      </c>
      <c r="Y604" t="s">
        <v>3620</v>
      </c>
      <c r="Z604" t="s">
        <v>106</v>
      </c>
      <c r="AA604" t="s">
        <v>613</v>
      </c>
      <c r="AB604" t="s">
        <v>2398</v>
      </c>
      <c r="AC604">
        <v>42816210</v>
      </c>
      <c r="AD604" t="s">
        <v>3621</v>
      </c>
      <c r="AE604" t="s">
        <v>3622</v>
      </c>
      <c r="AF604">
        <v>245</v>
      </c>
      <c r="AM604" t="s">
        <v>222</v>
      </c>
      <c r="AN604" t="s">
        <v>108</v>
      </c>
      <c r="AP6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Row],[Comentário]]=back!C605,back!B605,""))))))))</f>
        <v/>
      </c>
      <c r="AQ6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5" spans="1:44" x14ac:dyDescent="0.25">
      <c r="A605" t="s">
        <v>5298</v>
      </c>
      <c r="B605">
        <v>137115207</v>
      </c>
      <c r="C605" t="s">
        <v>62</v>
      </c>
      <c r="E605">
        <v>27562650</v>
      </c>
      <c r="F605" t="s">
        <v>3617</v>
      </c>
      <c r="G605" t="s">
        <v>101</v>
      </c>
      <c r="I605">
        <v>40508511</v>
      </c>
      <c r="J605" t="s">
        <v>3616</v>
      </c>
      <c r="K605" s="9">
        <v>45667.442372685182</v>
      </c>
      <c r="L605" s="9">
        <v>45667.439583333333</v>
      </c>
      <c r="M605" s="9">
        <v>45667.442372685182</v>
      </c>
      <c r="N605" t="s">
        <v>62</v>
      </c>
      <c r="O605" t="s">
        <v>62</v>
      </c>
      <c r="P605" s="8">
        <v>45667</v>
      </c>
      <c r="R605" t="s">
        <v>5114</v>
      </c>
      <c r="S605" t="s">
        <v>3618</v>
      </c>
      <c r="T605" t="s">
        <v>3619</v>
      </c>
      <c r="Y605" t="s">
        <v>3620</v>
      </c>
      <c r="Z605" t="s">
        <v>106</v>
      </c>
      <c r="AA605" t="s">
        <v>613</v>
      </c>
      <c r="AB605" t="s">
        <v>2398</v>
      </c>
      <c r="AC605">
        <v>42816210</v>
      </c>
      <c r="AD605" t="s">
        <v>3621</v>
      </c>
      <c r="AE605" t="s">
        <v>3622</v>
      </c>
      <c r="AF605">
        <v>245</v>
      </c>
      <c r="AM605" t="s">
        <v>222</v>
      </c>
      <c r="AN605" t="s">
        <v>108</v>
      </c>
      <c r="AP6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Row],[Comentário]]=back!C606,back!B606,""))))))))</f>
        <v/>
      </c>
      <c r="AQ6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6" spans="1:44" x14ac:dyDescent="0.25">
      <c r="A606" t="s">
        <v>5298</v>
      </c>
      <c r="B606">
        <v>137114384</v>
      </c>
      <c r="C606" t="s">
        <v>62</v>
      </c>
      <c r="E606">
        <v>27562650</v>
      </c>
      <c r="F606" t="s">
        <v>3617</v>
      </c>
      <c r="G606" t="s">
        <v>101</v>
      </c>
      <c r="I606">
        <v>40508511</v>
      </c>
      <c r="J606" t="s">
        <v>3616</v>
      </c>
      <c r="K606" s="9">
        <v>45667.439525462964</v>
      </c>
      <c r="L606" s="9">
        <v>45667.432638888888</v>
      </c>
      <c r="M606" s="9">
        <v>45667.439525462964</v>
      </c>
      <c r="N606" t="s">
        <v>62</v>
      </c>
      <c r="O606" t="s">
        <v>62</v>
      </c>
      <c r="P606" s="8">
        <v>45667</v>
      </c>
      <c r="R606" t="s">
        <v>5022</v>
      </c>
      <c r="S606" t="s">
        <v>3618</v>
      </c>
      <c r="T606" t="s">
        <v>3619</v>
      </c>
      <c r="Y606" t="s">
        <v>3620</v>
      </c>
      <c r="Z606" t="s">
        <v>106</v>
      </c>
      <c r="AA606" t="s">
        <v>613</v>
      </c>
      <c r="AB606" t="s">
        <v>2398</v>
      </c>
      <c r="AC606">
        <v>42816210</v>
      </c>
      <c r="AD606" t="s">
        <v>3621</v>
      </c>
      <c r="AE606" t="s">
        <v>3622</v>
      </c>
      <c r="AF606">
        <v>245</v>
      </c>
      <c r="AM606" t="s">
        <v>222</v>
      </c>
      <c r="AN606" t="s">
        <v>108</v>
      </c>
      <c r="AP6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Row],[Comentário]]=back!C607,back!B607,""))))))))</f>
        <v/>
      </c>
      <c r="AQ6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7" spans="1:44" x14ac:dyDescent="0.25">
      <c r="A607" t="s">
        <v>5298</v>
      </c>
      <c r="B607">
        <v>137113709</v>
      </c>
      <c r="C607" t="s">
        <v>62</v>
      </c>
      <c r="E607">
        <v>27562650</v>
      </c>
      <c r="F607" t="s">
        <v>3617</v>
      </c>
      <c r="G607" t="s">
        <v>101</v>
      </c>
      <c r="I607">
        <v>40508511</v>
      </c>
      <c r="J607" t="s">
        <v>3616</v>
      </c>
      <c r="K607" s="9">
        <v>45667.437384259261</v>
      </c>
      <c r="L607" s="9">
        <v>45667.432488425926</v>
      </c>
      <c r="M607" s="9">
        <v>45667.437384259261</v>
      </c>
      <c r="N607" t="s">
        <v>62</v>
      </c>
      <c r="O607" t="s">
        <v>62</v>
      </c>
      <c r="P607" s="8">
        <v>45667</v>
      </c>
      <c r="Q607" t="s">
        <v>3864</v>
      </c>
      <c r="R607" t="s">
        <v>4596</v>
      </c>
      <c r="S607" t="s">
        <v>3618</v>
      </c>
      <c r="T607" t="s">
        <v>3619</v>
      </c>
      <c r="Y607" t="s">
        <v>3620</v>
      </c>
      <c r="Z607" t="s">
        <v>106</v>
      </c>
      <c r="AA607" t="s">
        <v>613</v>
      </c>
      <c r="AB607" t="s">
        <v>2398</v>
      </c>
      <c r="AC607">
        <v>42816210</v>
      </c>
      <c r="AD607" t="s">
        <v>3621</v>
      </c>
      <c r="AE607" t="s">
        <v>3622</v>
      </c>
      <c r="AF607">
        <v>245</v>
      </c>
      <c r="AM607" t="s">
        <v>222</v>
      </c>
      <c r="AN607" t="s">
        <v>108</v>
      </c>
      <c r="AP6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Row],[Comentário]]=back!C608,back!B608,""))))))))</f>
        <v/>
      </c>
      <c r="AQ6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8" spans="1:44" x14ac:dyDescent="0.25">
      <c r="A608" t="s">
        <v>5298</v>
      </c>
      <c r="B608">
        <v>136972840</v>
      </c>
      <c r="C608" t="s">
        <v>62</v>
      </c>
      <c r="E608">
        <v>27562650</v>
      </c>
      <c r="F608" t="s">
        <v>3617</v>
      </c>
      <c r="G608" t="s">
        <v>101</v>
      </c>
      <c r="I608">
        <v>40508511</v>
      </c>
      <c r="J608" t="s">
        <v>3616</v>
      </c>
      <c r="K608" s="9">
        <v>45665.679525462961</v>
      </c>
      <c r="L608" s="9">
        <v>45666.375</v>
      </c>
      <c r="M608" s="9">
        <v>45667.432268518518</v>
      </c>
      <c r="N608" t="s">
        <v>62</v>
      </c>
      <c r="O608" t="s">
        <v>62</v>
      </c>
      <c r="P608" s="8">
        <v>45667</v>
      </c>
      <c r="R608" t="s">
        <v>4963</v>
      </c>
      <c r="S608" t="s">
        <v>3618</v>
      </c>
      <c r="T608" t="s">
        <v>3619</v>
      </c>
      <c r="Y608" t="s">
        <v>3620</v>
      </c>
      <c r="Z608" t="s">
        <v>106</v>
      </c>
      <c r="AA608" t="s">
        <v>613</v>
      </c>
      <c r="AB608" t="s">
        <v>2398</v>
      </c>
      <c r="AC608">
        <v>42816210</v>
      </c>
      <c r="AD608" t="s">
        <v>3621</v>
      </c>
      <c r="AE608" t="s">
        <v>3622</v>
      </c>
      <c r="AF608">
        <v>245</v>
      </c>
      <c r="AM608" t="s">
        <v>222</v>
      </c>
      <c r="AN608" t="s">
        <v>108</v>
      </c>
      <c r="AP6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Row],[Comentário]]=back!C609,back!B609,""))))))))</f>
        <v/>
      </c>
      <c r="AQ6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09" spans="1:44" x14ac:dyDescent="0.25">
      <c r="A609" t="s">
        <v>5298</v>
      </c>
      <c r="B609">
        <v>137112171</v>
      </c>
      <c r="C609" t="s">
        <v>62</v>
      </c>
      <c r="E609">
        <v>28616227</v>
      </c>
      <c r="F609" t="s">
        <v>226</v>
      </c>
      <c r="G609" t="s">
        <v>101</v>
      </c>
      <c r="I609">
        <v>41071970</v>
      </c>
      <c r="J609" t="s">
        <v>225</v>
      </c>
      <c r="K609" s="9">
        <v>45667.431493055556</v>
      </c>
      <c r="L609" s="9">
        <v>45667.430601851855</v>
      </c>
      <c r="M609" s="9">
        <v>45667.431493055556</v>
      </c>
      <c r="N609" t="s">
        <v>62</v>
      </c>
      <c r="O609" t="s">
        <v>62</v>
      </c>
      <c r="P609" s="8">
        <v>45667</v>
      </c>
      <c r="Q609" t="s">
        <v>3864</v>
      </c>
      <c r="R609" t="s">
        <v>3979</v>
      </c>
      <c r="S609" t="s">
        <v>227</v>
      </c>
      <c r="T609" t="s">
        <v>228</v>
      </c>
      <c r="Y609" t="s">
        <v>229</v>
      </c>
      <c r="Z609" t="s">
        <v>106</v>
      </c>
      <c r="AA609" t="s">
        <v>107</v>
      </c>
      <c r="AB609" t="s">
        <v>110</v>
      </c>
      <c r="AC609">
        <v>3137020</v>
      </c>
      <c r="AD609" t="s">
        <v>230</v>
      </c>
      <c r="AE609" t="s">
        <v>231</v>
      </c>
      <c r="AF609">
        <v>513</v>
      </c>
      <c r="AM609" t="s">
        <v>119</v>
      </c>
      <c r="AP6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Row],[Comentário]]=back!C610,back!B610,""))))))))</f>
        <v/>
      </c>
      <c r="AQ6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0" spans="1:44" x14ac:dyDescent="0.25">
      <c r="A610" t="s">
        <v>5298</v>
      </c>
      <c r="B610">
        <v>137111417</v>
      </c>
      <c r="C610" t="s">
        <v>62</v>
      </c>
      <c r="E610">
        <v>27500708</v>
      </c>
      <c r="F610" t="s">
        <v>3519</v>
      </c>
      <c r="G610" t="s">
        <v>101</v>
      </c>
      <c r="I610">
        <v>40466743</v>
      </c>
      <c r="J610" t="s">
        <v>3518</v>
      </c>
      <c r="K610" s="9">
        <v>45667.428587962961</v>
      </c>
      <c r="L610" s="9">
        <v>45667.427083333336</v>
      </c>
      <c r="M610" s="9">
        <v>45667.428587962961</v>
      </c>
      <c r="N610" t="s">
        <v>62</v>
      </c>
      <c r="O610" t="s">
        <v>62</v>
      </c>
      <c r="P610" s="8">
        <v>45667</v>
      </c>
      <c r="R610" t="s">
        <v>5020</v>
      </c>
      <c r="S610" t="s">
        <v>3520</v>
      </c>
      <c r="T610" t="s">
        <v>3521</v>
      </c>
      <c r="V610">
        <v>551136125600</v>
      </c>
      <c r="Y610" t="s">
        <v>3522</v>
      </c>
      <c r="Z610" t="s">
        <v>106</v>
      </c>
      <c r="AA610" t="s">
        <v>107</v>
      </c>
      <c r="AB610" t="s">
        <v>3523</v>
      </c>
      <c r="AC610">
        <v>9380000</v>
      </c>
      <c r="AD610" t="s">
        <v>3524</v>
      </c>
      <c r="AE610" t="s">
        <v>3525</v>
      </c>
      <c r="AF610">
        <v>1240</v>
      </c>
      <c r="AM610" t="s">
        <v>222</v>
      </c>
      <c r="AN610" t="s">
        <v>108</v>
      </c>
      <c r="AP6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Row],[Comentário]]=back!C611,back!B611,""))))))))</f>
        <v/>
      </c>
      <c r="AQ6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1" spans="1:44" x14ac:dyDescent="0.25">
      <c r="A611" t="s">
        <v>5298</v>
      </c>
      <c r="B611">
        <v>137110877</v>
      </c>
      <c r="C611" t="s">
        <v>62</v>
      </c>
      <c r="E611">
        <v>27500708</v>
      </c>
      <c r="F611" t="s">
        <v>3519</v>
      </c>
      <c r="G611" t="s">
        <v>101</v>
      </c>
      <c r="I611">
        <v>40466743</v>
      </c>
      <c r="J611" t="s">
        <v>3518</v>
      </c>
      <c r="K611" s="9">
        <v>45667.426435185182</v>
      </c>
      <c r="L611" s="9">
        <v>45667.426388888889</v>
      </c>
      <c r="M611" s="9">
        <v>45667.426435185182</v>
      </c>
      <c r="N611" t="s">
        <v>62</v>
      </c>
      <c r="O611" t="s">
        <v>62</v>
      </c>
      <c r="P611" s="8">
        <v>45667</v>
      </c>
      <c r="Q611" t="s">
        <v>3868</v>
      </c>
      <c r="R611" t="s">
        <v>5021</v>
      </c>
      <c r="S611" t="s">
        <v>3520</v>
      </c>
      <c r="T611" t="s">
        <v>3521</v>
      </c>
      <c r="V611">
        <v>551136125600</v>
      </c>
      <c r="Y611" t="s">
        <v>3522</v>
      </c>
      <c r="Z611" t="s">
        <v>106</v>
      </c>
      <c r="AA611" t="s">
        <v>107</v>
      </c>
      <c r="AB611" t="s">
        <v>3523</v>
      </c>
      <c r="AC611">
        <v>9380000</v>
      </c>
      <c r="AD611" t="s">
        <v>3524</v>
      </c>
      <c r="AE611" t="s">
        <v>3525</v>
      </c>
      <c r="AF611">
        <v>1240</v>
      </c>
      <c r="AM611" t="s">
        <v>222</v>
      </c>
      <c r="AN611" t="s">
        <v>108</v>
      </c>
      <c r="AP6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Row],[Comentário]]=back!C612,back!B612,""))))))))</f>
        <v/>
      </c>
      <c r="AQ6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2" spans="1:44" x14ac:dyDescent="0.25">
      <c r="A612" t="s">
        <v>5298</v>
      </c>
      <c r="B612">
        <v>137110814</v>
      </c>
      <c r="C612" t="s">
        <v>62</v>
      </c>
      <c r="E612">
        <v>27500708</v>
      </c>
      <c r="F612" t="s">
        <v>3519</v>
      </c>
      <c r="G612" t="s">
        <v>101</v>
      </c>
      <c r="I612">
        <v>40466743</v>
      </c>
      <c r="J612" t="s">
        <v>3518</v>
      </c>
      <c r="K612" s="9">
        <v>45667.426157407404</v>
      </c>
      <c r="L612" s="9">
        <v>45667.425694444442</v>
      </c>
      <c r="M612" s="9">
        <v>45667.426157407404</v>
      </c>
      <c r="N612" t="s">
        <v>62</v>
      </c>
      <c r="O612" t="s">
        <v>62</v>
      </c>
      <c r="P612" s="8">
        <v>45667</v>
      </c>
      <c r="R612" t="s">
        <v>5022</v>
      </c>
      <c r="S612" t="s">
        <v>3520</v>
      </c>
      <c r="T612" t="s">
        <v>3521</v>
      </c>
      <c r="V612">
        <v>551136125600</v>
      </c>
      <c r="Y612" t="s">
        <v>3522</v>
      </c>
      <c r="Z612" t="s">
        <v>106</v>
      </c>
      <c r="AA612" t="s">
        <v>107</v>
      </c>
      <c r="AB612" t="s">
        <v>3523</v>
      </c>
      <c r="AC612">
        <v>9380000</v>
      </c>
      <c r="AD612" t="s">
        <v>3524</v>
      </c>
      <c r="AE612" t="s">
        <v>3525</v>
      </c>
      <c r="AF612">
        <v>1240</v>
      </c>
      <c r="AM612" t="s">
        <v>222</v>
      </c>
      <c r="AN612" t="s">
        <v>108</v>
      </c>
      <c r="AP6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Row],[Comentário]]=back!C613,back!B613,""))))))))</f>
        <v/>
      </c>
      <c r="AQ6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3" spans="1:44" x14ac:dyDescent="0.25">
      <c r="A613" t="s">
        <v>5298</v>
      </c>
      <c r="B613">
        <v>137110543</v>
      </c>
      <c r="C613" t="s">
        <v>62</v>
      </c>
      <c r="E613">
        <v>27500708</v>
      </c>
      <c r="F613" t="s">
        <v>3519</v>
      </c>
      <c r="G613" t="s">
        <v>101</v>
      </c>
      <c r="I613">
        <v>40466743</v>
      </c>
      <c r="J613" t="s">
        <v>3518</v>
      </c>
      <c r="K613" s="9">
        <v>45667.425104166665</v>
      </c>
      <c r="L613" s="9">
        <v>45667.421759259261</v>
      </c>
      <c r="M613" s="9">
        <v>45667.425104166665</v>
      </c>
      <c r="N613" t="s">
        <v>62</v>
      </c>
      <c r="O613" t="s">
        <v>62</v>
      </c>
      <c r="P613" s="8">
        <v>45667</v>
      </c>
      <c r="Q613" t="s">
        <v>3864</v>
      </c>
      <c r="R613" t="s">
        <v>4567</v>
      </c>
      <c r="S613" t="s">
        <v>3520</v>
      </c>
      <c r="T613" t="s">
        <v>3521</v>
      </c>
      <c r="V613">
        <v>551136125600</v>
      </c>
      <c r="Y613" t="s">
        <v>3522</v>
      </c>
      <c r="Z613" t="s">
        <v>106</v>
      </c>
      <c r="AA613" t="s">
        <v>107</v>
      </c>
      <c r="AB613" t="s">
        <v>3523</v>
      </c>
      <c r="AC613">
        <v>9380000</v>
      </c>
      <c r="AD613" t="s">
        <v>3524</v>
      </c>
      <c r="AE613" t="s">
        <v>3525</v>
      </c>
      <c r="AF613">
        <v>1240</v>
      </c>
      <c r="AM613" t="s">
        <v>222</v>
      </c>
      <c r="AN613" t="s">
        <v>108</v>
      </c>
      <c r="AP6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Row],[Comentário]]=back!C614,back!B614,""))))))))</f>
        <v/>
      </c>
      <c r="AQ6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4" spans="1:44" x14ac:dyDescent="0.25">
      <c r="A614" t="s">
        <v>5298</v>
      </c>
      <c r="B614">
        <v>137109748</v>
      </c>
      <c r="C614" t="s">
        <v>62</v>
      </c>
      <c r="E614">
        <v>27500708</v>
      </c>
      <c r="F614" t="s">
        <v>3519</v>
      </c>
      <c r="G614" t="s">
        <v>101</v>
      </c>
      <c r="I614">
        <v>40466743</v>
      </c>
      <c r="J614" t="s">
        <v>3518</v>
      </c>
      <c r="K614" s="9">
        <v>45667.421770833331</v>
      </c>
      <c r="L614" s="9">
        <v>45667.420254629629</v>
      </c>
      <c r="M614" s="9">
        <v>45667.421770833331</v>
      </c>
      <c r="N614" t="s">
        <v>62</v>
      </c>
      <c r="O614" t="s">
        <v>62</v>
      </c>
      <c r="P614" s="8">
        <v>45667</v>
      </c>
      <c r="Q614" t="s">
        <v>3864</v>
      </c>
      <c r="R614" t="s">
        <v>4567</v>
      </c>
      <c r="S614" t="s">
        <v>3520</v>
      </c>
      <c r="T614" t="s">
        <v>3521</v>
      </c>
      <c r="V614">
        <v>551136125600</v>
      </c>
      <c r="Y614" t="s">
        <v>3522</v>
      </c>
      <c r="Z614" t="s">
        <v>106</v>
      </c>
      <c r="AA614" t="s">
        <v>107</v>
      </c>
      <c r="AB614" t="s">
        <v>3523</v>
      </c>
      <c r="AC614">
        <v>9380000</v>
      </c>
      <c r="AD614" t="s">
        <v>3524</v>
      </c>
      <c r="AE614" t="s">
        <v>3525</v>
      </c>
      <c r="AF614">
        <v>1240</v>
      </c>
      <c r="AM614" t="s">
        <v>222</v>
      </c>
      <c r="AN614" t="s">
        <v>108</v>
      </c>
      <c r="AP6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Row],[Comentário]]=back!C615,back!B615,""))))))))</f>
        <v/>
      </c>
      <c r="AQ6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5" spans="1:44" x14ac:dyDescent="0.25">
      <c r="A615" t="s">
        <v>5298</v>
      </c>
      <c r="B615">
        <v>137066907</v>
      </c>
      <c r="C615" t="s">
        <v>62</v>
      </c>
      <c r="E615">
        <v>27500708</v>
      </c>
      <c r="F615" t="s">
        <v>3519</v>
      </c>
      <c r="G615" t="s">
        <v>101</v>
      </c>
      <c r="I615">
        <v>40466743</v>
      </c>
      <c r="J615" t="s">
        <v>3518</v>
      </c>
      <c r="K615" s="9">
        <v>45666.661979166667</v>
      </c>
      <c r="L615" s="9">
        <v>45667.416666666664</v>
      </c>
      <c r="M615" s="9">
        <v>45667.419918981483</v>
      </c>
      <c r="N615" t="s">
        <v>62</v>
      </c>
      <c r="O615" t="s">
        <v>62</v>
      </c>
      <c r="P615" s="8">
        <v>45667</v>
      </c>
      <c r="R615" t="s">
        <v>5023</v>
      </c>
      <c r="S615" t="s">
        <v>3520</v>
      </c>
      <c r="T615" t="s">
        <v>3521</v>
      </c>
      <c r="V615">
        <v>551136125600</v>
      </c>
      <c r="Y615" t="s">
        <v>3522</v>
      </c>
      <c r="Z615" t="s">
        <v>106</v>
      </c>
      <c r="AA615" t="s">
        <v>107</v>
      </c>
      <c r="AB615" t="s">
        <v>3523</v>
      </c>
      <c r="AC615">
        <v>9380000</v>
      </c>
      <c r="AD615" t="s">
        <v>3524</v>
      </c>
      <c r="AE615" t="s">
        <v>3525</v>
      </c>
      <c r="AF615">
        <v>1240</v>
      </c>
      <c r="AM615" t="s">
        <v>222</v>
      </c>
      <c r="AN615" t="s">
        <v>108</v>
      </c>
      <c r="AP6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Row],[Comentário]]=back!C616,back!B616,""))))))))</f>
        <v/>
      </c>
      <c r="AQ6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6" spans="1:44" x14ac:dyDescent="0.25">
      <c r="A616" t="s">
        <v>5298</v>
      </c>
      <c r="B616">
        <v>136983362</v>
      </c>
      <c r="C616" t="s">
        <v>62</v>
      </c>
      <c r="E616">
        <v>27487560</v>
      </c>
      <c r="F616" t="s">
        <v>3450</v>
      </c>
      <c r="G616" t="s">
        <v>101</v>
      </c>
      <c r="I616">
        <v>40461274</v>
      </c>
      <c r="J616" t="s">
        <v>3449</v>
      </c>
      <c r="K616" s="9">
        <v>45665.706111111111</v>
      </c>
      <c r="L616" s="9">
        <v>45666.375</v>
      </c>
      <c r="M616" s="9">
        <v>45667.41915509259</v>
      </c>
      <c r="N616" t="s">
        <v>62</v>
      </c>
      <c r="O616" t="s">
        <v>62</v>
      </c>
      <c r="P616" s="8">
        <v>45667</v>
      </c>
      <c r="R616" t="s">
        <v>4964</v>
      </c>
      <c r="S616" t="s">
        <v>3451</v>
      </c>
      <c r="T616" t="s">
        <v>4961</v>
      </c>
      <c r="V616">
        <v>5544997193408</v>
      </c>
      <c r="Y616" t="s">
        <v>3452</v>
      </c>
      <c r="Z616" t="s">
        <v>106</v>
      </c>
      <c r="AA616" t="s">
        <v>315</v>
      </c>
      <c r="AB616" t="s">
        <v>3453</v>
      </c>
      <c r="AC616">
        <v>87180000</v>
      </c>
      <c r="AD616" t="s">
        <v>3454</v>
      </c>
      <c r="AE616" t="s">
        <v>3455</v>
      </c>
      <c r="AF616">
        <v>850</v>
      </c>
      <c r="AM616" t="s">
        <v>222</v>
      </c>
      <c r="AN616" t="s">
        <v>258</v>
      </c>
      <c r="AP6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Row],[Comentário]]=back!C617,back!B617,""))))))))</f>
        <v/>
      </c>
      <c r="AQ6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7" spans="1:44" x14ac:dyDescent="0.25">
      <c r="A617" t="s">
        <v>5298</v>
      </c>
      <c r="B617">
        <v>137108319</v>
      </c>
      <c r="C617" t="s">
        <v>62</v>
      </c>
      <c r="E617">
        <v>27487560</v>
      </c>
      <c r="F617" t="s">
        <v>3450</v>
      </c>
      <c r="G617" t="s">
        <v>101</v>
      </c>
      <c r="I617">
        <v>40461274</v>
      </c>
      <c r="J617" t="s">
        <v>3449</v>
      </c>
      <c r="K617" s="9">
        <v>45667.41646990741</v>
      </c>
      <c r="L617" s="9">
        <v>45667.415972222225</v>
      </c>
      <c r="M617" s="9">
        <v>45667.41646990741</v>
      </c>
      <c r="N617" t="s">
        <v>62</v>
      </c>
      <c r="O617" t="s">
        <v>62</v>
      </c>
      <c r="P617" s="8">
        <v>45667</v>
      </c>
      <c r="R617" t="s">
        <v>5024</v>
      </c>
      <c r="S617" t="s">
        <v>3451</v>
      </c>
      <c r="T617" t="s">
        <v>4961</v>
      </c>
      <c r="V617">
        <v>5544997193408</v>
      </c>
      <c r="Y617" t="s">
        <v>3452</v>
      </c>
      <c r="Z617" t="s">
        <v>106</v>
      </c>
      <c r="AA617" t="s">
        <v>315</v>
      </c>
      <c r="AB617" t="s">
        <v>3453</v>
      </c>
      <c r="AC617">
        <v>87180000</v>
      </c>
      <c r="AD617" t="s">
        <v>3454</v>
      </c>
      <c r="AE617" t="s">
        <v>3455</v>
      </c>
      <c r="AF617">
        <v>850</v>
      </c>
      <c r="AM617" t="s">
        <v>222</v>
      </c>
      <c r="AN617" t="s">
        <v>258</v>
      </c>
      <c r="AP6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Row],[Comentário]]=back!C618,back!B618,""))))))))</f>
        <v/>
      </c>
      <c r="AQ6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8" spans="1:44" x14ac:dyDescent="0.25">
      <c r="A618" t="s">
        <v>5298</v>
      </c>
      <c r="B618">
        <v>137107821</v>
      </c>
      <c r="C618" t="s">
        <v>62</v>
      </c>
      <c r="E618">
        <v>27487560</v>
      </c>
      <c r="F618" t="s">
        <v>3450</v>
      </c>
      <c r="G618" t="s">
        <v>101</v>
      </c>
      <c r="I618">
        <v>40461274</v>
      </c>
      <c r="J618" t="s">
        <v>3449</v>
      </c>
      <c r="K618" s="9">
        <v>45667.414386574077</v>
      </c>
      <c r="L618" s="9">
        <v>45667.414143518516</v>
      </c>
      <c r="M618" s="9">
        <v>45667.414386574077</v>
      </c>
      <c r="N618" t="s">
        <v>62</v>
      </c>
      <c r="O618" t="s">
        <v>62</v>
      </c>
      <c r="P618" s="8">
        <v>45667</v>
      </c>
      <c r="Q618" t="s">
        <v>3864</v>
      </c>
      <c r="R618" t="s">
        <v>5025</v>
      </c>
      <c r="S618" t="s">
        <v>3451</v>
      </c>
      <c r="T618" t="s">
        <v>4961</v>
      </c>
      <c r="V618">
        <v>5544997193408</v>
      </c>
      <c r="Y618" t="s">
        <v>3452</v>
      </c>
      <c r="Z618" t="s">
        <v>106</v>
      </c>
      <c r="AA618" t="s">
        <v>315</v>
      </c>
      <c r="AB618" t="s">
        <v>3453</v>
      </c>
      <c r="AC618">
        <v>87180000</v>
      </c>
      <c r="AD618" t="s">
        <v>3454</v>
      </c>
      <c r="AE618" t="s">
        <v>3455</v>
      </c>
      <c r="AF618">
        <v>850</v>
      </c>
      <c r="AM618" t="s">
        <v>222</v>
      </c>
      <c r="AN618" t="s">
        <v>258</v>
      </c>
      <c r="AP6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Row],[Comentário]]=back!C619,back!B619,""))))))))</f>
        <v/>
      </c>
      <c r="AQ6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9" spans="1:44" x14ac:dyDescent="0.25">
      <c r="A619" t="s">
        <v>5298</v>
      </c>
      <c r="B619">
        <v>137108258</v>
      </c>
      <c r="C619" t="s">
        <v>62</v>
      </c>
      <c r="E619">
        <v>27487560</v>
      </c>
      <c r="F619" t="s">
        <v>3450</v>
      </c>
      <c r="G619" t="s">
        <v>101</v>
      </c>
      <c r="I619">
        <v>40461274</v>
      </c>
      <c r="J619" t="s">
        <v>3449</v>
      </c>
      <c r="K619" s="9">
        <v>45667.41615740741</v>
      </c>
      <c r="L619" s="9">
        <v>45667.413888888892</v>
      </c>
      <c r="M619" s="9">
        <v>45667.41615740741</v>
      </c>
      <c r="N619" t="s">
        <v>62</v>
      </c>
      <c r="O619" t="s">
        <v>62</v>
      </c>
      <c r="P619" s="8">
        <v>45667</v>
      </c>
      <c r="R619" t="s">
        <v>5026</v>
      </c>
      <c r="S619" t="s">
        <v>3451</v>
      </c>
      <c r="T619" t="s">
        <v>4961</v>
      </c>
      <c r="V619">
        <v>5544997193408</v>
      </c>
      <c r="Y619" t="s">
        <v>3452</v>
      </c>
      <c r="Z619" t="s">
        <v>106</v>
      </c>
      <c r="AA619" t="s">
        <v>315</v>
      </c>
      <c r="AB619" t="s">
        <v>3453</v>
      </c>
      <c r="AC619">
        <v>87180000</v>
      </c>
      <c r="AD619" t="s">
        <v>3454</v>
      </c>
      <c r="AE619" t="s">
        <v>3455</v>
      </c>
      <c r="AF619">
        <v>850</v>
      </c>
      <c r="AM619" t="s">
        <v>222</v>
      </c>
      <c r="AN619" t="s">
        <v>258</v>
      </c>
      <c r="AP6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Row],[Comentário]]=back!C620,back!B620,""))))))))</f>
        <v/>
      </c>
      <c r="AQ6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0" spans="1:44" x14ac:dyDescent="0.25">
      <c r="A620" t="s">
        <v>5298</v>
      </c>
      <c r="B620">
        <v>137107496</v>
      </c>
      <c r="C620" t="s">
        <v>62</v>
      </c>
      <c r="E620">
        <v>27487560</v>
      </c>
      <c r="F620" t="s">
        <v>3450</v>
      </c>
      <c r="G620" t="s">
        <v>101</v>
      </c>
      <c r="I620">
        <v>40461274</v>
      </c>
      <c r="J620" t="s">
        <v>3449</v>
      </c>
      <c r="K620" s="9">
        <v>45667.413113425922</v>
      </c>
      <c r="L620" s="9">
        <v>45667.412743055553</v>
      </c>
      <c r="M620" s="9">
        <v>45667.413113425922</v>
      </c>
      <c r="N620" t="s">
        <v>62</v>
      </c>
      <c r="O620" t="s">
        <v>62</v>
      </c>
      <c r="P620" s="8">
        <v>45667</v>
      </c>
      <c r="Q620" t="s">
        <v>3864</v>
      </c>
      <c r="R620" t="s">
        <v>5025</v>
      </c>
      <c r="S620" t="s">
        <v>3451</v>
      </c>
      <c r="T620" t="s">
        <v>4961</v>
      </c>
      <c r="V620">
        <v>5544997193408</v>
      </c>
      <c r="Y620" t="s">
        <v>3452</v>
      </c>
      <c r="Z620" t="s">
        <v>106</v>
      </c>
      <c r="AA620" t="s">
        <v>315</v>
      </c>
      <c r="AB620" t="s">
        <v>3453</v>
      </c>
      <c r="AC620">
        <v>87180000</v>
      </c>
      <c r="AD620" t="s">
        <v>3454</v>
      </c>
      <c r="AE620" t="s">
        <v>3455</v>
      </c>
      <c r="AF620">
        <v>850</v>
      </c>
      <c r="AM620" t="s">
        <v>222</v>
      </c>
      <c r="AN620" t="s">
        <v>258</v>
      </c>
      <c r="AP6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Row],[Comentário]]=back!C621,back!B621,""))))))))</f>
        <v/>
      </c>
      <c r="AQ6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1" spans="1:44" x14ac:dyDescent="0.25">
      <c r="A621" t="s">
        <v>5298</v>
      </c>
      <c r="B621">
        <v>136547896</v>
      </c>
      <c r="E621">
        <v>28357928</v>
      </c>
      <c r="F621" t="s">
        <v>3121</v>
      </c>
      <c r="G621" t="s">
        <v>101</v>
      </c>
      <c r="I621">
        <v>40937008</v>
      </c>
      <c r="J621" t="s">
        <v>3120</v>
      </c>
      <c r="K621" s="9">
        <v>45653.4844212963</v>
      </c>
      <c r="L621" s="9">
        <v>45660.4844212963</v>
      </c>
      <c r="M621" s="9">
        <v>45667.412106481483</v>
      </c>
      <c r="N621" t="s">
        <v>62</v>
      </c>
      <c r="O621" t="s">
        <v>62</v>
      </c>
      <c r="P621" s="8">
        <v>45667</v>
      </c>
      <c r="R621" t="s">
        <v>61</v>
      </c>
      <c r="S621" t="s">
        <v>3122</v>
      </c>
      <c r="Y621" t="s">
        <v>3123</v>
      </c>
      <c r="Z621" t="s">
        <v>106</v>
      </c>
      <c r="AA621" t="s">
        <v>107</v>
      </c>
      <c r="AB621" t="s">
        <v>274</v>
      </c>
      <c r="AC621">
        <v>15803225</v>
      </c>
      <c r="AD621" t="s">
        <v>3124</v>
      </c>
      <c r="AE621" t="s">
        <v>3125</v>
      </c>
      <c r="AF621">
        <v>308</v>
      </c>
      <c r="AM621" t="s">
        <v>1410</v>
      </c>
      <c r="AN621" t="s">
        <v>1474</v>
      </c>
      <c r="AP6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Row],[Comentário]]=back!C622,back!B622,""))))))))</f>
        <v>CONTRATO</v>
      </c>
      <c r="AQ6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2" spans="1:44" x14ac:dyDescent="0.25">
      <c r="A622" t="s">
        <v>5298</v>
      </c>
      <c r="B622">
        <v>137098134</v>
      </c>
      <c r="C622" t="s">
        <v>62</v>
      </c>
      <c r="E622">
        <v>28767733</v>
      </c>
      <c r="F622" t="s">
        <v>5001</v>
      </c>
      <c r="G622" t="s">
        <v>101</v>
      </c>
      <c r="K622" s="9">
        <v>45667.372094907405</v>
      </c>
      <c r="L622" s="9">
        <v>45667.37222222222</v>
      </c>
      <c r="M622" s="9">
        <v>45667.372094907405</v>
      </c>
      <c r="N622" t="s">
        <v>62</v>
      </c>
      <c r="O622" t="s">
        <v>62</v>
      </c>
      <c r="P622" s="8">
        <v>45667</v>
      </c>
      <c r="R622" t="s">
        <v>5022</v>
      </c>
      <c r="AP6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Row],[Comentário]]=back!C623,back!B623,""))))))))</f>
        <v/>
      </c>
      <c r="AQ6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3" spans="1:44" x14ac:dyDescent="0.25">
      <c r="A623" t="s">
        <v>5298</v>
      </c>
      <c r="B623">
        <v>137098223</v>
      </c>
      <c r="C623" t="s">
        <v>62</v>
      </c>
      <c r="E623">
        <v>28767733</v>
      </c>
      <c r="F623" t="s">
        <v>5001</v>
      </c>
      <c r="G623" t="s">
        <v>101</v>
      </c>
      <c r="K623" s="9">
        <v>45667.372569444444</v>
      </c>
      <c r="L623" s="9">
        <v>45667.37222222222</v>
      </c>
      <c r="M623" s="9">
        <v>45667.372569444444</v>
      </c>
      <c r="N623" t="s">
        <v>62</v>
      </c>
      <c r="O623" t="s">
        <v>62</v>
      </c>
      <c r="P623" s="8">
        <v>45667</v>
      </c>
      <c r="R623" t="s">
        <v>5034</v>
      </c>
      <c r="AP6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Row],[Comentário]]=back!C624,back!B624,""))))))))</f>
        <v/>
      </c>
      <c r="AQ6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4" spans="1:44" x14ac:dyDescent="0.25">
      <c r="A624" t="s">
        <v>5298</v>
      </c>
      <c r="B624">
        <v>137098131</v>
      </c>
      <c r="C624" t="s">
        <v>62</v>
      </c>
      <c r="E624">
        <v>28767733</v>
      </c>
      <c r="F624" t="s">
        <v>5001</v>
      </c>
      <c r="G624" t="s">
        <v>101</v>
      </c>
      <c r="K624" s="9">
        <v>45667.372071759259</v>
      </c>
      <c r="L624" s="9">
        <v>45667.37127314815</v>
      </c>
      <c r="M624" s="9">
        <v>45667.372071759259</v>
      </c>
      <c r="N624" t="s">
        <v>62</v>
      </c>
      <c r="O624" t="s">
        <v>62</v>
      </c>
      <c r="P624" s="8">
        <v>45667</v>
      </c>
      <c r="Q624" t="s">
        <v>3864</v>
      </c>
      <c r="R624" t="s">
        <v>5035</v>
      </c>
      <c r="AP6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Row],[Comentário]]=back!C625,back!B625,""))))))))</f>
        <v/>
      </c>
      <c r="AQ6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5" spans="1:44" x14ac:dyDescent="0.25">
      <c r="A625" t="s">
        <v>5298</v>
      </c>
      <c r="B625">
        <v>137097965</v>
      </c>
      <c r="C625" t="s">
        <v>62</v>
      </c>
      <c r="E625">
        <v>28767725</v>
      </c>
      <c r="F625" t="s">
        <v>5098</v>
      </c>
      <c r="G625" t="s">
        <v>101</v>
      </c>
      <c r="K625" s="9">
        <v>45667.370983796296</v>
      </c>
      <c r="L625" s="9">
        <v>45667.370138888888</v>
      </c>
      <c r="M625" s="9">
        <v>45667.370983796296</v>
      </c>
      <c r="N625" t="s">
        <v>62</v>
      </c>
      <c r="O625" t="s">
        <v>62</v>
      </c>
      <c r="P625" s="8">
        <v>45667</v>
      </c>
      <c r="R625" t="s">
        <v>5036</v>
      </c>
      <c r="AP6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Row],[Comentário]]=back!C626,back!B626,""))))))))</f>
        <v/>
      </c>
      <c r="AQ6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6" spans="1:44" x14ac:dyDescent="0.25">
      <c r="A626" t="s">
        <v>5298</v>
      </c>
      <c r="B626">
        <v>137097684</v>
      </c>
      <c r="C626" t="s">
        <v>62</v>
      </c>
      <c r="E626">
        <v>28767725</v>
      </c>
      <c r="F626" t="s">
        <v>5098</v>
      </c>
      <c r="G626" t="s">
        <v>101</v>
      </c>
      <c r="K626" s="9">
        <v>45667.36928240741</v>
      </c>
      <c r="L626" s="9">
        <v>45667.369444444441</v>
      </c>
      <c r="M626" s="9">
        <v>45667.36928240741</v>
      </c>
      <c r="N626" t="s">
        <v>62</v>
      </c>
      <c r="O626" t="s">
        <v>62</v>
      </c>
      <c r="P626" s="8">
        <v>45667</v>
      </c>
      <c r="R626" t="s">
        <v>5022</v>
      </c>
      <c r="AP6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Row],[Comentário]]=back!C627,back!B627,""))))))))</f>
        <v/>
      </c>
      <c r="AQ6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7" spans="1:44" x14ac:dyDescent="0.25">
      <c r="A627" t="s">
        <v>5298</v>
      </c>
      <c r="B627">
        <v>137097705</v>
      </c>
      <c r="C627" t="s">
        <v>62</v>
      </c>
      <c r="E627">
        <v>28767725</v>
      </c>
      <c r="F627" t="s">
        <v>5098</v>
      </c>
      <c r="G627" t="s">
        <v>101</v>
      </c>
      <c r="K627" s="9">
        <v>45667.369375000002</v>
      </c>
      <c r="L627" s="9">
        <v>45667.367604166669</v>
      </c>
      <c r="M627" s="9">
        <v>45667.369375000002</v>
      </c>
      <c r="N627" t="s">
        <v>62</v>
      </c>
      <c r="O627" t="s">
        <v>62</v>
      </c>
      <c r="P627" s="8">
        <v>45667</v>
      </c>
      <c r="Q627" t="s">
        <v>3864</v>
      </c>
      <c r="R627" t="s">
        <v>5037</v>
      </c>
      <c r="AP6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Row],[Comentário]]=back!C628,back!B628,""))))))))</f>
        <v/>
      </c>
      <c r="AQ6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8" spans="1:44" x14ac:dyDescent="0.25">
      <c r="A628" t="s">
        <v>5298</v>
      </c>
      <c r="B628">
        <v>137095852</v>
      </c>
      <c r="C628" t="s">
        <v>62</v>
      </c>
      <c r="E628">
        <v>28767584</v>
      </c>
      <c r="F628" t="s">
        <v>5003</v>
      </c>
      <c r="G628" t="s">
        <v>101</v>
      </c>
      <c r="K628" s="9">
        <v>45667.356863425928</v>
      </c>
      <c r="L628" s="9">
        <v>45667.356944444444</v>
      </c>
      <c r="M628" s="9">
        <v>45667.356863425928</v>
      </c>
      <c r="N628" t="s">
        <v>62</v>
      </c>
      <c r="O628" t="s">
        <v>62</v>
      </c>
      <c r="P628" s="8">
        <v>45667</v>
      </c>
      <c r="R628" t="s">
        <v>5027</v>
      </c>
      <c r="AP6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Row],[Comentário]]=back!C629,back!B629,""))))))))</f>
        <v/>
      </c>
      <c r="AQ6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9" spans="1:44" x14ac:dyDescent="0.25">
      <c r="A629" t="s">
        <v>5298</v>
      </c>
      <c r="B629">
        <v>137095855</v>
      </c>
      <c r="C629" t="s">
        <v>62</v>
      </c>
      <c r="E629">
        <v>28767584</v>
      </c>
      <c r="F629" t="s">
        <v>5003</v>
      </c>
      <c r="G629" t="s">
        <v>101</v>
      </c>
      <c r="K629" s="9">
        <v>45667.356898148151</v>
      </c>
      <c r="L629" s="9">
        <v>45667.356944444444</v>
      </c>
      <c r="M629" s="9">
        <v>45667.356898148151</v>
      </c>
      <c r="N629" t="s">
        <v>62</v>
      </c>
      <c r="O629" t="s">
        <v>62</v>
      </c>
      <c r="P629" s="8">
        <v>45667</v>
      </c>
      <c r="R629" t="s">
        <v>5028</v>
      </c>
      <c r="AP6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Row],[Comentário]]=back!C630,back!B630,""))))))))</f>
        <v/>
      </c>
      <c r="AQ6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0" spans="1:44" x14ac:dyDescent="0.25">
      <c r="A630" t="s">
        <v>5298</v>
      </c>
      <c r="B630">
        <v>137095842</v>
      </c>
      <c r="C630" t="s">
        <v>62</v>
      </c>
      <c r="E630">
        <v>28767584</v>
      </c>
      <c r="F630" t="s">
        <v>5003</v>
      </c>
      <c r="G630" t="s">
        <v>101</v>
      </c>
      <c r="K630" s="9">
        <v>45667.356793981482</v>
      </c>
      <c r="L630" s="9">
        <v>45667.356435185182</v>
      </c>
      <c r="M630" s="9">
        <v>45667.356793981482</v>
      </c>
      <c r="N630" t="s">
        <v>62</v>
      </c>
      <c r="O630" t="s">
        <v>62</v>
      </c>
      <c r="P630" s="8">
        <v>45667</v>
      </c>
      <c r="Q630" t="s">
        <v>3864</v>
      </c>
      <c r="R630" t="s">
        <v>5043</v>
      </c>
      <c r="AP6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Row],[Comentário]]=back!C631,back!B631,""))))))))</f>
        <v/>
      </c>
      <c r="AQ6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1" spans="1:44" x14ac:dyDescent="0.25">
      <c r="A631" t="s">
        <v>5298</v>
      </c>
      <c r="B631">
        <v>137095781</v>
      </c>
      <c r="C631" t="s">
        <v>62</v>
      </c>
      <c r="E631">
        <v>28767581</v>
      </c>
      <c r="F631" t="s">
        <v>5004</v>
      </c>
      <c r="G631" t="s">
        <v>101</v>
      </c>
      <c r="K631" s="9">
        <v>45667.35628472222</v>
      </c>
      <c r="L631" s="9">
        <v>45667.356249999997</v>
      </c>
      <c r="M631" s="9">
        <v>45667.35628472222</v>
      </c>
      <c r="N631" t="s">
        <v>62</v>
      </c>
      <c r="O631" t="s">
        <v>62</v>
      </c>
      <c r="P631" s="8">
        <v>45667</v>
      </c>
      <c r="R631" t="s">
        <v>5027</v>
      </c>
      <c r="AP6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Row],[Comentário]]=back!C632,back!B632,""))))))))</f>
        <v/>
      </c>
      <c r="AQ6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2" spans="1:44" x14ac:dyDescent="0.25">
      <c r="A632" t="s">
        <v>5298</v>
      </c>
      <c r="B632">
        <v>137095785</v>
      </c>
      <c r="C632" t="s">
        <v>62</v>
      </c>
      <c r="E632">
        <v>28767581</v>
      </c>
      <c r="F632" t="s">
        <v>5004</v>
      </c>
      <c r="G632" t="s">
        <v>101</v>
      </c>
      <c r="K632" s="9">
        <v>45667.356319444443</v>
      </c>
      <c r="L632" s="9">
        <v>45667.356249999997</v>
      </c>
      <c r="M632" s="9">
        <v>45667.356319444443</v>
      </c>
      <c r="N632" t="s">
        <v>62</v>
      </c>
      <c r="O632" t="s">
        <v>62</v>
      </c>
      <c r="P632" s="8">
        <v>45667</v>
      </c>
      <c r="R632" t="s">
        <v>5028</v>
      </c>
      <c r="AP6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Row],[Comentário]]=back!C633,back!B633,""))))))))</f>
        <v/>
      </c>
      <c r="AQ6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3" spans="1:44" x14ac:dyDescent="0.25">
      <c r="A633" t="s">
        <v>5298</v>
      </c>
      <c r="B633">
        <v>137095775</v>
      </c>
      <c r="C633" t="s">
        <v>62</v>
      </c>
      <c r="E633">
        <v>28767581</v>
      </c>
      <c r="F633" t="s">
        <v>5004</v>
      </c>
      <c r="G633" t="s">
        <v>101</v>
      </c>
      <c r="K633" s="9">
        <v>45667.356226851851</v>
      </c>
      <c r="L633" s="9">
        <v>45667.355914351851</v>
      </c>
      <c r="M633" s="9">
        <v>45667.356226851851</v>
      </c>
      <c r="N633" t="s">
        <v>62</v>
      </c>
      <c r="O633" t="s">
        <v>62</v>
      </c>
      <c r="P633" s="8">
        <v>45667</v>
      </c>
      <c r="Q633" t="s">
        <v>3864</v>
      </c>
      <c r="R633" t="s">
        <v>5044</v>
      </c>
      <c r="AP6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Row],[Comentário]]=back!C634,back!B634,""))))))))</f>
        <v/>
      </c>
      <c r="AQ6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4" spans="1:44" x14ac:dyDescent="0.25">
      <c r="A634" t="s">
        <v>5298</v>
      </c>
      <c r="B634">
        <v>137095715</v>
      </c>
      <c r="C634" t="s">
        <v>62</v>
      </c>
      <c r="E634">
        <v>28767560</v>
      </c>
      <c r="F634" t="s">
        <v>5005</v>
      </c>
      <c r="G634" t="s">
        <v>101</v>
      </c>
      <c r="K634" s="9">
        <v>45667.355775462966</v>
      </c>
      <c r="L634" s="9">
        <v>45667.355555555558</v>
      </c>
      <c r="M634" s="9">
        <v>45667.355775462966</v>
      </c>
      <c r="N634" t="s">
        <v>62</v>
      </c>
      <c r="O634" t="s">
        <v>62</v>
      </c>
      <c r="P634" s="8">
        <v>45667</v>
      </c>
      <c r="R634" t="s">
        <v>5027</v>
      </c>
      <c r="AP6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Row],[Comentário]]=back!C635,back!B635,""))))))))</f>
        <v/>
      </c>
      <c r="AQ6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5" spans="1:44" x14ac:dyDescent="0.25">
      <c r="A635" t="s">
        <v>5298</v>
      </c>
      <c r="B635">
        <v>137095719</v>
      </c>
      <c r="C635" t="s">
        <v>62</v>
      </c>
      <c r="E635">
        <v>28767560</v>
      </c>
      <c r="F635" t="s">
        <v>5005</v>
      </c>
      <c r="G635" t="s">
        <v>101</v>
      </c>
      <c r="K635" s="9">
        <v>45667.355810185189</v>
      </c>
      <c r="L635" s="9">
        <v>45667.355555555558</v>
      </c>
      <c r="M635" s="9">
        <v>45667.355810185189</v>
      </c>
      <c r="N635" t="s">
        <v>62</v>
      </c>
      <c r="O635" t="s">
        <v>62</v>
      </c>
      <c r="P635" s="8">
        <v>45667</v>
      </c>
      <c r="R635" t="s">
        <v>5028</v>
      </c>
      <c r="AP6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Row],[Comentário]]=back!C636,back!B636,""))))))))</f>
        <v/>
      </c>
      <c r="AQ6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6" spans="1:44" x14ac:dyDescent="0.25">
      <c r="A636" t="s">
        <v>5298</v>
      </c>
      <c r="B636">
        <v>137095713</v>
      </c>
      <c r="C636" t="s">
        <v>62</v>
      </c>
      <c r="E636">
        <v>28767560</v>
      </c>
      <c r="F636" t="s">
        <v>5005</v>
      </c>
      <c r="G636" t="s">
        <v>101</v>
      </c>
      <c r="K636" s="9">
        <v>45667.355763888889</v>
      </c>
      <c r="L636" s="9">
        <v>45667.355428240742</v>
      </c>
      <c r="M636" s="9">
        <v>45667.355763888889</v>
      </c>
      <c r="N636" t="s">
        <v>62</v>
      </c>
      <c r="O636" t="s">
        <v>62</v>
      </c>
      <c r="P636" s="8">
        <v>45667</v>
      </c>
      <c r="Q636" t="s">
        <v>3864</v>
      </c>
      <c r="R636" t="s">
        <v>5045</v>
      </c>
      <c r="AP6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Row],[Comentário]]=back!C637,back!B637,""))))))))</f>
        <v/>
      </c>
      <c r="AQ6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7" spans="1:44" x14ac:dyDescent="0.25">
      <c r="A637" t="s">
        <v>5298</v>
      </c>
      <c r="B637">
        <v>137095681</v>
      </c>
      <c r="C637" t="s">
        <v>62</v>
      </c>
      <c r="E637">
        <v>28767560</v>
      </c>
      <c r="F637" t="s">
        <v>5005</v>
      </c>
      <c r="G637" t="s">
        <v>101</v>
      </c>
      <c r="K637" s="9">
        <v>45667.355428240742</v>
      </c>
      <c r="L637" s="9">
        <v>45667.354953703703</v>
      </c>
      <c r="M637" s="9">
        <v>45667.355428240742</v>
      </c>
      <c r="N637" t="s">
        <v>62</v>
      </c>
      <c r="O637" t="s">
        <v>62</v>
      </c>
      <c r="P637" s="8">
        <v>45667</v>
      </c>
      <c r="Q637" t="s">
        <v>3864</v>
      </c>
      <c r="R637" t="s">
        <v>5046</v>
      </c>
      <c r="AP6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Row],[Comentário]]=back!C638,back!B638,""))))))))</f>
        <v/>
      </c>
      <c r="AQ6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8" spans="1:44" x14ac:dyDescent="0.25">
      <c r="A638" t="s">
        <v>5298</v>
      </c>
      <c r="B638">
        <v>137095613</v>
      </c>
      <c r="C638" t="s">
        <v>62</v>
      </c>
      <c r="E638">
        <v>28767533</v>
      </c>
      <c r="F638" t="s">
        <v>5006</v>
      </c>
      <c r="G638" t="s">
        <v>101</v>
      </c>
      <c r="K638" s="9">
        <v>45667.354756944442</v>
      </c>
      <c r="L638" s="9">
        <v>45667.354861111111</v>
      </c>
      <c r="M638" s="9">
        <v>45667.354756944442</v>
      </c>
      <c r="N638" t="s">
        <v>62</v>
      </c>
      <c r="O638" t="s">
        <v>62</v>
      </c>
      <c r="P638" s="8">
        <v>45667</v>
      </c>
      <c r="R638" t="s">
        <v>5028</v>
      </c>
      <c r="AP6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Row],[Comentário]]=back!C639,back!B639,""))))))))</f>
        <v/>
      </c>
      <c r="AQ6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9" spans="1:44" x14ac:dyDescent="0.25">
      <c r="A639" t="s">
        <v>5298</v>
      </c>
      <c r="B639">
        <v>137095559</v>
      </c>
      <c r="C639" t="s">
        <v>62</v>
      </c>
      <c r="E639">
        <v>28767533</v>
      </c>
      <c r="F639" t="s">
        <v>5006</v>
      </c>
      <c r="G639" t="s">
        <v>101</v>
      </c>
      <c r="K639" s="9">
        <v>45667.354375000003</v>
      </c>
      <c r="L639" s="9">
        <v>45667.354166666664</v>
      </c>
      <c r="M639" s="9">
        <v>45667.354375000003</v>
      </c>
      <c r="N639" t="s">
        <v>62</v>
      </c>
      <c r="O639" t="s">
        <v>62</v>
      </c>
      <c r="P639" s="8">
        <v>45667</v>
      </c>
      <c r="R639" t="s">
        <v>5027</v>
      </c>
      <c r="AP6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Row],[Comentário]]=back!C640,back!B640,""))))))))</f>
        <v/>
      </c>
      <c r="AQ6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0" spans="1:44" x14ac:dyDescent="0.25">
      <c r="A640" t="s">
        <v>5298</v>
      </c>
      <c r="B640">
        <v>137095549</v>
      </c>
      <c r="C640" t="s">
        <v>62</v>
      </c>
      <c r="E640">
        <v>28767533</v>
      </c>
      <c r="F640" t="s">
        <v>5006</v>
      </c>
      <c r="G640" t="s">
        <v>101</v>
      </c>
      <c r="K640" s="9">
        <v>45667.354328703703</v>
      </c>
      <c r="L640" s="9">
        <v>45667.35396990741</v>
      </c>
      <c r="M640" s="9">
        <v>45667.354328703703</v>
      </c>
      <c r="N640" t="s">
        <v>62</v>
      </c>
      <c r="O640" t="s">
        <v>62</v>
      </c>
      <c r="P640" s="8">
        <v>45667</v>
      </c>
      <c r="Q640" t="s">
        <v>3864</v>
      </c>
      <c r="R640" t="s">
        <v>5047</v>
      </c>
      <c r="AP6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Row],[Comentário]]=back!C641,back!B641,""))))))))</f>
        <v/>
      </c>
      <c r="AQ6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1" spans="1:44" x14ac:dyDescent="0.25">
      <c r="A641" t="s">
        <v>5298</v>
      </c>
      <c r="B641">
        <v>137095493</v>
      </c>
      <c r="C641" t="s">
        <v>62</v>
      </c>
      <c r="E641">
        <v>28767533</v>
      </c>
      <c r="F641" t="s">
        <v>5006</v>
      </c>
      <c r="G641" t="s">
        <v>101</v>
      </c>
      <c r="K641" s="9">
        <v>45667.353854166664</v>
      </c>
      <c r="L641" s="9">
        <v>45667.353437500002</v>
      </c>
      <c r="M641" s="9">
        <v>45667.353854166664</v>
      </c>
      <c r="N641" t="s">
        <v>62</v>
      </c>
      <c r="O641" t="s">
        <v>62</v>
      </c>
      <c r="P641" s="8">
        <v>45667</v>
      </c>
      <c r="Q641" t="s">
        <v>3864</v>
      </c>
      <c r="R641" t="s">
        <v>5047</v>
      </c>
      <c r="AP6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Row],[Comentário]]=back!C642,back!B642,""))))))))</f>
        <v/>
      </c>
      <c r="AQ6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2" spans="1:44" x14ac:dyDescent="0.25">
      <c r="A642" t="s">
        <v>5298</v>
      </c>
      <c r="B642">
        <v>137095233</v>
      </c>
      <c r="C642" t="s">
        <v>62</v>
      </c>
      <c r="E642">
        <v>28663905</v>
      </c>
      <c r="F642" t="s">
        <v>181</v>
      </c>
      <c r="G642" t="s">
        <v>101</v>
      </c>
      <c r="I642">
        <v>41071441</v>
      </c>
      <c r="J642" t="s">
        <v>180</v>
      </c>
      <c r="K642" s="9">
        <v>45667.351504629631</v>
      </c>
      <c r="L642" s="9">
        <v>45667.351388888892</v>
      </c>
      <c r="M642" s="9">
        <v>45667.351504629631</v>
      </c>
      <c r="N642" t="s">
        <v>62</v>
      </c>
      <c r="O642" t="s">
        <v>62</v>
      </c>
      <c r="P642" s="8">
        <v>45667</v>
      </c>
      <c r="R642" t="s">
        <v>5027</v>
      </c>
      <c r="S642" t="s">
        <v>182</v>
      </c>
      <c r="T642" t="s">
        <v>183</v>
      </c>
      <c r="Y642" t="s">
        <v>184</v>
      </c>
      <c r="Z642" t="s">
        <v>106</v>
      </c>
      <c r="AA642" t="s">
        <v>148</v>
      </c>
      <c r="AB642" t="s">
        <v>149</v>
      </c>
      <c r="AC642">
        <v>23065481</v>
      </c>
      <c r="AD642" t="s">
        <v>185</v>
      </c>
      <c r="AE642" t="s">
        <v>186</v>
      </c>
      <c r="AF642">
        <v>50800</v>
      </c>
      <c r="AG642" t="s">
        <v>187</v>
      </c>
      <c r="AM642" t="s">
        <v>119</v>
      </c>
      <c r="AP6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Row],[Comentário]]=back!C643,back!B643,""))))))))</f>
        <v/>
      </c>
      <c r="AQ6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3" spans="1:44" x14ac:dyDescent="0.25">
      <c r="A643" t="s">
        <v>5298</v>
      </c>
      <c r="B643">
        <v>137095292</v>
      </c>
      <c r="C643" t="s">
        <v>62</v>
      </c>
      <c r="E643">
        <v>28663905</v>
      </c>
      <c r="F643" t="s">
        <v>181</v>
      </c>
      <c r="G643" t="s">
        <v>101</v>
      </c>
      <c r="I643">
        <v>41071441</v>
      </c>
      <c r="J643" t="s">
        <v>180</v>
      </c>
      <c r="K643" s="9">
        <v>45667.352071759262</v>
      </c>
      <c r="L643" s="9">
        <v>45667.351388888892</v>
      </c>
      <c r="M643" s="9">
        <v>45667.352071759262</v>
      </c>
      <c r="N643" t="s">
        <v>62</v>
      </c>
      <c r="O643" t="s">
        <v>62</v>
      </c>
      <c r="P643" s="8">
        <v>45667</v>
      </c>
      <c r="R643" t="s">
        <v>5028</v>
      </c>
      <c r="S643" t="s">
        <v>182</v>
      </c>
      <c r="T643" t="s">
        <v>183</v>
      </c>
      <c r="Y643" t="s">
        <v>184</v>
      </c>
      <c r="Z643" t="s">
        <v>106</v>
      </c>
      <c r="AA643" t="s">
        <v>148</v>
      </c>
      <c r="AB643" t="s">
        <v>149</v>
      </c>
      <c r="AC643">
        <v>23065481</v>
      </c>
      <c r="AD643" t="s">
        <v>185</v>
      </c>
      <c r="AE643" t="s">
        <v>186</v>
      </c>
      <c r="AF643">
        <v>50800</v>
      </c>
      <c r="AG643" t="s">
        <v>187</v>
      </c>
      <c r="AM643" t="s">
        <v>119</v>
      </c>
      <c r="AP6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Row],[Comentário]]=back!C644,back!B644,""))))))))</f>
        <v/>
      </c>
      <c r="AQ6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4" spans="1:44" x14ac:dyDescent="0.25">
      <c r="A644" t="s">
        <v>5298</v>
      </c>
      <c r="B644">
        <v>137095141</v>
      </c>
      <c r="C644" t="s">
        <v>62</v>
      </c>
      <c r="E644">
        <v>28663905</v>
      </c>
      <c r="F644" t="s">
        <v>181</v>
      </c>
      <c r="G644" t="s">
        <v>101</v>
      </c>
      <c r="I644">
        <v>41071441</v>
      </c>
      <c r="J644" t="s">
        <v>180</v>
      </c>
      <c r="K644" s="9">
        <v>45667.350590277776</v>
      </c>
      <c r="L644" s="9">
        <v>45667.349756944444</v>
      </c>
      <c r="M644" s="9">
        <v>45667.350590277776</v>
      </c>
      <c r="N644" t="s">
        <v>62</v>
      </c>
      <c r="O644" t="s">
        <v>62</v>
      </c>
      <c r="P644" s="8">
        <v>45667</v>
      </c>
      <c r="Q644" t="s">
        <v>3864</v>
      </c>
      <c r="R644" t="s">
        <v>4171</v>
      </c>
      <c r="S644" t="s">
        <v>182</v>
      </c>
      <c r="T644" t="s">
        <v>183</v>
      </c>
      <c r="Y644" t="s">
        <v>184</v>
      </c>
      <c r="Z644" t="s">
        <v>106</v>
      </c>
      <c r="AA644" t="s">
        <v>148</v>
      </c>
      <c r="AB644" t="s">
        <v>149</v>
      </c>
      <c r="AC644">
        <v>23065481</v>
      </c>
      <c r="AD644" t="s">
        <v>185</v>
      </c>
      <c r="AE644" t="s">
        <v>186</v>
      </c>
      <c r="AF644">
        <v>50800</v>
      </c>
      <c r="AG644" t="s">
        <v>187</v>
      </c>
      <c r="AM644" t="s">
        <v>119</v>
      </c>
      <c r="AP6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Row],[Comentário]]=back!C645,back!B645,""))))))))</f>
        <v/>
      </c>
      <c r="AQ6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5" spans="1:44" x14ac:dyDescent="0.25">
      <c r="A645" t="s">
        <v>5298</v>
      </c>
      <c r="B645">
        <v>137095024</v>
      </c>
      <c r="C645" t="s">
        <v>62</v>
      </c>
      <c r="E645">
        <v>28663905</v>
      </c>
      <c r="F645" t="s">
        <v>181</v>
      </c>
      <c r="G645" t="s">
        <v>101</v>
      </c>
      <c r="I645">
        <v>41071441</v>
      </c>
      <c r="J645" t="s">
        <v>180</v>
      </c>
      <c r="K645" s="9">
        <v>45667.349733796298</v>
      </c>
      <c r="L645" s="9">
        <v>45667.348912037036</v>
      </c>
      <c r="M645" s="9">
        <v>45667.349733796298</v>
      </c>
      <c r="N645" t="s">
        <v>62</v>
      </c>
      <c r="O645" t="s">
        <v>62</v>
      </c>
      <c r="P645" s="8">
        <v>45667</v>
      </c>
      <c r="Q645" t="s">
        <v>3864</v>
      </c>
      <c r="R645" t="s">
        <v>3912</v>
      </c>
      <c r="S645" t="s">
        <v>182</v>
      </c>
      <c r="T645" t="s">
        <v>183</v>
      </c>
      <c r="Y645" t="s">
        <v>184</v>
      </c>
      <c r="Z645" t="s">
        <v>106</v>
      </c>
      <c r="AA645" t="s">
        <v>148</v>
      </c>
      <c r="AB645" t="s">
        <v>149</v>
      </c>
      <c r="AC645">
        <v>23065481</v>
      </c>
      <c r="AD645" t="s">
        <v>185</v>
      </c>
      <c r="AE645" t="s">
        <v>186</v>
      </c>
      <c r="AF645">
        <v>50800</v>
      </c>
      <c r="AG645" t="s">
        <v>187</v>
      </c>
      <c r="AM645" t="s">
        <v>119</v>
      </c>
      <c r="AP6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Row],[Comentário]]=back!C646,back!B646,""))))))))</f>
        <v/>
      </c>
      <c r="AQ6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6" spans="1:44" x14ac:dyDescent="0.25">
      <c r="A646" t="s">
        <v>5298</v>
      </c>
      <c r="B646">
        <v>137094675</v>
      </c>
      <c r="C646" t="s">
        <v>62</v>
      </c>
      <c r="E646">
        <v>28663112</v>
      </c>
      <c r="F646" t="s">
        <v>362</v>
      </c>
      <c r="G646" t="s">
        <v>101</v>
      </c>
      <c r="K646" s="9">
        <v>45667.346400462964</v>
      </c>
      <c r="L646" s="9">
        <v>45667.34652777778</v>
      </c>
      <c r="M646" s="9">
        <v>45667.346400462964</v>
      </c>
      <c r="N646" t="s">
        <v>62</v>
      </c>
      <c r="O646" t="s">
        <v>62</v>
      </c>
      <c r="P646" s="8">
        <v>45667</v>
      </c>
      <c r="R646" t="s">
        <v>5022</v>
      </c>
      <c r="AP6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Row],[Comentário]]=back!C647,back!B647,""))))))))</f>
        <v/>
      </c>
      <c r="AQ6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7" spans="1:44" x14ac:dyDescent="0.25">
      <c r="A647" t="s">
        <v>5298</v>
      </c>
      <c r="B647">
        <v>137094841</v>
      </c>
      <c r="C647" t="s">
        <v>62</v>
      </c>
      <c r="E647">
        <v>28663112</v>
      </c>
      <c r="F647" t="s">
        <v>362</v>
      </c>
      <c r="G647" t="s">
        <v>101</v>
      </c>
      <c r="K647" s="9">
        <v>45667.348182870373</v>
      </c>
      <c r="L647" s="9">
        <v>45667.34652777778</v>
      </c>
      <c r="M647" s="9">
        <v>45667.348182870373</v>
      </c>
      <c r="N647" t="s">
        <v>62</v>
      </c>
      <c r="O647" t="s">
        <v>62</v>
      </c>
      <c r="P647" s="8">
        <v>45667</v>
      </c>
      <c r="R647" t="s">
        <v>5048</v>
      </c>
      <c r="AP6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Row],[Comentário]]=back!C648,back!B648,""))))))))</f>
        <v/>
      </c>
      <c r="AQ6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8" spans="1:44" x14ac:dyDescent="0.25">
      <c r="A648" t="s">
        <v>5298</v>
      </c>
      <c r="B648">
        <v>137094672</v>
      </c>
      <c r="C648" t="s">
        <v>62</v>
      </c>
      <c r="E648">
        <v>28663112</v>
      </c>
      <c r="F648" t="s">
        <v>362</v>
      </c>
      <c r="G648" t="s">
        <v>101</v>
      </c>
      <c r="K648" s="9">
        <v>45667.346354166664</v>
      </c>
      <c r="L648" s="9">
        <v>45667.34375</v>
      </c>
      <c r="M648" s="9">
        <v>45667.346354166664</v>
      </c>
      <c r="N648" t="s">
        <v>62</v>
      </c>
      <c r="O648" t="s">
        <v>62</v>
      </c>
      <c r="P648" s="8">
        <v>45667</v>
      </c>
      <c r="Q648" t="s">
        <v>3868</v>
      </c>
      <c r="R648" t="s">
        <v>5049</v>
      </c>
      <c r="AP6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Row],[Comentário]]=back!C649,back!B649,""))))))))</f>
        <v/>
      </c>
      <c r="AQ6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9" spans="1:44" x14ac:dyDescent="0.25">
      <c r="A649" t="s">
        <v>5298</v>
      </c>
      <c r="B649">
        <v>137094451</v>
      </c>
      <c r="C649" t="s">
        <v>62</v>
      </c>
      <c r="E649">
        <v>28663112</v>
      </c>
      <c r="F649" t="s">
        <v>362</v>
      </c>
      <c r="G649" t="s">
        <v>101</v>
      </c>
      <c r="K649" s="9">
        <v>45667.343831018516</v>
      </c>
      <c r="L649" s="9">
        <v>45667.341273148151</v>
      </c>
      <c r="M649" s="9">
        <v>45667.343831018516</v>
      </c>
      <c r="N649" t="s">
        <v>62</v>
      </c>
      <c r="O649" t="s">
        <v>62</v>
      </c>
      <c r="P649" s="8">
        <v>45667</v>
      </c>
      <c r="Q649" t="s">
        <v>3864</v>
      </c>
      <c r="R649" t="s">
        <v>5050</v>
      </c>
      <c r="AP6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Row],[Comentário]]=back!C650,back!B650,""))))))))</f>
        <v/>
      </c>
      <c r="AQ6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0" spans="1:44" x14ac:dyDescent="0.25">
      <c r="A650" t="s">
        <v>5298</v>
      </c>
      <c r="B650">
        <v>137094026</v>
      </c>
      <c r="C650" t="s">
        <v>62</v>
      </c>
      <c r="E650">
        <v>28582846</v>
      </c>
      <c r="F650" t="s">
        <v>2974</v>
      </c>
      <c r="G650" t="s">
        <v>101</v>
      </c>
      <c r="I650">
        <v>41053145</v>
      </c>
      <c r="J650" t="s">
        <v>2973</v>
      </c>
      <c r="K650" s="9">
        <v>45667.338877314818</v>
      </c>
      <c r="L650" s="9">
        <v>45667.338194444441</v>
      </c>
      <c r="M650" s="9">
        <v>45667.338877314818</v>
      </c>
      <c r="N650" t="s">
        <v>62</v>
      </c>
      <c r="O650" t="s">
        <v>62</v>
      </c>
      <c r="P650" s="8">
        <v>45667</v>
      </c>
      <c r="R650" t="s">
        <v>5051</v>
      </c>
      <c r="S650" t="s">
        <v>2975</v>
      </c>
      <c r="T650" t="s">
        <v>2976</v>
      </c>
      <c r="V650">
        <v>5511996126383</v>
      </c>
      <c r="Y650" t="s">
        <v>2977</v>
      </c>
      <c r="Z650" t="s">
        <v>106</v>
      </c>
      <c r="AA650" t="s">
        <v>107</v>
      </c>
      <c r="AB650" t="s">
        <v>2978</v>
      </c>
      <c r="AC650">
        <v>7810030</v>
      </c>
      <c r="AD650" t="s">
        <v>2979</v>
      </c>
      <c r="AE650" t="s">
        <v>2980</v>
      </c>
      <c r="AF650">
        <v>87</v>
      </c>
      <c r="AG650" t="s">
        <v>152</v>
      </c>
      <c r="AM650" t="s">
        <v>119</v>
      </c>
      <c r="AP6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Row],[Comentário]]=back!C651,back!B651,""))))))))</f>
        <v/>
      </c>
      <c r="AQ6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1" spans="1:44" x14ac:dyDescent="0.25">
      <c r="A651" t="s">
        <v>5298</v>
      </c>
      <c r="B651">
        <v>137068737</v>
      </c>
      <c r="C651" t="s">
        <v>62</v>
      </c>
      <c r="E651">
        <v>28663250</v>
      </c>
      <c r="F651" t="s">
        <v>177</v>
      </c>
      <c r="G651" t="s">
        <v>101</v>
      </c>
      <c r="K651" s="9">
        <v>45666.669108796297</v>
      </c>
      <c r="L651" s="9">
        <v>45666.668055555558</v>
      </c>
      <c r="M651" s="9">
        <v>45666.669108796297</v>
      </c>
      <c r="N651" t="s">
        <v>62</v>
      </c>
      <c r="O651" t="s">
        <v>62</v>
      </c>
      <c r="P651" s="8">
        <v>45666</v>
      </c>
      <c r="R651" t="s">
        <v>5052</v>
      </c>
      <c r="AP6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Row],[Comentário]]=back!C652,back!B652,""))))))))</f>
        <v/>
      </c>
      <c r="AQ6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2" spans="1:44" x14ac:dyDescent="0.25">
      <c r="A652" t="s">
        <v>5298</v>
      </c>
      <c r="B652">
        <v>137068370</v>
      </c>
      <c r="C652" t="s">
        <v>62</v>
      </c>
      <c r="E652">
        <v>28663250</v>
      </c>
      <c r="F652" t="s">
        <v>177</v>
      </c>
      <c r="G652" t="s">
        <v>101</v>
      </c>
      <c r="K652" s="9">
        <v>45666.667650462965</v>
      </c>
      <c r="L652" s="9">
        <v>45666.667361111111</v>
      </c>
      <c r="M652" s="9">
        <v>45666.667650462965</v>
      </c>
      <c r="N652" t="s">
        <v>62</v>
      </c>
      <c r="O652" t="s">
        <v>62</v>
      </c>
      <c r="P652" s="8">
        <v>45666</v>
      </c>
      <c r="R652" t="s">
        <v>5022</v>
      </c>
      <c r="AP6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Row],[Comentário]]=back!C653,back!B653,""))))))))</f>
        <v/>
      </c>
      <c r="AQ6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3" spans="1:44" x14ac:dyDescent="0.25">
      <c r="A653" t="s">
        <v>5298</v>
      </c>
      <c r="B653">
        <v>137068347</v>
      </c>
      <c r="C653" t="s">
        <v>62</v>
      </c>
      <c r="E653">
        <v>28663250</v>
      </c>
      <c r="F653" t="s">
        <v>177</v>
      </c>
      <c r="G653" t="s">
        <v>101</v>
      </c>
      <c r="K653" s="9">
        <v>45666.667592592596</v>
      </c>
      <c r="L653" s="9">
        <v>45666.666134259256</v>
      </c>
      <c r="M653" s="9">
        <v>45666.667592592596</v>
      </c>
      <c r="N653" t="s">
        <v>62</v>
      </c>
      <c r="O653" t="s">
        <v>62</v>
      </c>
      <c r="P653" s="8">
        <v>45666</v>
      </c>
      <c r="Q653" t="s">
        <v>3864</v>
      </c>
      <c r="R653" t="s">
        <v>3911</v>
      </c>
      <c r="AP6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Row],[Comentário]]=back!C654,back!B654,""))))))))</f>
        <v/>
      </c>
      <c r="AQ6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4" spans="1:44" x14ac:dyDescent="0.25">
      <c r="A654" t="s">
        <v>5298</v>
      </c>
      <c r="B654">
        <v>137067632</v>
      </c>
      <c r="C654" t="s">
        <v>62</v>
      </c>
      <c r="E654">
        <v>28614445</v>
      </c>
      <c r="F654" t="s">
        <v>1873</v>
      </c>
      <c r="G654" t="s">
        <v>101</v>
      </c>
      <c r="I654">
        <v>41071837</v>
      </c>
      <c r="J654" t="s">
        <v>1872</v>
      </c>
      <c r="K654" s="9">
        <v>45666.664814814816</v>
      </c>
      <c r="L654" s="9">
        <v>45666.664583333331</v>
      </c>
      <c r="M654" s="9">
        <v>45666.664814814816</v>
      </c>
      <c r="N654" t="s">
        <v>62</v>
      </c>
      <c r="O654" t="s">
        <v>62</v>
      </c>
      <c r="P654" s="8">
        <v>45666</v>
      </c>
      <c r="R654" t="s">
        <v>4931</v>
      </c>
      <c r="S654" t="s">
        <v>430</v>
      </c>
      <c r="Y654" t="s">
        <v>431</v>
      </c>
      <c r="Z654" t="s">
        <v>106</v>
      </c>
      <c r="AA654" t="s">
        <v>432</v>
      </c>
      <c r="AB654" t="s">
        <v>1874</v>
      </c>
      <c r="AC654">
        <v>59140023</v>
      </c>
      <c r="AD654" t="s">
        <v>161</v>
      </c>
      <c r="AE654" t="s">
        <v>1875</v>
      </c>
      <c r="AF654">
        <v>69</v>
      </c>
      <c r="AG654" t="s">
        <v>1876</v>
      </c>
      <c r="AM654" t="s">
        <v>119</v>
      </c>
      <c r="AP6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Row],[Comentário]]=back!C655,back!B655,""))))))))</f>
        <v/>
      </c>
      <c r="AQ6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5" spans="1:44" x14ac:dyDescent="0.25">
      <c r="A655" t="s">
        <v>5298</v>
      </c>
      <c r="B655">
        <v>137067167</v>
      </c>
      <c r="C655" t="s">
        <v>62</v>
      </c>
      <c r="E655">
        <v>28614445</v>
      </c>
      <c r="F655" t="s">
        <v>1873</v>
      </c>
      <c r="G655" t="s">
        <v>101</v>
      </c>
      <c r="I655">
        <v>41071837</v>
      </c>
      <c r="J655" t="s">
        <v>1872</v>
      </c>
      <c r="K655" s="9">
        <v>45666.66300925926</v>
      </c>
      <c r="L655" s="9">
        <v>45666.662731481483</v>
      </c>
      <c r="M655" s="9">
        <v>45666.66302083333</v>
      </c>
      <c r="N655" t="s">
        <v>62</v>
      </c>
      <c r="O655" t="s">
        <v>62</v>
      </c>
      <c r="P655" s="8">
        <v>45666</v>
      </c>
      <c r="Q655" t="s">
        <v>3864</v>
      </c>
      <c r="R655" t="s">
        <v>4089</v>
      </c>
      <c r="S655" t="s">
        <v>430</v>
      </c>
      <c r="Y655" t="s">
        <v>431</v>
      </c>
      <c r="Z655" t="s">
        <v>106</v>
      </c>
      <c r="AA655" t="s">
        <v>432</v>
      </c>
      <c r="AB655" t="s">
        <v>1874</v>
      </c>
      <c r="AC655">
        <v>59140023</v>
      </c>
      <c r="AD655" t="s">
        <v>161</v>
      </c>
      <c r="AE655" t="s">
        <v>1875</v>
      </c>
      <c r="AF655">
        <v>69</v>
      </c>
      <c r="AG655" t="s">
        <v>1876</v>
      </c>
      <c r="AM655" t="s">
        <v>119</v>
      </c>
      <c r="AP6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Row],[Comentário]]=back!C656,back!B656,""))))))))</f>
        <v/>
      </c>
      <c r="AQ6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6" spans="1:44" x14ac:dyDescent="0.25">
      <c r="A656" t="s">
        <v>5298</v>
      </c>
      <c r="B656">
        <v>137067581</v>
      </c>
      <c r="C656" t="s">
        <v>62</v>
      </c>
      <c r="E656">
        <v>28614445</v>
      </c>
      <c r="F656" t="s">
        <v>1873</v>
      </c>
      <c r="G656" t="s">
        <v>101</v>
      </c>
      <c r="I656">
        <v>41071837</v>
      </c>
      <c r="J656" t="s">
        <v>1872</v>
      </c>
      <c r="K656" s="9">
        <v>45666.664618055554</v>
      </c>
      <c r="L656" s="9">
        <v>45666.662499999999</v>
      </c>
      <c r="M656" s="9">
        <v>45666.664618055554</v>
      </c>
      <c r="N656" t="s">
        <v>62</v>
      </c>
      <c r="O656" t="s">
        <v>62</v>
      </c>
      <c r="P656" s="8">
        <v>45666</v>
      </c>
      <c r="R656" t="s">
        <v>5027</v>
      </c>
      <c r="S656" t="s">
        <v>430</v>
      </c>
      <c r="Y656" t="s">
        <v>431</v>
      </c>
      <c r="Z656" t="s">
        <v>106</v>
      </c>
      <c r="AA656" t="s">
        <v>432</v>
      </c>
      <c r="AB656" t="s">
        <v>1874</v>
      </c>
      <c r="AC656">
        <v>59140023</v>
      </c>
      <c r="AD656" t="s">
        <v>161</v>
      </c>
      <c r="AE656" t="s">
        <v>1875</v>
      </c>
      <c r="AF656">
        <v>69</v>
      </c>
      <c r="AG656" t="s">
        <v>1876</v>
      </c>
      <c r="AM656" t="s">
        <v>119</v>
      </c>
      <c r="AP6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Row],[Comentário]]=back!C657,back!B657,""))))))))</f>
        <v/>
      </c>
      <c r="AQ6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7" spans="1:44" x14ac:dyDescent="0.25">
      <c r="A657" t="s">
        <v>5298</v>
      </c>
      <c r="B657">
        <v>137067024</v>
      </c>
      <c r="C657" t="s">
        <v>62</v>
      </c>
      <c r="E657">
        <v>27500708</v>
      </c>
      <c r="F657" t="s">
        <v>3519</v>
      </c>
      <c r="G657" t="s">
        <v>101</v>
      </c>
      <c r="I657">
        <v>40466743</v>
      </c>
      <c r="J657" t="s">
        <v>3518</v>
      </c>
      <c r="K657" s="9">
        <v>45666.662442129629</v>
      </c>
      <c r="L657" s="9">
        <v>45666.661805555559</v>
      </c>
      <c r="M657" s="9">
        <v>45666.662442129629</v>
      </c>
      <c r="N657" t="s">
        <v>62</v>
      </c>
      <c r="O657" t="s">
        <v>62</v>
      </c>
      <c r="P657" s="8">
        <v>45666</v>
      </c>
      <c r="R657" t="s">
        <v>5053</v>
      </c>
      <c r="S657" t="s">
        <v>3520</v>
      </c>
      <c r="T657" t="s">
        <v>3521</v>
      </c>
      <c r="V657">
        <v>551136125600</v>
      </c>
      <c r="Y657" t="s">
        <v>3522</v>
      </c>
      <c r="Z657" t="s">
        <v>106</v>
      </c>
      <c r="AA657" t="s">
        <v>107</v>
      </c>
      <c r="AB657" t="s">
        <v>3523</v>
      </c>
      <c r="AC657">
        <v>9380000</v>
      </c>
      <c r="AD657" t="s">
        <v>3524</v>
      </c>
      <c r="AE657" t="s">
        <v>3525</v>
      </c>
      <c r="AF657">
        <v>1240</v>
      </c>
      <c r="AM657" t="s">
        <v>222</v>
      </c>
      <c r="AN657" t="s">
        <v>108</v>
      </c>
      <c r="AP6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Row],[Comentário]]=back!C658,back!B658,""))))))))</f>
        <v/>
      </c>
      <c r="AQ6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8" spans="1:44" x14ac:dyDescent="0.25">
      <c r="A658" t="s">
        <v>5298</v>
      </c>
      <c r="B658">
        <v>137066574</v>
      </c>
      <c r="C658" t="s">
        <v>62</v>
      </c>
      <c r="E658">
        <v>27500708</v>
      </c>
      <c r="F658" t="s">
        <v>3519</v>
      </c>
      <c r="G658" t="s">
        <v>101</v>
      </c>
      <c r="I658">
        <v>40466743</v>
      </c>
      <c r="J658" t="s">
        <v>3518</v>
      </c>
      <c r="K658" s="9">
        <v>45666.660694444443</v>
      </c>
      <c r="L658" s="9">
        <v>45666.660416666666</v>
      </c>
      <c r="M658" s="9">
        <v>45666.660694444443</v>
      </c>
      <c r="N658" t="s">
        <v>62</v>
      </c>
      <c r="O658" t="s">
        <v>62</v>
      </c>
      <c r="P658" s="8">
        <v>45666</v>
      </c>
      <c r="R658" t="s">
        <v>5022</v>
      </c>
      <c r="S658" t="s">
        <v>3520</v>
      </c>
      <c r="T658" t="s">
        <v>3521</v>
      </c>
      <c r="V658">
        <v>551136125600</v>
      </c>
      <c r="Y658" t="s">
        <v>3522</v>
      </c>
      <c r="Z658" t="s">
        <v>106</v>
      </c>
      <c r="AA658" t="s">
        <v>107</v>
      </c>
      <c r="AB658" t="s">
        <v>3523</v>
      </c>
      <c r="AC658">
        <v>9380000</v>
      </c>
      <c r="AD658" t="s">
        <v>3524</v>
      </c>
      <c r="AE658" t="s">
        <v>3525</v>
      </c>
      <c r="AF658">
        <v>1240</v>
      </c>
      <c r="AM658" t="s">
        <v>222</v>
      </c>
      <c r="AN658" t="s">
        <v>108</v>
      </c>
      <c r="AP6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Row],[Comentário]]=back!C659,back!B659,""))))))))</f>
        <v/>
      </c>
      <c r="AQ6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9" spans="1:44" x14ac:dyDescent="0.25">
      <c r="A659" t="s">
        <v>5298</v>
      </c>
      <c r="B659">
        <v>137066587</v>
      </c>
      <c r="C659" t="s">
        <v>62</v>
      </c>
      <c r="E659">
        <v>27500708</v>
      </c>
      <c r="F659" t="s">
        <v>3519</v>
      </c>
      <c r="G659" t="s">
        <v>101</v>
      </c>
      <c r="I659">
        <v>40466743</v>
      </c>
      <c r="J659" t="s">
        <v>3518</v>
      </c>
      <c r="K659" s="9">
        <v>45666.660740740743</v>
      </c>
      <c r="L659" s="9">
        <v>45666.65965277778</v>
      </c>
      <c r="M659" s="9">
        <v>45666.660740740743</v>
      </c>
      <c r="N659" t="s">
        <v>62</v>
      </c>
      <c r="O659" t="s">
        <v>62</v>
      </c>
      <c r="P659" s="8">
        <v>45666</v>
      </c>
      <c r="Q659" t="s">
        <v>3864</v>
      </c>
      <c r="R659" t="s">
        <v>4567</v>
      </c>
      <c r="S659" t="s">
        <v>3520</v>
      </c>
      <c r="T659" t="s">
        <v>3521</v>
      </c>
      <c r="V659">
        <v>551136125600</v>
      </c>
      <c r="Y659" t="s">
        <v>3522</v>
      </c>
      <c r="Z659" t="s">
        <v>106</v>
      </c>
      <c r="AA659" t="s">
        <v>107</v>
      </c>
      <c r="AB659" t="s">
        <v>3523</v>
      </c>
      <c r="AC659">
        <v>9380000</v>
      </c>
      <c r="AD659" t="s">
        <v>3524</v>
      </c>
      <c r="AE659" t="s">
        <v>3525</v>
      </c>
      <c r="AF659">
        <v>1240</v>
      </c>
      <c r="AM659" t="s">
        <v>222</v>
      </c>
      <c r="AN659" t="s">
        <v>108</v>
      </c>
      <c r="AP6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Row],[Comentário]]=back!C660,back!B660,""))))))))</f>
        <v/>
      </c>
      <c r="AQ6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0" spans="1:44" x14ac:dyDescent="0.25">
      <c r="A660" t="s">
        <v>5298</v>
      </c>
      <c r="B660">
        <v>136765132</v>
      </c>
      <c r="C660" t="s">
        <v>62</v>
      </c>
      <c r="E660">
        <v>28663918</v>
      </c>
      <c r="F660" t="s">
        <v>146</v>
      </c>
      <c r="G660" t="s">
        <v>101</v>
      </c>
      <c r="I660">
        <v>41071872</v>
      </c>
      <c r="J660" t="s">
        <v>145</v>
      </c>
      <c r="K660" s="9">
        <v>45663.704895833333</v>
      </c>
      <c r="L660" s="9">
        <v>45664.70416666667</v>
      </c>
      <c r="M660" s="9">
        <v>45666.656967592593</v>
      </c>
      <c r="N660" t="s">
        <v>62</v>
      </c>
      <c r="O660" t="s">
        <v>62</v>
      </c>
      <c r="P660" s="8">
        <v>45666</v>
      </c>
      <c r="R660" t="s">
        <v>3882</v>
      </c>
      <c r="S660" t="s">
        <v>147</v>
      </c>
      <c r="Z660" t="s">
        <v>106</v>
      </c>
      <c r="AA660" t="s">
        <v>148</v>
      </c>
      <c r="AB660" t="s">
        <v>149</v>
      </c>
      <c r="AC660">
        <v>22230060</v>
      </c>
      <c r="AD660" t="s">
        <v>150</v>
      </c>
      <c r="AE660" t="s">
        <v>151</v>
      </c>
      <c r="AF660">
        <v>201</v>
      </c>
      <c r="AG660" t="s">
        <v>152</v>
      </c>
      <c r="AM660" t="s">
        <v>119</v>
      </c>
      <c r="AP6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Row],[Comentário]]=back!C661,back!B661,""))))))))</f>
        <v/>
      </c>
      <c r="AQ6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1" spans="1:44" x14ac:dyDescent="0.25">
      <c r="A661" t="s">
        <v>5298</v>
      </c>
      <c r="B661">
        <v>136558079</v>
      </c>
      <c r="C661" t="s">
        <v>62</v>
      </c>
      <c r="E661">
        <v>28587060</v>
      </c>
      <c r="F661" t="s">
        <v>203</v>
      </c>
      <c r="G661" t="s">
        <v>101</v>
      </c>
      <c r="I661">
        <v>41056334</v>
      </c>
      <c r="J661" t="s">
        <v>202</v>
      </c>
      <c r="K661" s="9">
        <v>45653.647592592592</v>
      </c>
      <c r="L661" s="9">
        <v>45663.647222222222</v>
      </c>
      <c r="M661" s="9">
        <v>45666.656944444447</v>
      </c>
      <c r="N661" t="s">
        <v>62</v>
      </c>
      <c r="O661" t="s">
        <v>62</v>
      </c>
      <c r="P661" s="8">
        <v>45666</v>
      </c>
      <c r="R661" t="s">
        <v>3874</v>
      </c>
      <c r="S661" t="s">
        <v>204</v>
      </c>
      <c r="T661" t="s">
        <v>205</v>
      </c>
      <c r="Y661" t="s">
        <v>206</v>
      </c>
      <c r="Z661" t="s">
        <v>106</v>
      </c>
      <c r="AA661" t="s">
        <v>107</v>
      </c>
      <c r="AB661" t="s">
        <v>110</v>
      </c>
      <c r="AC661">
        <v>1324010</v>
      </c>
      <c r="AD661" t="s">
        <v>199</v>
      </c>
      <c r="AE661" t="s">
        <v>207</v>
      </c>
      <c r="AF661">
        <v>119</v>
      </c>
      <c r="AG661" t="s">
        <v>208</v>
      </c>
      <c r="AM661" t="s">
        <v>119</v>
      </c>
      <c r="AP6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Row],[Comentário]]=back!C662,back!B662,""))))))))</f>
        <v/>
      </c>
      <c r="AQ6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2" spans="1:44" x14ac:dyDescent="0.25">
      <c r="A662" t="s">
        <v>5298</v>
      </c>
      <c r="B662">
        <v>136474937</v>
      </c>
      <c r="C662" t="s">
        <v>62</v>
      </c>
      <c r="E662">
        <v>28547213</v>
      </c>
      <c r="F662" t="s">
        <v>2716</v>
      </c>
      <c r="G662" t="s">
        <v>101</v>
      </c>
      <c r="I662">
        <v>41028668</v>
      </c>
      <c r="J662" t="s">
        <v>2715</v>
      </c>
      <c r="K662" s="9">
        <v>45649.591469907406</v>
      </c>
      <c r="L662" s="9">
        <v>45663.59097222222</v>
      </c>
      <c r="M662" s="9">
        <v>45666.656898148147</v>
      </c>
      <c r="N662" t="s">
        <v>62</v>
      </c>
      <c r="O662" t="s">
        <v>62</v>
      </c>
      <c r="P662" s="8">
        <v>45666</v>
      </c>
      <c r="R662" t="s">
        <v>3874</v>
      </c>
      <c r="S662" t="s">
        <v>2717</v>
      </c>
      <c r="T662" t="s">
        <v>2718</v>
      </c>
      <c r="V662">
        <v>554431337550</v>
      </c>
      <c r="Y662" t="s">
        <v>2719</v>
      </c>
      <c r="Z662" t="s">
        <v>106</v>
      </c>
      <c r="AA662" t="s">
        <v>315</v>
      </c>
      <c r="AB662" t="s">
        <v>2720</v>
      </c>
      <c r="AC662">
        <v>86975000</v>
      </c>
      <c r="AD662" t="s">
        <v>2721</v>
      </c>
      <c r="AE662" t="s">
        <v>2722</v>
      </c>
      <c r="AF662">
        <v>325</v>
      </c>
      <c r="AM662" t="s">
        <v>119</v>
      </c>
      <c r="AP6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Row],[Comentário]]=back!C663,back!B663,""))))))))</f>
        <v/>
      </c>
      <c r="AQ6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3" spans="1:44" x14ac:dyDescent="0.25">
      <c r="A663" t="s">
        <v>5298</v>
      </c>
      <c r="B663">
        <v>136469129</v>
      </c>
      <c r="C663" t="s">
        <v>62</v>
      </c>
      <c r="E663">
        <v>28527359</v>
      </c>
      <c r="F663" t="s">
        <v>2844</v>
      </c>
      <c r="G663" t="s">
        <v>101</v>
      </c>
      <c r="I663">
        <v>41019638</v>
      </c>
      <c r="J663" t="s">
        <v>2843</v>
      </c>
      <c r="K663" s="9">
        <v>45649.485509259262</v>
      </c>
      <c r="L663" s="9">
        <v>45663.484722222223</v>
      </c>
      <c r="M663" s="9">
        <v>45666.656886574077</v>
      </c>
      <c r="N663" t="s">
        <v>62</v>
      </c>
      <c r="O663" t="s">
        <v>62</v>
      </c>
      <c r="P663" s="8">
        <v>45666</v>
      </c>
      <c r="R663" t="s">
        <v>3880</v>
      </c>
      <c r="S663" t="s">
        <v>2845</v>
      </c>
      <c r="T663" t="s">
        <v>2846</v>
      </c>
      <c r="V663">
        <v>551126269832</v>
      </c>
      <c r="Y663" t="s">
        <v>2847</v>
      </c>
      <c r="Z663" t="s">
        <v>106</v>
      </c>
      <c r="AA663" t="s">
        <v>107</v>
      </c>
      <c r="AB663" t="s">
        <v>110</v>
      </c>
      <c r="AC663">
        <v>5311000</v>
      </c>
      <c r="AD663" t="s">
        <v>2848</v>
      </c>
      <c r="AE663" t="s">
        <v>2849</v>
      </c>
      <c r="AF663">
        <v>619</v>
      </c>
      <c r="AM663" t="s">
        <v>119</v>
      </c>
      <c r="AP6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Row],[Comentário]]=back!C664,back!B664,""))))))))</f>
        <v/>
      </c>
      <c r="AQ6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4" spans="1:44" x14ac:dyDescent="0.25">
      <c r="A664" t="s">
        <v>5298</v>
      </c>
      <c r="B664">
        <v>137066306</v>
      </c>
      <c r="C664" t="s">
        <v>62</v>
      </c>
      <c r="E664">
        <v>27500708</v>
      </c>
      <c r="F664" t="s">
        <v>3519</v>
      </c>
      <c r="G664" t="s">
        <v>101</v>
      </c>
      <c r="I664">
        <v>40466743</v>
      </c>
      <c r="J664" t="s">
        <v>3518</v>
      </c>
      <c r="K664" s="9">
        <v>45666.659641203703</v>
      </c>
      <c r="L664" s="9">
        <v>45666.656712962962</v>
      </c>
      <c r="M664" s="9">
        <v>45666.659641203703</v>
      </c>
      <c r="N664" t="s">
        <v>62</v>
      </c>
      <c r="O664" t="s">
        <v>62</v>
      </c>
      <c r="P664" s="8">
        <v>45666</v>
      </c>
      <c r="Q664" t="s">
        <v>3864</v>
      </c>
      <c r="R664" t="s">
        <v>4567</v>
      </c>
      <c r="S664" t="s">
        <v>3520</v>
      </c>
      <c r="T664" t="s">
        <v>3521</v>
      </c>
      <c r="V664">
        <v>551136125600</v>
      </c>
      <c r="Y664" t="s">
        <v>3522</v>
      </c>
      <c r="Z664" t="s">
        <v>106</v>
      </c>
      <c r="AA664" t="s">
        <v>107</v>
      </c>
      <c r="AB664" t="s">
        <v>3523</v>
      </c>
      <c r="AC664">
        <v>9380000</v>
      </c>
      <c r="AD664" t="s">
        <v>3524</v>
      </c>
      <c r="AE664" t="s">
        <v>3525</v>
      </c>
      <c r="AF664">
        <v>1240</v>
      </c>
      <c r="AM664" t="s">
        <v>222</v>
      </c>
      <c r="AN664" t="s">
        <v>108</v>
      </c>
      <c r="AP6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Row],[Comentário]]=back!C665,back!B665,""))))))))</f>
        <v/>
      </c>
      <c r="AQ6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5" spans="1:44" x14ac:dyDescent="0.25">
      <c r="A665" t="s">
        <v>5298</v>
      </c>
      <c r="B665">
        <v>136427107</v>
      </c>
      <c r="C665" t="s">
        <v>62</v>
      </c>
      <c r="E665">
        <v>26698606</v>
      </c>
      <c r="F665" t="s">
        <v>4856</v>
      </c>
      <c r="G665" t="s">
        <v>101</v>
      </c>
      <c r="I665">
        <v>39811175</v>
      </c>
      <c r="J665" t="s">
        <v>3475</v>
      </c>
      <c r="K665" s="9">
        <v>45646.588865740741</v>
      </c>
      <c r="L665" s="9">
        <v>45646.625</v>
      </c>
      <c r="M665" s="9">
        <v>45666.656087962961</v>
      </c>
      <c r="N665" t="s">
        <v>62</v>
      </c>
      <c r="O665" t="s">
        <v>62</v>
      </c>
      <c r="P665" s="8">
        <v>45666</v>
      </c>
      <c r="R665" t="s">
        <v>3878</v>
      </c>
      <c r="S665" t="s">
        <v>3476</v>
      </c>
      <c r="Y665" t="s">
        <v>3477</v>
      </c>
      <c r="Z665" t="s">
        <v>106</v>
      </c>
      <c r="AA665" t="s">
        <v>613</v>
      </c>
      <c r="AB665" t="s">
        <v>3478</v>
      </c>
      <c r="AC665">
        <v>44054008</v>
      </c>
      <c r="AD665" t="s">
        <v>3479</v>
      </c>
      <c r="AE665" t="s">
        <v>3480</v>
      </c>
      <c r="AF665">
        <v>2222</v>
      </c>
      <c r="AG665" t="s">
        <v>3481</v>
      </c>
      <c r="AM665" t="s">
        <v>1410</v>
      </c>
      <c r="AN665" t="s">
        <v>261</v>
      </c>
      <c r="AP6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Row],[Comentário]]=back!C666,back!B666,""))))))))</f>
        <v/>
      </c>
      <c r="AQ6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6" spans="1:44" x14ac:dyDescent="0.25">
      <c r="A666" t="s">
        <v>5298</v>
      </c>
      <c r="B666">
        <v>136319013</v>
      </c>
      <c r="C666" t="s">
        <v>62</v>
      </c>
      <c r="E666">
        <v>26698834</v>
      </c>
      <c r="F666" t="s">
        <v>1423</v>
      </c>
      <c r="G666" t="s">
        <v>101</v>
      </c>
      <c r="I666">
        <v>39815547</v>
      </c>
      <c r="J666" t="s">
        <v>1422</v>
      </c>
      <c r="K666" s="9">
        <v>45644.656655092593</v>
      </c>
      <c r="L666" s="9">
        <v>45645.655555555553</v>
      </c>
      <c r="M666" s="9">
        <v>45666.656053240738</v>
      </c>
      <c r="N666" t="s">
        <v>62</v>
      </c>
      <c r="O666" t="s">
        <v>62</v>
      </c>
      <c r="P666" s="8">
        <v>45666</v>
      </c>
      <c r="Q666" t="s">
        <v>3864</v>
      </c>
      <c r="R666" t="s">
        <v>3875</v>
      </c>
      <c r="S666" t="s">
        <v>1424</v>
      </c>
      <c r="Y666" t="s">
        <v>1425</v>
      </c>
      <c r="Z666" t="s">
        <v>106</v>
      </c>
      <c r="AA666" t="s">
        <v>159</v>
      </c>
      <c r="AB666" t="s">
        <v>1426</v>
      </c>
      <c r="AC666">
        <v>33201003</v>
      </c>
      <c r="AD666" t="s">
        <v>1427</v>
      </c>
      <c r="AE666" t="s">
        <v>1428</v>
      </c>
      <c r="AF666">
        <v>3785</v>
      </c>
      <c r="AM666" t="s">
        <v>1410</v>
      </c>
      <c r="AN666" t="s">
        <v>1429</v>
      </c>
      <c r="AP6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Row],[Comentário]]=back!C667,back!B667,""))))))))</f>
        <v/>
      </c>
      <c r="AQ6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7" spans="1:44" x14ac:dyDescent="0.25">
      <c r="A667" t="s">
        <v>5298</v>
      </c>
      <c r="B667">
        <v>136366348</v>
      </c>
      <c r="C667" t="s">
        <v>62</v>
      </c>
      <c r="E667">
        <v>26698826</v>
      </c>
      <c r="F667" t="s">
        <v>1463</v>
      </c>
      <c r="G667" t="s">
        <v>101</v>
      </c>
      <c r="I667">
        <v>39815534</v>
      </c>
      <c r="J667" t="s">
        <v>1462</v>
      </c>
      <c r="K667" s="9">
        <v>45645.554745370369</v>
      </c>
      <c r="L667" s="9">
        <v>45645.583333333336</v>
      </c>
      <c r="M667" s="9">
        <v>45666.656041666669</v>
      </c>
      <c r="N667" t="s">
        <v>62</v>
      </c>
      <c r="O667" t="s">
        <v>62</v>
      </c>
      <c r="P667" s="8">
        <v>45666</v>
      </c>
      <c r="R667" t="s">
        <v>3874</v>
      </c>
      <c r="S667" t="s">
        <v>1464</v>
      </c>
      <c r="Y667" t="s">
        <v>1465</v>
      </c>
      <c r="Z667" t="s">
        <v>106</v>
      </c>
      <c r="AA667" t="s">
        <v>107</v>
      </c>
      <c r="AB667" t="s">
        <v>110</v>
      </c>
      <c r="AC667">
        <v>1223001</v>
      </c>
      <c r="AD667" t="s">
        <v>1466</v>
      </c>
      <c r="AE667" t="s">
        <v>1467</v>
      </c>
      <c r="AF667">
        <v>61</v>
      </c>
      <c r="AG667" t="s">
        <v>1468</v>
      </c>
      <c r="AM667" t="s">
        <v>1410</v>
      </c>
      <c r="AN667" t="s">
        <v>261</v>
      </c>
      <c r="AP6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Row],[Comentário]]=back!C668,back!B668,""))))))))</f>
        <v/>
      </c>
      <c r="AQ6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8" spans="1:44" x14ac:dyDescent="0.25">
      <c r="A668" t="s">
        <v>5298</v>
      </c>
      <c r="B668">
        <v>136296113</v>
      </c>
      <c r="C668" t="s">
        <v>62</v>
      </c>
      <c r="E668">
        <v>26698664</v>
      </c>
      <c r="F668" t="s">
        <v>1406</v>
      </c>
      <c r="G668" t="s">
        <v>101</v>
      </c>
      <c r="I668">
        <v>39812914</v>
      </c>
      <c r="J668" t="s">
        <v>1405</v>
      </c>
      <c r="K668" s="9">
        <v>45644.493831018517</v>
      </c>
      <c r="L668" s="9">
        <v>45644.625</v>
      </c>
      <c r="M668" s="9">
        <v>45666.656018518515</v>
      </c>
      <c r="N668" t="s">
        <v>62</v>
      </c>
      <c r="O668" t="s">
        <v>62</v>
      </c>
      <c r="P668" s="8">
        <v>45666</v>
      </c>
      <c r="Q668" t="s">
        <v>3864</v>
      </c>
      <c r="R668" t="s">
        <v>3864</v>
      </c>
      <c r="S668" t="s">
        <v>1408</v>
      </c>
      <c r="Y668" t="s">
        <v>1409</v>
      </c>
      <c r="Z668" t="s">
        <v>106</v>
      </c>
      <c r="AA668" t="s">
        <v>107</v>
      </c>
      <c r="AB668" t="s">
        <v>1411</v>
      </c>
      <c r="AC668">
        <v>13270190</v>
      </c>
      <c r="AD668" t="s">
        <v>1412</v>
      </c>
      <c r="AE668" t="s">
        <v>1413</v>
      </c>
      <c r="AF668">
        <v>1451</v>
      </c>
      <c r="AG668" t="s">
        <v>1414</v>
      </c>
      <c r="AM668" t="s">
        <v>1410</v>
      </c>
      <c r="AN668" t="s">
        <v>258</v>
      </c>
      <c r="AP6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Row],[Comentário]]=back!C669,back!B669,""))))))))</f>
        <v/>
      </c>
      <c r="AQ6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9" spans="1:44" x14ac:dyDescent="0.25">
      <c r="A669" t="s">
        <v>5298</v>
      </c>
      <c r="B669">
        <v>136288780</v>
      </c>
      <c r="C669" t="s">
        <v>62</v>
      </c>
      <c r="E669">
        <v>27614051</v>
      </c>
      <c r="F669" t="s">
        <v>2882</v>
      </c>
      <c r="G669" t="s">
        <v>101</v>
      </c>
      <c r="I669">
        <v>40540777</v>
      </c>
      <c r="J669" t="s">
        <v>2881</v>
      </c>
      <c r="K669" s="9">
        <v>45644.455763888887</v>
      </c>
      <c r="L669" s="9">
        <v>45644.580555555556</v>
      </c>
      <c r="M669" s="9">
        <v>45666.656006944446</v>
      </c>
      <c r="N669" t="s">
        <v>62</v>
      </c>
      <c r="O669" t="s">
        <v>62</v>
      </c>
      <c r="P669" s="8">
        <v>45666</v>
      </c>
      <c r="Q669" t="s">
        <v>3864</v>
      </c>
      <c r="R669" t="s">
        <v>3864</v>
      </c>
      <c r="S669" t="s">
        <v>2883</v>
      </c>
      <c r="V669">
        <v>5551997303132</v>
      </c>
      <c r="Y669" t="s">
        <v>2884</v>
      </c>
      <c r="Z669" t="s">
        <v>106</v>
      </c>
      <c r="AA669" t="s">
        <v>1048</v>
      </c>
      <c r="AB669" t="s">
        <v>2885</v>
      </c>
      <c r="AC669">
        <v>93226520</v>
      </c>
      <c r="AD669" t="s">
        <v>2886</v>
      </c>
      <c r="AE669" t="s">
        <v>2887</v>
      </c>
      <c r="AF669">
        <v>173</v>
      </c>
      <c r="AM669" t="s">
        <v>256</v>
      </c>
      <c r="AN669" t="s">
        <v>108</v>
      </c>
      <c r="AP6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Row],[Comentário]]=back!C670,back!B670,""))))))))</f>
        <v/>
      </c>
      <c r="AQ6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0" spans="1:44" x14ac:dyDescent="0.25">
      <c r="A670" t="s">
        <v>5298</v>
      </c>
      <c r="B670">
        <v>133451871</v>
      </c>
      <c r="C670" t="s">
        <v>62</v>
      </c>
      <c r="E670">
        <v>27296130</v>
      </c>
      <c r="F670" t="s">
        <v>4960</v>
      </c>
      <c r="G670" t="s">
        <v>101</v>
      </c>
      <c r="I670">
        <v>40385435</v>
      </c>
      <c r="J670" t="s">
        <v>3442</v>
      </c>
      <c r="K670" s="9">
        <v>45603.723900462966</v>
      </c>
      <c r="L670" s="9">
        <v>45629.416666666664</v>
      </c>
      <c r="M670" s="9">
        <v>45666.6559837963</v>
      </c>
      <c r="N670" t="s">
        <v>62</v>
      </c>
      <c r="O670" t="s">
        <v>62</v>
      </c>
      <c r="P670" s="8">
        <v>45666</v>
      </c>
      <c r="Q670" t="s">
        <v>3864</v>
      </c>
      <c r="R670" t="s">
        <v>3864</v>
      </c>
      <c r="S670" t="s">
        <v>3443</v>
      </c>
      <c r="T670" t="s">
        <v>3444</v>
      </c>
      <c r="Y670" t="s">
        <v>3445</v>
      </c>
      <c r="Z670" t="s">
        <v>106</v>
      </c>
      <c r="AA670" t="s">
        <v>472</v>
      </c>
      <c r="AB670" t="s">
        <v>473</v>
      </c>
      <c r="AC670">
        <v>69075090</v>
      </c>
      <c r="AD670" t="s">
        <v>3446</v>
      </c>
      <c r="AE670" t="s">
        <v>3447</v>
      </c>
      <c r="AF670">
        <v>500</v>
      </c>
      <c r="AG670" t="s">
        <v>3448</v>
      </c>
      <c r="AM670" t="s">
        <v>256</v>
      </c>
      <c r="AN670" t="s">
        <v>108</v>
      </c>
      <c r="AP6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Row],[Comentário]]=back!C671,back!B671,""))))))))</f>
        <v/>
      </c>
      <c r="AQ6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1" spans="1:44" x14ac:dyDescent="0.25">
      <c r="A671" t="s">
        <v>5298</v>
      </c>
      <c r="B671">
        <v>135073776</v>
      </c>
      <c r="E671">
        <v>27500624</v>
      </c>
      <c r="F671" t="s">
        <v>3469</v>
      </c>
      <c r="G671" t="s">
        <v>101</v>
      </c>
      <c r="I671">
        <v>40466724</v>
      </c>
      <c r="J671" t="s">
        <v>3468</v>
      </c>
      <c r="K671" s="9">
        <v>45624.771736111114</v>
      </c>
      <c r="L671" s="9">
        <v>45625.771736111114</v>
      </c>
      <c r="M671" s="9">
        <v>45666.655972222223</v>
      </c>
      <c r="N671" t="s">
        <v>62</v>
      </c>
      <c r="O671" t="s">
        <v>62</v>
      </c>
      <c r="P671" s="8">
        <v>45666</v>
      </c>
      <c r="R671" t="s">
        <v>3862</v>
      </c>
      <c r="S671" t="s">
        <v>3470</v>
      </c>
      <c r="Y671" t="s">
        <v>3471</v>
      </c>
      <c r="Z671" t="s">
        <v>106</v>
      </c>
      <c r="AA671" t="s">
        <v>107</v>
      </c>
      <c r="AB671" t="s">
        <v>3472</v>
      </c>
      <c r="AC671">
        <v>14406077</v>
      </c>
      <c r="AD671" t="s">
        <v>3473</v>
      </c>
      <c r="AE671" t="s">
        <v>3474</v>
      </c>
      <c r="AF671">
        <v>600</v>
      </c>
      <c r="AM671" t="s">
        <v>222</v>
      </c>
      <c r="AN671" t="s">
        <v>261</v>
      </c>
      <c r="AP6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Row],[Comentário]]=back!C672,back!B672,""))))))))</f>
        <v/>
      </c>
      <c r="AQ6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2" spans="1:44" x14ac:dyDescent="0.25">
      <c r="A672" t="s">
        <v>5298</v>
      </c>
      <c r="B672">
        <v>133449777</v>
      </c>
      <c r="C672" t="s">
        <v>62</v>
      </c>
      <c r="E672">
        <v>26698650</v>
      </c>
      <c r="F672" t="s">
        <v>1454</v>
      </c>
      <c r="G672" t="s">
        <v>101</v>
      </c>
      <c r="I672">
        <v>39812857</v>
      </c>
      <c r="J672" t="s">
        <v>1453</v>
      </c>
      <c r="K672" s="9">
        <v>45603.714560185188</v>
      </c>
      <c r="L672" s="9">
        <v>45608.713888888888</v>
      </c>
      <c r="M672" s="9">
        <v>45666.655960648146</v>
      </c>
      <c r="N672" t="s">
        <v>62</v>
      </c>
      <c r="O672" t="s">
        <v>62</v>
      </c>
      <c r="P672" s="8">
        <v>45666</v>
      </c>
      <c r="Q672" t="s">
        <v>3864</v>
      </c>
      <c r="R672" t="s">
        <v>3864</v>
      </c>
      <c r="S672" t="s">
        <v>1455</v>
      </c>
      <c r="T672" t="s">
        <v>1456</v>
      </c>
      <c r="U672" t="s">
        <v>1457</v>
      </c>
      <c r="V672">
        <v>554335465979</v>
      </c>
      <c r="Y672" t="s">
        <v>1458</v>
      </c>
      <c r="Z672" t="s">
        <v>106</v>
      </c>
      <c r="AA672" t="s">
        <v>315</v>
      </c>
      <c r="AB672" t="s">
        <v>1459</v>
      </c>
      <c r="AC672">
        <v>86618000</v>
      </c>
      <c r="AD672" t="s">
        <v>140</v>
      </c>
      <c r="AE672" t="s">
        <v>1460</v>
      </c>
      <c r="AF672">
        <v>1550</v>
      </c>
      <c r="AG672" t="s">
        <v>1461</v>
      </c>
      <c r="AM672" t="s">
        <v>1410</v>
      </c>
      <c r="AN672" t="s">
        <v>108</v>
      </c>
      <c r="AP6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Row],[Comentário]]=back!C673,back!B673,""))))))))</f>
        <v/>
      </c>
      <c r="AQ6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3" spans="1:44" x14ac:dyDescent="0.25">
      <c r="A673" t="s">
        <v>5298</v>
      </c>
      <c r="B673">
        <v>133432567</v>
      </c>
      <c r="C673" t="s">
        <v>62</v>
      </c>
      <c r="E673">
        <v>27488123</v>
      </c>
      <c r="F673" t="s">
        <v>3360</v>
      </c>
      <c r="G673" t="s">
        <v>101</v>
      </c>
      <c r="I673">
        <v>40461663</v>
      </c>
      <c r="J673" t="s">
        <v>3359</v>
      </c>
      <c r="K673" s="9">
        <v>45603.654976851853</v>
      </c>
      <c r="L673" s="9">
        <v>45608.604166666664</v>
      </c>
      <c r="M673" s="9">
        <v>45666.655925925923</v>
      </c>
      <c r="N673" t="s">
        <v>62</v>
      </c>
      <c r="O673" t="s">
        <v>62</v>
      </c>
      <c r="P673" s="8">
        <v>45666</v>
      </c>
      <c r="Q673" t="s">
        <v>3864</v>
      </c>
      <c r="R673" t="s">
        <v>3864</v>
      </c>
      <c r="S673" t="s">
        <v>3361</v>
      </c>
      <c r="T673" t="s">
        <v>3362</v>
      </c>
      <c r="Z673" t="s">
        <v>106</v>
      </c>
      <c r="AA673" t="s">
        <v>994</v>
      </c>
      <c r="AB673" t="s">
        <v>3363</v>
      </c>
      <c r="AC673">
        <v>79960000</v>
      </c>
      <c r="AD673" t="s">
        <v>3364</v>
      </c>
      <c r="AE673" t="s">
        <v>3365</v>
      </c>
      <c r="AF673">
        <v>0</v>
      </c>
      <c r="AG673" t="s">
        <v>3366</v>
      </c>
      <c r="AM673" t="s">
        <v>222</v>
      </c>
      <c r="AN673" t="s">
        <v>108</v>
      </c>
      <c r="AP6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Row],[Comentário]]=back!C674,back!B674,""))))))))</f>
        <v/>
      </c>
      <c r="AQ6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4" spans="1:44" x14ac:dyDescent="0.25">
      <c r="A674" t="s">
        <v>5298</v>
      </c>
      <c r="B674">
        <v>133431809</v>
      </c>
      <c r="C674" t="s">
        <v>62</v>
      </c>
      <c r="E674">
        <v>27493503</v>
      </c>
      <c r="F674" t="s">
        <v>1552</v>
      </c>
      <c r="G674" t="s">
        <v>101</v>
      </c>
      <c r="I674">
        <v>40464007</v>
      </c>
      <c r="J674" t="s">
        <v>1551</v>
      </c>
      <c r="K674" s="9">
        <v>45603.652488425927</v>
      </c>
      <c r="L674" s="9">
        <v>45608.5625</v>
      </c>
      <c r="M674" s="9">
        <v>45666.655914351853</v>
      </c>
      <c r="N674" t="s">
        <v>62</v>
      </c>
      <c r="O674" t="s">
        <v>62</v>
      </c>
      <c r="P674" s="8">
        <v>45666</v>
      </c>
      <c r="Q674" t="s">
        <v>3864</v>
      </c>
      <c r="R674" t="s">
        <v>3864</v>
      </c>
      <c r="S674" t="s">
        <v>1553</v>
      </c>
      <c r="Y674" t="s">
        <v>1554</v>
      </c>
      <c r="Z674" t="s">
        <v>106</v>
      </c>
      <c r="AA674" t="s">
        <v>107</v>
      </c>
      <c r="AB674" t="s">
        <v>1555</v>
      </c>
      <c r="AC674">
        <v>7749095</v>
      </c>
      <c r="AD674" t="s">
        <v>1556</v>
      </c>
      <c r="AE674" t="s">
        <v>1557</v>
      </c>
      <c r="AF674">
        <v>3005</v>
      </c>
      <c r="AM674" t="s">
        <v>119</v>
      </c>
      <c r="AN674" t="s">
        <v>108</v>
      </c>
      <c r="AP6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Row],[Comentário]]=back!C675,back!B675,""))))))))</f>
        <v/>
      </c>
      <c r="AQ6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5" spans="1:44" x14ac:dyDescent="0.25">
      <c r="A675" t="s">
        <v>5298</v>
      </c>
      <c r="B675">
        <v>133452260</v>
      </c>
      <c r="C675" t="s">
        <v>62</v>
      </c>
      <c r="E675">
        <v>26698826</v>
      </c>
      <c r="F675" t="s">
        <v>1463</v>
      </c>
      <c r="G675" t="s">
        <v>101</v>
      </c>
      <c r="I675">
        <v>39815534</v>
      </c>
      <c r="J675" t="s">
        <v>1462</v>
      </c>
      <c r="K675" s="9">
        <v>45603.725393518522</v>
      </c>
      <c r="L675" s="9">
        <v>45608.458333333336</v>
      </c>
      <c r="M675" s="9">
        <v>45666.655891203707</v>
      </c>
      <c r="N675" t="s">
        <v>62</v>
      </c>
      <c r="O675" t="s">
        <v>62</v>
      </c>
      <c r="P675" s="8">
        <v>45666</v>
      </c>
      <c r="Q675" t="s">
        <v>3864</v>
      </c>
      <c r="R675" t="s">
        <v>3864</v>
      </c>
      <c r="S675" t="s">
        <v>1464</v>
      </c>
      <c r="Y675" t="s">
        <v>1465</v>
      </c>
      <c r="Z675" t="s">
        <v>106</v>
      </c>
      <c r="AA675" t="s">
        <v>107</v>
      </c>
      <c r="AB675" t="s">
        <v>110</v>
      </c>
      <c r="AC675">
        <v>1223001</v>
      </c>
      <c r="AD675" t="s">
        <v>1466</v>
      </c>
      <c r="AE675" t="s">
        <v>1467</v>
      </c>
      <c r="AF675">
        <v>61</v>
      </c>
      <c r="AG675" t="s">
        <v>1468</v>
      </c>
      <c r="AM675" t="s">
        <v>1410</v>
      </c>
      <c r="AN675" t="s">
        <v>261</v>
      </c>
      <c r="AP6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Row],[Comentário]]=back!C676,back!B676,""))))))))</f>
        <v/>
      </c>
      <c r="AQ6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6" spans="1:44" x14ac:dyDescent="0.25">
      <c r="A676" t="s">
        <v>5298</v>
      </c>
      <c r="B676">
        <v>133446452</v>
      </c>
      <c r="C676" t="s">
        <v>62</v>
      </c>
      <c r="E676">
        <v>27423817</v>
      </c>
      <c r="F676" t="s">
        <v>3585</v>
      </c>
      <c r="G676" t="s">
        <v>101</v>
      </c>
      <c r="I676">
        <v>40408010</v>
      </c>
      <c r="J676" t="s">
        <v>3584</v>
      </c>
      <c r="K676" s="9">
        <v>45603.701377314814</v>
      </c>
      <c r="L676" s="9">
        <v>45608.458333333336</v>
      </c>
      <c r="M676" s="9">
        <v>45666.65587962963</v>
      </c>
      <c r="N676" t="s">
        <v>62</v>
      </c>
      <c r="O676" t="s">
        <v>62</v>
      </c>
      <c r="P676" s="8">
        <v>45666</v>
      </c>
      <c r="Q676" t="s">
        <v>3864</v>
      </c>
      <c r="R676" t="s">
        <v>3864</v>
      </c>
      <c r="S676" t="s">
        <v>3586</v>
      </c>
      <c r="T676" t="s">
        <v>3587</v>
      </c>
      <c r="V676">
        <v>5521993198829</v>
      </c>
      <c r="Y676" t="s">
        <v>3588</v>
      </c>
      <c r="Z676" t="s">
        <v>106</v>
      </c>
      <c r="AA676" t="s">
        <v>148</v>
      </c>
      <c r="AB676" t="s">
        <v>300</v>
      </c>
      <c r="AC676">
        <v>24060008</v>
      </c>
      <c r="AD676" t="s">
        <v>3589</v>
      </c>
      <c r="AE676" t="s">
        <v>3590</v>
      </c>
      <c r="AF676">
        <v>202</v>
      </c>
      <c r="AG676" t="s">
        <v>3591</v>
      </c>
      <c r="AM676" t="s">
        <v>256</v>
      </c>
      <c r="AN676" t="s">
        <v>261</v>
      </c>
      <c r="AP6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Row],[Comentário]]=back!C677,back!B677,""))))))))</f>
        <v/>
      </c>
      <c r="AQ6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7" spans="1:44" x14ac:dyDescent="0.25">
      <c r="A677" t="s">
        <v>5298</v>
      </c>
      <c r="B677">
        <v>133452189</v>
      </c>
      <c r="C677" t="s">
        <v>62</v>
      </c>
      <c r="E677">
        <v>26698832</v>
      </c>
      <c r="F677" t="s">
        <v>3336</v>
      </c>
      <c r="G677" t="s">
        <v>101</v>
      </c>
      <c r="I677">
        <v>39815545</v>
      </c>
      <c r="J677" t="s">
        <v>3335</v>
      </c>
      <c r="K677" s="9">
        <v>45603.72515046296</v>
      </c>
      <c r="L677" s="9">
        <v>45608.458333333336</v>
      </c>
      <c r="M677" s="9">
        <v>45666.655856481484</v>
      </c>
      <c r="N677" t="s">
        <v>62</v>
      </c>
      <c r="O677" t="s">
        <v>62</v>
      </c>
      <c r="P677" s="8">
        <v>45666</v>
      </c>
      <c r="Q677" t="s">
        <v>3864</v>
      </c>
      <c r="R677" t="s">
        <v>3864</v>
      </c>
      <c r="S677" t="s">
        <v>3337</v>
      </c>
      <c r="T677" t="s">
        <v>3338</v>
      </c>
      <c r="V677">
        <v>552733315242</v>
      </c>
      <c r="Y677" t="s">
        <v>3339</v>
      </c>
      <c r="Z677" t="s">
        <v>106</v>
      </c>
      <c r="AA677" t="s">
        <v>1074</v>
      </c>
      <c r="AB677" t="s">
        <v>3340</v>
      </c>
      <c r="AC677">
        <v>29158900</v>
      </c>
      <c r="AD677" t="s">
        <v>3341</v>
      </c>
      <c r="AE677" t="s">
        <v>3342</v>
      </c>
      <c r="AF677">
        <v>0</v>
      </c>
      <c r="AG677" t="s">
        <v>3343</v>
      </c>
      <c r="AM677" t="s">
        <v>1410</v>
      </c>
      <c r="AN677" t="s">
        <v>261</v>
      </c>
      <c r="AP6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Row],[Comentário]]=back!C678,back!B678,""))))))))</f>
        <v/>
      </c>
      <c r="AQ6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8" spans="1:44" x14ac:dyDescent="0.25">
      <c r="A678" t="s">
        <v>5298</v>
      </c>
      <c r="B678">
        <v>133449737</v>
      </c>
      <c r="C678" t="s">
        <v>62</v>
      </c>
      <c r="E678">
        <v>27296534</v>
      </c>
      <c r="F678" t="s">
        <v>3687</v>
      </c>
      <c r="G678" t="s">
        <v>101</v>
      </c>
      <c r="I678">
        <v>40385588</v>
      </c>
      <c r="J678" t="s">
        <v>3686</v>
      </c>
      <c r="K678" s="9">
        <v>45603.71435185185</v>
      </c>
      <c r="L678" s="9">
        <v>45608.416666666664</v>
      </c>
      <c r="M678" s="9">
        <v>45666.655844907407</v>
      </c>
      <c r="N678" t="s">
        <v>62</v>
      </c>
      <c r="O678" t="s">
        <v>62</v>
      </c>
      <c r="P678" s="8">
        <v>45666</v>
      </c>
      <c r="Q678" t="s">
        <v>3864</v>
      </c>
      <c r="R678" t="s">
        <v>3864</v>
      </c>
      <c r="S678" t="s">
        <v>3688</v>
      </c>
      <c r="T678" t="s">
        <v>3689</v>
      </c>
      <c r="Y678" t="s">
        <v>3690</v>
      </c>
      <c r="Z678" t="s">
        <v>106</v>
      </c>
      <c r="AA678" t="s">
        <v>159</v>
      </c>
      <c r="AB678" t="s">
        <v>3691</v>
      </c>
      <c r="AC678">
        <v>37470000</v>
      </c>
      <c r="AD678" t="s">
        <v>161</v>
      </c>
      <c r="AE678" t="s">
        <v>3692</v>
      </c>
      <c r="AF678">
        <v>44</v>
      </c>
      <c r="AM678" t="s">
        <v>256</v>
      </c>
      <c r="AN678" t="s">
        <v>258</v>
      </c>
      <c r="AP6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Row],[Comentário]]=back!C679,back!B679,""))))))))</f>
        <v/>
      </c>
      <c r="AQ6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9" spans="1:44" x14ac:dyDescent="0.25">
      <c r="A679" t="s">
        <v>5298</v>
      </c>
      <c r="B679">
        <v>133543446</v>
      </c>
      <c r="C679" t="s">
        <v>62</v>
      </c>
      <c r="E679">
        <v>27563303</v>
      </c>
      <c r="F679" t="s">
        <v>1527</v>
      </c>
      <c r="G679" t="s">
        <v>101</v>
      </c>
      <c r="I679">
        <v>40508838</v>
      </c>
      <c r="J679" t="s">
        <v>1526</v>
      </c>
      <c r="K679" s="9">
        <v>45604.727500000001</v>
      </c>
      <c r="L679" s="9">
        <v>45608.416666666664</v>
      </c>
      <c r="M679" s="9">
        <v>45666.655821759261</v>
      </c>
      <c r="N679" t="s">
        <v>62</v>
      </c>
      <c r="O679" t="s">
        <v>62</v>
      </c>
      <c r="P679" s="8">
        <v>45666</v>
      </c>
      <c r="Q679" t="s">
        <v>3864</v>
      </c>
      <c r="R679" t="s">
        <v>3864</v>
      </c>
      <c r="S679" t="s">
        <v>1528</v>
      </c>
      <c r="T679" t="s">
        <v>1529</v>
      </c>
      <c r="V679">
        <v>5521979256545</v>
      </c>
      <c r="Y679" t="s">
        <v>1530</v>
      </c>
      <c r="Z679" t="s">
        <v>106</v>
      </c>
      <c r="AA679" t="s">
        <v>148</v>
      </c>
      <c r="AB679" t="s">
        <v>149</v>
      </c>
      <c r="AC679">
        <v>20032959</v>
      </c>
      <c r="AD679" t="s">
        <v>161</v>
      </c>
      <c r="AE679" t="s">
        <v>1531</v>
      </c>
      <c r="AF679">
        <v>139</v>
      </c>
      <c r="AG679" t="s">
        <v>1532</v>
      </c>
      <c r="AM679" t="s">
        <v>222</v>
      </c>
      <c r="AN679" t="s">
        <v>108</v>
      </c>
      <c r="AP6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Row],[Comentário]]=back!C680,back!B680,""))))))))</f>
        <v/>
      </c>
      <c r="AQ6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0" spans="1:44" x14ac:dyDescent="0.25">
      <c r="A680" t="s">
        <v>5298</v>
      </c>
      <c r="B680">
        <v>133451748</v>
      </c>
      <c r="C680" t="s">
        <v>62</v>
      </c>
      <c r="E680">
        <v>26698821</v>
      </c>
      <c r="F680" t="s">
        <v>3329</v>
      </c>
      <c r="G680" t="s">
        <v>101</v>
      </c>
      <c r="I680">
        <v>39813256</v>
      </c>
      <c r="J680" t="s">
        <v>3328</v>
      </c>
      <c r="K680" s="9">
        <v>45603.723449074074</v>
      </c>
      <c r="L680" s="9">
        <v>45608.416666666664</v>
      </c>
      <c r="M680" s="9">
        <v>45666.655810185184</v>
      </c>
      <c r="N680" t="s">
        <v>62</v>
      </c>
      <c r="O680" t="s">
        <v>62</v>
      </c>
      <c r="P680" s="8">
        <v>45666</v>
      </c>
      <c r="Q680" t="s">
        <v>3864</v>
      </c>
      <c r="R680" t="s">
        <v>3864</v>
      </c>
      <c r="S680" t="s">
        <v>3330</v>
      </c>
      <c r="U680" t="s">
        <v>3331</v>
      </c>
      <c r="Z680" t="s">
        <v>106</v>
      </c>
      <c r="AA680" t="s">
        <v>107</v>
      </c>
      <c r="AB680" t="s">
        <v>750</v>
      </c>
      <c r="AC680">
        <v>6213050</v>
      </c>
      <c r="AD680" t="s">
        <v>3332</v>
      </c>
      <c r="AE680" t="s">
        <v>3333</v>
      </c>
      <c r="AF680">
        <v>196</v>
      </c>
      <c r="AG680" t="s">
        <v>3334</v>
      </c>
      <c r="AM680" t="s">
        <v>1410</v>
      </c>
      <c r="AN680" t="s">
        <v>108</v>
      </c>
      <c r="AP6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Row],[Comentário]]=back!C681,back!B681,""))))))))</f>
        <v/>
      </c>
      <c r="AQ6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1" spans="1:44" x14ac:dyDescent="0.25">
      <c r="A681" t="s">
        <v>5298</v>
      </c>
      <c r="B681">
        <v>133431411</v>
      </c>
      <c r="C681" t="s">
        <v>62</v>
      </c>
      <c r="E681">
        <v>27500596</v>
      </c>
      <c r="F681" t="s">
        <v>3655</v>
      </c>
      <c r="G681" t="s">
        <v>101</v>
      </c>
      <c r="I681">
        <v>40466710</v>
      </c>
      <c r="J681" t="s">
        <v>3654</v>
      </c>
      <c r="K681" s="9">
        <v>45603.651238425926</v>
      </c>
      <c r="L681" s="9">
        <v>45608.416666666664</v>
      </c>
      <c r="M681" s="9">
        <v>45666.655798611115</v>
      </c>
      <c r="N681" t="s">
        <v>62</v>
      </c>
      <c r="O681" t="s">
        <v>62</v>
      </c>
      <c r="P681" s="8">
        <v>45666</v>
      </c>
      <c r="Q681" t="s">
        <v>3864</v>
      </c>
      <c r="R681" t="s">
        <v>3864</v>
      </c>
      <c r="S681" t="s">
        <v>3656</v>
      </c>
      <c r="T681" t="s">
        <v>3657</v>
      </c>
      <c r="Y681" t="s">
        <v>3658</v>
      </c>
      <c r="Z681" t="s">
        <v>106</v>
      </c>
      <c r="AA681" t="s">
        <v>315</v>
      </c>
      <c r="AB681" t="s">
        <v>3659</v>
      </c>
      <c r="AC681">
        <v>87600000</v>
      </c>
      <c r="AD681" t="s">
        <v>3660</v>
      </c>
      <c r="AE681" t="s">
        <v>3661</v>
      </c>
      <c r="AF681">
        <v>0</v>
      </c>
      <c r="AG681" t="s">
        <v>3662</v>
      </c>
      <c r="AM681" t="s">
        <v>222</v>
      </c>
      <c r="AN681" t="s">
        <v>261</v>
      </c>
      <c r="AP6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Row],[Comentário]]=back!C682,back!B682,""))))))))</f>
        <v/>
      </c>
      <c r="AQ6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2" spans="1:44" x14ac:dyDescent="0.25">
      <c r="A682" t="s">
        <v>5298</v>
      </c>
      <c r="B682">
        <v>133543681</v>
      </c>
      <c r="C682" t="s">
        <v>62</v>
      </c>
      <c r="E682">
        <v>27562650</v>
      </c>
      <c r="F682" t="s">
        <v>3617</v>
      </c>
      <c r="G682" t="s">
        <v>101</v>
      </c>
      <c r="I682">
        <v>40508511</v>
      </c>
      <c r="J682" t="s">
        <v>3616</v>
      </c>
      <c r="K682" s="9">
        <v>45604.729490740741</v>
      </c>
      <c r="L682" s="9">
        <v>45608.416666666664</v>
      </c>
      <c r="M682" s="9">
        <v>45666.655775462961</v>
      </c>
      <c r="N682" t="s">
        <v>62</v>
      </c>
      <c r="O682" t="s">
        <v>62</v>
      </c>
      <c r="P682" s="8">
        <v>45666</v>
      </c>
      <c r="Q682" t="s">
        <v>3864</v>
      </c>
      <c r="R682" t="s">
        <v>3864</v>
      </c>
      <c r="S682" t="s">
        <v>3618</v>
      </c>
      <c r="T682" t="s">
        <v>3619</v>
      </c>
      <c r="Y682" t="s">
        <v>3620</v>
      </c>
      <c r="Z682" t="s">
        <v>106</v>
      </c>
      <c r="AA682" t="s">
        <v>613</v>
      </c>
      <c r="AB682" t="s">
        <v>2398</v>
      </c>
      <c r="AC682">
        <v>42816210</v>
      </c>
      <c r="AD682" t="s">
        <v>3621</v>
      </c>
      <c r="AE682" t="s">
        <v>3622</v>
      </c>
      <c r="AF682">
        <v>245</v>
      </c>
      <c r="AM682" t="s">
        <v>222</v>
      </c>
      <c r="AN682" t="s">
        <v>108</v>
      </c>
      <c r="AP6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Row],[Comentário]]=back!C683,back!B683,""))))))))</f>
        <v/>
      </c>
      <c r="AQ6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3" spans="1:44" x14ac:dyDescent="0.25">
      <c r="A683" t="s">
        <v>5298</v>
      </c>
      <c r="B683">
        <v>133451288</v>
      </c>
      <c r="C683" t="s">
        <v>62</v>
      </c>
      <c r="E683">
        <v>26698683</v>
      </c>
      <c r="F683" t="s">
        <v>5261</v>
      </c>
      <c r="G683" t="s">
        <v>101</v>
      </c>
      <c r="I683">
        <v>39813196</v>
      </c>
      <c r="J683" t="s">
        <v>3310</v>
      </c>
      <c r="K683" s="9">
        <v>45603.72146990741</v>
      </c>
      <c r="L683" s="9">
        <v>45608.416666666664</v>
      </c>
      <c r="M683" s="9">
        <v>45666.655740740738</v>
      </c>
      <c r="N683" t="s">
        <v>62</v>
      </c>
      <c r="O683" t="s">
        <v>62</v>
      </c>
      <c r="P683" s="8">
        <v>45666</v>
      </c>
      <c r="Q683" t="s">
        <v>3864</v>
      </c>
      <c r="R683" t="s">
        <v>3864</v>
      </c>
      <c r="S683" t="s">
        <v>3311</v>
      </c>
      <c r="T683" t="s">
        <v>3312</v>
      </c>
      <c r="V683">
        <v>558433166874</v>
      </c>
      <c r="Z683" t="s">
        <v>106</v>
      </c>
      <c r="AA683" t="s">
        <v>432</v>
      </c>
      <c r="AB683" t="s">
        <v>3313</v>
      </c>
      <c r="AC683">
        <v>59600900</v>
      </c>
      <c r="AD683" t="s">
        <v>161</v>
      </c>
      <c r="AE683" t="s">
        <v>3314</v>
      </c>
      <c r="AF683">
        <v>58</v>
      </c>
      <c r="AM683" t="s">
        <v>1410</v>
      </c>
      <c r="AN683" t="s">
        <v>108</v>
      </c>
      <c r="AP6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Row],[Comentário]]=back!C684,back!B684,""))))))))</f>
        <v/>
      </c>
      <c r="AQ6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4" spans="1:44" x14ac:dyDescent="0.25">
      <c r="A684" t="s">
        <v>5298</v>
      </c>
      <c r="B684">
        <v>133543644</v>
      </c>
      <c r="C684" t="s">
        <v>62</v>
      </c>
      <c r="E684">
        <v>27563768</v>
      </c>
      <c r="F684" t="s">
        <v>1534</v>
      </c>
      <c r="G684" t="s">
        <v>101</v>
      </c>
      <c r="I684">
        <v>40508872</v>
      </c>
      <c r="J684" t="s">
        <v>1533</v>
      </c>
      <c r="K684" s="9">
        <v>45604.729178240741</v>
      </c>
      <c r="L684" s="9">
        <v>45608.416666666664</v>
      </c>
      <c r="M684" s="9">
        <v>45666.655740740738</v>
      </c>
      <c r="N684" t="s">
        <v>62</v>
      </c>
      <c r="O684" t="s">
        <v>62</v>
      </c>
      <c r="P684" s="8">
        <v>45666</v>
      </c>
      <c r="Q684" t="s">
        <v>3864</v>
      </c>
      <c r="R684" t="s">
        <v>3864</v>
      </c>
      <c r="V684">
        <v>5521992571227</v>
      </c>
      <c r="Z684" t="s">
        <v>106</v>
      </c>
      <c r="AA684" t="s">
        <v>148</v>
      </c>
      <c r="AB684" t="s">
        <v>149</v>
      </c>
      <c r="AC684">
        <v>21011080</v>
      </c>
      <c r="AD684" t="s">
        <v>1535</v>
      </c>
      <c r="AE684" t="s">
        <v>1536</v>
      </c>
      <c r="AF684">
        <v>92</v>
      </c>
      <c r="AG684" t="s">
        <v>1537</v>
      </c>
      <c r="AM684" t="s">
        <v>222</v>
      </c>
      <c r="AN684" t="s">
        <v>261</v>
      </c>
      <c r="AP6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Row],[Comentário]]=back!C685,back!B685,""))))))))</f>
        <v/>
      </c>
      <c r="AQ6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5" spans="1:44" x14ac:dyDescent="0.25">
      <c r="A685" t="s">
        <v>5298</v>
      </c>
      <c r="B685">
        <v>133453598</v>
      </c>
      <c r="C685" t="s">
        <v>62</v>
      </c>
      <c r="E685">
        <v>27529777</v>
      </c>
      <c r="F685" t="s">
        <v>1587</v>
      </c>
      <c r="G685" t="s">
        <v>101</v>
      </c>
      <c r="I685">
        <v>40491395</v>
      </c>
      <c r="J685" t="s">
        <v>1586</v>
      </c>
      <c r="K685" s="9">
        <v>45603.731851851851</v>
      </c>
      <c r="L685" s="9">
        <v>45608.416666666664</v>
      </c>
      <c r="M685" s="9">
        <v>45666.655706018515</v>
      </c>
      <c r="N685" t="s">
        <v>62</v>
      </c>
      <c r="O685" t="s">
        <v>62</v>
      </c>
      <c r="P685" s="8">
        <v>45666</v>
      </c>
      <c r="Q685" t="s">
        <v>3864</v>
      </c>
      <c r="R685" t="s">
        <v>3864</v>
      </c>
      <c r="Y685" t="s">
        <v>1588</v>
      </c>
      <c r="Z685" t="s">
        <v>106</v>
      </c>
      <c r="AA685" t="s">
        <v>107</v>
      </c>
      <c r="AB685" t="s">
        <v>110</v>
      </c>
      <c r="AC685">
        <v>4567900</v>
      </c>
      <c r="AD685" t="s">
        <v>1154</v>
      </c>
      <c r="AE685" t="s">
        <v>1589</v>
      </c>
      <c r="AF685">
        <v>1366</v>
      </c>
      <c r="AG685" t="s">
        <v>1590</v>
      </c>
      <c r="AM685" t="s">
        <v>222</v>
      </c>
      <c r="AN685" t="s">
        <v>1474</v>
      </c>
      <c r="AP6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Row],[Comentário]]=back!C686,back!B686,""))))))))</f>
        <v/>
      </c>
      <c r="AQ6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6" spans="1:44" x14ac:dyDescent="0.25">
      <c r="A686" t="s">
        <v>5298</v>
      </c>
      <c r="B686">
        <v>133450038</v>
      </c>
      <c r="C686" t="s">
        <v>62</v>
      </c>
      <c r="E686">
        <v>26698666</v>
      </c>
      <c r="F686" t="s">
        <v>1470</v>
      </c>
      <c r="G686" t="s">
        <v>101</v>
      </c>
      <c r="I686">
        <v>39812931</v>
      </c>
      <c r="J686" t="s">
        <v>1469</v>
      </c>
      <c r="K686" s="9">
        <v>45603.715682870374</v>
      </c>
      <c r="L686" s="9">
        <v>45608.416666666664</v>
      </c>
      <c r="M686" s="9">
        <v>45666.655682870369</v>
      </c>
      <c r="N686" t="s">
        <v>62</v>
      </c>
      <c r="O686" t="s">
        <v>62</v>
      </c>
      <c r="P686" s="8">
        <v>45666</v>
      </c>
      <c r="Q686" t="s">
        <v>3864</v>
      </c>
      <c r="R686" t="s">
        <v>3864</v>
      </c>
      <c r="S686" t="s">
        <v>1471</v>
      </c>
      <c r="T686" t="s">
        <v>1472</v>
      </c>
      <c r="V686">
        <v>552132379535</v>
      </c>
      <c r="Z686" t="s">
        <v>106</v>
      </c>
      <c r="AA686" t="s">
        <v>148</v>
      </c>
      <c r="AB686" t="s">
        <v>149</v>
      </c>
      <c r="AC686">
        <v>22251040</v>
      </c>
      <c r="AD686" t="s">
        <v>150</v>
      </c>
      <c r="AE686" t="s">
        <v>1473</v>
      </c>
      <c r="AF686">
        <v>18</v>
      </c>
      <c r="AM686" t="s">
        <v>1410</v>
      </c>
      <c r="AN686" t="s">
        <v>1474</v>
      </c>
      <c r="AP6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Row],[Comentário]]=back!C687,back!B687,""))))))))</f>
        <v/>
      </c>
      <c r="AQ6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7" spans="1:44" x14ac:dyDescent="0.25">
      <c r="A687" t="s">
        <v>5298</v>
      </c>
      <c r="B687">
        <v>133452116</v>
      </c>
      <c r="C687" t="s">
        <v>62</v>
      </c>
      <c r="E687">
        <v>26698829</v>
      </c>
      <c r="F687" t="s">
        <v>4958</v>
      </c>
      <c r="G687" t="s">
        <v>101</v>
      </c>
      <c r="I687">
        <v>39815542</v>
      </c>
      <c r="J687" t="s">
        <v>3429</v>
      </c>
      <c r="K687" s="9">
        <v>45603.724872685183</v>
      </c>
      <c r="L687" s="9">
        <v>45608.416666666664</v>
      </c>
      <c r="M687" s="9">
        <v>45666.655648148146</v>
      </c>
      <c r="N687" t="s">
        <v>62</v>
      </c>
      <c r="O687" t="s">
        <v>62</v>
      </c>
      <c r="P687" s="8">
        <v>45666</v>
      </c>
      <c r="Q687" t="s">
        <v>3864</v>
      </c>
      <c r="R687" t="s">
        <v>3864</v>
      </c>
      <c r="S687" t="s">
        <v>3430</v>
      </c>
      <c r="T687" t="s">
        <v>3431</v>
      </c>
      <c r="V687">
        <v>556235124426</v>
      </c>
      <c r="Y687" t="s">
        <v>3432</v>
      </c>
      <c r="Z687" t="s">
        <v>106</v>
      </c>
      <c r="AA687" t="s">
        <v>128</v>
      </c>
      <c r="AB687" t="s">
        <v>3433</v>
      </c>
      <c r="AC687">
        <v>75251722</v>
      </c>
      <c r="AD687" t="s">
        <v>3434</v>
      </c>
      <c r="AE687" t="s">
        <v>3435</v>
      </c>
      <c r="AF687">
        <v>0</v>
      </c>
      <c r="AG687" t="s">
        <v>3436</v>
      </c>
      <c r="AM687" t="s">
        <v>1410</v>
      </c>
      <c r="AN687" t="s">
        <v>261</v>
      </c>
      <c r="AP6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Row],[Comentário]]=back!C688,back!B688,""))))))))</f>
        <v/>
      </c>
      <c r="AQ6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8" spans="1:44" x14ac:dyDescent="0.25">
      <c r="A688" t="s">
        <v>5298</v>
      </c>
      <c r="B688">
        <v>133395559</v>
      </c>
      <c r="C688" t="s">
        <v>62</v>
      </c>
      <c r="E688">
        <v>27500160</v>
      </c>
      <c r="F688" t="s">
        <v>4822</v>
      </c>
      <c r="G688" t="s">
        <v>101</v>
      </c>
      <c r="I688">
        <v>40466480</v>
      </c>
      <c r="J688" t="s">
        <v>1623</v>
      </c>
      <c r="K688" s="9">
        <v>45603.473252314812</v>
      </c>
      <c r="L688" s="9">
        <v>45608.416666666664</v>
      </c>
      <c r="M688" s="9">
        <v>45666.655636574076</v>
      </c>
      <c r="N688" t="s">
        <v>62</v>
      </c>
      <c r="O688" t="s">
        <v>62</v>
      </c>
      <c r="P688" s="8">
        <v>45666</v>
      </c>
      <c r="Q688" t="s">
        <v>3864</v>
      </c>
      <c r="R688" t="s">
        <v>3864</v>
      </c>
      <c r="S688" t="s">
        <v>1624</v>
      </c>
      <c r="Y688" t="s">
        <v>1625</v>
      </c>
      <c r="Z688" t="s">
        <v>106</v>
      </c>
      <c r="AA688" t="s">
        <v>107</v>
      </c>
      <c r="AB688" t="s">
        <v>1626</v>
      </c>
      <c r="AC688">
        <v>6612060</v>
      </c>
      <c r="AD688" t="s">
        <v>1627</v>
      </c>
      <c r="AE688" t="s">
        <v>1628</v>
      </c>
      <c r="AF688">
        <v>326</v>
      </c>
      <c r="AM688" t="s">
        <v>222</v>
      </c>
      <c r="AN688" t="s">
        <v>108</v>
      </c>
      <c r="AP6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Row],[Comentário]]=back!C689,back!B689,""))))))))</f>
        <v/>
      </c>
      <c r="AQ6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9" spans="1:44" x14ac:dyDescent="0.25">
      <c r="A689" t="s">
        <v>5298</v>
      </c>
      <c r="B689">
        <v>133451674</v>
      </c>
      <c r="C689" t="s">
        <v>62</v>
      </c>
      <c r="E689">
        <v>26698813</v>
      </c>
      <c r="F689" t="s">
        <v>1416</v>
      </c>
      <c r="G689" t="s">
        <v>101</v>
      </c>
      <c r="I689">
        <v>39813237</v>
      </c>
      <c r="J689" t="s">
        <v>1415</v>
      </c>
      <c r="K689" s="9">
        <v>45603.723090277781</v>
      </c>
      <c r="L689" s="9">
        <v>45608.416666666664</v>
      </c>
      <c r="M689" s="9">
        <v>45666.655335648145</v>
      </c>
      <c r="N689" t="s">
        <v>62</v>
      </c>
      <c r="O689" t="s">
        <v>62</v>
      </c>
      <c r="P689" s="8">
        <v>45666</v>
      </c>
      <c r="Q689" t="s">
        <v>3864</v>
      </c>
      <c r="R689" t="s">
        <v>3864</v>
      </c>
      <c r="S689" t="s">
        <v>1417</v>
      </c>
      <c r="Y689" t="s">
        <v>1418</v>
      </c>
      <c r="Z689" t="s">
        <v>106</v>
      </c>
      <c r="AA689" t="s">
        <v>107</v>
      </c>
      <c r="AB689" t="s">
        <v>1419</v>
      </c>
      <c r="AC689">
        <v>7411680</v>
      </c>
      <c r="AD689" t="s">
        <v>1420</v>
      </c>
      <c r="AE689" t="s">
        <v>1421</v>
      </c>
      <c r="AF689">
        <v>89</v>
      </c>
      <c r="AM689" t="s">
        <v>1410</v>
      </c>
      <c r="AN689" t="s">
        <v>108</v>
      </c>
      <c r="AP6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Row],[Comentário]]=back!C690,back!B690,""))))))))</f>
        <v/>
      </c>
      <c r="AQ6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0" spans="1:44" x14ac:dyDescent="0.25">
      <c r="A690" t="s">
        <v>5298</v>
      </c>
      <c r="B690">
        <v>133449817</v>
      </c>
      <c r="C690" t="s">
        <v>62</v>
      </c>
      <c r="E690">
        <v>26698654</v>
      </c>
      <c r="F690" t="s">
        <v>4959</v>
      </c>
      <c r="G690" t="s">
        <v>101</v>
      </c>
      <c r="I690">
        <v>39812866</v>
      </c>
      <c r="J690" t="s">
        <v>3437</v>
      </c>
      <c r="K690" s="9">
        <v>45603.714745370373</v>
      </c>
      <c r="L690" s="9">
        <v>45608.416666666664</v>
      </c>
      <c r="M690" s="9">
        <v>45666.655312499999</v>
      </c>
      <c r="N690" t="s">
        <v>62</v>
      </c>
      <c r="O690" t="s">
        <v>62</v>
      </c>
      <c r="P690" s="8">
        <v>45666</v>
      </c>
      <c r="Q690" t="s">
        <v>3864</v>
      </c>
      <c r="R690" t="s">
        <v>3864</v>
      </c>
      <c r="S690" t="s">
        <v>3438</v>
      </c>
      <c r="T690" t="s">
        <v>3439</v>
      </c>
      <c r="V690">
        <v>551635095558</v>
      </c>
      <c r="Y690" t="s">
        <v>3440</v>
      </c>
      <c r="Z690" t="s">
        <v>106</v>
      </c>
      <c r="AA690" t="s">
        <v>107</v>
      </c>
      <c r="AB690" t="s">
        <v>1869</v>
      </c>
      <c r="AC690">
        <v>13560970</v>
      </c>
      <c r="AD690" t="s">
        <v>3441</v>
      </c>
      <c r="AE690" t="s">
        <v>1921</v>
      </c>
      <c r="AF690">
        <v>231</v>
      </c>
      <c r="AM690" t="s">
        <v>1410</v>
      </c>
      <c r="AN690" t="s">
        <v>258</v>
      </c>
      <c r="AP6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Row],[Comentário]]=back!C691,back!B691,""))))))))</f>
        <v/>
      </c>
      <c r="AQ6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1" spans="1:44" x14ac:dyDescent="0.25">
      <c r="A691" t="s">
        <v>5298</v>
      </c>
      <c r="B691">
        <v>133452067</v>
      </c>
      <c r="C691" t="s">
        <v>62</v>
      </c>
      <c r="E691">
        <v>26698834</v>
      </c>
      <c r="F691" t="s">
        <v>1423</v>
      </c>
      <c r="G691" t="s">
        <v>101</v>
      </c>
      <c r="I691">
        <v>39815547</v>
      </c>
      <c r="J691" t="s">
        <v>1422</v>
      </c>
      <c r="K691" s="9">
        <v>45603.724687499998</v>
      </c>
      <c r="L691" s="9">
        <v>45608.416666666664</v>
      </c>
      <c r="M691" s="9">
        <v>45666.655312499999</v>
      </c>
      <c r="N691" t="s">
        <v>62</v>
      </c>
      <c r="O691" t="s">
        <v>62</v>
      </c>
      <c r="P691" s="8">
        <v>45666</v>
      </c>
      <c r="Q691" t="s">
        <v>3864</v>
      </c>
      <c r="R691" t="s">
        <v>3864</v>
      </c>
      <c r="S691" t="s">
        <v>1424</v>
      </c>
      <c r="Y691" t="s">
        <v>1425</v>
      </c>
      <c r="Z691" t="s">
        <v>106</v>
      </c>
      <c r="AA691" t="s">
        <v>159</v>
      </c>
      <c r="AB691" t="s">
        <v>1426</v>
      </c>
      <c r="AC691">
        <v>33201003</v>
      </c>
      <c r="AD691" t="s">
        <v>1427</v>
      </c>
      <c r="AE691" t="s">
        <v>1428</v>
      </c>
      <c r="AF691">
        <v>3785</v>
      </c>
      <c r="AM691" t="s">
        <v>1410</v>
      </c>
      <c r="AN691" t="s">
        <v>1429</v>
      </c>
      <c r="AP6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Row],[Comentário]]=back!C692,back!B692,""))))))))</f>
        <v/>
      </c>
      <c r="AQ6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2" spans="1:44" x14ac:dyDescent="0.25">
      <c r="A692" t="s">
        <v>5298</v>
      </c>
      <c r="B692">
        <v>137065598</v>
      </c>
      <c r="C692" t="s">
        <v>62</v>
      </c>
      <c r="E692">
        <v>27500708</v>
      </c>
      <c r="F692" t="s">
        <v>3519</v>
      </c>
      <c r="G692" t="s">
        <v>101</v>
      </c>
      <c r="I692">
        <v>40466743</v>
      </c>
      <c r="J692" t="s">
        <v>3518</v>
      </c>
      <c r="K692" s="9">
        <v>45666.656782407408</v>
      </c>
      <c r="L692" s="9">
        <v>45666.655266203707</v>
      </c>
      <c r="M692" s="9">
        <v>45666.656782407408</v>
      </c>
      <c r="N692" t="s">
        <v>62</v>
      </c>
      <c r="O692" t="s">
        <v>62</v>
      </c>
      <c r="P692" s="8">
        <v>45666</v>
      </c>
      <c r="Q692" t="s">
        <v>3864</v>
      </c>
      <c r="R692" t="s">
        <v>4567</v>
      </c>
      <c r="S692" t="s">
        <v>3520</v>
      </c>
      <c r="T692" t="s">
        <v>3521</v>
      </c>
      <c r="V692">
        <v>551136125600</v>
      </c>
      <c r="Y692" t="s">
        <v>3522</v>
      </c>
      <c r="Z692" t="s">
        <v>106</v>
      </c>
      <c r="AA692" t="s">
        <v>107</v>
      </c>
      <c r="AB692" t="s">
        <v>3523</v>
      </c>
      <c r="AC692">
        <v>9380000</v>
      </c>
      <c r="AD692" t="s">
        <v>3524</v>
      </c>
      <c r="AE692" t="s">
        <v>3525</v>
      </c>
      <c r="AF692">
        <v>1240</v>
      </c>
      <c r="AM692" t="s">
        <v>222</v>
      </c>
      <c r="AN692" t="s">
        <v>108</v>
      </c>
      <c r="AP6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Row],[Comentário]]=back!C693,back!B693,""))))))))</f>
        <v/>
      </c>
      <c r="AQ6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3" spans="1:44" x14ac:dyDescent="0.25">
      <c r="A693" t="s">
        <v>5298</v>
      </c>
      <c r="B693">
        <v>133451461</v>
      </c>
      <c r="C693" t="s">
        <v>62</v>
      </c>
      <c r="E693">
        <v>26698809</v>
      </c>
      <c r="F693" t="s">
        <v>5263</v>
      </c>
      <c r="G693" t="s">
        <v>101</v>
      </c>
      <c r="I693">
        <v>39813206</v>
      </c>
      <c r="J693" t="s">
        <v>3623</v>
      </c>
      <c r="K693" s="9">
        <v>45603.722083333334</v>
      </c>
      <c r="L693" s="9">
        <v>45608.416666666664</v>
      </c>
      <c r="M693" s="9">
        <v>45666.65520833333</v>
      </c>
      <c r="N693" t="s">
        <v>62</v>
      </c>
      <c r="O693" t="s">
        <v>62</v>
      </c>
      <c r="P693" s="8">
        <v>45666</v>
      </c>
      <c r="Q693" t="s">
        <v>3864</v>
      </c>
      <c r="R693" t="s">
        <v>3864</v>
      </c>
      <c r="S693" t="s">
        <v>3624</v>
      </c>
      <c r="T693" t="s">
        <v>3625</v>
      </c>
      <c r="V693">
        <v>551291999433</v>
      </c>
      <c r="Y693" t="s">
        <v>3626</v>
      </c>
      <c r="Z693" t="s">
        <v>106</v>
      </c>
      <c r="AA693" t="s">
        <v>107</v>
      </c>
      <c r="AB693" t="s">
        <v>1419</v>
      </c>
      <c r="AC693">
        <v>7400015</v>
      </c>
      <c r="AD693" t="s">
        <v>3627</v>
      </c>
      <c r="AE693" t="s">
        <v>3628</v>
      </c>
      <c r="AF693">
        <v>0</v>
      </c>
      <c r="AG693" t="s">
        <v>3629</v>
      </c>
      <c r="AM693" t="s">
        <v>1410</v>
      </c>
      <c r="AN693" t="s">
        <v>108</v>
      </c>
      <c r="AP6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Row],[Comentário]]=back!C694,back!B694,""))))))))</f>
        <v/>
      </c>
      <c r="AQ6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4" spans="1:44" x14ac:dyDescent="0.25">
      <c r="A694" t="s">
        <v>5298</v>
      </c>
      <c r="B694">
        <v>133449681</v>
      </c>
      <c r="C694" t="s">
        <v>62</v>
      </c>
      <c r="E694">
        <v>27296969</v>
      </c>
      <c r="F694" t="s">
        <v>3345</v>
      </c>
      <c r="G694" t="s">
        <v>101</v>
      </c>
      <c r="I694">
        <v>40385755</v>
      </c>
      <c r="J694" t="s">
        <v>3344</v>
      </c>
      <c r="K694" s="9">
        <v>45603.714143518519</v>
      </c>
      <c r="L694" s="9">
        <v>45608.416666666664</v>
      </c>
      <c r="M694" s="9">
        <v>45666.655185185184</v>
      </c>
      <c r="N694" t="s">
        <v>62</v>
      </c>
      <c r="O694" t="s">
        <v>62</v>
      </c>
      <c r="P694" s="8">
        <v>45666</v>
      </c>
      <c r="Q694" t="s">
        <v>3864</v>
      </c>
      <c r="R694" t="s">
        <v>3864</v>
      </c>
      <c r="S694" t="s">
        <v>3346</v>
      </c>
      <c r="T694" t="s">
        <v>3347</v>
      </c>
      <c r="V694">
        <v>5555999212599</v>
      </c>
      <c r="Y694" t="s">
        <v>3348</v>
      </c>
      <c r="Z694" t="s">
        <v>106</v>
      </c>
      <c r="AA694" t="s">
        <v>440</v>
      </c>
      <c r="AB694" t="s">
        <v>3349</v>
      </c>
      <c r="AC694">
        <v>89899000</v>
      </c>
      <c r="AD694" t="s">
        <v>3350</v>
      </c>
      <c r="AE694" t="s">
        <v>3351</v>
      </c>
      <c r="AF694">
        <v>0</v>
      </c>
      <c r="AM694" t="s">
        <v>256</v>
      </c>
      <c r="AN694" t="s">
        <v>108</v>
      </c>
      <c r="AP6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Row],[Comentário]]=back!C695,back!B695,""))))))))</f>
        <v/>
      </c>
      <c r="AQ6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5" spans="1:44" x14ac:dyDescent="0.25">
      <c r="A695" t="s">
        <v>5298</v>
      </c>
      <c r="B695">
        <v>133451796</v>
      </c>
      <c r="C695" t="s">
        <v>62</v>
      </c>
      <c r="E695">
        <v>26698823</v>
      </c>
      <c r="F695" t="s">
        <v>3643</v>
      </c>
      <c r="G695" t="s">
        <v>101</v>
      </c>
      <c r="I695">
        <v>39813268</v>
      </c>
      <c r="J695" t="s">
        <v>3642</v>
      </c>
      <c r="K695" s="9">
        <v>45603.723657407405</v>
      </c>
      <c r="L695" s="9">
        <v>45608.416666666664</v>
      </c>
      <c r="M695" s="9">
        <v>45666.655173611114</v>
      </c>
      <c r="N695" t="s">
        <v>62</v>
      </c>
      <c r="O695" t="s">
        <v>62</v>
      </c>
      <c r="P695" s="8">
        <v>45666</v>
      </c>
      <c r="Q695" t="s">
        <v>3864</v>
      </c>
      <c r="R695" t="s">
        <v>3864</v>
      </c>
      <c r="S695" t="s">
        <v>3644</v>
      </c>
      <c r="T695" t="s">
        <v>3645</v>
      </c>
      <c r="U695" t="s">
        <v>3646</v>
      </c>
      <c r="Y695" t="s">
        <v>3647</v>
      </c>
      <c r="Z695" t="s">
        <v>106</v>
      </c>
      <c r="AA695" t="s">
        <v>148</v>
      </c>
      <c r="AB695" t="s">
        <v>149</v>
      </c>
      <c r="AC695">
        <v>20941001</v>
      </c>
      <c r="AD695" t="s">
        <v>1697</v>
      </c>
      <c r="AE695" t="s">
        <v>3228</v>
      </c>
      <c r="AF695">
        <v>255</v>
      </c>
      <c r="AM695" t="s">
        <v>1410</v>
      </c>
      <c r="AN695" t="s">
        <v>108</v>
      </c>
      <c r="AP6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Row],[Comentário]]=back!C696,back!B696,""))))))))</f>
        <v/>
      </c>
      <c r="AQ6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6" spans="1:44" x14ac:dyDescent="0.25">
      <c r="A696" t="s">
        <v>5298</v>
      </c>
      <c r="B696">
        <v>133451203</v>
      </c>
      <c r="C696" t="s">
        <v>62</v>
      </c>
      <c r="E696">
        <v>26698679</v>
      </c>
      <c r="F696" t="s">
        <v>1446</v>
      </c>
      <c r="G696" t="s">
        <v>101</v>
      </c>
      <c r="I696">
        <v>39813178</v>
      </c>
      <c r="J696" t="s">
        <v>1445</v>
      </c>
      <c r="K696" s="9">
        <v>45603.721122685187</v>
      </c>
      <c r="L696" s="9">
        <v>45608.416666666664</v>
      </c>
      <c r="M696" s="9">
        <v>45666.655162037037</v>
      </c>
      <c r="N696" t="s">
        <v>62</v>
      </c>
      <c r="O696" t="s">
        <v>62</v>
      </c>
      <c r="P696" s="8">
        <v>45666</v>
      </c>
      <c r="Q696" t="s">
        <v>3864</v>
      </c>
      <c r="R696" t="s">
        <v>3864</v>
      </c>
      <c r="S696" t="s">
        <v>1447</v>
      </c>
      <c r="T696" t="s">
        <v>1448</v>
      </c>
      <c r="U696" t="s">
        <v>1449</v>
      </c>
      <c r="V696">
        <v>551125381149</v>
      </c>
      <c r="Y696" t="s">
        <v>1450</v>
      </c>
      <c r="Z696" t="s">
        <v>106</v>
      </c>
      <c r="AA696" t="s">
        <v>107</v>
      </c>
      <c r="AB696" t="s">
        <v>235</v>
      </c>
      <c r="AC696">
        <v>8597650</v>
      </c>
      <c r="AD696" t="s">
        <v>1451</v>
      </c>
      <c r="AE696" t="s">
        <v>1452</v>
      </c>
      <c r="AF696">
        <v>400</v>
      </c>
      <c r="AM696" t="s">
        <v>1410</v>
      </c>
      <c r="AN696" t="s">
        <v>261</v>
      </c>
      <c r="AP6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Row],[Comentário]]=back!C697,back!B697,""))))))))</f>
        <v/>
      </c>
      <c r="AQ6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7" spans="1:44" x14ac:dyDescent="0.25">
      <c r="A697" t="s">
        <v>5298</v>
      </c>
      <c r="B697">
        <v>133544351</v>
      </c>
      <c r="C697" t="s">
        <v>62</v>
      </c>
      <c r="E697">
        <v>27564130</v>
      </c>
      <c r="F697" t="s">
        <v>1545</v>
      </c>
      <c r="G697" t="s">
        <v>101</v>
      </c>
      <c r="I697">
        <v>40508916</v>
      </c>
      <c r="J697" t="s">
        <v>1544</v>
      </c>
      <c r="K697" s="9">
        <v>45604.735659722224</v>
      </c>
      <c r="L697" s="9">
        <v>45608.375</v>
      </c>
      <c r="M697" s="9">
        <v>45666.655138888891</v>
      </c>
      <c r="N697" t="s">
        <v>62</v>
      </c>
      <c r="O697" t="s">
        <v>62</v>
      </c>
      <c r="P697" s="8">
        <v>45666</v>
      </c>
      <c r="Q697" t="s">
        <v>3864</v>
      </c>
      <c r="R697" t="s">
        <v>3864</v>
      </c>
      <c r="S697" t="s">
        <v>1546</v>
      </c>
      <c r="Y697" t="s">
        <v>1547</v>
      </c>
      <c r="Z697" t="s">
        <v>106</v>
      </c>
      <c r="AA697" t="s">
        <v>107</v>
      </c>
      <c r="AB697" t="s">
        <v>110</v>
      </c>
      <c r="AC697">
        <v>4028900</v>
      </c>
      <c r="AD697" t="s">
        <v>1548</v>
      </c>
      <c r="AE697" t="s">
        <v>1549</v>
      </c>
      <c r="AF697">
        <v>2332</v>
      </c>
      <c r="AG697" t="s">
        <v>1550</v>
      </c>
      <c r="AM697" t="s">
        <v>222</v>
      </c>
      <c r="AN697" t="s">
        <v>258</v>
      </c>
      <c r="AP6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Row],[Comentário]]=back!C698,back!B698,""))))))))</f>
        <v/>
      </c>
      <c r="AQ6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8" spans="1:44" x14ac:dyDescent="0.25">
      <c r="A698" t="s">
        <v>5298</v>
      </c>
      <c r="B698">
        <v>133544206</v>
      </c>
      <c r="C698" t="s">
        <v>62</v>
      </c>
      <c r="E698">
        <v>27564105</v>
      </c>
      <c r="F698" t="s">
        <v>1539</v>
      </c>
      <c r="G698" t="s">
        <v>101</v>
      </c>
      <c r="I698">
        <v>40508900</v>
      </c>
      <c r="J698" t="s">
        <v>1538</v>
      </c>
      <c r="K698" s="9">
        <v>45604.734386574077</v>
      </c>
      <c r="L698" s="9">
        <v>45608.375</v>
      </c>
      <c r="M698" s="9">
        <v>45666.655127314814</v>
      </c>
      <c r="N698" t="s">
        <v>62</v>
      </c>
      <c r="O698" t="s">
        <v>62</v>
      </c>
      <c r="P698" s="8">
        <v>45666</v>
      </c>
      <c r="Q698" t="s">
        <v>3864</v>
      </c>
      <c r="R698" t="s">
        <v>3864</v>
      </c>
      <c r="S698" t="s">
        <v>1540</v>
      </c>
      <c r="T698" t="s">
        <v>1541</v>
      </c>
      <c r="V698">
        <v>5511987237720</v>
      </c>
      <c r="Y698" t="s">
        <v>1542</v>
      </c>
      <c r="Z698" t="s">
        <v>106</v>
      </c>
      <c r="AA698" t="s">
        <v>107</v>
      </c>
      <c r="AB698" t="s">
        <v>110</v>
      </c>
      <c r="AC698">
        <v>3359095</v>
      </c>
      <c r="AD698" t="s">
        <v>260</v>
      </c>
      <c r="AE698" t="s">
        <v>1543</v>
      </c>
      <c r="AF698">
        <v>197</v>
      </c>
      <c r="AG698" t="s">
        <v>1297</v>
      </c>
      <c r="AM698" t="s">
        <v>222</v>
      </c>
      <c r="AN698" t="s">
        <v>261</v>
      </c>
      <c r="AP6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Row],[Comentário]]=back!C699,back!B699,""))))))))</f>
        <v/>
      </c>
      <c r="AQ6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9" spans="1:44" x14ac:dyDescent="0.25">
      <c r="A699" t="s">
        <v>5298</v>
      </c>
      <c r="B699">
        <v>133540343</v>
      </c>
      <c r="C699" t="s">
        <v>62</v>
      </c>
      <c r="E699">
        <v>27562610</v>
      </c>
      <c r="F699" t="s">
        <v>1612</v>
      </c>
      <c r="G699" t="s">
        <v>101</v>
      </c>
      <c r="I699">
        <v>40508475</v>
      </c>
      <c r="J699" t="s">
        <v>1611</v>
      </c>
      <c r="K699" s="9">
        <v>45604.707384259258</v>
      </c>
      <c r="L699" s="9">
        <v>45608.375</v>
      </c>
      <c r="M699" s="9">
        <v>45666.655115740738</v>
      </c>
      <c r="N699" t="s">
        <v>62</v>
      </c>
      <c r="O699" t="s">
        <v>62</v>
      </c>
      <c r="P699" s="8">
        <v>45666</v>
      </c>
      <c r="Q699" t="s">
        <v>3864</v>
      </c>
      <c r="R699" t="s">
        <v>3864</v>
      </c>
      <c r="S699" t="s">
        <v>1613</v>
      </c>
      <c r="T699" t="s">
        <v>4821</v>
      </c>
      <c r="V699">
        <v>552132066703</v>
      </c>
      <c r="Z699" t="s">
        <v>106</v>
      </c>
      <c r="AA699" t="s">
        <v>148</v>
      </c>
      <c r="AB699" t="s">
        <v>149</v>
      </c>
      <c r="AC699">
        <v>22450220</v>
      </c>
      <c r="AD699" t="s">
        <v>1614</v>
      </c>
      <c r="AE699" t="s">
        <v>1615</v>
      </c>
      <c r="AF699">
        <v>2</v>
      </c>
      <c r="AG699" t="s">
        <v>1616</v>
      </c>
      <c r="AM699" t="s">
        <v>222</v>
      </c>
      <c r="AN699" t="s">
        <v>108</v>
      </c>
      <c r="AP6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Row],[Comentário]]=back!C700,back!B700,""))))))))</f>
        <v/>
      </c>
      <c r="AQ6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0" spans="1:44" x14ac:dyDescent="0.25">
      <c r="A700" t="s">
        <v>5298</v>
      </c>
      <c r="B700">
        <v>133544519</v>
      </c>
      <c r="C700" t="s">
        <v>62</v>
      </c>
      <c r="E700">
        <v>27564168</v>
      </c>
      <c r="F700" t="s">
        <v>3636</v>
      </c>
      <c r="G700" t="s">
        <v>101</v>
      </c>
      <c r="I700">
        <v>40508925</v>
      </c>
      <c r="J700" t="s">
        <v>3635</v>
      </c>
      <c r="K700" s="9">
        <v>45604.737245370372</v>
      </c>
      <c r="L700" s="9">
        <v>45608.375</v>
      </c>
      <c r="M700" s="9">
        <v>45666.655092592591</v>
      </c>
      <c r="N700" t="s">
        <v>62</v>
      </c>
      <c r="O700" t="s">
        <v>62</v>
      </c>
      <c r="P700" s="8">
        <v>45666</v>
      </c>
      <c r="Q700" t="s">
        <v>3864</v>
      </c>
      <c r="R700" t="s">
        <v>3864</v>
      </c>
      <c r="S700" t="s">
        <v>3637</v>
      </c>
      <c r="T700" t="s">
        <v>3638</v>
      </c>
      <c r="Y700" t="s">
        <v>3639</v>
      </c>
      <c r="Z700" t="s">
        <v>106</v>
      </c>
      <c r="AA700" t="s">
        <v>613</v>
      </c>
      <c r="AB700" t="s">
        <v>3478</v>
      </c>
      <c r="AC700">
        <v>44078360</v>
      </c>
      <c r="AD700" t="s">
        <v>3640</v>
      </c>
      <c r="AE700" t="s">
        <v>3641</v>
      </c>
      <c r="AF700">
        <v>331</v>
      </c>
      <c r="AM700" t="s">
        <v>222</v>
      </c>
      <c r="AN700" t="s">
        <v>261</v>
      </c>
      <c r="AP7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Row],[Comentário]]=back!C701,back!B701,""))))))))</f>
        <v/>
      </c>
      <c r="AQ7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1" spans="1:44" x14ac:dyDescent="0.25">
      <c r="A701" t="s">
        <v>5298</v>
      </c>
      <c r="B701">
        <v>133544744</v>
      </c>
      <c r="C701" t="s">
        <v>62</v>
      </c>
      <c r="E701">
        <v>27564233</v>
      </c>
      <c r="F701" t="s">
        <v>1559</v>
      </c>
      <c r="G701" t="s">
        <v>101</v>
      </c>
      <c r="I701">
        <v>40508941</v>
      </c>
      <c r="J701" t="s">
        <v>1558</v>
      </c>
      <c r="K701" s="9">
        <v>45604.740104166667</v>
      </c>
      <c r="L701" s="9">
        <v>45608.375</v>
      </c>
      <c r="M701" s="9">
        <v>45666.655081018522</v>
      </c>
      <c r="N701" t="s">
        <v>62</v>
      </c>
      <c r="O701" t="s">
        <v>62</v>
      </c>
      <c r="P701" s="8">
        <v>45666</v>
      </c>
      <c r="Q701" t="s">
        <v>3864</v>
      </c>
      <c r="R701" t="s">
        <v>3864</v>
      </c>
      <c r="S701" t="s">
        <v>1560</v>
      </c>
      <c r="Y701" t="s">
        <v>1561</v>
      </c>
      <c r="Z701" t="s">
        <v>106</v>
      </c>
      <c r="AA701" t="s">
        <v>107</v>
      </c>
      <c r="AB701" t="s">
        <v>243</v>
      </c>
      <c r="AC701">
        <v>7042010</v>
      </c>
      <c r="AD701" t="s">
        <v>1562</v>
      </c>
      <c r="AE701" t="s">
        <v>1563</v>
      </c>
      <c r="AF701">
        <v>208</v>
      </c>
      <c r="AM701" t="s">
        <v>222</v>
      </c>
      <c r="AN701" t="s">
        <v>108</v>
      </c>
      <c r="AP7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Row],[Comentário]]=back!C702,back!B702,""))))))))</f>
        <v/>
      </c>
      <c r="AQ7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2" spans="1:44" x14ac:dyDescent="0.25">
      <c r="A702" t="s">
        <v>5298</v>
      </c>
      <c r="B702">
        <v>133544684</v>
      </c>
      <c r="C702" t="s">
        <v>62</v>
      </c>
      <c r="E702">
        <v>27564217</v>
      </c>
      <c r="F702" t="s">
        <v>3600</v>
      </c>
      <c r="G702" t="s">
        <v>101</v>
      </c>
      <c r="I702">
        <v>40508937</v>
      </c>
      <c r="J702" t="s">
        <v>3599</v>
      </c>
      <c r="K702" s="9">
        <v>45604.739317129628</v>
      </c>
      <c r="L702" s="9">
        <v>45608.375</v>
      </c>
      <c r="M702" s="9">
        <v>45666.655057870368</v>
      </c>
      <c r="N702" t="s">
        <v>62</v>
      </c>
      <c r="O702" t="s">
        <v>62</v>
      </c>
      <c r="P702" s="8">
        <v>45666</v>
      </c>
      <c r="Q702" t="s">
        <v>3864</v>
      </c>
      <c r="R702" t="s">
        <v>3864</v>
      </c>
      <c r="S702" t="s">
        <v>3601</v>
      </c>
      <c r="Y702" t="s">
        <v>3602</v>
      </c>
      <c r="Z702" t="s">
        <v>106</v>
      </c>
      <c r="AA702" t="s">
        <v>107</v>
      </c>
      <c r="AB702" t="s">
        <v>110</v>
      </c>
      <c r="AC702">
        <v>4183000</v>
      </c>
      <c r="AD702" t="s">
        <v>3603</v>
      </c>
      <c r="AE702" t="s">
        <v>3604</v>
      </c>
      <c r="AF702">
        <v>35</v>
      </c>
      <c r="AM702" t="s">
        <v>222</v>
      </c>
      <c r="AN702" t="s">
        <v>108</v>
      </c>
      <c r="AP7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Row],[Comentário]]=back!C703,back!B703,""))))))))</f>
        <v/>
      </c>
      <c r="AQ7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3" spans="1:44" x14ac:dyDescent="0.25">
      <c r="A703" t="s">
        <v>5298</v>
      </c>
      <c r="B703">
        <v>133440030</v>
      </c>
      <c r="C703" t="s">
        <v>62</v>
      </c>
      <c r="E703">
        <v>27485074</v>
      </c>
      <c r="F703" t="s">
        <v>3593</v>
      </c>
      <c r="G703" t="s">
        <v>101</v>
      </c>
      <c r="I703">
        <v>40460259</v>
      </c>
      <c r="J703" t="s">
        <v>3592</v>
      </c>
      <c r="K703" s="9">
        <v>45603.679768518516</v>
      </c>
      <c r="L703" s="9">
        <v>45607.458333333336</v>
      </c>
      <c r="M703" s="9">
        <v>45666.654548611114</v>
      </c>
      <c r="N703" t="s">
        <v>62</v>
      </c>
      <c r="O703" t="s">
        <v>62</v>
      </c>
      <c r="P703" s="8">
        <v>45666</v>
      </c>
      <c r="Q703" t="s">
        <v>3864</v>
      </c>
      <c r="R703" t="s">
        <v>3864</v>
      </c>
      <c r="S703" t="s">
        <v>3594</v>
      </c>
      <c r="T703" t="s">
        <v>3595</v>
      </c>
      <c r="Y703" t="s">
        <v>3596</v>
      </c>
      <c r="Z703" t="s">
        <v>106</v>
      </c>
      <c r="AA703" t="s">
        <v>159</v>
      </c>
      <c r="AB703" t="s">
        <v>371</v>
      </c>
      <c r="AC703">
        <v>37640000</v>
      </c>
      <c r="AD703" t="s">
        <v>3597</v>
      </c>
      <c r="AE703" t="s">
        <v>3598</v>
      </c>
      <c r="AF703">
        <v>1300</v>
      </c>
      <c r="AM703" t="s">
        <v>222</v>
      </c>
      <c r="AN703" t="s">
        <v>108</v>
      </c>
      <c r="AP7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Row],[Comentário]]=back!C704,back!B704,""))))))))</f>
        <v/>
      </c>
      <c r="AQ7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4" spans="1:44" x14ac:dyDescent="0.25">
      <c r="A704" t="s">
        <v>5298</v>
      </c>
      <c r="B704">
        <v>133451714</v>
      </c>
      <c r="C704" t="s">
        <v>62</v>
      </c>
      <c r="E704">
        <v>26698816</v>
      </c>
      <c r="F704" t="s">
        <v>4860</v>
      </c>
      <c r="G704" t="s">
        <v>101</v>
      </c>
      <c r="I704">
        <v>39813244</v>
      </c>
      <c r="J704" t="s">
        <v>3663</v>
      </c>
      <c r="K704" s="9">
        <v>45603.723298611112</v>
      </c>
      <c r="L704" s="9">
        <v>45607.416666666664</v>
      </c>
      <c r="M704" s="9">
        <v>45666.65452546296</v>
      </c>
      <c r="N704" t="s">
        <v>62</v>
      </c>
      <c r="O704" t="s">
        <v>62</v>
      </c>
      <c r="P704" s="8">
        <v>45666</v>
      </c>
      <c r="Q704" t="s">
        <v>3864</v>
      </c>
      <c r="R704" t="s">
        <v>3864</v>
      </c>
      <c r="S704" t="s">
        <v>3664</v>
      </c>
      <c r="T704" t="s">
        <v>3665</v>
      </c>
      <c r="Y704" t="s">
        <v>3666</v>
      </c>
      <c r="Z704" t="s">
        <v>106</v>
      </c>
      <c r="AA704" t="s">
        <v>107</v>
      </c>
      <c r="AB704" t="s">
        <v>243</v>
      </c>
      <c r="AC704">
        <v>7034050</v>
      </c>
      <c r="AD704" t="s">
        <v>3667</v>
      </c>
      <c r="AE704" t="s">
        <v>3668</v>
      </c>
      <c r="AF704">
        <v>172</v>
      </c>
      <c r="AG704" t="s">
        <v>1391</v>
      </c>
      <c r="AM704" t="s">
        <v>1410</v>
      </c>
      <c r="AN704" t="s">
        <v>108</v>
      </c>
      <c r="AP7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Row],[Comentário]]=back!C705,back!B705,""))))))))</f>
        <v/>
      </c>
      <c r="AQ7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5" spans="1:44" x14ac:dyDescent="0.25">
      <c r="A705" t="s">
        <v>5298</v>
      </c>
      <c r="B705">
        <v>133449462</v>
      </c>
      <c r="C705" t="s">
        <v>62</v>
      </c>
      <c r="E705">
        <v>27301209</v>
      </c>
      <c r="F705" t="s">
        <v>3694</v>
      </c>
      <c r="G705" t="s">
        <v>101</v>
      </c>
      <c r="I705">
        <v>40388591</v>
      </c>
      <c r="J705" t="s">
        <v>3693</v>
      </c>
      <c r="K705" s="9">
        <v>45603.713217592594</v>
      </c>
      <c r="L705" s="9">
        <v>45607.416666666664</v>
      </c>
      <c r="M705" s="9">
        <v>45666.654513888891</v>
      </c>
      <c r="N705" t="s">
        <v>62</v>
      </c>
      <c r="O705" t="s">
        <v>62</v>
      </c>
      <c r="P705" s="8">
        <v>45666</v>
      </c>
      <c r="Q705" t="s">
        <v>3864</v>
      </c>
      <c r="R705" t="s">
        <v>3864</v>
      </c>
      <c r="S705" t="s">
        <v>3695</v>
      </c>
      <c r="T705" t="s">
        <v>3696</v>
      </c>
      <c r="V705">
        <v>5524992084811</v>
      </c>
      <c r="Y705" t="s">
        <v>3565</v>
      </c>
      <c r="Z705" t="s">
        <v>106</v>
      </c>
      <c r="AA705" t="s">
        <v>148</v>
      </c>
      <c r="AB705" t="s">
        <v>510</v>
      </c>
      <c r="AC705">
        <v>25675017</v>
      </c>
      <c r="AD705" t="s">
        <v>3697</v>
      </c>
      <c r="AE705" t="s">
        <v>3698</v>
      </c>
      <c r="AF705">
        <v>1341</v>
      </c>
      <c r="AG705" t="s">
        <v>3699</v>
      </c>
      <c r="AM705" t="s">
        <v>256</v>
      </c>
      <c r="AN705" t="s">
        <v>261</v>
      </c>
      <c r="AP7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Row],[Comentário]]=back!C706,back!B706,""))))))))</f>
        <v/>
      </c>
      <c r="AQ7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6" spans="1:44" x14ac:dyDescent="0.25">
      <c r="A706" t="s">
        <v>5298</v>
      </c>
      <c r="B706">
        <v>133454176</v>
      </c>
      <c r="C706" t="s">
        <v>62</v>
      </c>
      <c r="E706">
        <v>27529934</v>
      </c>
      <c r="F706" t="s">
        <v>1605</v>
      </c>
      <c r="G706" t="s">
        <v>101</v>
      </c>
      <c r="I706">
        <v>40491490</v>
      </c>
      <c r="J706" t="s">
        <v>1604</v>
      </c>
      <c r="K706" s="9">
        <v>45603.735219907408</v>
      </c>
      <c r="L706" s="9">
        <v>45607.416666666664</v>
      </c>
      <c r="M706" s="9">
        <v>45666.654490740744</v>
      </c>
      <c r="N706" t="s">
        <v>62</v>
      </c>
      <c r="O706" t="s">
        <v>62</v>
      </c>
      <c r="P706" s="8">
        <v>45666</v>
      </c>
      <c r="Q706" t="s">
        <v>3864</v>
      </c>
      <c r="R706" t="s">
        <v>3864</v>
      </c>
      <c r="S706" t="s">
        <v>1606</v>
      </c>
      <c r="T706" t="s">
        <v>1607</v>
      </c>
      <c r="Y706" t="s">
        <v>1608</v>
      </c>
      <c r="Z706" t="s">
        <v>106</v>
      </c>
      <c r="AA706" t="s">
        <v>148</v>
      </c>
      <c r="AB706" t="s">
        <v>415</v>
      </c>
      <c r="AC706">
        <v>27313190</v>
      </c>
      <c r="AD706" t="s">
        <v>1609</v>
      </c>
      <c r="AE706" t="s">
        <v>1610</v>
      </c>
      <c r="AF706">
        <v>198</v>
      </c>
      <c r="AM706" t="s">
        <v>222</v>
      </c>
      <c r="AN706" t="s">
        <v>108</v>
      </c>
      <c r="AP7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Row],[Comentário]]=back!C707,back!B707,""))))))))</f>
        <v/>
      </c>
      <c r="AQ7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7" spans="1:44" x14ac:dyDescent="0.25">
      <c r="A707" t="s">
        <v>5298</v>
      </c>
      <c r="B707">
        <v>133450078</v>
      </c>
      <c r="C707" t="s">
        <v>62</v>
      </c>
      <c r="E707">
        <v>26698664</v>
      </c>
      <c r="F707" t="s">
        <v>1406</v>
      </c>
      <c r="G707" t="s">
        <v>101</v>
      </c>
      <c r="I707">
        <v>39812914</v>
      </c>
      <c r="J707" t="s">
        <v>1405</v>
      </c>
      <c r="K707" s="9">
        <v>45603.715844907405</v>
      </c>
      <c r="L707" s="9">
        <v>45607.416666666664</v>
      </c>
      <c r="M707" s="9">
        <v>45666.654479166667</v>
      </c>
      <c r="N707" t="s">
        <v>62</v>
      </c>
      <c r="O707" t="s">
        <v>62</v>
      </c>
      <c r="P707" s="8">
        <v>45666</v>
      </c>
      <c r="Q707" t="s">
        <v>3864</v>
      </c>
      <c r="R707" t="s">
        <v>3864</v>
      </c>
      <c r="S707" t="s">
        <v>1408</v>
      </c>
      <c r="Y707" t="s">
        <v>1409</v>
      </c>
      <c r="Z707" t="s">
        <v>106</v>
      </c>
      <c r="AA707" t="s">
        <v>107</v>
      </c>
      <c r="AB707" t="s">
        <v>1411</v>
      </c>
      <c r="AC707">
        <v>13270190</v>
      </c>
      <c r="AD707" t="s">
        <v>1412</v>
      </c>
      <c r="AE707" t="s">
        <v>1413</v>
      </c>
      <c r="AF707">
        <v>1451</v>
      </c>
      <c r="AG707" t="s">
        <v>1414</v>
      </c>
      <c r="AM707" t="s">
        <v>1410</v>
      </c>
      <c r="AN707" t="s">
        <v>258</v>
      </c>
      <c r="AP7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Row],[Comentário]]=back!C708,back!B708,""))))))))</f>
        <v/>
      </c>
      <c r="AQ7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8" spans="1:44" x14ac:dyDescent="0.25">
      <c r="A708" t="s">
        <v>5298</v>
      </c>
      <c r="B708">
        <v>133519931</v>
      </c>
      <c r="C708" t="s">
        <v>62</v>
      </c>
      <c r="E708">
        <v>27543580</v>
      </c>
      <c r="F708" t="s">
        <v>1511</v>
      </c>
      <c r="G708" t="s">
        <v>101</v>
      </c>
      <c r="I708">
        <v>40502326</v>
      </c>
      <c r="J708" t="s">
        <v>1510</v>
      </c>
      <c r="K708" s="9">
        <v>45604.621562499997</v>
      </c>
      <c r="L708" s="9">
        <v>45607.416666666664</v>
      </c>
      <c r="M708" s="9">
        <v>45666.654467592591</v>
      </c>
      <c r="N708" t="s">
        <v>62</v>
      </c>
      <c r="O708" t="s">
        <v>62</v>
      </c>
      <c r="P708" s="8">
        <v>45666</v>
      </c>
      <c r="Q708" t="s">
        <v>3864</v>
      </c>
      <c r="R708" t="s">
        <v>3864</v>
      </c>
      <c r="S708" t="s">
        <v>1512</v>
      </c>
      <c r="T708" t="s">
        <v>1513</v>
      </c>
      <c r="V708">
        <v>551146467098</v>
      </c>
      <c r="Y708" t="s">
        <v>1514</v>
      </c>
      <c r="Z708" t="s">
        <v>106</v>
      </c>
      <c r="AA708" t="s">
        <v>107</v>
      </c>
      <c r="AB708" t="s">
        <v>235</v>
      </c>
      <c r="AC708">
        <v>8597630</v>
      </c>
      <c r="AD708" t="s">
        <v>1515</v>
      </c>
      <c r="AE708" t="s">
        <v>1516</v>
      </c>
      <c r="AF708">
        <v>537</v>
      </c>
      <c r="AM708" t="s">
        <v>222</v>
      </c>
      <c r="AN708" t="s">
        <v>108</v>
      </c>
      <c r="AP7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Row],[Comentário]]=back!C709,back!B709,""))))))))</f>
        <v/>
      </c>
      <c r="AQ7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9" spans="1:44" x14ac:dyDescent="0.25">
      <c r="A709" t="s">
        <v>5298</v>
      </c>
      <c r="B709">
        <v>133431342</v>
      </c>
      <c r="C709" t="s">
        <v>62</v>
      </c>
      <c r="E709">
        <v>27505532</v>
      </c>
      <c r="F709" t="s">
        <v>3422</v>
      </c>
      <c r="G709" t="s">
        <v>101</v>
      </c>
      <c r="I709">
        <v>40466623</v>
      </c>
      <c r="J709" t="s">
        <v>3421</v>
      </c>
      <c r="K709" s="9">
        <v>45603.651053240741</v>
      </c>
      <c r="L709" s="9">
        <v>45607.416666666664</v>
      </c>
      <c r="M709" s="9">
        <v>45666.654444444444</v>
      </c>
      <c r="N709" t="s">
        <v>62</v>
      </c>
      <c r="O709" t="s">
        <v>62</v>
      </c>
      <c r="P709" s="8">
        <v>45666</v>
      </c>
      <c r="Q709" t="s">
        <v>3864</v>
      </c>
      <c r="R709" t="s">
        <v>3864</v>
      </c>
      <c r="S709" t="s">
        <v>3423</v>
      </c>
      <c r="T709" t="s">
        <v>3424</v>
      </c>
      <c r="V709">
        <v>5562999687569</v>
      </c>
      <c r="Y709" t="s">
        <v>3425</v>
      </c>
      <c r="Z709" t="s">
        <v>106</v>
      </c>
      <c r="AA709" t="s">
        <v>159</v>
      </c>
      <c r="AB709" t="s">
        <v>3426</v>
      </c>
      <c r="AC709">
        <v>38465000</v>
      </c>
      <c r="AD709" t="s">
        <v>615</v>
      </c>
      <c r="AE709" t="s">
        <v>3427</v>
      </c>
      <c r="AF709">
        <v>0</v>
      </c>
      <c r="AG709" t="s">
        <v>3428</v>
      </c>
      <c r="AM709" t="s">
        <v>222</v>
      </c>
      <c r="AN709" t="s">
        <v>108</v>
      </c>
      <c r="AP7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Row],[Comentário]]=back!C710,back!B710,""))))))))</f>
        <v/>
      </c>
      <c r="AQ7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0" spans="1:44" x14ac:dyDescent="0.25">
      <c r="A710" t="s">
        <v>5298</v>
      </c>
      <c r="B710">
        <v>133521540</v>
      </c>
      <c r="C710" t="s">
        <v>62</v>
      </c>
      <c r="E710">
        <v>27542836</v>
      </c>
      <c r="F710" t="s">
        <v>1498</v>
      </c>
      <c r="G710" t="s">
        <v>101</v>
      </c>
      <c r="I710">
        <v>40501917</v>
      </c>
      <c r="J710" t="s">
        <v>1497</v>
      </c>
      <c r="K710" s="9">
        <v>45604.628182870372</v>
      </c>
      <c r="L710" s="9">
        <v>45607.416666666664</v>
      </c>
      <c r="M710" s="9">
        <v>45666.654432870368</v>
      </c>
      <c r="N710" t="s">
        <v>62</v>
      </c>
      <c r="O710" t="s">
        <v>62</v>
      </c>
      <c r="P710" s="8">
        <v>45666</v>
      </c>
      <c r="Q710" t="s">
        <v>3864</v>
      </c>
      <c r="R710" t="s">
        <v>3864</v>
      </c>
      <c r="S710" t="s">
        <v>1499</v>
      </c>
      <c r="T710" t="s">
        <v>1500</v>
      </c>
      <c r="Y710" t="s">
        <v>1501</v>
      </c>
      <c r="Z710" t="s">
        <v>106</v>
      </c>
      <c r="AA710" t="s">
        <v>440</v>
      </c>
      <c r="AB710" t="s">
        <v>1502</v>
      </c>
      <c r="AC710">
        <v>89135000</v>
      </c>
      <c r="AD710" t="s">
        <v>1503</v>
      </c>
      <c r="AE710" t="s">
        <v>1504</v>
      </c>
      <c r="AF710">
        <v>0</v>
      </c>
      <c r="AG710" t="s">
        <v>1505</v>
      </c>
      <c r="AM710" t="s">
        <v>222</v>
      </c>
      <c r="AN710" t="s">
        <v>108</v>
      </c>
      <c r="AP7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Row],[Comentário]]=back!C711,back!B711,""))))))))</f>
        <v/>
      </c>
      <c r="AQ7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1" spans="1:44" x14ac:dyDescent="0.25">
      <c r="A711" t="s">
        <v>5298</v>
      </c>
      <c r="B711">
        <v>133383455</v>
      </c>
      <c r="C711" t="s">
        <v>62</v>
      </c>
      <c r="E711">
        <v>27500708</v>
      </c>
      <c r="F711" t="s">
        <v>3519</v>
      </c>
      <c r="G711" t="s">
        <v>101</v>
      </c>
      <c r="I711">
        <v>40466743</v>
      </c>
      <c r="J711" t="s">
        <v>3518</v>
      </c>
      <c r="K711" s="9">
        <v>45603.43136574074</v>
      </c>
      <c r="L711" s="9">
        <v>45607.416666666664</v>
      </c>
      <c r="M711" s="9">
        <v>45666.654409722221</v>
      </c>
      <c r="N711" t="s">
        <v>62</v>
      </c>
      <c r="O711" t="s">
        <v>62</v>
      </c>
      <c r="P711" s="8">
        <v>45666</v>
      </c>
      <c r="Q711" t="s">
        <v>3864</v>
      </c>
      <c r="R711" t="s">
        <v>3864</v>
      </c>
      <c r="S711" t="s">
        <v>3520</v>
      </c>
      <c r="T711" t="s">
        <v>3521</v>
      </c>
      <c r="V711">
        <v>551136125600</v>
      </c>
      <c r="Y711" t="s">
        <v>3522</v>
      </c>
      <c r="Z711" t="s">
        <v>106</v>
      </c>
      <c r="AA711" t="s">
        <v>107</v>
      </c>
      <c r="AB711" t="s">
        <v>3523</v>
      </c>
      <c r="AC711">
        <v>9380000</v>
      </c>
      <c r="AD711" t="s">
        <v>3524</v>
      </c>
      <c r="AE711" t="s">
        <v>3525</v>
      </c>
      <c r="AF711">
        <v>1240</v>
      </c>
      <c r="AM711" t="s">
        <v>222</v>
      </c>
      <c r="AN711" t="s">
        <v>108</v>
      </c>
      <c r="AP7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Row],[Comentário]]=back!C712,back!B712,""))))))))</f>
        <v/>
      </c>
      <c r="AQ7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2" spans="1:44" x14ac:dyDescent="0.25">
      <c r="A712" t="s">
        <v>5298</v>
      </c>
      <c r="B712">
        <v>133382146</v>
      </c>
      <c r="C712" t="s">
        <v>62</v>
      </c>
      <c r="E712">
        <v>27500921</v>
      </c>
      <c r="F712" t="s">
        <v>3511</v>
      </c>
      <c r="G712" t="s">
        <v>101</v>
      </c>
      <c r="I712">
        <v>40466815</v>
      </c>
      <c r="J712" t="s">
        <v>3510</v>
      </c>
      <c r="K712" s="9">
        <v>45603.426689814813</v>
      </c>
      <c r="L712" s="9">
        <v>45607.416666666664</v>
      </c>
      <c r="M712" s="9">
        <v>45666.654398148145</v>
      </c>
      <c r="N712" t="s">
        <v>62</v>
      </c>
      <c r="O712" t="s">
        <v>62</v>
      </c>
      <c r="P712" s="8">
        <v>45666</v>
      </c>
      <c r="Q712" t="s">
        <v>3864</v>
      </c>
      <c r="R712" t="s">
        <v>3864</v>
      </c>
      <c r="S712" t="s">
        <v>3512</v>
      </c>
      <c r="T712" t="s">
        <v>3513</v>
      </c>
      <c r="Y712" t="s">
        <v>3514</v>
      </c>
      <c r="Z712" t="s">
        <v>106</v>
      </c>
      <c r="AA712" t="s">
        <v>1074</v>
      </c>
      <c r="AB712" t="s">
        <v>1075</v>
      </c>
      <c r="AC712">
        <v>29103300</v>
      </c>
      <c r="AD712" t="s">
        <v>3515</v>
      </c>
      <c r="AE712" t="s">
        <v>3516</v>
      </c>
      <c r="AF712">
        <v>4000</v>
      </c>
      <c r="AG712" t="s">
        <v>3517</v>
      </c>
      <c r="AM712" t="s">
        <v>222</v>
      </c>
      <c r="AN712" t="s">
        <v>261</v>
      </c>
      <c r="AP7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Row],[Comentário]]=back!C713,back!B713,""))))))))</f>
        <v/>
      </c>
      <c r="AQ7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3" spans="1:44" x14ac:dyDescent="0.25">
      <c r="A713" t="s">
        <v>5298</v>
      </c>
      <c r="B713">
        <v>133451402</v>
      </c>
      <c r="C713" t="s">
        <v>62</v>
      </c>
      <c r="E713">
        <v>26698790</v>
      </c>
      <c r="F713" t="s">
        <v>1440</v>
      </c>
      <c r="G713" t="s">
        <v>101</v>
      </c>
      <c r="I713">
        <v>39813202</v>
      </c>
      <c r="J713" t="s">
        <v>1439</v>
      </c>
      <c r="K713" s="9">
        <v>45603.721863425926</v>
      </c>
      <c r="L713" s="9">
        <v>45607.416666666664</v>
      </c>
      <c r="M713" s="9">
        <v>45666.653993055559</v>
      </c>
      <c r="N713" t="s">
        <v>62</v>
      </c>
      <c r="O713" t="s">
        <v>62</v>
      </c>
      <c r="P713" s="8">
        <v>45666</v>
      </c>
      <c r="Q713" t="s">
        <v>3864</v>
      </c>
      <c r="R713" t="s">
        <v>3864</v>
      </c>
      <c r="S713" t="s">
        <v>1441</v>
      </c>
      <c r="Y713" t="s">
        <v>1442</v>
      </c>
      <c r="Z713" t="s">
        <v>106</v>
      </c>
      <c r="AA713" t="s">
        <v>720</v>
      </c>
      <c r="AB713" t="s">
        <v>721</v>
      </c>
      <c r="AC713">
        <v>68746899</v>
      </c>
      <c r="AD713" t="s">
        <v>615</v>
      </c>
      <c r="AE713" t="s">
        <v>1443</v>
      </c>
      <c r="AF713">
        <v>0</v>
      </c>
      <c r="AG713" t="s">
        <v>1444</v>
      </c>
      <c r="AM713" t="s">
        <v>1410</v>
      </c>
      <c r="AN713" t="s">
        <v>108</v>
      </c>
      <c r="AP7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Row],[Comentário]]=back!C714,back!B714,""))))))))</f>
        <v/>
      </c>
      <c r="AQ7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4" spans="1:44" x14ac:dyDescent="0.25">
      <c r="A714" t="s">
        <v>5298</v>
      </c>
      <c r="B714">
        <v>133449554</v>
      </c>
      <c r="C714" t="s">
        <v>62</v>
      </c>
      <c r="E714">
        <v>27298269</v>
      </c>
      <c r="F714" t="s">
        <v>5262</v>
      </c>
      <c r="G714" t="s">
        <v>101</v>
      </c>
      <c r="I714">
        <v>40387105</v>
      </c>
      <c r="J714" t="s">
        <v>3352</v>
      </c>
      <c r="K714" s="9">
        <v>45603.71361111111</v>
      </c>
      <c r="L714" s="9">
        <v>45607.416666666664</v>
      </c>
      <c r="M714" s="9">
        <v>45666.653981481482</v>
      </c>
      <c r="N714" t="s">
        <v>62</v>
      </c>
      <c r="O714" t="s">
        <v>62</v>
      </c>
      <c r="P714" s="8">
        <v>45666</v>
      </c>
      <c r="Q714" t="s">
        <v>3864</v>
      </c>
      <c r="R714" t="s">
        <v>3864</v>
      </c>
      <c r="S714" t="s">
        <v>3353</v>
      </c>
      <c r="Y714" t="s">
        <v>3354</v>
      </c>
      <c r="Z714" t="s">
        <v>106</v>
      </c>
      <c r="AA714" t="s">
        <v>107</v>
      </c>
      <c r="AB714" t="s">
        <v>3355</v>
      </c>
      <c r="AC714">
        <v>17284632</v>
      </c>
      <c r="AD714" t="s">
        <v>3356</v>
      </c>
      <c r="AE714" t="s">
        <v>3357</v>
      </c>
      <c r="AF714">
        <v>211</v>
      </c>
      <c r="AG714" t="s">
        <v>3358</v>
      </c>
      <c r="AM714" t="s">
        <v>222</v>
      </c>
      <c r="AN714" t="s">
        <v>108</v>
      </c>
      <c r="AP7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Row],[Comentário]]=back!C715,back!B715,""))))))))</f>
        <v/>
      </c>
      <c r="AQ7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5" spans="1:44" x14ac:dyDescent="0.25">
      <c r="A715" t="s">
        <v>5298</v>
      </c>
      <c r="B715">
        <v>133451636</v>
      </c>
      <c r="C715" t="s">
        <v>62</v>
      </c>
      <c r="E715">
        <v>26698811</v>
      </c>
      <c r="F715" t="s">
        <v>3321</v>
      </c>
      <c r="G715" t="s">
        <v>101</v>
      </c>
      <c r="I715">
        <v>39813228</v>
      </c>
      <c r="J715" t="s">
        <v>3320</v>
      </c>
      <c r="K715" s="9">
        <v>45603.722893518519</v>
      </c>
      <c r="L715" s="9">
        <v>45607.416666666664</v>
      </c>
      <c r="M715" s="9">
        <v>45666.653969907406</v>
      </c>
      <c r="N715" t="s">
        <v>62</v>
      </c>
      <c r="O715" t="s">
        <v>62</v>
      </c>
      <c r="P715" s="8">
        <v>45666</v>
      </c>
      <c r="Q715" t="s">
        <v>3864</v>
      </c>
      <c r="R715" t="s">
        <v>3864</v>
      </c>
      <c r="S715" t="s">
        <v>3322</v>
      </c>
      <c r="T715" t="s">
        <v>3323</v>
      </c>
      <c r="U715" t="s">
        <v>3323</v>
      </c>
      <c r="V715">
        <v>5531999586331</v>
      </c>
      <c r="Y715" t="s">
        <v>3324</v>
      </c>
      <c r="Z715" t="s">
        <v>106</v>
      </c>
      <c r="AA715" t="s">
        <v>159</v>
      </c>
      <c r="AB715" t="s">
        <v>2202</v>
      </c>
      <c r="AC715">
        <v>32150070</v>
      </c>
      <c r="AD715" t="s">
        <v>3325</v>
      </c>
      <c r="AE715" t="s">
        <v>3326</v>
      </c>
      <c r="AF715">
        <v>132</v>
      </c>
      <c r="AG715" t="s">
        <v>3327</v>
      </c>
      <c r="AM715" t="s">
        <v>1410</v>
      </c>
      <c r="AN715" t="s">
        <v>261</v>
      </c>
      <c r="AP7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Row],[Comentário]]=back!C716,back!B716,""))))))))</f>
        <v/>
      </c>
      <c r="AQ7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6" spans="1:44" x14ac:dyDescent="0.25">
      <c r="A716" t="s">
        <v>5298</v>
      </c>
      <c r="B716">
        <v>133365080</v>
      </c>
      <c r="C716" t="s">
        <v>62</v>
      </c>
      <c r="E716">
        <v>27505523</v>
      </c>
      <c r="F716" t="s">
        <v>3489</v>
      </c>
      <c r="G716" t="s">
        <v>101</v>
      </c>
      <c r="I716">
        <v>40466645</v>
      </c>
      <c r="J716" t="s">
        <v>3488</v>
      </c>
      <c r="K716" s="9">
        <v>45603.362986111111</v>
      </c>
      <c r="L716" s="9">
        <v>45607.416666666664</v>
      </c>
      <c r="M716" s="9">
        <v>45666.653946759259</v>
      </c>
      <c r="N716" t="s">
        <v>62</v>
      </c>
      <c r="O716" t="s">
        <v>62</v>
      </c>
      <c r="P716" s="8">
        <v>45666</v>
      </c>
      <c r="Q716" t="s">
        <v>3864</v>
      </c>
      <c r="R716" t="s">
        <v>3864</v>
      </c>
      <c r="S716" t="s">
        <v>3490</v>
      </c>
      <c r="T716" t="s">
        <v>3491</v>
      </c>
      <c r="V716">
        <v>557136469577</v>
      </c>
      <c r="Y716" t="s">
        <v>3492</v>
      </c>
      <c r="Z716" t="s">
        <v>106</v>
      </c>
      <c r="AA716" t="s">
        <v>613</v>
      </c>
      <c r="AB716" t="s">
        <v>2470</v>
      </c>
      <c r="AC716">
        <v>42700300</v>
      </c>
      <c r="AD716" t="s">
        <v>3493</v>
      </c>
      <c r="AE716" t="s">
        <v>3494</v>
      </c>
      <c r="AF716">
        <v>37</v>
      </c>
      <c r="AG716" t="s">
        <v>3495</v>
      </c>
      <c r="AM716" t="s">
        <v>222</v>
      </c>
      <c r="AN716" t="s">
        <v>261</v>
      </c>
      <c r="AP7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Row],[Comentário]]=back!C717,back!B717,""))))))))</f>
        <v/>
      </c>
      <c r="AQ7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7" spans="1:44" x14ac:dyDescent="0.25">
      <c r="A717" t="s">
        <v>5298</v>
      </c>
      <c r="B717">
        <v>133365056</v>
      </c>
      <c r="C717" t="s">
        <v>62</v>
      </c>
      <c r="E717">
        <v>27505328</v>
      </c>
      <c r="F717" t="s">
        <v>3497</v>
      </c>
      <c r="G717" t="s">
        <v>101</v>
      </c>
      <c r="I717">
        <v>40466682</v>
      </c>
      <c r="J717" t="s">
        <v>3496</v>
      </c>
      <c r="K717" s="9">
        <v>45603.362858796296</v>
      </c>
      <c r="L717" s="9">
        <v>45607.416666666664</v>
      </c>
      <c r="M717" s="9">
        <v>45666.653935185182</v>
      </c>
      <c r="N717" t="s">
        <v>62</v>
      </c>
      <c r="O717" t="s">
        <v>62</v>
      </c>
      <c r="P717" s="8">
        <v>45666</v>
      </c>
      <c r="Q717" t="s">
        <v>3864</v>
      </c>
      <c r="R717" t="s">
        <v>3864</v>
      </c>
      <c r="S717" t="s">
        <v>3498</v>
      </c>
      <c r="Y717" t="s">
        <v>3499</v>
      </c>
      <c r="Z717" t="s">
        <v>106</v>
      </c>
      <c r="AA717" t="s">
        <v>107</v>
      </c>
      <c r="AB717" t="s">
        <v>844</v>
      </c>
      <c r="AC717">
        <v>18087120</v>
      </c>
      <c r="AD717" t="s">
        <v>2673</v>
      </c>
      <c r="AE717" t="s">
        <v>3500</v>
      </c>
      <c r="AF717">
        <v>562</v>
      </c>
      <c r="AM717" t="s">
        <v>222</v>
      </c>
      <c r="AN717" t="s">
        <v>108</v>
      </c>
      <c r="AP7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Row],[Comentário]]=back!C718,back!B718,""))))))))</f>
        <v/>
      </c>
      <c r="AQ7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8" spans="1:44" x14ac:dyDescent="0.25">
      <c r="A718" t="s">
        <v>5298</v>
      </c>
      <c r="B718">
        <v>133451932</v>
      </c>
      <c r="C718" t="s">
        <v>62</v>
      </c>
      <c r="E718">
        <v>26698837</v>
      </c>
      <c r="F718" t="s">
        <v>1431</v>
      </c>
      <c r="G718" t="s">
        <v>101</v>
      </c>
      <c r="I718">
        <v>39815548</v>
      </c>
      <c r="J718" t="s">
        <v>1430</v>
      </c>
      <c r="K718" s="9">
        <v>45603.72415509259</v>
      </c>
      <c r="L718" s="9">
        <v>45607.416666666664</v>
      </c>
      <c r="M718" s="9">
        <v>45666.653877314813</v>
      </c>
      <c r="N718" t="s">
        <v>62</v>
      </c>
      <c r="O718" t="s">
        <v>62</v>
      </c>
      <c r="P718" s="8">
        <v>45666</v>
      </c>
      <c r="Q718" t="s">
        <v>3864</v>
      </c>
      <c r="R718" t="s">
        <v>3864</v>
      </c>
      <c r="S718" t="s">
        <v>1432</v>
      </c>
      <c r="T718" t="s">
        <v>1433</v>
      </c>
      <c r="U718" t="s">
        <v>1434</v>
      </c>
      <c r="V718">
        <v>5519997664713</v>
      </c>
      <c r="Y718" t="s">
        <v>1435</v>
      </c>
      <c r="Z718" t="s">
        <v>106</v>
      </c>
      <c r="AA718" t="s">
        <v>107</v>
      </c>
      <c r="AB718" t="s">
        <v>1436</v>
      </c>
      <c r="AC718">
        <v>13650000</v>
      </c>
      <c r="AD718" t="s">
        <v>1437</v>
      </c>
      <c r="AE718" t="s">
        <v>1438</v>
      </c>
      <c r="AF718">
        <v>124</v>
      </c>
      <c r="AM718" t="s">
        <v>1410</v>
      </c>
      <c r="AN718" t="s">
        <v>261</v>
      </c>
      <c r="AP7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Row],[Comentário]]=back!C719,back!B719,""))))))))</f>
        <v/>
      </c>
      <c r="AQ7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9" spans="1:44" x14ac:dyDescent="0.25">
      <c r="A719" t="s">
        <v>5298</v>
      </c>
      <c r="B719">
        <v>133450573</v>
      </c>
      <c r="C719" t="s">
        <v>62</v>
      </c>
      <c r="E719">
        <v>26698670</v>
      </c>
      <c r="F719" t="s">
        <v>4859</v>
      </c>
      <c r="G719" t="s">
        <v>101</v>
      </c>
      <c r="I719">
        <v>39812991</v>
      </c>
      <c r="J719" t="s">
        <v>3700</v>
      </c>
      <c r="K719" s="9">
        <v>45603.718171296299</v>
      </c>
      <c r="L719" s="9">
        <v>45607.416666666664</v>
      </c>
      <c r="M719" s="9">
        <v>45666.653796296298</v>
      </c>
      <c r="N719" t="s">
        <v>62</v>
      </c>
      <c r="O719" t="s">
        <v>62</v>
      </c>
      <c r="P719" s="8">
        <v>45666</v>
      </c>
      <c r="Q719" t="s">
        <v>3864</v>
      </c>
      <c r="R719" t="s">
        <v>3864</v>
      </c>
      <c r="S719" t="s">
        <v>3701</v>
      </c>
      <c r="V719">
        <v>5521991197021</v>
      </c>
      <c r="Z719" t="s">
        <v>106</v>
      </c>
      <c r="AA719" t="s">
        <v>148</v>
      </c>
      <c r="AB719" t="s">
        <v>149</v>
      </c>
      <c r="AC719">
        <v>20940200</v>
      </c>
      <c r="AD719" t="s">
        <v>1697</v>
      </c>
      <c r="AE719" t="s">
        <v>3702</v>
      </c>
      <c r="AF719">
        <v>129</v>
      </c>
      <c r="AG719" t="s">
        <v>399</v>
      </c>
      <c r="AM719" t="s">
        <v>1410</v>
      </c>
      <c r="AN719" t="s">
        <v>3703</v>
      </c>
      <c r="AP7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Row],[Comentário]]=back!C720,back!B720,""))))))))</f>
        <v/>
      </c>
      <c r="AQ7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0" spans="1:44" x14ac:dyDescent="0.25">
      <c r="A720" t="s">
        <v>5298</v>
      </c>
      <c r="B720">
        <v>133449621</v>
      </c>
      <c r="C720" t="s">
        <v>62</v>
      </c>
      <c r="E720">
        <v>27297243</v>
      </c>
      <c r="F720" t="s">
        <v>3304</v>
      </c>
      <c r="G720" t="s">
        <v>101</v>
      </c>
      <c r="I720">
        <v>40385857</v>
      </c>
      <c r="J720" t="s">
        <v>3303</v>
      </c>
      <c r="K720" s="9">
        <v>45603.713935185187</v>
      </c>
      <c r="L720" s="9">
        <v>45607.416666666664</v>
      </c>
      <c r="M720" s="9">
        <v>45666.653773148151</v>
      </c>
      <c r="N720" t="s">
        <v>62</v>
      </c>
      <c r="O720" t="s">
        <v>62</v>
      </c>
      <c r="P720" s="8">
        <v>45666</v>
      </c>
      <c r="Q720" t="s">
        <v>3864</v>
      </c>
      <c r="R720" t="s">
        <v>3864</v>
      </c>
      <c r="S720" t="s">
        <v>3305</v>
      </c>
      <c r="T720" t="s">
        <v>3306</v>
      </c>
      <c r="V720">
        <v>552124844594</v>
      </c>
      <c r="Y720" t="s">
        <v>3307</v>
      </c>
      <c r="Z720" t="s">
        <v>106</v>
      </c>
      <c r="AA720" t="s">
        <v>148</v>
      </c>
      <c r="AB720" t="s">
        <v>1056</v>
      </c>
      <c r="AC720">
        <v>25230030</v>
      </c>
      <c r="AD720" t="s">
        <v>1057</v>
      </c>
      <c r="AE720" t="s">
        <v>3308</v>
      </c>
      <c r="AF720">
        <v>0</v>
      </c>
      <c r="AG720" t="s">
        <v>3309</v>
      </c>
      <c r="AM720" t="s">
        <v>1410</v>
      </c>
      <c r="AN720" t="s">
        <v>108</v>
      </c>
      <c r="AP7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Row],[Comentário]]=back!C721,back!B721,""))))))))</f>
        <v/>
      </c>
      <c r="AQ7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1" spans="1:44" x14ac:dyDescent="0.25">
      <c r="A721" t="s">
        <v>5298</v>
      </c>
      <c r="B721">
        <v>133524291</v>
      </c>
      <c r="C721" t="s">
        <v>62</v>
      </c>
      <c r="E721">
        <v>27530004</v>
      </c>
      <c r="F721" t="s">
        <v>3457</v>
      </c>
      <c r="G721" t="s">
        <v>101</v>
      </c>
      <c r="I721">
        <v>40491525</v>
      </c>
      <c r="J721" t="s">
        <v>3456</v>
      </c>
      <c r="K721" s="9">
        <v>45604.639444444445</v>
      </c>
      <c r="L721" s="9">
        <v>45607.416666666664</v>
      </c>
      <c r="M721" s="9">
        <v>45666.653761574074</v>
      </c>
      <c r="N721" t="s">
        <v>62</v>
      </c>
      <c r="O721" t="s">
        <v>62</v>
      </c>
      <c r="P721" s="8">
        <v>45666</v>
      </c>
      <c r="Q721" t="s">
        <v>3864</v>
      </c>
      <c r="R721" t="s">
        <v>3864</v>
      </c>
      <c r="S721" t="s">
        <v>3458</v>
      </c>
      <c r="T721" t="s">
        <v>3459</v>
      </c>
      <c r="Y721" t="s">
        <v>3460</v>
      </c>
      <c r="Z721" t="s">
        <v>106</v>
      </c>
      <c r="AA721" t="s">
        <v>440</v>
      </c>
      <c r="AB721" t="s">
        <v>2572</v>
      </c>
      <c r="AC721">
        <v>89115285</v>
      </c>
      <c r="AD721" t="s">
        <v>3461</v>
      </c>
      <c r="AE721" t="s">
        <v>3462</v>
      </c>
      <c r="AF721">
        <v>4657</v>
      </c>
      <c r="AG721" t="s">
        <v>3463</v>
      </c>
      <c r="AM721" t="s">
        <v>222</v>
      </c>
      <c r="AN721" t="s">
        <v>108</v>
      </c>
      <c r="AP7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Row],[Comentário]]=back!C722,back!B722,""))))))))</f>
        <v/>
      </c>
      <c r="AQ7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2" spans="1:44" x14ac:dyDescent="0.25">
      <c r="A722" t="s">
        <v>5298</v>
      </c>
      <c r="B722">
        <v>133449956</v>
      </c>
      <c r="C722" t="s">
        <v>62</v>
      </c>
      <c r="E722">
        <v>26698660</v>
      </c>
      <c r="F722" t="s">
        <v>4858</v>
      </c>
      <c r="G722" t="s">
        <v>101</v>
      </c>
      <c r="I722">
        <v>39812900</v>
      </c>
      <c r="J722" t="s">
        <v>3680</v>
      </c>
      <c r="K722" s="9">
        <v>45603.715324074074</v>
      </c>
      <c r="L722" s="9">
        <v>45607.416666666664</v>
      </c>
      <c r="M722" s="9">
        <v>45666.653680555559</v>
      </c>
      <c r="N722" t="s">
        <v>62</v>
      </c>
      <c r="O722" t="s">
        <v>62</v>
      </c>
      <c r="P722" s="8">
        <v>45666</v>
      </c>
      <c r="Q722" t="s">
        <v>3864</v>
      </c>
      <c r="R722" t="s">
        <v>3864</v>
      </c>
      <c r="S722" t="s">
        <v>3681</v>
      </c>
      <c r="V722">
        <v>5521986344401</v>
      </c>
      <c r="Y722" t="s">
        <v>3682</v>
      </c>
      <c r="Z722" t="s">
        <v>106</v>
      </c>
      <c r="AA722" t="s">
        <v>613</v>
      </c>
      <c r="AB722" t="s">
        <v>3683</v>
      </c>
      <c r="AC722">
        <v>42600000</v>
      </c>
      <c r="AD722" t="s">
        <v>161</v>
      </c>
      <c r="AE722" t="s">
        <v>3684</v>
      </c>
      <c r="AF722">
        <v>0</v>
      </c>
      <c r="AG722" t="s">
        <v>3685</v>
      </c>
      <c r="AM722" t="s">
        <v>1410</v>
      </c>
      <c r="AN722" t="s">
        <v>1474</v>
      </c>
      <c r="AP7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Row],[Comentário]]=back!C723,back!B723,""))))))))</f>
        <v/>
      </c>
      <c r="AQ7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3" spans="1:44" x14ac:dyDescent="0.25">
      <c r="A723" t="s">
        <v>5298</v>
      </c>
      <c r="B723">
        <v>133449855</v>
      </c>
      <c r="C723" t="s">
        <v>62</v>
      </c>
      <c r="E723">
        <v>26698657</v>
      </c>
      <c r="F723" t="s">
        <v>1483</v>
      </c>
      <c r="G723" t="s">
        <v>101</v>
      </c>
      <c r="I723">
        <v>39812880</v>
      </c>
      <c r="J723" t="s">
        <v>1482</v>
      </c>
      <c r="K723" s="9">
        <v>45603.714953703704</v>
      </c>
      <c r="L723" s="9">
        <v>45607.416666666664</v>
      </c>
      <c r="M723" s="9">
        <v>45666.653657407405</v>
      </c>
      <c r="N723" t="s">
        <v>62</v>
      </c>
      <c r="O723" t="s">
        <v>62</v>
      </c>
      <c r="P723" s="8">
        <v>45666</v>
      </c>
      <c r="Q723" t="s">
        <v>3864</v>
      </c>
      <c r="R723" t="s">
        <v>3864</v>
      </c>
      <c r="S723" t="s">
        <v>1484</v>
      </c>
      <c r="T723" t="s">
        <v>1485</v>
      </c>
      <c r="U723" t="s">
        <v>1484</v>
      </c>
      <c r="V723">
        <v>551130740033</v>
      </c>
      <c r="Y723" t="s">
        <v>1486</v>
      </c>
      <c r="Z723" t="s">
        <v>106</v>
      </c>
      <c r="AA723" t="s">
        <v>107</v>
      </c>
      <c r="AB723" t="s">
        <v>189</v>
      </c>
      <c r="AC723">
        <v>12247016</v>
      </c>
      <c r="AD723" t="s">
        <v>1487</v>
      </c>
      <c r="AE723" t="s">
        <v>1488</v>
      </c>
      <c r="AF723">
        <v>500</v>
      </c>
      <c r="AG723" t="s">
        <v>1489</v>
      </c>
      <c r="AM723" t="s">
        <v>1410</v>
      </c>
      <c r="AN723" t="s">
        <v>108</v>
      </c>
      <c r="AP7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Row],[Comentário]]=back!C724,back!B724,""))))))))</f>
        <v/>
      </c>
      <c r="AQ7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4" spans="1:44" x14ac:dyDescent="0.25">
      <c r="A724" t="s">
        <v>5298</v>
      </c>
      <c r="B724">
        <v>133449900</v>
      </c>
      <c r="C724" t="s">
        <v>62</v>
      </c>
      <c r="E724">
        <v>26698659</v>
      </c>
      <c r="F724" t="s">
        <v>1476</v>
      </c>
      <c r="G724" t="s">
        <v>101</v>
      </c>
      <c r="I724">
        <v>39812887</v>
      </c>
      <c r="J724" t="s">
        <v>1475</v>
      </c>
      <c r="K724" s="9">
        <v>45603.715138888889</v>
      </c>
      <c r="L724" s="9">
        <v>45607.416666666664</v>
      </c>
      <c r="M724" s="9">
        <v>45666.653645833336</v>
      </c>
      <c r="N724" t="s">
        <v>62</v>
      </c>
      <c r="O724" t="s">
        <v>62</v>
      </c>
      <c r="P724" s="8">
        <v>45666</v>
      </c>
      <c r="Q724" t="s">
        <v>3864</v>
      </c>
      <c r="R724" t="s">
        <v>3864</v>
      </c>
      <c r="S724" t="s">
        <v>1477</v>
      </c>
      <c r="U724" t="s">
        <v>1478</v>
      </c>
      <c r="V724">
        <v>5561991595524</v>
      </c>
      <c r="Y724" t="s">
        <v>1479</v>
      </c>
      <c r="Z724" t="s">
        <v>106</v>
      </c>
      <c r="AA724" t="s">
        <v>581</v>
      </c>
      <c r="AB724" t="s">
        <v>582</v>
      </c>
      <c r="AC724">
        <v>72549505</v>
      </c>
      <c r="AD724" t="s">
        <v>1480</v>
      </c>
      <c r="AE724" t="s">
        <v>1481</v>
      </c>
      <c r="AF724">
        <v>0</v>
      </c>
      <c r="AM724" t="s">
        <v>1410</v>
      </c>
      <c r="AN724" t="s">
        <v>261</v>
      </c>
      <c r="AP7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Row],[Comentário]]=back!C725,back!B725,""))))))))</f>
        <v/>
      </c>
      <c r="AQ7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5" spans="1:44" x14ac:dyDescent="0.25">
      <c r="A725" t="s">
        <v>5298</v>
      </c>
      <c r="B725">
        <v>133523888</v>
      </c>
      <c r="C725" t="s">
        <v>62</v>
      </c>
      <c r="E725">
        <v>27542550</v>
      </c>
      <c r="F725" t="s">
        <v>289</v>
      </c>
      <c r="G725" t="s">
        <v>101</v>
      </c>
      <c r="I725">
        <v>40501776</v>
      </c>
      <c r="J725" t="s">
        <v>288</v>
      </c>
      <c r="K725" s="9">
        <v>45604.637812499997</v>
      </c>
      <c r="L725" s="9">
        <v>45607.416666666664</v>
      </c>
      <c r="M725" s="9">
        <v>45666.653645833336</v>
      </c>
      <c r="N725" t="s">
        <v>62</v>
      </c>
      <c r="O725" t="s">
        <v>62</v>
      </c>
      <c r="P725" s="8">
        <v>45666</v>
      </c>
      <c r="Q725" t="s">
        <v>3864</v>
      </c>
      <c r="R725" t="s">
        <v>3864</v>
      </c>
      <c r="S725" t="s">
        <v>290</v>
      </c>
      <c r="Y725" t="s">
        <v>291</v>
      </c>
      <c r="Z725" t="s">
        <v>106</v>
      </c>
      <c r="AA725" t="s">
        <v>107</v>
      </c>
      <c r="AB725" t="s">
        <v>292</v>
      </c>
      <c r="AC725">
        <v>13213009</v>
      </c>
      <c r="AD725" t="s">
        <v>293</v>
      </c>
      <c r="AE725" t="s">
        <v>294</v>
      </c>
      <c r="AF725">
        <v>2000</v>
      </c>
      <c r="AM725" t="s">
        <v>222</v>
      </c>
      <c r="AN725" t="s">
        <v>108</v>
      </c>
      <c r="AP7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Row],[Comentário]]=back!C726,back!B726,""))))))))</f>
        <v/>
      </c>
      <c r="AQ7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6" spans="1:44" x14ac:dyDescent="0.25">
      <c r="A726" t="s">
        <v>5298</v>
      </c>
      <c r="B726">
        <v>133390655</v>
      </c>
      <c r="C726" t="s">
        <v>62</v>
      </c>
      <c r="E726">
        <v>27500387</v>
      </c>
      <c r="F726" t="s">
        <v>3649</v>
      </c>
      <c r="G726" t="s">
        <v>101</v>
      </c>
      <c r="I726">
        <v>40466632</v>
      </c>
      <c r="J726" t="s">
        <v>3648</v>
      </c>
      <c r="K726" s="9">
        <v>45603.45584490741</v>
      </c>
      <c r="L726" s="9">
        <v>45607.416666666664</v>
      </c>
      <c r="M726" s="9">
        <v>45666.653611111113</v>
      </c>
      <c r="N726" t="s">
        <v>62</v>
      </c>
      <c r="O726" t="s">
        <v>62</v>
      </c>
      <c r="P726" s="8">
        <v>45666</v>
      </c>
      <c r="Q726" t="s">
        <v>3868</v>
      </c>
      <c r="R726" t="s">
        <v>3871</v>
      </c>
      <c r="S726" t="s">
        <v>3650</v>
      </c>
      <c r="Y726" t="s">
        <v>3651</v>
      </c>
      <c r="Z726" t="s">
        <v>106</v>
      </c>
      <c r="AA726" t="s">
        <v>107</v>
      </c>
      <c r="AB726" t="s">
        <v>110</v>
      </c>
      <c r="AC726">
        <v>4061001</v>
      </c>
      <c r="AD726" t="s">
        <v>3652</v>
      </c>
      <c r="AE726" t="s">
        <v>3653</v>
      </c>
      <c r="AF726">
        <v>1470</v>
      </c>
      <c r="AM726" t="s">
        <v>222</v>
      </c>
      <c r="AN726" t="s">
        <v>261</v>
      </c>
      <c r="AP7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Row],[Comentário]]=back!C727,back!B727,""))))))))</f>
        <v/>
      </c>
      <c r="AQ7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7" spans="1:44" x14ac:dyDescent="0.25">
      <c r="A727" t="s">
        <v>5298</v>
      </c>
      <c r="B727">
        <v>133537289</v>
      </c>
      <c r="C727" t="s">
        <v>62</v>
      </c>
      <c r="E727">
        <v>27544344</v>
      </c>
      <c r="F727" t="s">
        <v>1618</v>
      </c>
      <c r="G727" t="s">
        <v>101</v>
      </c>
      <c r="I727">
        <v>40502826</v>
      </c>
      <c r="J727" t="s">
        <v>1617</v>
      </c>
      <c r="K727" s="9">
        <v>45604.692106481481</v>
      </c>
      <c r="L727" s="9">
        <v>45607.416666666664</v>
      </c>
      <c r="M727" s="9">
        <v>45666.653587962966</v>
      </c>
      <c r="N727" t="s">
        <v>62</v>
      </c>
      <c r="O727" t="s">
        <v>62</v>
      </c>
      <c r="P727" s="8">
        <v>45666</v>
      </c>
      <c r="Q727" t="s">
        <v>3864</v>
      </c>
      <c r="R727" t="s">
        <v>3864</v>
      </c>
      <c r="S727" t="s">
        <v>1619</v>
      </c>
      <c r="Z727" t="s">
        <v>106</v>
      </c>
      <c r="AA727" t="s">
        <v>440</v>
      </c>
      <c r="AB727" t="s">
        <v>1620</v>
      </c>
      <c r="AC727">
        <v>88820000</v>
      </c>
      <c r="AD727" t="s">
        <v>1621</v>
      </c>
      <c r="AE727" t="s">
        <v>1622</v>
      </c>
      <c r="AF727">
        <v>675</v>
      </c>
      <c r="AM727" t="s">
        <v>222</v>
      </c>
      <c r="AN727" t="s">
        <v>108</v>
      </c>
      <c r="AP7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Row],[Comentário]]=back!C728,back!B728,""))))))))</f>
        <v/>
      </c>
      <c r="AQ7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8" spans="1:44" x14ac:dyDescent="0.25">
      <c r="A728" t="s">
        <v>5298</v>
      </c>
      <c r="B728">
        <v>133525541</v>
      </c>
      <c r="C728" t="s">
        <v>62</v>
      </c>
      <c r="E728">
        <v>27529949</v>
      </c>
      <c r="F728" t="s">
        <v>3465</v>
      </c>
      <c r="G728" t="s">
        <v>101</v>
      </c>
      <c r="I728">
        <v>40491501</v>
      </c>
      <c r="J728" t="s">
        <v>3464</v>
      </c>
      <c r="K728" s="9">
        <v>45604.644687499997</v>
      </c>
      <c r="L728" s="9">
        <v>45607.395833333336</v>
      </c>
      <c r="M728" s="9">
        <v>45666.65357638889</v>
      </c>
      <c r="N728" t="s">
        <v>62</v>
      </c>
      <c r="O728" t="s">
        <v>62</v>
      </c>
      <c r="P728" s="8">
        <v>45666</v>
      </c>
      <c r="Q728" t="s">
        <v>3864</v>
      </c>
      <c r="R728" t="s">
        <v>3864</v>
      </c>
      <c r="S728" t="s">
        <v>2633</v>
      </c>
      <c r="V728">
        <v>5544999116067</v>
      </c>
      <c r="Z728" t="s">
        <v>106</v>
      </c>
      <c r="AA728" t="s">
        <v>107</v>
      </c>
      <c r="AB728" t="s">
        <v>1861</v>
      </c>
      <c r="AC728">
        <v>6807320</v>
      </c>
      <c r="AD728" t="s">
        <v>3466</v>
      </c>
      <c r="AE728" t="s">
        <v>3467</v>
      </c>
      <c r="AF728">
        <v>197</v>
      </c>
      <c r="AM728" t="s">
        <v>222</v>
      </c>
      <c r="AN728" t="s">
        <v>261</v>
      </c>
      <c r="AP7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Row],[Comentário]]=back!C729,back!B729,""))))))))</f>
        <v/>
      </c>
      <c r="AQ7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9" spans="1:44" x14ac:dyDescent="0.25">
      <c r="A729" t="s">
        <v>5298</v>
      </c>
      <c r="B729">
        <v>133367228</v>
      </c>
      <c r="C729" t="s">
        <v>62</v>
      </c>
      <c r="E729">
        <v>27505905</v>
      </c>
      <c r="F729" t="s">
        <v>3483</v>
      </c>
      <c r="G729" t="s">
        <v>101</v>
      </c>
      <c r="I729">
        <v>40466569</v>
      </c>
      <c r="J729" t="s">
        <v>3482</v>
      </c>
      <c r="K729" s="9">
        <v>45603.375474537039</v>
      </c>
      <c r="L729" s="9">
        <v>45607.375</v>
      </c>
      <c r="M729" s="9">
        <v>45666.653541666667</v>
      </c>
      <c r="N729" t="s">
        <v>62</v>
      </c>
      <c r="O729" t="s">
        <v>62</v>
      </c>
      <c r="P729" s="8">
        <v>45666</v>
      </c>
      <c r="Q729" t="s">
        <v>3864</v>
      </c>
      <c r="R729" t="s">
        <v>3864</v>
      </c>
      <c r="S729" t="s">
        <v>4857</v>
      </c>
      <c r="T729" t="s">
        <v>3484</v>
      </c>
      <c r="Y729" t="s">
        <v>3485</v>
      </c>
      <c r="Z729" t="s">
        <v>106</v>
      </c>
      <c r="AA729" t="s">
        <v>107</v>
      </c>
      <c r="AB729" t="s">
        <v>3486</v>
      </c>
      <c r="AC729">
        <v>6900050</v>
      </c>
      <c r="AD729" t="s">
        <v>161</v>
      </c>
      <c r="AE729" t="s">
        <v>3487</v>
      </c>
      <c r="AF729">
        <v>119</v>
      </c>
      <c r="AM729" t="s">
        <v>222</v>
      </c>
      <c r="AN729" t="s">
        <v>108</v>
      </c>
      <c r="AP7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Row],[Comentário]]=back!C730,back!B730,""))))))))</f>
        <v/>
      </c>
      <c r="AQ7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0" spans="1:44" x14ac:dyDescent="0.25">
      <c r="A730" t="s">
        <v>5298</v>
      </c>
      <c r="B730">
        <v>133480163</v>
      </c>
      <c r="C730" t="s">
        <v>62</v>
      </c>
      <c r="E730">
        <v>27542767</v>
      </c>
      <c r="F730" t="s">
        <v>3570</v>
      </c>
      <c r="G730" t="s">
        <v>101</v>
      </c>
      <c r="I730">
        <v>40501806</v>
      </c>
      <c r="J730" t="s">
        <v>3569</v>
      </c>
      <c r="K730" s="9">
        <v>45604.42391203704</v>
      </c>
      <c r="L730" s="9">
        <v>45607.375</v>
      </c>
      <c r="M730" s="9">
        <v>45666.653541666667</v>
      </c>
      <c r="N730" t="s">
        <v>62</v>
      </c>
      <c r="O730" t="s">
        <v>62</v>
      </c>
      <c r="P730" s="8">
        <v>45666</v>
      </c>
      <c r="Q730" t="s">
        <v>3864</v>
      </c>
      <c r="R730" t="s">
        <v>3864</v>
      </c>
      <c r="S730" t="s">
        <v>3571</v>
      </c>
      <c r="T730" t="s">
        <v>3572</v>
      </c>
      <c r="Y730" t="s">
        <v>3573</v>
      </c>
      <c r="Z730" t="s">
        <v>106</v>
      </c>
      <c r="AA730" t="s">
        <v>613</v>
      </c>
      <c r="AB730" t="s">
        <v>3574</v>
      </c>
      <c r="AC730">
        <v>45140000</v>
      </c>
      <c r="AD730" t="s">
        <v>161</v>
      </c>
      <c r="AE730" t="s">
        <v>3575</v>
      </c>
      <c r="AF730">
        <v>975</v>
      </c>
      <c r="AM730" t="s">
        <v>222</v>
      </c>
      <c r="AN730" t="s">
        <v>108</v>
      </c>
      <c r="AP7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Row],[Comentário]]=back!C731,back!B731,""))))))))</f>
        <v/>
      </c>
      <c r="AQ7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1" spans="1:44" x14ac:dyDescent="0.25">
      <c r="A731" t="s">
        <v>5298</v>
      </c>
      <c r="B731">
        <v>133432470</v>
      </c>
      <c r="C731" t="s">
        <v>62</v>
      </c>
      <c r="E731">
        <v>27492968</v>
      </c>
      <c r="F731" t="s">
        <v>3415</v>
      </c>
      <c r="G731" t="s">
        <v>101</v>
      </c>
      <c r="I731">
        <v>40463561</v>
      </c>
      <c r="J731" t="s">
        <v>3414</v>
      </c>
      <c r="K731" s="9">
        <v>45603.654594907406</v>
      </c>
      <c r="L731" s="9">
        <v>45607.375</v>
      </c>
      <c r="M731" s="9">
        <v>45666.653437499997</v>
      </c>
      <c r="N731" t="s">
        <v>62</v>
      </c>
      <c r="O731" t="s">
        <v>62</v>
      </c>
      <c r="P731" s="8">
        <v>45666</v>
      </c>
      <c r="Q731" t="s">
        <v>3864</v>
      </c>
      <c r="R731" t="s">
        <v>3864</v>
      </c>
      <c r="S731" t="s">
        <v>3416</v>
      </c>
      <c r="T731" t="s">
        <v>3417</v>
      </c>
      <c r="V731">
        <v>551139049020</v>
      </c>
      <c r="Y731" t="s">
        <v>3418</v>
      </c>
      <c r="Z731" t="s">
        <v>106</v>
      </c>
      <c r="AA731" t="s">
        <v>107</v>
      </c>
      <c r="AB731" t="s">
        <v>110</v>
      </c>
      <c r="AC731">
        <v>5128000</v>
      </c>
      <c r="AD731" t="s">
        <v>3419</v>
      </c>
      <c r="AE731" t="s">
        <v>3420</v>
      </c>
      <c r="AF731">
        <v>487</v>
      </c>
      <c r="AM731" t="s">
        <v>119</v>
      </c>
      <c r="AN731" t="s">
        <v>261</v>
      </c>
      <c r="AP7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Row],[Comentário]]=back!C732,back!B732,""))))))))</f>
        <v/>
      </c>
      <c r="AQ7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2" spans="1:44" x14ac:dyDescent="0.25">
      <c r="A732" t="s">
        <v>5298</v>
      </c>
      <c r="B732">
        <v>133487544</v>
      </c>
      <c r="C732" t="s">
        <v>62</v>
      </c>
      <c r="E732">
        <v>27543421</v>
      </c>
      <c r="F732" t="s">
        <v>218</v>
      </c>
      <c r="G732" t="s">
        <v>101</v>
      </c>
      <c r="I732">
        <v>40502277</v>
      </c>
      <c r="J732" t="s">
        <v>217</v>
      </c>
      <c r="K732" s="9">
        <v>45604.45175925926</v>
      </c>
      <c r="L732" s="9">
        <v>45607.375</v>
      </c>
      <c r="M732" s="9">
        <v>45666.653402777774</v>
      </c>
      <c r="N732" t="s">
        <v>62</v>
      </c>
      <c r="O732" t="s">
        <v>62</v>
      </c>
      <c r="P732" s="8">
        <v>45666</v>
      </c>
      <c r="Q732" t="s">
        <v>3864</v>
      </c>
      <c r="R732" t="s">
        <v>3864</v>
      </c>
      <c r="S732" t="s">
        <v>219</v>
      </c>
      <c r="T732" t="s">
        <v>220</v>
      </c>
      <c r="Y732" t="s">
        <v>221</v>
      </c>
      <c r="Z732" t="s">
        <v>106</v>
      </c>
      <c r="AA732" t="s">
        <v>107</v>
      </c>
      <c r="AB732" t="s">
        <v>110</v>
      </c>
      <c r="AC732">
        <v>2912010</v>
      </c>
      <c r="AD732" t="s">
        <v>223</v>
      </c>
      <c r="AE732" t="s">
        <v>224</v>
      </c>
      <c r="AF732">
        <v>55</v>
      </c>
      <c r="AM732" t="s">
        <v>222</v>
      </c>
      <c r="AN732" t="s">
        <v>108</v>
      </c>
      <c r="AP7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Row],[Comentário]]=back!C733,back!B733,""))))))))</f>
        <v/>
      </c>
      <c r="AQ7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3" spans="1:44" x14ac:dyDescent="0.25">
      <c r="A733" t="s">
        <v>5298</v>
      </c>
      <c r="B733">
        <v>133494513</v>
      </c>
      <c r="C733" t="s">
        <v>62</v>
      </c>
      <c r="E733">
        <v>27543718</v>
      </c>
      <c r="F733" t="s">
        <v>3631</v>
      </c>
      <c r="G733" t="s">
        <v>101</v>
      </c>
      <c r="I733">
        <v>40502363</v>
      </c>
      <c r="J733" t="s">
        <v>3630</v>
      </c>
      <c r="K733" s="9">
        <v>45604.47859953704</v>
      </c>
      <c r="L733" s="9">
        <v>45607.375</v>
      </c>
      <c r="M733" s="9">
        <v>45666.653217592589</v>
      </c>
      <c r="N733" t="s">
        <v>62</v>
      </c>
      <c r="O733" t="s">
        <v>62</v>
      </c>
      <c r="P733" s="8">
        <v>45666</v>
      </c>
      <c r="Q733" t="s">
        <v>3864</v>
      </c>
      <c r="R733" t="s">
        <v>3864</v>
      </c>
      <c r="S733" t="s">
        <v>3632</v>
      </c>
      <c r="V733">
        <v>5511972842094</v>
      </c>
      <c r="Z733" t="s">
        <v>106</v>
      </c>
      <c r="AA733" t="s">
        <v>107</v>
      </c>
      <c r="AB733" t="s">
        <v>215</v>
      </c>
      <c r="AC733">
        <v>9751250</v>
      </c>
      <c r="AD733" t="s">
        <v>3633</v>
      </c>
      <c r="AE733" t="s">
        <v>3116</v>
      </c>
      <c r="AF733">
        <v>70</v>
      </c>
      <c r="AG733" t="s">
        <v>3634</v>
      </c>
      <c r="AM733" t="s">
        <v>222</v>
      </c>
      <c r="AN733" t="s">
        <v>108</v>
      </c>
      <c r="AP7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Row],[Comentário]]=back!C734,back!B734,""))))))))</f>
        <v/>
      </c>
      <c r="AQ7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4" spans="1:44" x14ac:dyDescent="0.25">
      <c r="A734" t="s">
        <v>5298</v>
      </c>
      <c r="B734">
        <v>133513899</v>
      </c>
      <c r="C734" t="s">
        <v>62</v>
      </c>
      <c r="E734">
        <v>27544306</v>
      </c>
      <c r="F734" t="s">
        <v>304</v>
      </c>
      <c r="G734" t="s">
        <v>101</v>
      </c>
      <c r="I734">
        <v>40502726</v>
      </c>
      <c r="J734" t="s">
        <v>303</v>
      </c>
      <c r="K734" s="9">
        <v>45604.598067129627</v>
      </c>
      <c r="L734" s="9">
        <v>45607.375</v>
      </c>
      <c r="M734" s="9">
        <v>45666.653194444443</v>
      </c>
      <c r="N734" t="s">
        <v>62</v>
      </c>
      <c r="O734" t="s">
        <v>62</v>
      </c>
      <c r="P734" s="8">
        <v>45666</v>
      </c>
      <c r="Q734" t="s">
        <v>3868</v>
      </c>
      <c r="R734" t="s">
        <v>3869</v>
      </c>
      <c r="S734" t="s">
        <v>305</v>
      </c>
      <c r="T734" t="s">
        <v>4962</v>
      </c>
      <c r="V734">
        <v>553733331771</v>
      </c>
      <c r="Y734" t="s">
        <v>306</v>
      </c>
      <c r="Z734" t="s">
        <v>106</v>
      </c>
      <c r="AA734" t="s">
        <v>159</v>
      </c>
      <c r="AB734" t="s">
        <v>307</v>
      </c>
      <c r="AC734">
        <v>35534000</v>
      </c>
      <c r="AD734" t="s">
        <v>308</v>
      </c>
      <c r="AE734" t="s">
        <v>309</v>
      </c>
      <c r="AF734">
        <v>146</v>
      </c>
      <c r="AM734" t="s">
        <v>222</v>
      </c>
      <c r="AN734" t="s">
        <v>108</v>
      </c>
      <c r="AP7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Row],[Comentário]]=back!C735,back!B735,""))))))))</f>
        <v/>
      </c>
      <c r="AQ7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5" spans="1:44" x14ac:dyDescent="0.25">
      <c r="A735" t="s">
        <v>5298</v>
      </c>
      <c r="B735">
        <v>133511734</v>
      </c>
      <c r="C735" t="s">
        <v>62</v>
      </c>
      <c r="E735">
        <v>27544401</v>
      </c>
      <c r="F735" t="s">
        <v>3540</v>
      </c>
      <c r="G735" t="s">
        <v>101</v>
      </c>
      <c r="I735">
        <v>40502832</v>
      </c>
      <c r="J735" t="s">
        <v>3539</v>
      </c>
      <c r="K735" s="9">
        <v>45604.588958333334</v>
      </c>
      <c r="L735" s="9">
        <v>45607.375</v>
      </c>
      <c r="M735" s="9">
        <v>45666.653182870374</v>
      </c>
      <c r="N735" t="s">
        <v>62</v>
      </c>
      <c r="O735" t="s">
        <v>62</v>
      </c>
      <c r="P735" s="8">
        <v>45666</v>
      </c>
      <c r="Q735" t="s">
        <v>3864</v>
      </c>
      <c r="R735" t="s">
        <v>3864</v>
      </c>
      <c r="S735" t="s">
        <v>3541</v>
      </c>
      <c r="Z735" t="s">
        <v>106</v>
      </c>
      <c r="AA735" t="s">
        <v>440</v>
      </c>
      <c r="AB735" t="s">
        <v>1620</v>
      </c>
      <c r="AC735">
        <v>88820000</v>
      </c>
      <c r="AD735" t="s">
        <v>3542</v>
      </c>
      <c r="AE735" t="s">
        <v>3543</v>
      </c>
      <c r="AF735">
        <v>181</v>
      </c>
      <c r="AM735" t="s">
        <v>222</v>
      </c>
      <c r="AN735" t="s">
        <v>108</v>
      </c>
      <c r="AP7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Row],[Comentário]]=back!C736,back!B736,""))))))))</f>
        <v/>
      </c>
      <c r="AQ7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6" spans="1:44" x14ac:dyDescent="0.25">
      <c r="A736" t="s">
        <v>5298</v>
      </c>
      <c r="B736">
        <v>133510841</v>
      </c>
      <c r="C736" t="s">
        <v>62</v>
      </c>
      <c r="E736">
        <v>27544446</v>
      </c>
      <c r="F736" t="s">
        <v>1518</v>
      </c>
      <c r="G736" t="s">
        <v>101</v>
      </c>
      <c r="I736">
        <v>40502862</v>
      </c>
      <c r="J736" t="s">
        <v>1517</v>
      </c>
      <c r="K736" s="9">
        <v>45604.584768518522</v>
      </c>
      <c r="L736" s="9">
        <v>45607.375</v>
      </c>
      <c r="M736" s="9">
        <v>45666.653171296297</v>
      </c>
      <c r="N736" t="s">
        <v>62</v>
      </c>
      <c r="O736" t="s">
        <v>62</v>
      </c>
      <c r="P736" s="8">
        <v>45666</v>
      </c>
      <c r="R736" t="s">
        <v>3867</v>
      </c>
      <c r="S736" t="s">
        <v>1519</v>
      </c>
      <c r="T736" t="s">
        <v>1520</v>
      </c>
      <c r="Y736" t="s">
        <v>1521</v>
      </c>
      <c r="Z736" t="s">
        <v>106</v>
      </c>
      <c r="AA736" t="s">
        <v>315</v>
      </c>
      <c r="AB736" t="s">
        <v>1522</v>
      </c>
      <c r="AC736">
        <v>80030030</v>
      </c>
      <c r="AD736" t="s">
        <v>1523</v>
      </c>
      <c r="AE736" t="s">
        <v>1524</v>
      </c>
      <c r="AF736">
        <v>396</v>
      </c>
      <c r="AG736" t="s">
        <v>1525</v>
      </c>
      <c r="AM736" t="s">
        <v>222</v>
      </c>
      <c r="AN736" t="s">
        <v>108</v>
      </c>
      <c r="AP7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Row],[Comentário]]=back!C737,back!B737,""))))))))</f>
        <v/>
      </c>
      <c r="AQ7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7" spans="1:44" x14ac:dyDescent="0.25">
      <c r="A737" t="s">
        <v>5298</v>
      </c>
      <c r="B737">
        <v>133482031</v>
      </c>
      <c r="C737" t="s">
        <v>62</v>
      </c>
      <c r="E737">
        <v>27542812</v>
      </c>
      <c r="F737" t="s">
        <v>3563</v>
      </c>
      <c r="G737" t="s">
        <v>101</v>
      </c>
      <c r="I737">
        <v>40501869</v>
      </c>
      <c r="J737" t="s">
        <v>3562</v>
      </c>
      <c r="K737" s="9">
        <v>45604.431122685186</v>
      </c>
      <c r="L737" s="9">
        <v>45607.375</v>
      </c>
      <c r="M737" s="9">
        <v>45666.653148148151</v>
      </c>
      <c r="N737" t="s">
        <v>62</v>
      </c>
      <c r="O737" t="s">
        <v>62</v>
      </c>
      <c r="P737" s="8">
        <v>45666</v>
      </c>
      <c r="Q737" t="s">
        <v>3864</v>
      </c>
      <c r="R737" t="s">
        <v>3864</v>
      </c>
      <c r="S737" t="s">
        <v>3564</v>
      </c>
      <c r="Y737" t="s">
        <v>3565</v>
      </c>
      <c r="Z737" t="s">
        <v>106</v>
      </c>
      <c r="AA737" t="s">
        <v>148</v>
      </c>
      <c r="AB737" t="s">
        <v>510</v>
      </c>
      <c r="AC737">
        <v>25625017</v>
      </c>
      <c r="AD737" t="s">
        <v>3566</v>
      </c>
      <c r="AE737" t="s">
        <v>3567</v>
      </c>
      <c r="AF737">
        <v>608</v>
      </c>
      <c r="AG737" t="s">
        <v>3568</v>
      </c>
      <c r="AM737" t="s">
        <v>222</v>
      </c>
      <c r="AN737" t="s">
        <v>108</v>
      </c>
      <c r="AP7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Row],[Comentário]]=back!C738,back!B738,""))))))))</f>
        <v/>
      </c>
      <c r="AQ7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8" spans="1:44" x14ac:dyDescent="0.25">
      <c r="A738" t="s">
        <v>5298</v>
      </c>
      <c r="B738">
        <v>133522618</v>
      </c>
      <c r="C738" t="s">
        <v>62</v>
      </c>
      <c r="E738">
        <v>27542789</v>
      </c>
      <c r="F738" t="s">
        <v>1491</v>
      </c>
      <c r="G738" t="s">
        <v>101</v>
      </c>
      <c r="I738">
        <v>40501830</v>
      </c>
      <c r="J738" t="s">
        <v>1490</v>
      </c>
      <c r="K738" s="9">
        <v>45604.632719907408</v>
      </c>
      <c r="L738" s="9">
        <v>45607.375</v>
      </c>
      <c r="M738" s="9">
        <v>45666.653136574074</v>
      </c>
      <c r="N738" t="s">
        <v>62</v>
      </c>
      <c r="O738" t="s">
        <v>62</v>
      </c>
      <c r="P738" s="8">
        <v>45666</v>
      </c>
      <c r="Q738" t="s">
        <v>3864</v>
      </c>
      <c r="R738" t="s">
        <v>3870</v>
      </c>
      <c r="S738" t="s">
        <v>1492</v>
      </c>
      <c r="T738" t="s">
        <v>1493</v>
      </c>
      <c r="V738">
        <v>551123624674</v>
      </c>
      <c r="Y738" t="s">
        <v>1494</v>
      </c>
      <c r="Z738" t="s">
        <v>106</v>
      </c>
      <c r="AA738" t="s">
        <v>107</v>
      </c>
      <c r="AB738" t="s">
        <v>110</v>
      </c>
      <c r="AC738">
        <v>8030230</v>
      </c>
      <c r="AD738" t="s">
        <v>1495</v>
      </c>
      <c r="AE738" t="s">
        <v>1496</v>
      </c>
      <c r="AF738">
        <v>7</v>
      </c>
      <c r="AM738" t="s">
        <v>222</v>
      </c>
      <c r="AN738" t="s">
        <v>261</v>
      </c>
      <c r="AP7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Row],[Comentário]]=back!C739,back!B739,""))))))))</f>
        <v/>
      </c>
      <c r="AQ7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9" spans="1:44" x14ac:dyDescent="0.25">
      <c r="A739" t="s">
        <v>5298</v>
      </c>
      <c r="B739">
        <v>133528214</v>
      </c>
      <c r="C739" t="s">
        <v>62</v>
      </c>
      <c r="E739">
        <v>27529910</v>
      </c>
      <c r="F739" t="s">
        <v>3386</v>
      </c>
      <c r="G739" t="s">
        <v>101</v>
      </c>
      <c r="I739">
        <v>40491480</v>
      </c>
      <c r="J739" t="s">
        <v>3385</v>
      </c>
      <c r="K739" s="9">
        <v>45604.655034722222</v>
      </c>
      <c r="L739" s="9">
        <v>45607.354166666664</v>
      </c>
      <c r="M739" s="9">
        <v>45666.652951388889</v>
      </c>
      <c r="N739" t="s">
        <v>62</v>
      </c>
      <c r="O739" t="s">
        <v>62</v>
      </c>
      <c r="P739" s="8">
        <v>45666</v>
      </c>
      <c r="Q739" t="s">
        <v>3864</v>
      </c>
      <c r="R739" t="s">
        <v>3864</v>
      </c>
      <c r="S739" t="s">
        <v>1607</v>
      </c>
      <c r="V739">
        <v>551149665522</v>
      </c>
      <c r="Y739" t="s">
        <v>1608</v>
      </c>
      <c r="Z739" t="s">
        <v>106</v>
      </c>
      <c r="AA739" t="s">
        <v>148</v>
      </c>
      <c r="AB739" t="s">
        <v>415</v>
      </c>
      <c r="AC739">
        <v>27313190</v>
      </c>
      <c r="AD739" t="s">
        <v>1609</v>
      </c>
      <c r="AE739" t="s">
        <v>1610</v>
      </c>
      <c r="AF739">
        <v>198</v>
      </c>
      <c r="AM739" t="s">
        <v>222</v>
      </c>
      <c r="AN739" t="s">
        <v>258</v>
      </c>
      <c r="AP7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Row],[Comentário]]=back!C740,back!B740,""))))))))</f>
        <v/>
      </c>
      <c r="AQ7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0" spans="1:44" x14ac:dyDescent="0.25">
      <c r="A740" t="s">
        <v>5298</v>
      </c>
      <c r="B740">
        <v>133438374</v>
      </c>
      <c r="C740" t="s">
        <v>62</v>
      </c>
      <c r="E740">
        <v>27487036</v>
      </c>
      <c r="F740" t="s">
        <v>1565</v>
      </c>
      <c r="G740" t="s">
        <v>101</v>
      </c>
      <c r="I740">
        <v>40461057</v>
      </c>
      <c r="J740" t="s">
        <v>1564</v>
      </c>
      <c r="K740" s="9">
        <v>45603.673715277779</v>
      </c>
      <c r="L740" s="9">
        <v>45605.375</v>
      </c>
      <c r="M740" s="9">
        <v>45666.652928240743</v>
      </c>
      <c r="N740" t="s">
        <v>62</v>
      </c>
      <c r="O740" t="s">
        <v>62</v>
      </c>
      <c r="P740" s="8">
        <v>45666</v>
      </c>
      <c r="Q740" t="s">
        <v>3864</v>
      </c>
      <c r="R740" t="s">
        <v>3864</v>
      </c>
      <c r="S740" t="s">
        <v>1566</v>
      </c>
      <c r="T740" t="s">
        <v>4915</v>
      </c>
      <c r="V740">
        <v>551140589609</v>
      </c>
      <c r="Y740" t="s">
        <v>1567</v>
      </c>
      <c r="Z740" t="s">
        <v>106</v>
      </c>
      <c r="AA740" t="s">
        <v>107</v>
      </c>
      <c r="AB740" t="s">
        <v>110</v>
      </c>
      <c r="AC740">
        <v>5416000</v>
      </c>
      <c r="AD740" t="s">
        <v>112</v>
      </c>
      <c r="AE740" t="s">
        <v>1568</v>
      </c>
      <c r="AF740">
        <v>50</v>
      </c>
      <c r="AG740" t="s">
        <v>1569</v>
      </c>
      <c r="AM740" t="s">
        <v>222</v>
      </c>
      <c r="AN740" t="s">
        <v>261</v>
      </c>
      <c r="AP7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Row],[Comentário]]=back!C741,back!B741,""))))))))</f>
        <v/>
      </c>
      <c r="AQ7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1" spans="1:44" x14ac:dyDescent="0.25">
      <c r="A741" t="s">
        <v>5298</v>
      </c>
      <c r="B741">
        <v>137058300</v>
      </c>
      <c r="C741" t="s">
        <v>62</v>
      </c>
      <c r="E741">
        <v>28581242</v>
      </c>
      <c r="F741" t="s">
        <v>1723</v>
      </c>
      <c r="G741" t="s">
        <v>101</v>
      </c>
      <c r="I741">
        <v>41050702</v>
      </c>
      <c r="J741" t="s">
        <v>1722</v>
      </c>
      <c r="K741" s="9">
        <v>45666.630150462966</v>
      </c>
      <c r="L741" s="9">
        <v>45666.629861111112</v>
      </c>
      <c r="M741" s="9">
        <v>45666.630150462966</v>
      </c>
      <c r="N741" t="s">
        <v>62</v>
      </c>
      <c r="O741" t="s">
        <v>62</v>
      </c>
      <c r="P741" s="8">
        <v>45666</v>
      </c>
      <c r="R741" t="s">
        <v>4955</v>
      </c>
      <c r="S741" t="s">
        <v>1724</v>
      </c>
      <c r="T741" t="s">
        <v>1725</v>
      </c>
      <c r="V741">
        <v>5521983434601</v>
      </c>
      <c r="Y741" t="s">
        <v>1726</v>
      </c>
      <c r="Z741" t="s">
        <v>106</v>
      </c>
      <c r="AA741" t="s">
        <v>148</v>
      </c>
      <c r="AB741" t="s">
        <v>149</v>
      </c>
      <c r="AC741">
        <v>21221400</v>
      </c>
      <c r="AD741" t="s">
        <v>1727</v>
      </c>
      <c r="AE741" t="s">
        <v>1728</v>
      </c>
      <c r="AF741">
        <v>699</v>
      </c>
      <c r="AG741" t="s">
        <v>1729</v>
      </c>
      <c r="AM741" t="s">
        <v>119</v>
      </c>
      <c r="AP7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Row],[Comentário]]=back!C742,back!B742,""))))))))</f>
        <v/>
      </c>
      <c r="AQ7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2" spans="1:44" x14ac:dyDescent="0.25">
      <c r="A742" t="s">
        <v>5298</v>
      </c>
      <c r="B742">
        <v>136986199</v>
      </c>
      <c r="C742" t="s">
        <v>62</v>
      </c>
      <c r="E742">
        <v>28663052</v>
      </c>
      <c r="F742" t="s">
        <v>163</v>
      </c>
      <c r="G742" t="s">
        <v>101</v>
      </c>
      <c r="K742" s="9">
        <v>45665.719236111108</v>
      </c>
      <c r="L742" s="9">
        <v>45665.71875</v>
      </c>
      <c r="M742" s="9">
        <v>45665.719247685185</v>
      </c>
      <c r="N742" t="s">
        <v>62</v>
      </c>
      <c r="O742" t="s">
        <v>62</v>
      </c>
      <c r="P742" s="8">
        <v>45665</v>
      </c>
      <c r="R742" t="s">
        <v>4955</v>
      </c>
      <c r="AP7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Row],[Comentário]]=back!C743,back!B743,""))))))))</f>
        <v/>
      </c>
      <c r="AQ7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3" spans="1:44" x14ac:dyDescent="0.25">
      <c r="A743" t="s">
        <v>5298</v>
      </c>
      <c r="B743">
        <v>136985987</v>
      </c>
      <c r="C743" t="s">
        <v>62</v>
      </c>
      <c r="E743">
        <v>28663881</v>
      </c>
      <c r="F743" t="s">
        <v>193</v>
      </c>
      <c r="G743" t="s">
        <v>101</v>
      </c>
      <c r="K743" s="9">
        <v>45665.718078703707</v>
      </c>
      <c r="L743" s="9">
        <v>45665.718055555553</v>
      </c>
      <c r="M743" s="9">
        <v>45665.718078703707</v>
      </c>
      <c r="N743" t="s">
        <v>62</v>
      </c>
      <c r="O743" t="s">
        <v>62</v>
      </c>
      <c r="P743" s="8">
        <v>45665</v>
      </c>
      <c r="R743" t="s">
        <v>4955</v>
      </c>
      <c r="AP7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Row],[Comentário]]=back!C744,back!B744,""))))))))</f>
        <v/>
      </c>
      <c r="AQ7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4" spans="1:44" x14ac:dyDescent="0.25">
      <c r="A744" t="s">
        <v>5298</v>
      </c>
      <c r="B744">
        <v>136985767</v>
      </c>
      <c r="C744" t="s">
        <v>62</v>
      </c>
      <c r="E744">
        <v>28663876</v>
      </c>
      <c r="F744" t="s">
        <v>194</v>
      </c>
      <c r="G744" t="s">
        <v>101</v>
      </c>
      <c r="K744" s="9">
        <v>45665.716898148145</v>
      </c>
      <c r="L744" s="9">
        <v>45665.716666666667</v>
      </c>
      <c r="M744" s="9">
        <v>45665.716898148145</v>
      </c>
      <c r="N744" t="s">
        <v>62</v>
      </c>
      <c r="O744" t="s">
        <v>62</v>
      </c>
      <c r="P744" s="8">
        <v>45665</v>
      </c>
      <c r="R744" t="s">
        <v>4955</v>
      </c>
      <c r="AP7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Row],[Comentário]]=back!C745,back!B745,""))))))))</f>
        <v/>
      </c>
      <c r="AQ7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5" spans="1:44" x14ac:dyDescent="0.25">
      <c r="A745" t="s">
        <v>5298</v>
      </c>
      <c r="B745">
        <v>136985281</v>
      </c>
      <c r="C745" t="s">
        <v>62</v>
      </c>
      <c r="E745">
        <v>28663783</v>
      </c>
      <c r="F745" t="s">
        <v>196</v>
      </c>
      <c r="G745" t="s">
        <v>101</v>
      </c>
      <c r="K745" s="9">
        <v>45665.71466435185</v>
      </c>
      <c r="L745" s="9">
        <v>45665.714583333334</v>
      </c>
      <c r="M745" s="9">
        <v>45665.71466435185</v>
      </c>
      <c r="N745" t="s">
        <v>62</v>
      </c>
      <c r="O745" t="s">
        <v>62</v>
      </c>
      <c r="P745" s="8">
        <v>45665</v>
      </c>
      <c r="R745" t="s">
        <v>4955</v>
      </c>
      <c r="AP7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Row],[Comentário]]=back!C746,back!B746,""))))))))</f>
        <v/>
      </c>
      <c r="AQ7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6" spans="1:44" x14ac:dyDescent="0.25">
      <c r="A746" t="s">
        <v>5298</v>
      </c>
      <c r="B746">
        <v>136985024</v>
      </c>
      <c r="C746" t="s">
        <v>62</v>
      </c>
      <c r="E746">
        <v>28662952</v>
      </c>
      <c r="F746" t="s">
        <v>197</v>
      </c>
      <c r="G746" t="s">
        <v>101</v>
      </c>
      <c r="K746" s="9">
        <v>45665.713495370372</v>
      </c>
      <c r="L746" s="9">
        <v>45665.713194444441</v>
      </c>
      <c r="M746" s="9">
        <v>45665.713495370372</v>
      </c>
      <c r="N746" t="s">
        <v>62</v>
      </c>
      <c r="O746" t="s">
        <v>62</v>
      </c>
      <c r="P746" s="8">
        <v>45665</v>
      </c>
      <c r="R746" t="s">
        <v>4955</v>
      </c>
      <c r="AP7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Row],[Comentário]]=back!C747,back!B747,""))))))))</f>
        <v/>
      </c>
      <c r="AQ7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7" spans="1:44" x14ac:dyDescent="0.25">
      <c r="A747" t="s">
        <v>5298</v>
      </c>
      <c r="B747">
        <v>136984610</v>
      </c>
      <c r="C747" t="s">
        <v>62</v>
      </c>
      <c r="E747">
        <v>28663403</v>
      </c>
      <c r="F747" t="s">
        <v>198</v>
      </c>
      <c r="G747" t="s">
        <v>101</v>
      </c>
      <c r="K747" s="9">
        <v>45665.711678240739</v>
      </c>
      <c r="L747" s="9">
        <v>45665.711111111108</v>
      </c>
      <c r="M747" s="9">
        <v>45665.711678240739</v>
      </c>
      <c r="N747" t="s">
        <v>62</v>
      </c>
      <c r="O747" t="s">
        <v>62</v>
      </c>
      <c r="P747" s="8">
        <v>45665</v>
      </c>
      <c r="R747" t="s">
        <v>4955</v>
      </c>
      <c r="AP7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Row],[Comentário]]=back!C748,back!B748,""))))))))</f>
        <v/>
      </c>
      <c r="AQ7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8" spans="1:44" x14ac:dyDescent="0.25">
      <c r="A748" t="s">
        <v>5298</v>
      </c>
      <c r="B748">
        <v>136984329</v>
      </c>
      <c r="C748" t="s">
        <v>62</v>
      </c>
      <c r="E748">
        <v>28663398</v>
      </c>
      <c r="F748" t="s">
        <v>200</v>
      </c>
      <c r="G748" t="s">
        <v>101</v>
      </c>
      <c r="K748" s="9">
        <v>45665.710428240738</v>
      </c>
      <c r="L748" s="9">
        <v>45665.710416666669</v>
      </c>
      <c r="M748" s="9">
        <v>45665.710428240738</v>
      </c>
      <c r="N748" t="s">
        <v>62</v>
      </c>
      <c r="O748" t="s">
        <v>62</v>
      </c>
      <c r="P748" s="8">
        <v>45665</v>
      </c>
      <c r="R748" t="s">
        <v>4955</v>
      </c>
      <c r="AP7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Row],[Comentário]]=back!C749,back!B749,""))))))))</f>
        <v/>
      </c>
      <c r="AQ7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9" spans="1:44" x14ac:dyDescent="0.25">
      <c r="A749" t="s">
        <v>5298</v>
      </c>
      <c r="B749">
        <v>136984061</v>
      </c>
      <c r="C749" t="s">
        <v>62</v>
      </c>
      <c r="E749">
        <v>28663393</v>
      </c>
      <c r="F749" t="s">
        <v>201</v>
      </c>
      <c r="G749" t="s">
        <v>101</v>
      </c>
      <c r="K749" s="9">
        <v>45665.70925925926</v>
      </c>
      <c r="L749" s="9">
        <v>45665.709027777775</v>
      </c>
      <c r="M749" s="9">
        <v>45665.70925925926</v>
      </c>
      <c r="N749" t="s">
        <v>62</v>
      </c>
      <c r="O749" t="s">
        <v>62</v>
      </c>
      <c r="P749" s="8">
        <v>45665</v>
      </c>
      <c r="R749" t="s">
        <v>4955</v>
      </c>
      <c r="AP7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Row],[Comentário]]=back!C750,back!B750,""))))))))</f>
        <v/>
      </c>
      <c r="AQ7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0" spans="1:44" x14ac:dyDescent="0.25">
      <c r="A750" t="s">
        <v>5298</v>
      </c>
      <c r="B750">
        <v>136983475</v>
      </c>
      <c r="C750" t="s">
        <v>62</v>
      </c>
      <c r="E750">
        <v>27487560</v>
      </c>
      <c r="F750" t="s">
        <v>3450</v>
      </c>
      <c r="G750" t="s">
        <v>101</v>
      </c>
      <c r="I750">
        <v>40461274</v>
      </c>
      <c r="J750" t="s">
        <v>3449</v>
      </c>
      <c r="K750" s="9">
        <v>45665.706666666665</v>
      </c>
      <c r="L750" s="9">
        <v>45665.705555555556</v>
      </c>
      <c r="M750" s="9">
        <v>45665.706666666665</v>
      </c>
      <c r="N750" t="s">
        <v>62</v>
      </c>
      <c r="O750" t="s">
        <v>62</v>
      </c>
      <c r="P750" s="8">
        <v>45665</v>
      </c>
      <c r="R750" t="s">
        <v>4966</v>
      </c>
      <c r="S750" t="s">
        <v>3451</v>
      </c>
      <c r="T750" t="s">
        <v>4961</v>
      </c>
      <c r="V750">
        <v>5544997193408</v>
      </c>
      <c r="Y750" t="s">
        <v>3452</v>
      </c>
      <c r="Z750" t="s">
        <v>106</v>
      </c>
      <c r="AA750" t="s">
        <v>315</v>
      </c>
      <c r="AB750" t="s">
        <v>3453</v>
      </c>
      <c r="AC750">
        <v>87180000</v>
      </c>
      <c r="AD750" t="s">
        <v>3454</v>
      </c>
      <c r="AE750" t="s">
        <v>3455</v>
      </c>
      <c r="AF750">
        <v>850</v>
      </c>
      <c r="AM750" t="s">
        <v>222</v>
      </c>
      <c r="AN750" t="s">
        <v>258</v>
      </c>
      <c r="AP7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Row],[Comentário]]=back!C751,back!B751,""))))))))</f>
        <v/>
      </c>
      <c r="AQ7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1" spans="1:44" x14ac:dyDescent="0.25">
      <c r="A751" t="s">
        <v>5298</v>
      </c>
      <c r="B751">
        <v>136229080</v>
      </c>
      <c r="C751" t="s">
        <v>62</v>
      </c>
      <c r="E751">
        <v>27487560</v>
      </c>
      <c r="F751" t="s">
        <v>3450</v>
      </c>
      <c r="G751" t="s">
        <v>101</v>
      </c>
      <c r="I751">
        <v>40461274</v>
      </c>
      <c r="J751" t="s">
        <v>3449</v>
      </c>
      <c r="K751" s="9">
        <v>45643.566030092596</v>
      </c>
      <c r="L751" s="9">
        <v>45643.659722222219</v>
      </c>
      <c r="M751" s="9">
        <v>45665.702777777777</v>
      </c>
      <c r="N751" t="s">
        <v>62</v>
      </c>
      <c r="O751" t="s">
        <v>62</v>
      </c>
      <c r="P751" s="8">
        <v>45665</v>
      </c>
      <c r="Q751" t="s">
        <v>3864</v>
      </c>
      <c r="R751" t="s">
        <v>3864</v>
      </c>
      <c r="S751" t="s">
        <v>3451</v>
      </c>
      <c r="T751" t="s">
        <v>4961</v>
      </c>
      <c r="V751">
        <v>5544997193408</v>
      </c>
      <c r="Y751" t="s">
        <v>3452</v>
      </c>
      <c r="Z751" t="s">
        <v>106</v>
      </c>
      <c r="AA751" t="s">
        <v>315</v>
      </c>
      <c r="AB751" t="s">
        <v>3453</v>
      </c>
      <c r="AC751">
        <v>87180000</v>
      </c>
      <c r="AD751" t="s">
        <v>3454</v>
      </c>
      <c r="AE751" t="s">
        <v>3455</v>
      </c>
      <c r="AF751">
        <v>850</v>
      </c>
      <c r="AM751" t="s">
        <v>222</v>
      </c>
      <c r="AN751" t="s">
        <v>258</v>
      </c>
      <c r="AP7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Row],[Comentário]]=back!C752,back!B752,""))))))))</f>
        <v/>
      </c>
      <c r="AQ7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2" spans="1:44" x14ac:dyDescent="0.25">
      <c r="A752" t="s">
        <v>5298</v>
      </c>
      <c r="B752">
        <v>136983252</v>
      </c>
      <c r="C752" t="s">
        <v>62</v>
      </c>
      <c r="E752">
        <v>27487560</v>
      </c>
      <c r="F752" t="s">
        <v>3450</v>
      </c>
      <c r="G752" t="s">
        <v>101</v>
      </c>
      <c r="I752">
        <v>40461274</v>
      </c>
      <c r="J752" t="s">
        <v>3449</v>
      </c>
      <c r="K752" s="9">
        <v>45665.705567129633</v>
      </c>
      <c r="L752" s="9">
        <v>45665.702870370369</v>
      </c>
      <c r="M752" s="9">
        <v>45665.705567129633</v>
      </c>
      <c r="N752" t="s">
        <v>62</v>
      </c>
      <c r="O752" t="s">
        <v>62</v>
      </c>
      <c r="P752" s="8">
        <v>45665</v>
      </c>
      <c r="Q752" t="s">
        <v>3864</v>
      </c>
      <c r="R752" t="s">
        <v>4967</v>
      </c>
      <c r="S752" t="s">
        <v>3451</v>
      </c>
      <c r="T752" t="s">
        <v>4961</v>
      </c>
      <c r="V752">
        <v>5544997193408</v>
      </c>
      <c r="Y752" t="s">
        <v>3452</v>
      </c>
      <c r="Z752" t="s">
        <v>106</v>
      </c>
      <c r="AA752" t="s">
        <v>315</v>
      </c>
      <c r="AB752" t="s">
        <v>3453</v>
      </c>
      <c r="AC752">
        <v>87180000</v>
      </c>
      <c r="AD752" t="s">
        <v>3454</v>
      </c>
      <c r="AE752" t="s">
        <v>3455</v>
      </c>
      <c r="AF752">
        <v>850</v>
      </c>
      <c r="AM752" t="s">
        <v>222</v>
      </c>
      <c r="AN752" t="s">
        <v>258</v>
      </c>
      <c r="AP7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Row],[Comentário]]=back!C753,back!B753,""))))))))</f>
        <v/>
      </c>
      <c r="AQ7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3" spans="1:44" x14ac:dyDescent="0.25">
      <c r="A753" t="s">
        <v>5298</v>
      </c>
      <c r="B753">
        <v>136982492</v>
      </c>
      <c r="C753" t="s">
        <v>62</v>
      </c>
      <c r="E753">
        <v>27494129</v>
      </c>
      <c r="F753" t="s">
        <v>3272</v>
      </c>
      <c r="G753" t="s">
        <v>101</v>
      </c>
      <c r="I753">
        <v>40464313</v>
      </c>
      <c r="J753" t="s">
        <v>3271</v>
      </c>
      <c r="K753" s="9">
        <v>45665.702314814815</v>
      </c>
      <c r="L753" s="9">
        <v>45665.701388888891</v>
      </c>
      <c r="M753" s="9">
        <v>45665.702314814815</v>
      </c>
      <c r="N753" t="s">
        <v>62</v>
      </c>
      <c r="O753" t="s">
        <v>62</v>
      </c>
      <c r="P753" s="8">
        <v>45665</v>
      </c>
      <c r="R753" t="s">
        <v>4968</v>
      </c>
      <c r="S753" t="s">
        <v>4845</v>
      </c>
      <c r="V753">
        <v>552125802996</v>
      </c>
      <c r="Y753" t="s">
        <v>3273</v>
      </c>
      <c r="Z753" t="s">
        <v>106</v>
      </c>
      <c r="AA753" t="s">
        <v>148</v>
      </c>
      <c r="AB753" t="s">
        <v>149</v>
      </c>
      <c r="AC753">
        <v>20910180</v>
      </c>
      <c r="AD753" t="s">
        <v>1697</v>
      </c>
      <c r="AE753" t="s">
        <v>3274</v>
      </c>
      <c r="AF753">
        <v>485</v>
      </c>
      <c r="AG753" t="s">
        <v>3275</v>
      </c>
      <c r="AM753" t="s">
        <v>119</v>
      </c>
      <c r="AN753" t="s">
        <v>108</v>
      </c>
      <c r="AP7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Row],[Comentário]]=back!C754,back!B754,""))))))))</f>
        <v/>
      </c>
      <c r="AQ7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4" spans="1:44" x14ac:dyDescent="0.25">
      <c r="A754" t="s">
        <v>5298</v>
      </c>
      <c r="B754">
        <v>136982350</v>
      </c>
      <c r="C754" t="s">
        <v>62</v>
      </c>
      <c r="E754">
        <v>27494129</v>
      </c>
      <c r="F754" t="s">
        <v>3272</v>
      </c>
      <c r="G754" t="s">
        <v>101</v>
      </c>
      <c r="I754">
        <v>40464313</v>
      </c>
      <c r="J754" t="s">
        <v>3271</v>
      </c>
      <c r="K754" s="9">
        <v>45665.70171296296</v>
      </c>
      <c r="L754" s="9">
        <v>45665.700891203705</v>
      </c>
      <c r="M754" s="9">
        <v>45665.70171296296</v>
      </c>
      <c r="N754" t="s">
        <v>62</v>
      </c>
      <c r="O754" t="s">
        <v>62</v>
      </c>
      <c r="P754" s="8">
        <v>45665</v>
      </c>
      <c r="Q754" t="s">
        <v>3864</v>
      </c>
      <c r="R754" t="s">
        <v>4846</v>
      </c>
      <c r="S754" t="s">
        <v>4845</v>
      </c>
      <c r="V754">
        <v>552125802996</v>
      </c>
      <c r="Y754" t="s">
        <v>3273</v>
      </c>
      <c r="Z754" t="s">
        <v>106</v>
      </c>
      <c r="AA754" t="s">
        <v>148</v>
      </c>
      <c r="AB754" t="s">
        <v>149</v>
      </c>
      <c r="AC754">
        <v>20910180</v>
      </c>
      <c r="AD754" t="s">
        <v>1697</v>
      </c>
      <c r="AE754" t="s">
        <v>3274</v>
      </c>
      <c r="AF754">
        <v>485</v>
      </c>
      <c r="AG754" t="s">
        <v>3275</v>
      </c>
      <c r="AM754" t="s">
        <v>119</v>
      </c>
      <c r="AN754" t="s">
        <v>108</v>
      </c>
      <c r="AP7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Row],[Comentário]]=back!C755,back!B755,""))))))))</f>
        <v/>
      </c>
      <c r="AQ7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5" spans="1:44" x14ac:dyDescent="0.25">
      <c r="A755" t="s">
        <v>5298</v>
      </c>
      <c r="B755">
        <v>136981954</v>
      </c>
      <c r="C755" t="s">
        <v>62</v>
      </c>
      <c r="E755">
        <v>27505905</v>
      </c>
      <c r="F755" t="s">
        <v>3483</v>
      </c>
      <c r="G755" t="s">
        <v>101</v>
      </c>
      <c r="I755">
        <v>40466569</v>
      </c>
      <c r="J755" t="s">
        <v>3482</v>
      </c>
      <c r="K755" s="9">
        <v>45665.700046296297</v>
      </c>
      <c r="L755" s="9">
        <v>45665.7</v>
      </c>
      <c r="M755" s="9">
        <v>45665.700046296297</v>
      </c>
      <c r="N755" t="s">
        <v>62</v>
      </c>
      <c r="O755" t="s">
        <v>62</v>
      </c>
      <c r="P755" s="8">
        <v>45665</v>
      </c>
      <c r="R755" t="s">
        <v>4875</v>
      </c>
      <c r="S755" t="s">
        <v>4857</v>
      </c>
      <c r="T755" t="s">
        <v>3484</v>
      </c>
      <c r="Y755" t="s">
        <v>3485</v>
      </c>
      <c r="Z755" t="s">
        <v>106</v>
      </c>
      <c r="AA755" t="s">
        <v>107</v>
      </c>
      <c r="AB755" t="s">
        <v>3486</v>
      </c>
      <c r="AC755">
        <v>6900050</v>
      </c>
      <c r="AD755" t="s">
        <v>161</v>
      </c>
      <c r="AE755" t="s">
        <v>3487</v>
      </c>
      <c r="AF755">
        <v>119</v>
      </c>
      <c r="AM755" t="s">
        <v>222</v>
      </c>
      <c r="AN755" t="s">
        <v>108</v>
      </c>
      <c r="AP7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Row],[Comentário]]=back!C756,back!B756,""))))))))</f>
        <v/>
      </c>
      <c r="AQ7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6" spans="1:44" x14ac:dyDescent="0.25">
      <c r="A756" t="s">
        <v>5298</v>
      </c>
      <c r="B756">
        <v>136982007</v>
      </c>
      <c r="C756" t="s">
        <v>62</v>
      </c>
      <c r="E756">
        <v>27505905</v>
      </c>
      <c r="F756" t="s">
        <v>3483</v>
      </c>
      <c r="G756" t="s">
        <v>101</v>
      </c>
      <c r="I756">
        <v>40466569</v>
      </c>
      <c r="J756" t="s">
        <v>3482</v>
      </c>
      <c r="K756" s="9">
        <v>45665.700277777774</v>
      </c>
      <c r="L756" s="9">
        <v>45665.7</v>
      </c>
      <c r="M756" s="9">
        <v>45665.700277777774</v>
      </c>
      <c r="N756" t="s">
        <v>62</v>
      </c>
      <c r="O756" t="s">
        <v>62</v>
      </c>
      <c r="P756" s="8">
        <v>45665</v>
      </c>
      <c r="R756" t="s">
        <v>4925</v>
      </c>
      <c r="S756" t="s">
        <v>4857</v>
      </c>
      <c r="T756" t="s">
        <v>3484</v>
      </c>
      <c r="Y756" t="s">
        <v>3485</v>
      </c>
      <c r="Z756" t="s">
        <v>106</v>
      </c>
      <c r="AA756" t="s">
        <v>107</v>
      </c>
      <c r="AB756" t="s">
        <v>3486</v>
      </c>
      <c r="AC756">
        <v>6900050</v>
      </c>
      <c r="AD756" t="s">
        <v>161</v>
      </c>
      <c r="AE756" t="s">
        <v>3487</v>
      </c>
      <c r="AF756">
        <v>119</v>
      </c>
      <c r="AM756" t="s">
        <v>222</v>
      </c>
      <c r="AN756" t="s">
        <v>108</v>
      </c>
      <c r="AP7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Row],[Comentário]]=back!C757,back!B757,""))))))))</f>
        <v/>
      </c>
      <c r="AQ7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7" spans="1:44" x14ac:dyDescent="0.25">
      <c r="A757" t="s">
        <v>5298</v>
      </c>
      <c r="B757">
        <v>136981957</v>
      </c>
      <c r="C757" t="s">
        <v>62</v>
      </c>
      <c r="E757">
        <v>27505905</v>
      </c>
      <c r="F757" t="s">
        <v>3483</v>
      </c>
      <c r="G757" t="s">
        <v>101</v>
      </c>
      <c r="I757">
        <v>40466569</v>
      </c>
      <c r="J757" t="s">
        <v>3482</v>
      </c>
      <c r="K757" s="9">
        <v>45665.700069444443</v>
      </c>
      <c r="L757" s="9">
        <v>45665.699490740742</v>
      </c>
      <c r="M757" s="9">
        <v>45665.700069444443</v>
      </c>
      <c r="N757" t="s">
        <v>62</v>
      </c>
      <c r="O757" t="s">
        <v>62</v>
      </c>
      <c r="P757" s="8">
        <v>45665</v>
      </c>
      <c r="Q757" t="s">
        <v>3864</v>
      </c>
      <c r="R757" t="s">
        <v>4558</v>
      </c>
      <c r="S757" t="s">
        <v>4857</v>
      </c>
      <c r="T757" t="s">
        <v>3484</v>
      </c>
      <c r="Y757" t="s">
        <v>3485</v>
      </c>
      <c r="Z757" t="s">
        <v>106</v>
      </c>
      <c r="AA757" t="s">
        <v>107</v>
      </c>
      <c r="AB757" t="s">
        <v>3486</v>
      </c>
      <c r="AC757">
        <v>6900050</v>
      </c>
      <c r="AD757" t="s">
        <v>161</v>
      </c>
      <c r="AE757" t="s">
        <v>3487</v>
      </c>
      <c r="AF757">
        <v>119</v>
      </c>
      <c r="AM757" t="s">
        <v>222</v>
      </c>
      <c r="AN757" t="s">
        <v>108</v>
      </c>
      <c r="AP7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Row],[Comentário]]=back!C758,back!B758,""))))))))</f>
        <v/>
      </c>
      <c r="AQ7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8" spans="1:44" x14ac:dyDescent="0.25">
      <c r="A758" t="s">
        <v>5298</v>
      </c>
      <c r="B758">
        <v>136981844</v>
      </c>
      <c r="C758" t="s">
        <v>62</v>
      </c>
      <c r="E758">
        <v>27505905</v>
      </c>
      <c r="F758" t="s">
        <v>3483</v>
      </c>
      <c r="G758" t="s">
        <v>101</v>
      </c>
      <c r="I758">
        <v>40466569</v>
      </c>
      <c r="J758" t="s">
        <v>3482</v>
      </c>
      <c r="K758" s="9">
        <v>45665.699502314812</v>
      </c>
      <c r="L758" s="9">
        <v>45665.699282407404</v>
      </c>
      <c r="M758" s="9">
        <v>45665.699502314812</v>
      </c>
      <c r="N758" t="s">
        <v>62</v>
      </c>
      <c r="O758" t="s">
        <v>62</v>
      </c>
      <c r="P758" s="8">
        <v>45665</v>
      </c>
      <c r="Q758" t="s">
        <v>3864</v>
      </c>
      <c r="R758" t="s">
        <v>4877</v>
      </c>
      <c r="S758" t="s">
        <v>4857</v>
      </c>
      <c r="T758" t="s">
        <v>3484</v>
      </c>
      <c r="Y758" t="s">
        <v>3485</v>
      </c>
      <c r="Z758" t="s">
        <v>106</v>
      </c>
      <c r="AA758" t="s">
        <v>107</v>
      </c>
      <c r="AB758" t="s">
        <v>3486</v>
      </c>
      <c r="AC758">
        <v>6900050</v>
      </c>
      <c r="AD758" t="s">
        <v>161</v>
      </c>
      <c r="AE758" t="s">
        <v>3487</v>
      </c>
      <c r="AF758">
        <v>119</v>
      </c>
      <c r="AM758" t="s">
        <v>222</v>
      </c>
      <c r="AN758" t="s">
        <v>108</v>
      </c>
      <c r="AP7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Row],[Comentário]]=back!C759,back!B759,""))))))))</f>
        <v/>
      </c>
      <c r="AQ7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9" spans="1:44" x14ac:dyDescent="0.25">
      <c r="A759" t="s">
        <v>5298</v>
      </c>
      <c r="B759">
        <v>136981695</v>
      </c>
      <c r="C759" t="s">
        <v>62</v>
      </c>
      <c r="E759">
        <v>27493809</v>
      </c>
      <c r="F759" t="s">
        <v>3676</v>
      </c>
      <c r="G759" t="s">
        <v>101</v>
      </c>
      <c r="I759">
        <v>40464102</v>
      </c>
      <c r="J759" t="s">
        <v>3675</v>
      </c>
      <c r="K759" s="9">
        <v>45665.698900462965</v>
      </c>
      <c r="L759" s="9">
        <v>45665.698611111111</v>
      </c>
      <c r="M759" s="9">
        <v>45665.698900462965</v>
      </c>
      <c r="N759" t="s">
        <v>62</v>
      </c>
      <c r="O759" t="s">
        <v>62</v>
      </c>
      <c r="P759" s="8">
        <v>45665</v>
      </c>
      <c r="R759" t="s">
        <v>4875</v>
      </c>
      <c r="S759" t="s">
        <v>3677</v>
      </c>
      <c r="T759" t="s">
        <v>4880</v>
      </c>
      <c r="Y759" t="s">
        <v>3678</v>
      </c>
      <c r="Z759" t="s">
        <v>106</v>
      </c>
      <c r="AA759" t="s">
        <v>107</v>
      </c>
      <c r="AB759" t="s">
        <v>1979</v>
      </c>
      <c r="AC759">
        <v>13290000</v>
      </c>
      <c r="AD759" t="s">
        <v>3542</v>
      </c>
      <c r="AE759" t="s">
        <v>3679</v>
      </c>
      <c r="AF759">
        <v>982</v>
      </c>
      <c r="AM759" t="s">
        <v>119</v>
      </c>
      <c r="AN759" t="s">
        <v>108</v>
      </c>
      <c r="AP7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Row],[Comentário]]=back!C760,back!B760,""))))))))</f>
        <v/>
      </c>
      <c r="AQ7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0" spans="1:44" x14ac:dyDescent="0.25">
      <c r="A760" t="s">
        <v>5298</v>
      </c>
      <c r="B760">
        <v>136981752</v>
      </c>
      <c r="C760" t="s">
        <v>62</v>
      </c>
      <c r="E760">
        <v>27493809</v>
      </c>
      <c r="F760" t="s">
        <v>3676</v>
      </c>
      <c r="G760" t="s">
        <v>101</v>
      </c>
      <c r="I760">
        <v>40464102</v>
      </c>
      <c r="J760" t="s">
        <v>3675</v>
      </c>
      <c r="K760" s="9">
        <v>45665.69908564815</v>
      </c>
      <c r="L760" s="9">
        <v>45665.698611111111</v>
      </c>
      <c r="M760" s="9">
        <v>45665.69908564815</v>
      </c>
      <c r="N760" t="s">
        <v>62</v>
      </c>
      <c r="O760" t="s">
        <v>62</v>
      </c>
      <c r="P760" s="8">
        <v>45665</v>
      </c>
      <c r="R760" t="s">
        <v>4969</v>
      </c>
      <c r="S760" t="s">
        <v>3677</v>
      </c>
      <c r="T760" t="s">
        <v>4880</v>
      </c>
      <c r="Y760" t="s">
        <v>3678</v>
      </c>
      <c r="Z760" t="s">
        <v>106</v>
      </c>
      <c r="AA760" t="s">
        <v>107</v>
      </c>
      <c r="AB760" t="s">
        <v>1979</v>
      </c>
      <c r="AC760">
        <v>13290000</v>
      </c>
      <c r="AD760" t="s">
        <v>3542</v>
      </c>
      <c r="AE760" t="s">
        <v>3679</v>
      </c>
      <c r="AF760">
        <v>982</v>
      </c>
      <c r="AM760" t="s">
        <v>119</v>
      </c>
      <c r="AN760" t="s">
        <v>108</v>
      </c>
      <c r="AP7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Row],[Comentário]]=back!C761,back!B761,""))))))))</f>
        <v/>
      </c>
      <c r="AQ7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1" spans="1:44" x14ac:dyDescent="0.25">
      <c r="A761" t="s">
        <v>5298</v>
      </c>
      <c r="B761">
        <v>136981713</v>
      </c>
      <c r="C761" t="s">
        <v>62</v>
      </c>
      <c r="E761">
        <v>27493809</v>
      </c>
      <c r="F761" t="s">
        <v>3676</v>
      </c>
      <c r="G761" t="s">
        <v>101</v>
      </c>
      <c r="I761">
        <v>40464102</v>
      </c>
      <c r="J761" t="s">
        <v>3675</v>
      </c>
      <c r="K761" s="9">
        <v>45665.698981481481</v>
      </c>
      <c r="L761" s="9">
        <v>45665.698125000003</v>
      </c>
      <c r="M761" s="9">
        <v>45665.698981481481</v>
      </c>
      <c r="N761" t="s">
        <v>62</v>
      </c>
      <c r="O761" t="s">
        <v>62</v>
      </c>
      <c r="P761" s="8">
        <v>45665</v>
      </c>
      <c r="Q761" t="s">
        <v>3864</v>
      </c>
      <c r="R761" t="s">
        <v>4894</v>
      </c>
      <c r="S761" t="s">
        <v>3677</v>
      </c>
      <c r="T761" t="s">
        <v>4880</v>
      </c>
      <c r="Y761" t="s">
        <v>3678</v>
      </c>
      <c r="Z761" t="s">
        <v>106</v>
      </c>
      <c r="AA761" t="s">
        <v>107</v>
      </c>
      <c r="AB761" t="s">
        <v>1979</v>
      </c>
      <c r="AC761">
        <v>13290000</v>
      </c>
      <c r="AD761" t="s">
        <v>3542</v>
      </c>
      <c r="AE761" t="s">
        <v>3679</v>
      </c>
      <c r="AF761">
        <v>982</v>
      </c>
      <c r="AM761" t="s">
        <v>119</v>
      </c>
      <c r="AN761" t="s">
        <v>108</v>
      </c>
      <c r="AP7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Row],[Comentário]]=back!C762,back!B762,""))))))))</f>
        <v/>
      </c>
      <c r="AQ7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2" spans="1:44" x14ac:dyDescent="0.25">
      <c r="A762" t="s">
        <v>5298</v>
      </c>
      <c r="B762">
        <v>136981518</v>
      </c>
      <c r="C762" t="s">
        <v>62</v>
      </c>
      <c r="E762">
        <v>27493809</v>
      </c>
      <c r="F762" t="s">
        <v>3676</v>
      </c>
      <c r="G762" t="s">
        <v>101</v>
      </c>
      <c r="I762">
        <v>40464102</v>
      </c>
      <c r="J762" t="s">
        <v>3675</v>
      </c>
      <c r="K762" s="9">
        <v>45665.698217592595</v>
      </c>
      <c r="L762" s="9">
        <v>45665.697615740741</v>
      </c>
      <c r="M762" s="9">
        <v>45665.698217592595</v>
      </c>
      <c r="N762" t="s">
        <v>62</v>
      </c>
      <c r="O762" t="s">
        <v>62</v>
      </c>
      <c r="P762" s="8">
        <v>45665</v>
      </c>
      <c r="Q762" t="s">
        <v>3864</v>
      </c>
      <c r="R762" t="s">
        <v>4881</v>
      </c>
      <c r="S762" t="s">
        <v>3677</v>
      </c>
      <c r="T762" t="s">
        <v>4880</v>
      </c>
      <c r="Y762" t="s">
        <v>3678</v>
      </c>
      <c r="Z762" t="s">
        <v>106</v>
      </c>
      <c r="AA762" t="s">
        <v>107</v>
      </c>
      <c r="AB762" t="s">
        <v>1979</v>
      </c>
      <c r="AC762">
        <v>13290000</v>
      </c>
      <c r="AD762" t="s">
        <v>3542</v>
      </c>
      <c r="AE762" t="s">
        <v>3679</v>
      </c>
      <c r="AF762">
        <v>982</v>
      </c>
      <c r="AM762" t="s">
        <v>119</v>
      </c>
      <c r="AN762" t="s">
        <v>108</v>
      </c>
      <c r="AP7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Row],[Comentário]]=back!C763,back!B763,""))))))))</f>
        <v/>
      </c>
      <c r="AQ7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3" spans="1:44" x14ac:dyDescent="0.25">
      <c r="A763" t="s">
        <v>5298</v>
      </c>
      <c r="B763">
        <v>136981388</v>
      </c>
      <c r="C763" t="s">
        <v>62</v>
      </c>
      <c r="E763">
        <v>27493809</v>
      </c>
      <c r="F763" t="s">
        <v>3676</v>
      </c>
      <c r="G763" t="s">
        <v>101</v>
      </c>
      <c r="I763">
        <v>40464102</v>
      </c>
      <c r="J763" t="s">
        <v>3675</v>
      </c>
      <c r="K763" s="9">
        <v>45665.697627314818</v>
      </c>
      <c r="L763" s="9">
        <v>45665.696284722224</v>
      </c>
      <c r="M763" s="9">
        <v>45665.697627314818</v>
      </c>
      <c r="N763" t="s">
        <v>62</v>
      </c>
      <c r="O763" t="s">
        <v>62</v>
      </c>
      <c r="P763" s="8">
        <v>45665</v>
      </c>
      <c r="Q763" t="s">
        <v>3864</v>
      </c>
      <c r="R763" t="s">
        <v>4813</v>
      </c>
      <c r="S763" t="s">
        <v>3677</v>
      </c>
      <c r="T763" t="s">
        <v>4880</v>
      </c>
      <c r="Y763" t="s">
        <v>3678</v>
      </c>
      <c r="Z763" t="s">
        <v>106</v>
      </c>
      <c r="AA763" t="s">
        <v>107</v>
      </c>
      <c r="AB763" t="s">
        <v>1979</v>
      </c>
      <c r="AC763">
        <v>13290000</v>
      </c>
      <c r="AD763" t="s">
        <v>3542</v>
      </c>
      <c r="AE763" t="s">
        <v>3679</v>
      </c>
      <c r="AF763">
        <v>982</v>
      </c>
      <c r="AM763" t="s">
        <v>119</v>
      </c>
      <c r="AN763" t="s">
        <v>108</v>
      </c>
      <c r="AP7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Row],[Comentário]]=back!C764,back!B764,""))))))))</f>
        <v/>
      </c>
      <c r="AQ7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4" spans="1:44" x14ac:dyDescent="0.25">
      <c r="A764" t="s">
        <v>5298</v>
      </c>
      <c r="B764">
        <v>136980930</v>
      </c>
      <c r="C764" t="s">
        <v>62</v>
      </c>
      <c r="E764">
        <v>28663336</v>
      </c>
      <c r="F764" t="s">
        <v>195</v>
      </c>
      <c r="G764" t="s">
        <v>101</v>
      </c>
      <c r="K764" s="9">
        <v>45665.695694444446</v>
      </c>
      <c r="L764" s="9">
        <v>45665.695370370369</v>
      </c>
      <c r="M764" s="9">
        <v>45665.695694444446</v>
      </c>
      <c r="N764" t="s">
        <v>62</v>
      </c>
      <c r="O764" t="s">
        <v>62</v>
      </c>
      <c r="P764" s="8">
        <v>45665</v>
      </c>
      <c r="Q764" t="s">
        <v>3864</v>
      </c>
      <c r="R764" t="s">
        <v>3940</v>
      </c>
      <c r="AP7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Row],[Comentário]]=back!C765,back!B765,""))))))))</f>
        <v/>
      </c>
      <c r="AQ7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5" spans="1:44" x14ac:dyDescent="0.25">
      <c r="A765" t="s">
        <v>5298</v>
      </c>
      <c r="B765">
        <v>136980919</v>
      </c>
      <c r="C765" t="s">
        <v>62</v>
      </c>
      <c r="E765">
        <v>28663336</v>
      </c>
      <c r="F765" t="s">
        <v>195</v>
      </c>
      <c r="G765" t="s">
        <v>101</v>
      </c>
      <c r="K765" s="9">
        <v>45665.695648148147</v>
      </c>
      <c r="L765" s="9">
        <v>45665.695138888892</v>
      </c>
      <c r="M765" s="9">
        <v>45665.695659722223</v>
      </c>
      <c r="N765" t="s">
        <v>62</v>
      </c>
      <c r="O765" t="s">
        <v>62</v>
      </c>
      <c r="P765" s="8">
        <v>45665</v>
      </c>
      <c r="R765" t="s">
        <v>4875</v>
      </c>
      <c r="AP7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Row],[Comentário]]=back!C766,back!B766,""))))))))</f>
        <v/>
      </c>
      <c r="AQ7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6" spans="1:44" x14ac:dyDescent="0.25">
      <c r="A766" t="s">
        <v>5298</v>
      </c>
      <c r="B766">
        <v>136980945</v>
      </c>
      <c r="C766" t="s">
        <v>62</v>
      </c>
      <c r="E766">
        <v>28663336</v>
      </c>
      <c r="F766" t="s">
        <v>195</v>
      </c>
      <c r="G766" t="s">
        <v>101</v>
      </c>
      <c r="K766" s="9">
        <v>45665.695787037039</v>
      </c>
      <c r="L766" s="9">
        <v>45665.695138888892</v>
      </c>
      <c r="M766" s="9">
        <v>45665.695787037039</v>
      </c>
      <c r="N766" t="s">
        <v>62</v>
      </c>
      <c r="O766" t="s">
        <v>62</v>
      </c>
      <c r="P766" s="8">
        <v>45665</v>
      </c>
      <c r="R766" t="s">
        <v>4925</v>
      </c>
      <c r="AP7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Row],[Comentário]]=back!C767,back!B767,""))))))))</f>
        <v/>
      </c>
      <c r="AQ7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7" spans="1:44" x14ac:dyDescent="0.25">
      <c r="A767" t="s">
        <v>5298</v>
      </c>
      <c r="B767">
        <v>136980865</v>
      </c>
      <c r="C767" t="s">
        <v>62</v>
      </c>
      <c r="E767">
        <v>28663336</v>
      </c>
      <c r="F767" t="s">
        <v>195</v>
      </c>
      <c r="G767" t="s">
        <v>101</v>
      </c>
      <c r="K767" s="9">
        <v>45665.695428240739</v>
      </c>
      <c r="L767" s="9">
        <v>45665.694976851853</v>
      </c>
      <c r="M767" s="9">
        <v>45665.695428240739</v>
      </c>
      <c r="N767" t="s">
        <v>62</v>
      </c>
      <c r="O767" t="s">
        <v>62</v>
      </c>
      <c r="P767" s="8">
        <v>45665</v>
      </c>
      <c r="Q767" t="s">
        <v>3864</v>
      </c>
      <c r="R767" t="s">
        <v>3919</v>
      </c>
      <c r="AP7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Row],[Comentário]]=back!C768,back!B768,""))))))))</f>
        <v/>
      </c>
      <c r="AQ7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8" spans="1:44" x14ac:dyDescent="0.25">
      <c r="A768" t="s">
        <v>5298</v>
      </c>
      <c r="B768">
        <v>136980627</v>
      </c>
      <c r="C768" t="s">
        <v>62</v>
      </c>
      <c r="E768">
        <v>27500921</v>
      </c>
      <c r="F768" t="s">
        <v>3511</v>
      </c>
      <c r="G768" t="s">
        <v>101</v>
      </c>
      <c r="I768">
        <v>40466815</v>
      </c>
      <c r="J768" t="s">
        <v>3510</v>
      </c>
      <c r="K768" s="9">
        <v>45665.694513888891</v>
      </c>
      <c r="L768" s="9">
        <v>45665.694444444445</v>
      </c>
      <c r="M768" s="9">
        <v>45665.694513888891</v>
      </c>
      <c r="N768" t="s">
        <v>62</v>
      </c>
      <c r="O768" t="s">
        <v>62</v>
      </c>
      <c r="P768" s="8">
        <v>45665</v>
      </c>
      <c r="R768" t="s">
        <v>4875</v>
      </c>
      <c r="S768" t="s">
        <v>3512</v>
      </c>
      <c r="T768" t="s">
        <v>3513</v>
      </c>
      <c r="Y768" t="s">
        <v>3514</v>
      </c>
      <c r="Z768" t="s">
        <v>106</v>
      </c>
      <c r="AA768" t="s">
        <v>1074</v>
      </c>
      <c r="AB768" t="s">
        <v>1075</v>
      </c>
      <c r="AC768">
        <v>29103300</v>
      </c>
      <c r="AD768" t="s">
        <v>3515</v>
      </c>
      <c r="AE768" t="s">
        <v>3516</v>
      </c>
      <c r="AF768">
        <v>4000</v>
      </c>
      <c r="AG768" t="s">
        <v>3517</v>
      </c>
      <c r="AM768" t="s">
        <v>222</v>
      </c>
      <c r="AN768" t="s">
        <v>261</v>
      </c>
      <c r="AP7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Row],[Comentário]]=back!C769,back!B769,""))))))))</f>
        <v/>
      </c>
      <c r="AQ7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9" spans="1:44" x14ac:dyDescent="0.25">
      <c r="A769" t="s">
        <v>5298</v>
      </c>
      <c r="B769">
        <v>136980672</v>
      </c>
      <c r="C769" t="s">
        <v>62</v>
      </c>
      <c r="E769">
        <v>27500921</v>
      </c>
      <c r="F769" t="s">
        <v>3511</v>
      </c>
      <c r="G769" t="s">
        <v>101</v>
      </c>
      <c r="I769">
        <v>40466815</v>
      </c>
      <c r="J769" t="s">
        <v>3510</v>
      </c>
      <c r="K769" s="9">
        <v>45665.694687499999</v>
      </c>
      <c r="L769" s="9">
        <v>45665.694444444445</v>
      </c>
      <c r="M769" s="9">
        <v>45665.694687499999</v>
      </c>
      <c r="N769" t="s">
        <v>62</v>
      </c>
      <c r="O769" t="s">
        <v>62</v>
      </c>
      <c r="P769" s="8">
        <v>45665</v>
      </c>
      <c r="R769" t="s">
        <v>4925</v>
      </c>
      <c r="S769" t="s">
        <v>3512</v>
      </c>
      <c r="T769" t="s">
        <v>3513</v>
      </c>
      <c r="Y769" t="s">
        <v>3514</v>
      </c>
      <c r="Z769" t="s">
        <v>106</v>
      </c>
      <c r="AA769" t="s">
        <v>1074</v>
      </c>
      <c r="AB769" t="s">
        <v>1075</v>
      </c>
      <c r="AC769">
        <v>29103300</v>
      </c>
      <c r="AD769" t="s">
        <v>3515</v>
      </c>
      <c r="AE769" t="s">
        <v>3516</v>
      </c>
      <c r="AF769">
        <v>4000</v>
      </c>
      <c r="AG769" t="s">
        <v>3517</v>
      </c>
      <c r="AM769" t="s">
        <v>222</v>
      </c>
      <c r="AN769" t="s">
        <v>261</v>
      </c>
      <c r="AP7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Row],[Comentário]]=back!C770,back!B770,""))))))))</f>
        <v/>
      </c>
      <c r="AQ7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0" spans="1:44" x14ac:dyDescent="0.25">
      <c r="A770" t="s">
        <v>5298</v>
      </c>
      <c r="B770">
        <v>136980636</v>
      </c>
      <c r="C770" t="s">
        <v>62</v>
      </c>
      <c r="E770">
        <v>27500921</v>
      </c>
      <c r="F770" t="s">
        <v>3511</v>
      </c>
      <c r="G770" t="s">
        <v>101</v>
      </c>
      <c r="I770">
        <v>40466815</v>
      </c>
      <c r="J770" t="s">
        <v>3510</v>
      </c>
      <c r="K770" s="9">
        <v>45665.694548611114</v>
      </c>
      <c r="L770" s="9">
        <v>45665.694016203706</v>
      </c>
      <c r="M770" s="9">
        <v>45665.694548611114</v>
      </c>
      <c r="N770" t="s">
        <v>62</v>
      </c>
      <c r="O770" t="s">
        <v>62</v>
      </c>
      <c r="P770" s="8">
        <v>45665</v>
      </c>
      <c r="Q770" t="s">
        <v>3864</v>
      </c>
      <c r="R770" t="s">
        <v>4565</v>
      </c>
      <c r="S770" t="s">
        <v>3512</v>
      </c>
      <c r="T770" t="s">
        <v>3513</v>
      </c>
      <c r="Y770" t="s">
        <v>3514</v>
      </c>
      <c r="Z770" t="s">
        <v>106</v>
      </c>
      <c r="AA770" t="s">
        <v>1074</v>
      </c>
      <c r="AB770" t="s">
        <v>1075</v>
      </c>
      <c r="AC770">
        <v>29103300</v>
      </c>
      <c r="AD770" t="s">
        <v>3515</v>
      </c>
      <c r="AE770" t="s">
        <v>3516</v>
      </c>
      <c r="AF770">
        <v>4000</v>
      </c>
      <c r="AG770" t="s">
        <v>3517</v>
      </c>
      <c r="AM770" t="s">
        <v>222</v>
      </c>
      <c r="AN770" t="s">
        <v>261</v>
      </c>
      <c r="AP7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Row],[Comentário]]=back!C771,back!B771,""))))))))</f>
        <v/>
      </c>
      <c r="AQ7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1" spans="1:44" x14ac:dyDescent="0.25">
      <c r="A771" t="s">
        <v>5298</v>
      </c>
      <c r="B771">
        <v>136980544</v>
      </c>
      <c r="C771" t="s">
        <v>62</v>
      </c>
      <c r="E771">
        <v>27500921</v>
      </c>
      <c r="F771" t="s">
        <v>3511</v>
      </c>
      <c r="G771" t="s">
        <v>101</v>
      </c>
      <c r="I771">
        <v>40466815</v>
      </c>
      <c r="J771" t="s">
        <v>3510</v>
      </c>
      <c r="K771" s="9">
        <v>45665.694074074076</v>
      </c>
      <c r="L771" s="9">
        <v>45665.693796296298</v>
      </c>
      <c r="M771" s="9">
        <v>45665.694074074076</v>
      </c>
      <c r="N771" t="s">
        <v>62</v>
      </c>
      <c r="O771" t="s">
        <v>62</v>
      </c>
      <c r="P771" s="8">
        <v>45665</v>
      </c>
      <c r="Q771" t="s">
        <v>3864</v>
      </c>
      <c r="R771" t="s">
        <v>4790</v>
      </c>
      <c r="S771" t="s">
        <v>3512</v>
      </c>
      <c r="T771" t="s">
        <v>3513</v>
      </c>
      <c r="Y771" t="s">
        <v>3514</v>
      </c>
      <c r="Z771" t="s">
        <v>106</v>
      </c>
      <c r="AA771" t="s">
        <v>1074</v>
      </c>
      <c r="AB771" t="s">
        <v>1075</v>
      </c>
      <c r="AC771">
        <v>29103300</v>
      </c>
      <c r="AD771" t="s">
        <v>3515</v>
      </c>
      <c r="AE771" t="s">
        <v>3516</v>
      </c>
      <c r="AF771">
        <v>4000</v>
      </c>
      <c r="AG771" t="s">
        <v>3517</v>
      </c>
      <c r="AM771" t="s">
        <v>222</v>
      </c>
      <c r="AN771" t="s">
        <v>261</v>
      </c>
      <c r="AP7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Row],[Comentário]]=back!C772,back!B772,""))))))))</f>
        <v/>
      </c>
      <c r="AQ7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2" spans="1:44" x14ac:dyDescent="0.25">
      <c r="A772" t="s">
        <v>5298</v>
      </c>
      <c r="B772">
        <v>136977209</v>
      </c>
      <c r="C772" t="s">
        <v>62</v>
      </c>
      <c r="E772">
        <v>27500708</v>
      </c>
      <c r="F772" t="s">
        <v>3519</v>
      </c>
      <c r="G772" t="s">
        <v>101</v>
      </c>
      <c r="I772">
        <v>40466743</v>
      </c>
      <c r="J772" t="s">
        <v>3518</v>
      </c>
      <c r="K772" s="9">
        <v>45665.689004629632</v>
      </c>
      <c r="L772" s="9">
        <v>45665.685416666667</v>
      </c>
      <c r="M772" s="9">
        <v>45665.689004629632</v>
      </c>
      <c r="N772" t="s">
        <v>62</v>
      </c>
      <c r="O772" t="s">
        <v>62</v>
      </c>
      <c r="P772" s="8">
        <v>45665</v>
      </c>
      <c r="R772" t="s">
        <v>4970</v>
      </c>
      <c r="S772" t="s">
        <v>3520</v>
      </c>
      <c r="T772" t="s">
        <v>3521</v>
      </c>
      <c r="V772">
        <v>551136125600</v>
      </c>
      <c r="Y772" t="s">
        <v>3522</v>
      </c>
      <c r="Z772" t="s">
        <v>106</v>
      </c>
      <c r="AA772" t="s">
        <v>107</v>
      </c>
      <c r="AB772" t="s">
        <v>3523</v>
      </c>
      <c r="AC772">
        <v>9380000</v>
      </c>
      <c r="AD772" t="s">
        <v>3524</v>
      </c>
      <c r="AE772" t="s">
        <v>3525</v>
      </c>
      <c r="AF772">
        <v>1240</v>
      </c>
      <c r="AM772" t="s">
        <v>222</v>
      </c>
      <c r="AN772" t="s">
        <v>108</v>
      </c>
      <c r="AP7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Row],[Comentário]]=back!C773,back!B773,""))))))))</f>
        <v/>
      </c>
      <c r="AQ7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3" spans="1:44" x14ac:dyDescent="0.25">
      <c r="A773" t="s">
        <v>5298</v>
      </c>
      <c r="B773">
        <v>136977153</v>
      </c>
      <c r="C773" t="s">
        <v>62</v>
      </c>
      <c r="E773">
        <v>27500708</v>
      </c>
      <c r="F773" t="s">
        <v>3519</v>
      </c>
      <c r="G773" t="s">
        <v>101</v>
      </c>
      <c r="I773">
        <v>40466743</v>
      </c>
      <c r="J773" t="s">
        <v>3518</v>
      </c>
      <c r="K773" s="9">
        <v>45665.688773148147</v>
      </c>
      <c r="L773" s="9">
        <v>45665.684664351851</v>
      </c>
      <c r="M773" s="9">
        <v>45665.688773148147</v>
      </c>
      <c r="N773" t="s">
        <v>62</v>
      </c>
      <c r="O773" t="s">
        <v>62</v>
      </c>
      <c r="P773" s="8">
        <v>45665</v>
      </c>
      <c r="Q773" t="s">
        <v>3864</v>
      </c>
      <c r="R773" t="s">
        <v>4567</v>
      </c>
      <c r="S773" t="s">
        <v>3520</v>
      </c>
      <c r="T773" t="s">
        <v>3521</v>
      </c>
      <c r="V773">
        <v>551136125600</v>
      </c>
      <c r="Y773" t="s">
        <v>3522</v>
      </c>
      <c r="Z773" t="s">
        <v>106</v>
      </c>
      <c r="AA773" t="s">
        <v>107</v>
      </c>
      <c r="AB773" t="s">
        <v>3523</v>
      </c>
      <c r="AC773">
        <v>9380000</v>
      </c>
      <c r="AD773" t="s">
        <v>3524</v>
      </c>
      <c r="AE773" t="s">
        <v>3525</v>
      </c>
      <c r="AF773">
        <v>1240</v>
      </c>
      <c r="AM773" t="s">
        <v>222</v>
      </c>
      <c r="AN773" t="s">
        <v>108</v>
      </c>
      <c r="AP7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Row],[Comentário]]=back!C774,back!B774,""))))))))</f>
        <v/>
      </c>
      <c r="AQ7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4" spans="1:44" x14ac:dyDescent="0.25">
      <c r="A774" t="s">
        <v>5298</v>
      </c>
      <c r="B774">
        <v>133509855</v>
      </c>
      <c r="C774" t="s">
        <v>62</v>
      </c>
      <c r="E774">
        <v>27544477</v>
      </c>
      <c r="F774" t="s">
        <v>3533</v>
      </c>
      <c r="G774" t="s">
        <v>101</v>
      </c>
      <c r="I774">
        <v>40502874</v>
      </c>
      <c r="J774" t="s">
        <v>3532</v>
      </c>
      <c r="K774" s="9">
        <v>45604.579930555556</v>
      </c>
      <c r="L774" s="9">
        <v>45608.375</v>
      </c>
      <c r="M774" s="9">
        <v>45665.684108796297</v>
      </c>
      <c r="N774" t="s">
        <v>62</v>
      </c>
      <c r="O774" t="s">
        <v>62</v>
      </c>
      <c r="P774" s="8">
        <v>45665</v>
      </c>
      <c r="Q774" t="s">
        <v>3868</v>
      </c>
      <c r="R774" t="s">
        <v>4971</v>
      </c>
      <c r="S774" t="s">
        <v>3534</v>
      </c>
      <c r="V774">
        <v>5543999232663</v>
      </c>
      <c r="Y774" t="s">
        <v>3535</v>
      </c>
      <c r="Z774" t="s">
        <v>106</v>
      </c>
      <c r="AA774" t="s">
        <v>315</v>
      </c>
      <c r="AB774" t="s">
        <v>3536</v>
      </c>
      <c r="AC774">
        <v>86430000</v>
      </c>
      <c r="AD774" t="s">
        <v>3537</v>
      </c>
      <c r="AE774" t="s">
        <v>3538</v>
      </c>
      <c r="AF774">
        <v>147</v>
      </c>
      <c r="AM774" t="s">
        <v>222</v>
      </c>
      <c r="AN774" t="s">
        <v>261</v>
      </c>
      <c r="AP7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Row],[Comentário]]=back!C775,back!B775,""))))))))</f>
        <v/>
      </c>
      <c r="AQ7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5" spans="1:44" x14ac:dyDescent="0.25">
      <c r="A775" t="s">
        <v>5298</v>
      </c>
      <c r="B775">
        <v>136976054</v>
      </c>
      <c r="C775" t="s">
        <v>62</v>
      </c>
      <c r="E775">
        <v>27544477</v>
      </c>
      <c r="F775" t="s">
        <v>3533</v>
      </c>
      <c r="G775" t="s">
        <v>101</v>
      </c>
      <c r="I775">
        <v>40502874</v>
      </c>
      <c r="J775" t="s">
        <v>3532</v>
      </c>
      <c r="K775" s="9">
        <v>45665.684236111112</v>
      </c>
      <c r="L775" s="9">
        <v>45665.684027777781</v>
      </c>
      <c r="M775" s="9">
        <v>45665.684236111112</v>
      </c>
      <c r="N775" t="s">
        <v>62</v>
      </c>
      <c r="O775" t="s">
        <v>62</v>
      </c>
      <c r="P775" s="8">
        <v>45665</v>
      </c>
      <c r="R775" t="s">
        <v>4875</v>
      </c>
      <c r="S775" t="s">
        <v>3534</v>
      </c>
      <c r="V775">
        <v>5543999232663</v>
      </c>
      <c r="Y775" t="s">
        <v>3535</v>
      </c>
      <c r="Z775" t="s">
        <v>106</v>
      </c>
      <c r="AA775" t="s">
        <v>315</v>
      </c>
      <c r="AB775" t="s">
        <v>3536</v>
      </c>
      <c r="AC775">
        <v>86430000</v>
      </c>
      <c r="AD775" t="s">
        <v>3537</v>
      </c>
      <c r="AE775" t="s">
        <v>3538</v>
      </c>
      <c r="AF775">
        <v>147</v>
      </c>
      <c r="AM775" t="s">
        <v>222</v>
      </c>
      <c r="AN775" t="s">
        <v>261</v>
      </c>
      <c r="AP7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Row],[Comentário]]=back!C776,back!B776,""))))))))</f>
        <v/>
      </c>
      <c r="AQ7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6" spans="1:44" x14ac:dyDescent="0.25">
      <c r="A776" t="s">
        <v>5298</v>
      </c>
      <c r="B776">
        <v>136976089</v>
      </c>
      <c r="C776" t="s">
        <v>62</v>
      </c>
      <c r="E776">
        <v>27544477</v>
      </c>
      <c r="F776" t="s">
        <v>3533</v>
      </c>
      <c r="G776" t="s">
        <v>101</v>
      </c>
      <c r="I776">
        <v>40502874</v>
      </c>
      <c r="J776" t="s">
        <v>3532</v>
      </c>
      <c r="K776" s="9">
        <v>45665.68440972222</v>
      </c>
      <c r="L776" s="9">
        <v>45665.684027777781</v>
      </c>
      <c r="M776" s="9">
        <v>45665.68440972222</v>
      </c>
      <c r="N776" t="s">
        <v>62</v>
      </c>
      <c r="O776" t="s">
        <v>62</v>
      </c>
      <c r="P776" s="8">
        <v>45665</v>
      </c>
      <c r="R776" t="s">
        <v>4925</v>
      </c>
      <c r="S776" t="s">
        <v>3534</v>
      </c>
      <c r="V776">
        <v>5543999232663</v>
      </c>
      <c r="Y776" t="s">
        <v>3535</v>
      </c>
      <c r="Z776" t="s">
        <v>106</v>
      </c>
      <c r="AA776" t="s">
        <v>315</v>
      </c>
      <c r="AB776" t="s">
        <v>3536</v>
      </c>
      <c r="AC776">
        <v>86430000</v>
      </c>
      <c r="AD776" t="s">
        <v>3537</v>
      </c>
      <c r="AE776" t="s">
        <v>3538</v>
      </c>
      <c r="AF776">
        <v>147</v>
      </c>
      <c r="AM776" t="s">
        <v>222</v>
      </c>
      <c r="AN776" t="s">
        <v>261</v>
      </c>
      <c r="AP7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Row],[Comentário]]=back!C777,back!B777,""))))))))</f>
        <v/>
      </c>
      <c r="AQ7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7" spans="1:44" x14ac:dyDescent="0.25">
      <c r="A777" t="s">
        <v>5298</v>
      </c>
      <c r="B777">
        <v>136976062</v>
      </c>
      <c r="C777" t="s">
        <v>62</v>
      </c>
      <c r="E777">
        <v>27544477</v>
      </c>
      <c r="F777" t="s">
        <v>3533</v>
      </c>
      <c r="G777" t="s">
        <v>101</v>
      </c>
      <c r="I777">
        <v>40502874</v>
      </c>
      <c r="J777" t="s">
        <v>3532</v>
      </c>
      <c r="K777" s="9">
        <v>45665.684293981481</v>
      </c>
      <c r="L777" s="9">
        <v>45665.683738425927</v>
      </c>
      <c r="M777" s="9">
        <v>45665.684293981481</v>
      </c>
      <c r="N777" t="s">
        <v>62</v>
      </c>
      <c r="O777" t="s">
        <v>62</v>
      </c>
      <c r="P777" s="8">
        <v>45665</v>
      </c>
      <c r="Q777" t="s">
        <v>3864</v>
      </c>
      <c r="R777" t="s">
        <v>4573</v>
      </c>
      <c r="S777" t="s">
        <v>3534</v>
      </c>
      <c r="V777">
        <v>5543999232663</v>
      </c>
      <c r="Y777" t="s">
        <v>3535</v>
      </c>
      <c r="Z777" t="s">
        <v>106</v>
      </c>
      <c r="AA777" t="s">
        <v>315</v>
      </c>
      <c r="AB777" t="s">
        <v>3536</v>
      </c>
      <c r="AC777">
        <v>86430000</v>
      </c>
      <c r="AD777" t="s">
        <v>3537</v>
      </c>
      <c r="AE777" t="s">
        <v>3538</v>
      </c>
      <c r="AF777">
        <v>147</v>
      </c>
      <c r="AM777" t="s">
        <v>222</v>
      </c>
      <c r="AN777" t="s">
        <v>261</v>
      </c>
      <c r="AP7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Row],[Comentário]]=back!C778,back!B778,""))))))))</f>
        <v/>
      </c>
      <c r="AQ7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8" spans="1:44" x14ac:dyDescent="0.25">
      <c r="A778" t="s">
        <v>5298</v>
      </c>
      <c r="B778">
        <v>136975964</v>
      </c>
      <c r="C778" t="s">
        <v>62</v>
      </c>
      <c r="E778">
        <v>27544477</v>
      </c>
      <c r="F778" t="s">
        <v>3533</v>
      </c>
      <c r="G778" t="s">
        <v>101</v>
      </c>
      <c r="I778">
        <v>40502874</v>
      </c>
      <c r="J778" t="s">
        <v>3532</v>
      </c>
      <c r="K778" s="9">
        <v>45665.683807870373</v>
      </c>
      <c r="L778" s="9">
        <v>45665.683495370373</v>
      </c>
      <c r="M778" s="9">
        <v>45665.683807870373</v>
      </c>
      <c r="N778" t="s">
        <v>62</v>
      </c>
      <c r="O778" t="s">
        <v>62</v>
      </c>
      <c r="P778" s="8">
        <v>45665</v>
      </c>
      <c r="Q778" t="s">
        <v>3864</v>
      </c>
      <c r="R778" t="s">
        <v>4574</v>
      </c>
      <c r="S778" t="s">
        <v>3534</v>
      </c>
      <c r="V778">
        <v>5543999232663</v>
      </c>
      <c r="Y778" t="s">
        <v>3535</v>
      </c>
      <c r="Z778" t="s">
        <v>106</v>
      </c>
      <c r="AA778" t="s">
        <v>315</v>
      </c>
      <c r="AB778" t="s">
        <v>3536</v>
      </c>
      <c r="AC778">
        <v>86430000</v>
      </c>
      <c r="AD778" t="s">
        <v>3537</v>
      </c>
      <c r="AE778" t="s">
        <v>3538</v>
      </c>
      <c r="AF778">
        <v>147</v>
      </c>
      <c r="AM778" t="s">
        <v>222</v>
      </c>
      <c r="AN778" t="s">
        <v>261</v>
      </c>
      <c r="AP7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Row],[Comentário]]=back!C779,back!B779,""))))))))</f>
        <v/>
      </c>
      <c r="AQ7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9" spans="1:44" x14ac:dyDescent="0.25">
      <c r="A779" t="s">
        <v>5298</v>
      </c>
      <c r="B779">
        <v>136975842</v>
      </c>
      <c r="C779" t="s">
        <v>62</v>
      </c>
      <c r="E779">
        <v>27505318</v>
      </c>
      <c r="F779" t="s">
        <v>3577</v>
      </c>
      <c r="G779" t="s">
        <v>101</v>
      </c>
      <c r="I779">
        <v>40469065</v>
      </c>
      <c r="J779" t="s">
        <v>3576</v>
      </c>
      <c r="K779" s="9">
        <v>45665.683159722219</v>
      </c>
      <c r="L779" s="9">
        <v>45665.682638888888</v>
      </c>
      <c r="M779" s="9">
        <v>45665.683159722219</v>
      </c>
      <c r="N779" t="s">
        <v>62</v>
      </c>
      <c r="O779" t="s">
        <v>62</v>
      </c>
      <c r="P779" s="8">
        <v>45665</v>
      </c>
      <c r="R779" t="s">
        <v>4875</v>
      </c>
      <c r="S779" t="s">
        <v>3578</v>
      </c>
      <c r="T779" t="s">
        <v>3579</v>
      </c>
      <c r="Y779" t="s">
        <v>3580</v>
      </c>
      <c r="Z779" t="s">
        <v>106</v>
      </c>
      <c r="AA779" t="s">
        <v>994</v>
      </c>
      <c r="AB779" t="s">
        <v>3581</v>
      </c>
      <c r="AC779">
        <v>79965000</v>
      </c>
      <c r="AD779" t="s">
        <v>615</v>
      </c>
      <c r="AE779" t="s">
        <v>3582</v>
      </c>
      <c r="AF779">
        <v>0</v>
      </c>
      <c r="AG779" t="s">
        <v>3583</v>
      </c>
      <c r="AM779" t="s">
        <v>222</v>
      </c>
      <c r="AN779" t="s">
        <v>261</v>
      </c>
      <c r="AP7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Row],[Comentário]]=back!C780,back!B780,""))))))))</f>
        <v/>
      </c>
      <c r="AQ7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0" spans="1:44" x14ac:dyDescent="0.25">
      <c r="A780" t="s">
        <v>5298</v>
      </c>
      <c r="B780">
        <v>136975867</v>
      </c>
      <c r="C780" t="s">
        <v>62</v>
      </c>
      <c r="E780">
        <v>27505318</v>
      </c>
      <c r="F780" t="s">
        <v>3577</v>
      </c>
      <c r="G780" t="s">
        <v>101</v>
      </c>
      <c r="I780">
        <v>40469065</v>
      </c>
      <c r="J780" t="s">
        <v>3576</v>
      </c>
      <c r="K780" s="9">
        <v>45665.683310185188</v>
      </c>
      <c r="L780" s="9">
        <v>45665.682638888888</v>
      </c>
      <c r="M780" s="9">
        <v>45665.683310185188</v>
      </c>
      <c r="N780" t="s">
        <v>62</v>
      </c>
      <c r="O780" t="s">
        <v>62</v>
      </c>
      <c r="P780" s="8">
        <v>45665</v>
      </c>
      <c r="R780" t="s">
        <v>4925</v>
      </c>
      <c r="S780" t="s">
        <v>3578</v>
      </c>
      <c r="T780" t="s">
        <v>3579</v>
      </c>
      <c r="Y780" t="s">
        <v>3580</v>
      </c>
      <c r="Z780" t="s">
        <v>106</v>
      </c>
      <c r="AA780" t="s">
        <v>994</v>
      </c>
      <c r="AB780" t="s">
        <v>3581</v>
      </c>
      <c r="AC780">
        <v>79965000</v>
      </c>
      <c r="AD780" t="s">
        <v>615</v>
      </c>
      <c r="AE780" t="s">
        <v>3582</v>
      </c>
      <c r="AF780">
        <v>0</v>
      </c>
      <c r="AG780" t="s">
        <v>3583</v>
      </c>
      <c r="AM780" t="s">
        <v>222</v>
      </c>
      <c r="AN780" t="s">
        <v>261</v>
      </c>
      <c r="AP7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Row],[Comentário]]=back!C781,back!B781,""))))))))</f>
        <v/>
      </c>
      <c r="AQ7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1" spans="1:44" x14ac:dyDescent="0.25">
      <c r="A781" t="s">
        <v>5298</v>
      </c>
      <c r="B781">
        <v>136975847</v>
      </c>
      <c r="C781" t="s">
        <v>62</v>
      </c>
      <c r="E781">
        <v>27505318</v>
      </c>
      <c r="F781" t="s">
        <v>3577</v>
      </c>
      <c r="G781" t="s">
        <v>101</v>
      </c>
      <c r="I781">
        <v>40469065</v>
      </c>
      <c r="J781" t="s">
        <v>3576</v>
      </c>
      <c r="K781" s="9">
        <v>45665.683182870373</v>
      </c>
      <c r="L781" s="9">
        <v>45665.682210648149</v>
      </c>
      <c r="M781" s="9">
        <v>45665.683182870373</v>
      </c>
      <c r="N781" t="s">
        <v>62</v>
      </c>
      <c r="O781" t="s">
        <v>62</v>
      </c>
      <c r="P781" s="8">
        <v>45665</v>
      </c>
      <c r="Q781" t="s">
        <v>3864</v>
      </c>
      <c r="R781" t="s">
        <v>4585</v>
      </c>
      <c r="S781" t="s">
        <v>3578</v>
      </c>
      <c r="T781" t="s">
        <v>3579</v>
      </c>
      <c r="Y781" t="s">
        <v>3580</v>
      </c>
      <c r="Z781" t="s">
        <v>106</v>
      </c>
      <c r="AA781" t="s">
        <v>994</v>
      </c>
      <c r="AB781" t="s">
        <v>3581</v>
      </c>
      <c r="AC781">
        <v>79965000</v>
      </c>
      <c r="AD781" t="s">
        <v>615</v>
      </c>
      <c r="AE781" t="s">
        <v>3582</v>
      </c>
      <c r="AF781">
        <v>0</v>
      </c>
      <c r="AG781" t="s">
        <v>3583</v>
      </c>
      <c r="AM781" t="s">
        <v>222</v>
      </c>
      <c r="AN781" t="s">
        <v>261</v>
      </c>
      <c r="AP7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Row],[Comentário]]=back!C782,back!B782,""))))))))</f>
        <v/>
      </c>
      <c r="AQ7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2" spans="1:44" x14ac:dyDescent="0.25">
      <c r="A782" t="s">
        <v>5298</v>
      </c>
      <c r="B782">
        <v>136975423</v>
      </c>
      <c r="C782" t="s">
        <v>62</v>
      </c>
      <c r="E782">
        <v>27505318</v>
      </c>
      <c r="F782" t="s">
        <v>3577</v>
      </c>
      <c r="G782" t="s">
        <v>101</v>
      </c>
      <c r="I782">
        <v>40469065</v>
      </c>
      <c r="J782" t="s">
        <v>3576</v>
      </c>
      <c r="K782" s="9">
        <v>45665.68136574074</v>
      </c>
      <c r="L782" s="9">
        <v>45665.680439814816</v>
      </c>
      <c r="M782" s="9">
        <v>45665.68136574074</v>
      </c>
      <c r="N782" t="s">
        <v>62</v>
      </c>
      <c r="O782" t="s">
        <v>62</v>
      </c>
      <c r="P782" s="8">
        <v>45665</v>
      </c>
      <c r="Q782" t="s">
        <v>3864</v>
      </c>
      <c r="R782" t="s">
        <v>4793</v>
      </c>
      <c r="S782" t="s">
        <v>3578</v>
      </c>
      <c r="T782" t="s">
        <v>3579</v>
      </c>
      <c r="Y782" t="s">
        <v>3580</v>
      </c>
      <c r="Z782" t="s">
        <v>106</v>
      </c>
      <c r="AA782" t="s">
        <v>994</v>
      </c>
      <c r="AB782" t="s">
        <v>3581</v>
      </c>
      <c r="AC782">
        <v>79965000</v>
      </c>
      <c r="AD782" t="s">
        <v>615</v>
      </c>
      <c r="AE782" t="s">
        <v>3582</v>
      </c>
      <c r="AF782">
        <v>0</v>
      </c>
      <c r="AG782" t="s">
        <v>3583</v>
      </c>
      <c r="AM782" t="s">
        <v>222</v>
      </c>
      <c r="AN782" t="s">
        <v>261</v>
      </c>
      <c r="AP7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Row],[Comentário]]=back!C783,back!B783,""))))))))</f>
        <v/>
      </c>
      <c r="AQ7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3" spans="1:44" x14ac:dyDescent="0.25">
      <c r="A783" t="s">
        <v>5298</v>
      </c>
      <c r="B783">
        <v>136972903</v>
      </c>
      <c r="C783" t="s">
        <v>62</v>
      </c>
      <c r="E783">
        <v>27562650</v>
      </c>
      <c r="F783" t="s">
        <v>3617</v>
      </c>
      <c r="G783" t="s">
        <v>101</v>
      </c>
      <c r="I783">
        <v>40508511</v>
      </c>
      <c r="J783" t="s">
        <v>3616</v>
      </c>
      <c r="K783" s="9">
        <v>45665.679803240739</v>
      </c>
      <c r="L783" s="9">
        <v>45665.679166666669</v>
      </c>
      <c r="M783" s="9">
        <v>45665.680115740739</v>
      </c>
      <c r="N783" t="s">
        <v>62</v>
      </c>
      <c r="O783" t="s">
        <v>62</v>
      </c>
      <c r="P783" s="8">
        <v>45665</v>
      </c>
      <c r="R783" t="s">
        <v>4972</v>
      </c>
      <c r="S783" t="s">
        <v>3618</v>
      </c>
      <c r="T783" t="s">
        <v>3619</v>
      </c>
      <c r="Y783" t="s">
        <v>3620</v>
      </c>
      <c r="Z783" t="s">
        <v>106</v>
      </c>
      <c r="AA783" t="s">
        <v>613</v>
      </c>
      <c r="AB783" t="s">
        <v>2398</v>
      </c>
      <c r="AC783">
        <v>42816210</v>
      </c>
      <c r="AD783" t="s">
        <v>3621</v>
      </c>
      <c r="AE783" t="s">
        <v>3622</v>
      </c>
      <c r="AF783">
        <v>245</v>
      </c>
      <c r="AM783" t="s">
        <v>222</v>
      </c>
      <c r="AN783" t="s">
        <v>108</v>
      </c>
      <c r="AP7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Row],[Comentário]]=back!C784,back!B784,""))))))))</f>
        <v/>
      </c>
      <c r="AQ7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4" spans="1:44" x14ac:dyDescent="0.25">
      <c r="A784" t="s">
        <v>5298</v>
      </c>
      <c r="B784">
        <v>136972664</v>
      </c>
      <c r="C784" t="s">
        <v>62</v>
      </c>
      <c r="E784">
        <v>27562650</v>
      </c>
      <c r="F784" t="s">
        <v>3617</v>
      </c>
      <c r="G784" t="s">
        <v>101</v>
      </c>
      <c r="I784">
        <v>40508511</v>
      </c>
      <c r="J784" t="s">
        <v>3616</v>
      </c>
      <c r="K784" s="9">
        <v>45665.678738425922</v>
      </c>
      <c r="L784" s="9">
        <v>45666.375</v>
      </c>
      <c r="M784" s="9">
        <v>45665.679143518515</v>
      </c>
      <c r="N784" t="s">
        <v>62</v>
      </c>
      <c r="O784" t="s">
        <v>62</v>
      </c>
      <c r="P784" s="8">
        <v>45665</v>
      </c>
      <c r="R784" t="s">
        <v>4963</v>
      </c>
      <c r="S784" t="s">
        <v>3618</v>
      </c>
      <c r="T784" t="s">
        <v>3619</v>
      </c>
      <c r="Y784" t="s">
        <v>3620</v>
      </c>
      <c r="Z784" t="s">
        <v>106</v>
      </c>
      <c r="AA784" t="s">
        <v>613</v>
      </c>
      <c r="AB784" t="s">
        <v>2398</v>
      </c>
      <c r="AC784">
        <v>42816210</v>
      </c>
      <c r="AD784" t="s">
        <v>3621</v>
      </c>
      <c r="AE784" t="s">
        <v>3622</v>
      </c>
      <c r="AF784">
        <v>245</v>
      </c>
      <c r="AM784" t="s">
        <v>222</v>
      </c>
      <c r="AN784" t="s">
        <v>108</v>
      </c>
      <c r="AP7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Row],[Comentário]]=back!C785,back!B785,""))))))))</f>
        <v/>
      </c>
      <c r="AQ7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85" spans="1:44" x14ac:dyDescent="0.25">
      <c r="A785" t="s">
        <v>5298</v>
      </c>
      <c r="B785">
        <v>136972534</v>
      </c>
      <c r="C785" t="s">
        <v>62</v>
      </c>
      <c r="E785">
        <v>27562650</v>
      </c>
      <c r="F785" t="s">
        <v>3617</v>
      </c>
      <c r="G785" t="s">
        <v>101</v>
      </c>
      <c r="I785">
        <v>40508511</v>
      </c>
      <c r="J785" t="s">
        <v>3616</v>
      </c>
      <c r="K785" s="9">
        <v>45665.678124999999</v>
      </c>
      <c r="L785" s="9">
        <v>45665.677222222221</v>
      </c>
      <c r="M785" s="9">
        <v>45665.678124999999</v>
      </c>
      <c r="N785" t="s">
        <v>62</v>
      </c>
      <c r="O785" t="s">
        <v>62</v>
      </c>
      <c r="P785" s="8">
        <v>45665</v>
      </c>
      <c r="Q785" t="s">
        <v>3864</v>
      </c>
      <c r="R785" t="s">
        <v>4596</v>
      </c>
      <c r="S785" t="s">
        <v>3618</v>
      </c>
      <c r="T785" t="s">
        <v>3619</v>
      </c>
      <c r="Y785" t="s">
        <v>3620</v>
      </c>
      <c r="Z785" t="s">
        <v>106</v>
      </c>
      <c r="AA785" t="s">
        <v>613</v>
      </c>
      <c r="AB785" t="s">
        <v>2398</v>
      </c>
      <c r="AC785">
        <v>42816210</v>
      </c>
      <c r="AD785" t="s">
        <v>3621</v>
      </c>
      <c r="AE785" t="s">
        <v>3622</v>
      </c>
      <c r="AF785">
        <v>245</v>
      </c>
      <c r="AM785" t="s">
        <v>222</v>
      </c>
      <c r="AN785" t="s">
        <v>108</v>
      </c>
      <c r="AP7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Row],[Comentário]]=back!C786,back!B786,""))))))))</f>
        <v/>
      </c>
      <c r="AQ7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6" spans="1:44" x14ac:dyDescent="0.25">
      <c r="A786" t="s">
        <v>5298</v>
      </c>
      <c r="B786">
        <v>136955264</v>
      </c>
      <c r="C786" t="s">
        <v>62</v>
      </c>
      <c r="E786">
        <v>27500160</v>
      </c>
      <c r="F786" t="s">
        <v>4822</v>
      </c>
      <c r="G786" t="s">
        <v>101</v>
      </c>
      <c r="I786">
        <v>40466480</v>
      </c>
      <c r="J786" t="s">
        <v>1623</v>
      </c>
      <c r="K786" s="9">
        <v>45665.619502314818</v>
      </c>
      <c r="L786" s="9">
        <v>45665.666666666664</v>
      </c>
      <c r="M786" s="9">
        <v>45665.672175925924</v>
      </c>
      <c r="N786" t="s">
        <v>62</v>
      </c>
      <c r="O786" t="s">
        <v>62</v>
      </c>
      <c r="P786" s="8">
        <v>45665</v>
      </c>
      <c r="R786" t="s">
        <v>4973</v>
      </c>
      <c r="S786" t="s">
        <v>1624</v>
      </c>
      <c r="Y786" t="s">
        <v>1625</v>
      </c>
      <c r="Z786" t="s">
        <v>106</v>
      </c>
      <c r="AA786" t="s">
        <v>107</v>
      </c>
      <c r="AB786" t="s">
        <v>1626</v>
      </c>
      <c r="AC786">
        <v>6612060</v>
      </c>
      <c r="AD786" t="s">
        <v>1627</v>
      </c>
      <c r="AE786" t="s">
        <v>1628</v>
      </c>
      <c r="AF786">
        <v>326</v>
      </c>
      <c r="AM786" t="s">
        <v>222</v>
      </c>
      <c r="AN786" t="s">
        <v>108</v>
      </c>
      <c r="AP7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Row],[Comentário]]=back!C787,back!B787,""))))))))</f>
        <v/>
      </c>
      <c r="AQ7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87" spans="1:44" x14ac:dyDescent="0.25">
      <c r="A787" t="s">
        <v>5298</v>
      </c>
      <c r="B787">
        <v>136971825</v>
      </c>
      <c r="C787" t="s">
        <v>62</v>
      </c>
      <c r="E787">
        <v>27500160</v>
      </c>
      <c r="F787" t="s">
        <v>4822</v>
      </c>
      <c r="G787" t="s">
        <v>101</v>
      </c>
      <c r="I787">
        <v>40466480</v>
      </c>
      <c r="J787" t="s">
        <v>1623</v>
      </c>
      <c r="K787" s="9">
        <v>45665.675474537034</v>
      </c>
      <c r="L787" s="9">
        <v>45665.672291666669</v>
      </c>
      <c r="M787" s="9">
        <v>45665.675474537034</v>
      </c>
      <c r="N787" t="s">
        <v>62</v>
      </c>
      <c r="O787" t="s">
        <v>62</v>
      </c>
      <c r="P787" s="8">
        <v>45665</v>
      </c>
      <c r="Q787" t="s">
        <v>3864</v>
      </c>
      <c r="R787" t="s">
        <v>4048</v>
      </c>
      <c r="S787" t="s">
        <v>1624</v>
      </c>
      <c r="Y787" t="s">
        <v>1625</v>
      </c>
      <c r="Z787" t="s">
        <v>106</v>
      </c>
      <c r="AA787" t="s">
        <v>107</v>
      </c>
      <c r="AB787" t="s">
        <v>1626</v>
      </c>
      <c r="AC787">
        <v>6612060</v>
      </c>
      <c r="AD787" t="s">
        <v>1627</v>
      </c>
      <c r="AE787" t="s">
        <v>1628</v>
      </c>
      <c r="AF787">
        <v>326</v>
      </c>
      <c r="AM787" t="s">
        <v>222</v>
      </c>
      <c r="AN787" t="s">
        <v>108</v>
      </c>
      <c r="AP7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Row],[Comentário]]=back!C788,back!B788,""))))))))</f>
        <v/>
      </c>
      <c r="AQ7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8" spans="1:44" x14ac:dyDescent="0.25">
      <c r="A788" t="s">
        <v>5298</v>
      </c>
      <c r="B788">
        <v>136971828</v>
      </c>
      <c r="C788" t="s">
        <v>62</v>
      </c>
      <c r="E788">
        <v>27500160</v>
      </c>
      <c r="F788" t="s">
        <v>4822</v>
      </c>
      <c r="G788" t="s">
        <v>101</v>
      </c>
      <c r="I788">
        <v>40466480</v>
      </c>
      <c r="J788" t="s">
        <v>1623</v>
      </c>
      <c r="K788" s="9">
        <v>45665.675486111111</v>
      </c>
      <c r="L788" s="9">
        <v>45665.672291666669</v>
      </c>
      <c r="M788" s="9">
        <v>45665.675486111111</v>
      </c>
      <c r="N788" t="s">
        <v>62</v>
      </c>
      <c r="O788" t="s">
        <v>62</v>
      </c>
      <c r="P788" s="8">
        <v>45665</v>
      </c>
      <c r="Q788" t="s">
        <v>3864</v>
      </c>
      <c r="R788" t="s">
        <v>4048</v>
      </c>
      <c r="S788" t="s">
        <v>1624</v>
      </c>
      <c r="Y788" t="s">
        <v>1625</v>
      </c>
      <c r="Z788" t="s">
        <v>106</v>
      </c>
      <c r="AA788" t="s">
        <v>107</v>
      </c>
      <c r="AB788" t="s">
        <v>1626</v>
      </c>
      <c r="AC788">
        <v>6612060</v>
      </c>
      <c r="AD788" t="s">
        <v>1627</v>
      </c>
      <c r="AE788" t="s">
        <v>1628</v>
      </c>
      <c r="AF788">
        <v>326</v>
      </c>
      <c r="AM788" t="s">
        <v>222</v>
      </c>
      <c r="AN788" t="s">
        <v>108</v>
      </c>
      <c r="AP7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Row],[Comentário]]=back!C789,back!B789,""))))))))</f>
        <v/>
      </c>
      <c r="AQ7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9" spans="1:44" x14ac:dyDescent="0.25">
      <c r="A789" t="s">
        <v>5298</v>
      </c>
      <c r="B789">
        <v>136971943</v>
      </c>
      <c r="C789" t="s">
        <v>62</v>
      </c>
      <c r="E789">
        <v>27500160</v>
      </c>
      <c r="F789" t="s">
        <v>4822</v>
      </c>
      <c r="G789" t="s">
        <v>101</v>
      </c>
      <c r="I789">
        <v>40466480</v>
      </c>
      <c r="J789" t="s">
        <v>1623</v>
      </c>
      <c r="K789" s="9">
        <v>45665.675879629627</v>
      </c>
      <c r="L789" s="9">
        <v>45665.672222222223</v>
      </c>
      <c r="M789" s="9">
        <v>45665.675879629627</v>
      </c>
      <c r="N789" t="s">
        <v>62</v>
      </c>
      <c r="O789" t="s">
        <v>62</v>
      </c>
      <c r="P789" s="8">
        <v>45665</v>
      </c>
      <c r="R789" t="s">
        <v>4974</v>
      </c>
      <c r="S789" t="s">
        <v>1624</v>
      </c>
      <c r="Y789" t="s">
        <v>1625</v>
      </c>
      <c r="Z789" t="s">
        <v>106</v>
      </c>
      <c r="AA789" t="s">
        <v>107</v>
      </c>
      <c r="AB789" t="s">
        <v>1626</v>
      </c>
      <c r="AC789">
        <v>6612060</v>
      </c>
      <c r="AD789" t="s">
        <v>1627</v>
      </c>
      <c r="AE789" t="s">
        <v>1628</v>
      </c>
      <c r="AF789">
        <v>326</v>
      </c>
      <c r="AM789" t="s">
        <v>222</v>
      </c>
      <c r="AN789" t="s">
        <v>108</v>
      </c>
      <c r="AP7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Row],[Comentário]]=back!C790,back!B790,""))))))))</f>
        <v/>
      </c>
      <c r="AQ7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0" spans="1:44" x14ac:dyDescent="0.25">
      <c r="A790" t="s">
        <v>5298</v>
      </c>
      <c r="B790">
        <v>136969936</v>
      </c>
      <c r="C790" t="s">
        <v>62</v>
      </c>
      <c r="E790">
        <v>28663250</v>
      </c>
      <c r="F790" t="s">
        <v>177</v>
      </c>
      <c r="G790" t="s">
        <v>101</v>
      </c>
      <c r="K790" s="9">
        <v>45665.668240740742</v>
      </c>
      <c r="L790" s="9">
        <v>45665.664143518516</v>
      </c>
      <c r="M790" s="9">
        <v>45665.668240740742</v>
      </c>
      <c r="N790" t="s">
        <v>62</v>
      </c>
      <c r="O790" t="s">
        <v>62</v>
      </c>
      <c r="P790" s="8">
        <v>45665</v>
      </c>
      <c r="Q790" t="s">
        <v>3864</v>
      </c>
      <c r="R790" t="s">
        <v>3911</v>
      </c>
      <c r="AP7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Row],[Comentário]]=back!C791,back!B791,""))))))))</f>
        <v/>
      </c>
      <c r="AQ7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1" spans="1:44" x14ac:dyDescent="0.25">
      <c r="A791" t="s">
        <v>5298</v>
      </c>
      <c r="B791">
        <v>136969944</v>
      </c>
      <c r="C791" t="s">
        <v>62</v>
      </c>
      <c r="E791">
        <v>28663250</v>
      </c>
      <c r="F791" t="s">
        <v>177</v>
      </c>
      <c r="G791" t="s">
        <v>101</v>
      </c>
      <c r="K791" s="9">
        <v>45665.668252314812</v>
      </c>
      <c r="L791" s="9">
        <v>45665.664143518516</v>
      </c>
      <c r="M791" s="9">
        <v>45665.668252314812</v>
      </c>
      <c r="N791" t="s">
        <v>62</v>
      </c>
      <c r="O791" t="s">
        <v>62</v>
      </c>
      <c r="P791" s="8">
        <v>45665</v>
      </c>
      <c r="Q791" t="s">
        <v>3864</v>
      </c>
      <c r="R791" t="s">
        <v>3911</v>
      </c>
      <c r="AP7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Row],[Comentário]]=back!C792,back!B792,""))))))))</f>
        <v/>
      </c>
      <c r="AQ7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2" spans="1:44" x14ac:dyDescent="0.25">
      <c r="A792" t="s">
        <v>5298</v>
      </c>
      <c r="B792">
        <v>136970833</v>
      </c>
      <c r="C792" t="s">
        <v>62</v>
      </c>
      <c r="E792">
        <v>28663250</v>
      </c>
      <c r="F792" t="s">
        <v>177</v>
      </c>
      <c r="G792" t="s">
        <v>101</v>
      </c>
      <c r="K792" s="9">
        <v>45665.6715625</v>
      </c>
      <c r="L792" s="9">
        <v>45665.663888888892</v>
      </c>
      <c r="M792" s="9">
        <v>45665.6715625</v>
      </c>
      <c r="N792" t="s">
        <v>62</v>
      </c>
      <c r="O792" t="s">
        <v>62</v>
      </c>
      <c r="P792" s="8">
        <v>45665</v>
      </c>
      <c r="R792" t="s">
        <v>4975</v>
      </c>
      <c r="AP7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Row],[Comentário]]=back!C793,back!B793,""))))))))</f>
        <v/>
      </c>
      <c r="AQ7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3" spans="1:44" x14ac:dyDescent="0.25">
      <c r="A793" t="s">
        <v>5298</v>
      </c>
      <c r="B793">
        <v>136968781</v>
      </c>
      <c r="C793" t="s">
        <v>62</v>
      </c>
      <c r="E793">
        <v>27500049</v>
      </c>
      <c r="F793" t="s">
        <v>3739</v>
      </c>
      <c r="G793" t="s">
        <v>101</v>
      </c>
      <c r="I793">
        <v>40466430</v>
      </c>
      <c r="J793" t="s">
        <v>3738</v>
      </c>
      <c r="K793" s="9">
        <v>45665.663240740738</v>
      </c>
      <c r="L793" s="9">
        <v>45665.663194444445</v>
      </c>
      <c r="M793" s="9">
        <v>45665.663240740738</v>
      </c>
      <c r="N793" t="s">
        <v>62</v>
      </c>
      <c r="O793" t="s">
        <v>62</v>
      </c>
      <c r="P793" s="8">
        <v>45665</v>
      </c>
      <c r="R793" t="s">
        <v>4875</v>
      </c>
      <c r="S793" t="s">
        <v>4906</v>
      </c>
      <c r="T793" t="s">
        <v>3740</v>
      </c>
      <c r="V793">
        <v>558130621314</v>
      </c>
      <c r="Y793" t="s">
        <v>3741</v>
      </c>
      <c r="Z793" t="s">
        <v>106</v>
      </c>
      <c r="AA793" t="s">
        <v>944</v>
      </c>
      <c r="AB793" t="s">
        <v>1785</v>
      </c>
      <c r="AC793">
        <v>52091010</v>
      </c>
      <c r="AD793" t="s">
        <v>3742</v>
      </c>
      <c r="AE793" t="s">
        <v>3743</v>
      </c>
      <c r="AF793">
        <v>4</v>
      </c>
      <c r="AG793" t="s">
        <v>3744</v>
      </c>
      <c r="AM793" t="s">
        <v>222</v>
      </c>
      <c r="AN793" t="s">
        <v>108</v>
      </c>
      <c r="AP7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Row],[Comentário]]=back!C794,back!B794,""))))))))</f>
        <v/>
      </c>
      <c r="AQ7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4" spans="1:44" x14ac:dyDescent="0.25">
      <c r="A794" t="s">
        <v>5298</v>
      </c>
      <c r="B794">
        <v>136968923</v>
      </c>
      <c r="C794" t="s">
        <v>62</v>
      </c>
      <c r="E794">
        <v>27500049</v>
      </c>
      <c r="F794" t="s">
        <v>3739</v>
      </c>
      <c r="G794" t="s">
        <v>101</v>
      </c>
      <c r="I794">
        <v>40466430</v>
      </c>
      <c r="J794" t="s">
        <v>3738</v>
      </c>
      <c r="K794" s="9">
        <v>45665.663900462961</v>
      </c>
      <c r="L794" s="9">
        <v>45665.663194444445</v>
      </c>
      <c r="M794" s="9">
        <v>45665.663900462961</v>
      </c>
      <c r="N794" t="s">
        <v>62</v>
      </c>
      <c r="O794" t="s">
        <v>62</v>
      </c>
      <c r="P794" s="8">
        <v>45665</v>
      </c>
      <c r="R794" t="s">
        <v>4976</v>
      </c>
      <c r="S794" t="s">
        <v>4906</v>
      </c>
      <c r="T794" t="s">
        <v>3740</v>
      </c>
      <c r="V794">
        <v>558130621314</v>
      </c>
      <c r="Y794" t="s">
        <v>3741</v>
      </c>
      <c r="Z794" t="s">
        <v>106</v>
      </c>
      <c r="AA794" t="s">
        <v>944</v>
      </c>
      <c r="AB794" t="s">
        <v>1785</v>
      </c>
      <c r="AC794">
        <v>52091010</v>
      </c>
      <c r="AD794" t="s">
        <v>3742</v>
      </c>
      <c r="AE794" t="s">
        <v>3743</v>
      </c>
      <c r="AF794">
        <v>4</v>
      </c>
      <c r="AG794" t="s">
        <v>3744</v>
      </c>
      <c r="AM794" t="s">
        <v>222</v>
      </c>
      <c r="AN794" t="s">
        <v>108</v>
      </c>
      <c r="AP7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Row],[Comentário]]=back!C795,back!B795,""))))))))</f>
        <v/>
      </c>
      <c r="AQ7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5" spans="1:44" x14ac:dyDescent="0.25">
      <c r="A795" t="s">
        <v>5298</v>
      </c>
      <c r="B795">
        <v>136968752</v>
      </c>
      <c r="C795" t="s">
        <v>62</v>
      </c>
      <c r="E795">
        <v>27500049</v>
      </c>
      <c r="F795" t="s">
        <v>3739</v>
      </c>
      <c r="G795" t="s">
        <v>101</v>
      </c>
      <c r="I795">
        <v>40466430</v>
      </c>
      <c r="J795" t="s">
        <v>3738</v>
      </c>
      <c r="K795" s="9">
        <v>45665.663078703707</v>
      </c>
      <c r="L795" s="9">
        <v>45665.662349537037</v>
      </c>
      <c r="M795" s="9">
        <v>45665.663090277776</v>
      </c>
      <c r="N795" t="s">
        <v>62</v>
      </c>
      <c r="O795" t="s">
        <v>62</v>
      </c>
      <c r="P795" s="8">
        <v>45665</v>
      </c>
      <c r="Q795" t="s">
        <v>3864</v>
      </c>
      <c r="R795" t="s">
        <v>4977</v>
      </c>
      <c r="S795" t="s">
        <v>4906</v>
      </c>
      <c r="T795" t="s">
        <v>3740</v>
      </c>
      <c r="V795">
        <v>558130621314</v>
      </c>
      <c r="Y795" t="s">
        <v>3741</v>
      </c>
      <c r="Z795" t="s">
        <v>106</v>
      </c>
      <c r="AA795" t="s">
        <v>944</v>
      </c>
      <c r="AB795" t="s">
        <v>1785</v>
      </c>
      <c r="AC795">
        <v>52091010</v>
      </c>
      <c r="AD795" t="s">
        <v>3742</v>
      </c>
      <c r="AE795" t="s">
        <v>3743</v>
      </c>
      <c r="AF795">
        <v>4</v>
      </c>
      <c r="AG795" t="s">
        <v>3744</v>
      </c>
      <c r="AM795" t="s">
        <v>222</v>
      </c>
      <c r="AN795" t="s">
        <v>108</v>
      </c>
      <c r="AP7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Row],[Comentário]]=back!C796,back!B796,""))))))))</f>
        <v/>
      </c>
      <c r="AQ7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6" spans="1:44" x14ac:dyDescent="0.25">
      <c r="A796" t="s">
        <v>5298</v>
      </c>
      <c r="B796">
        <v>136968601</v>
      </c>
      <c r="C796" t="s">
        <v>62</v>
      </c>
      <c r="E796">
        <v>27500049</v>
      </c>
      <c r="F796" t="s">
        <v>3739</v>
      </c>
      <c r="G796" t="s">
        <v>101</v>
      </c>
      <c r="I796">
        <v>40466430</v>
      </c>
      <c r="J796" t="s">
        <v>3738</v>
      </c>
      <c r="K796" s="9">
        <v>45665.662361111114</v>
      </c>
      <c r="L796" s="9">
        <v>45665.662152777775</v>
      </c>
      <c r="M796" s="9">
        <v>45665.662361111114</v>
      </c>
      <c r="N796" t="s">
        <v>62</v>
      </c>
      <c r="O796" t="s">
        <v>62</v>
      </c>
      <c r="P796" s="8">
        <v>45665</v>
      </c>
      <c r="Q796" t="s">
        <v>3864</v>
      </c>
      <c r="R796" t="s">
        <v>4978</v>
      </c>
      <c r="S796" t="s">
        <v>4906</v>
      </c>
      <c r="T796" t="s">
        <v>3740</v>
      </c>
      <c r="V796">
        <v>558130621314</v>
      </c>
      <c r="Y796" t="s">
        <v>3741</v>
      </c>
      <c r="Z796" t="s">
        <v>106</v>
      </c>
      <c r="AA796" t="s">
        <v>944</v>
      </c>
      <c r="AB796" t="s">
        <v>1785</v>
      </c>
      <c r="AC796">
        <v>52091010</v>
      </c>
      <c r="AD796" t="s">
        <v>3742</v>
      </c>
      <c r="AE796" t="s">
        <v>3743</v>
      </c>
      <c r="AF796">
        <v>4</v>
      </c>
      <c r="AG796" t="s">
        <v>3744</v>
      </c>
      <c r="AM796" t="s">
        <v>222</v>
      </c>
      <c r="AN796" t="s">
        <v>108</v>
      </c>
      <c r="AP7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Row],[Comentário]]=back!C797,back!B797,""))))))))</f>
        <v/>
      </c>
      <c r="AQ7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7" spans="1:44" x14ac:dyDescent="0.25">
      <c r="A797" t="s">
        <v>5298</v>
      </c>
      <c r="B797">
        <v>136968556</v>
      </c>
      <c r="C797" t="s">
        <v>62</v>
      </c>
      <c r="E797">
        <v>27500049</v>
      </c>
      <c r="F797" t="s">
        <v>3739</v>
      </c>
      <c r="G797" t="s">
        <v>101</v>
      </c>
      <c r="I797">
        <v>40466430</v>
      </c>
      <c r="J797" t="s">
        <v>3738</v>
      </c>
      <c r="K797" s="9">
        <v>45665.662164351852</v>
      </c>
      <c r="L797" s="9">
        <v>45665.661979166667</v>
      </c>
      <c r="M797" s="9">
        <v>45665.662164351852</v>
      </c>
      <c r="N797" t="s">
        <v>62</v>
      </c>
      <c r="O797" t="s">
        <v>62</v>
      </c>
      <c r="P797" s="8">
        <v>45665</v>
      </c>
      <c r="Q797" t="s">
        <v>3864</v>
      </c>
      <c r="R797" t="s">
        <v>4706</v>
      </c>
      <c r="S797" t="s">
        <v>4906</v>
      </c>
      <c r="T797" t="s">
        <v>3740</v>
      </c>
      <c r="V797">
        <v>558130621314</v>
      </c>
      <c r="Y797" t="s">
        <v>3741</v>
      </c>
      <c r="Z797" t="s">
        <v>106</v>
      </c>
      <c r="AA797" t="s">
        <v>944</v>
      </c>
      <c r="AB797" t="s">
        <v>1785</v>
      </c>
      <c r="AC797">
        <v>52091010</v>
      </c>
      <c r="AD797" t="s">
        <v>3742</v>
      </c>
      <c r="AE797" t="s">
        <v>3743</v>
      </c>
      <c r="AF797">
        <v>4</v>
      </c>
      <c r="AG797" t="s">
        <v>3744</v>
      </c>
      <c r="AM797" t="s">
        <v>222</v>
      </c>
      <c r="AN797" t="s">
        <v>108</v>
      </c>
      <c r="AP7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Row],[Comentário]]=back!C798,back!B798,""))))))))</f>
        <v/>
      </c>
      <c r="AQ7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8" spans="1:44" x14ac:dyDescent="0.25">
      <c r="A798" t="s">
        <v>5298</v>
      </c>
      <c r="B798">
        <v>136968507</v>
      </c>
      <c r="C798" t="s">
        <v>62</v>
      </c>
      <c r="E798">
        <v>27500049</v>
      </c>
      <c r="F798" t="s">
        <v>3739</v>
      </c>
      <c r="G798" t="s">
        <v>101</v>
      </c>
      <c r="I798">
        <v>40466430</v>
      </c>
      <c r="J798" t="s">
        <v>3738</v>
      </c>
      <c r="K798" s="9">
        <v>45665.661979166667</v>
      </c>
      <c r="L798" s="9">
        <v>45665.661226851851</v>
      </c>
      <c r="M798" s="9">
        <v>45665.661979166667</v>
      </c>
      <c r="N798" t="s">
        <v>62</v>
      </c>
      <c r="O798" t="s">
        <v>62</v>
      </c>
      <c r="P798" s="8">
        <v>45665</v>
      </c>
      <c r="Q798" t="s">
        <v>3864</v>
      </c>
      <c r="R798" t="s">
        <v>4907</v>
      </c>
      <c r="S798" t="s">
        <v>4906</v>
      </c>
      <c r="T798" t="s">
        <v>3740</v>
      </c>
      <c r="V798">
        <v>558130621314</v>
      </c>
      <c r="Y798" t="s">
        <v>3741</v>
      </c>
      <c r="Z798" t="s">
        <v>106</v>
      </c>
      <c r="AA798" t="s">
        <v>944</v>
      </c>
      <c r="AB798" t="s">
        <v>1785</v>
      </c>
      <c r="AC798">
        <v>52091010</v>
      </c>
      <c r="AD798" t="s">
        <v>3742</v>
      </c>
      <c r="AE798" t="s">
        <v>3743</v>
      </c>
      <c r="AF798">
        <v>4</v>
      </c>
      <c r="AG798" t="s">
        <v>3744</v>
      </c>
      <c r="AM798" t="s">
        <v>222</v>
      </c>
      <c r="AN798" t="s">
        <v>108</v>
      </c>
      <c r="AP7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Row],[Comentário]]=back!C799,back!B799,""))))))))</f>
        <v/>
      </c>
      <c r="AQ7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9" spans="1:44" x14ac:dyDescent="0.25">
      <c r="A799" t="s">
        <v>5298</v>
      </c>
      <c r="B799">
        <v>136964731</v>
      </c>
      <c r="C799" t="s">
        <v>62</v>
      </c>
      <c r="E799">
        <v>27564217</v>
      </c>
      <c r="F799" t="s">
        <v>3600</v>
      </c>
      <c r="G799" t="s">
        <v>101</v>
      </c>
      <c r="I799">
        <v>40508937</v>
      </c>
      <c r="J799" t="s">
        <v>3599</v>
      </c>
      <c r="K799" s="9">
        <v>45665.659189814818</v>
      </c>
      <c r="L799" s="9">
        <v>45665.652083333334</v>
      </c>
      <c r="M799" s="9">
        <v>45665.659189814818</v>
      </c>
      <c r="N799" t="s">
        <v>62</v>
      </c>
      <c r="O799" t="s">
        <v>62</v>
      </c>
      <c r="P799" s="8">
        <v>45665</v>
      </c>
      <c r="R799" t="s">
        <v>4979</v>
      </c>
      <c r="S799" t="s">
        <v>3601</v>
      </c>
      <c r="Y799" t="s">
        <v>3602</v>
      </c>
      <c r="Z799" t="s">
        <v>106</v>
      </c>
      <c r="AA799" t="s">
        <v>107</v>
      </c>
      <c r="AB799" t="s">
        <v>110</v>
      </c>
      <c r="AC799">
        <v>4183000</v>
      </c>
      <c r="AD799" t="s">
        <v>3603</v>
      </c>
      <c r="AE799" t="s">
        <v>3604</v>
      </c>
      <c r="AF799">
        <v>35</v>
      </c>
      <c r="AM799" t="s">
        <v>222</v>
      </c>
      <c r="AN799" t="s">
        <v>108</v>
      </c>
      <c r="AP7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Row],[Comentário]]=back!C800,back!B800,""))))))))</f>
        <v/>
      </c>
      <c r="AQ7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0" spans="1:44" x14ac:dyDescent="0.25">
      <c r="A800" t="s">
        <v>5298</v>
      </c>
      <c r="B800">
        <v>136963514</v>
      </c>
      <c r="C800" t="s">
        <v>62</v>
      </c>
      <c r="E800">
        <v>27564217</v>
      </c>
      <c r="F800" t="s">
        <v>3600</v>
      </c>
      <c r="G800" t="s">
        <v>101</v>
      </c>
      <c r="I800">
        <v>40508937</v>
      </c>
      <c r="J800" t="s">
        <v>3599</v>
      </c>
      <c r="K800" s="9">
        <v>45665.654421296298</v>
      </c>
      <c r="L800" s="9">
        <v>45665.651921296296</v>
      </c>
      <c r="M800" s="9">
        <v>45665.654421296298</v>
      </c>
      <c r="N800" t="s">
        <v>62</v>
      </c>
      <c r="O800" t="s">
        <v>62</v>
      </c>
      <c r="P800" s="8">
        <v>45665</v>
      </c>
      <c r="Q800" t="s">
        <v>3864</v>
      </c>
      <c r="R800" t="s">
        <v>4623</v>
      </c>
      <c r="S800" t="s">
        <v>3601</v>
      </c>
      <c r="Y800" t="s">
        <v>3602</v>
      </c>
      <c r="Z800" t="s">
        <v>106</v>
      </c>
      <c r="AA800" t="s">
        <v>107</v>
      </c>
      <c r="AB800" t="s">
        <v>110</v>
      </c>
      <c r="AC800">
        <v>4183000</v>
      </c>
      <c r="AD800" t="s">
        <v>3603</v>
      </c>
      <c r="AE800" t="s">
        <v>3604</v>
      </c>
      <c r="AF800">
        <v>35</v>
      </c>
      <c r="AM800" t="s">
        <v>222</v>
      </c>
      <c r="AN800" t="s">
        <v>108</v>
      </c>
      <c r="AP8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Row],[Comentário]]=back!C801,back!B801,""))))))))</f>
        <v/>
      </c>
      <c r="AQ8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1" spans="1:44" x14ac:dyDescent="0.25">
      <c r="A801" t="s">
        <v>5298</v>
      </c>
      <c r="B801">
        <v>136840468</v>
      </c>
      <c r="C801" t="s">
        <v>62</v>
      </c>
      <c r="E801">
        <v>27564217</v>
      </c>
      <c r="F801" t="s">
        <v>3600</v>
      </c>
      <c r="G801" t="s">
        <v>101</v>
      </c>
      <c r="I801">
        <v>40508937</v>
      </c>
      <c r="J801" t="s">
        <v>3599</v>
      </c>
      <c r="K801" s="9">
        <v>45664.646828703706</v>
      </c>
      <c r="L801" s="9">
        <v>45665.645833333336</v>
      </c>
      <c r="M801" s="9">
        <v>45665.65179398148</v>
      </c>
      <c r="N801" t="s">
        <v>62</v>
      </c>
      <c r="O801" t="s">
        <v>62</v>
      </c>
      <c r="P801" s="8">
        <v>45665</v>
      </c>
      <c r="R801" t="s">
        <v>4865</v>
      </c>
      <c r="S801" t="s">
        <v>3601</v>
      </c>
      <c r="Y801" t="s">
        <v>3602</v>
      </c>
      <c r="Z801" t="s">
        <v>106</v>
      </c>
      <c r="AA801" t="s">
        <v>107</v>
      </c>
      <c r="AB801" t="s">
        <v>110</v>
      </c>
      <c r="AC801">
        <v>4183000</v>
      </c>
      <c r="AD801" t="s">
        <v>3603</v>
      </c>
      <c r="AE801" t="s">
        <v>3604</v>
      </c>
      <c r="AF801">
        <v>35</v>
      </c>
      <c r="AM801" t="s">
        <v>222</v>
      </c>
      <c r="AN801" t="s">
        <v>108</v>
      </c>
      <c r="AP8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Row],[Comentário]]=back!C802,back!B802,""))))))))</f>
        <v/>
      </c>
      <c r="AQ8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2" spans="1:44" x14ac:dyDescent="0.25">
      <c r="A802" t="s">
        <v>5298</v>
      </c>
      <c r="B802">
        <v>136962697</v>
      </c>
      <c r="C802" t="s">
        <v>62</v>
      </c>
      <c r="E802">
        <v>28616227</v>
      </c>
      <c r="F802" t="s">
        <v>226</v>
      </c>
      <c r="G802" t="s">
        <v>101</v>
      </c>
      <c r="I802">
        <v>41071970</v>
      </c>
      <c r="J802" t="s">
        <v>225</v>
      </c>
      <c r="K802" s="9">
        <v>45665.65121527778</v>
      </c>
      <c r="L802" s="9">
        <v>45665.647916666669</v>
      </c>
      <c r="M802" s="9">
        <v>45665.65121527778</v>
      </c>
      <c r="N802" t="s">
        <v>62</v>
      </c>
      <c r="O802" t="s">
        <v>62</v>
      </c>
      <c r="P802" s="8">
        <v>45665</v>
      </c>
      <c r="R802" t="s">
        <v>4980</v>
      </c>
      <c r="S802" t="s">
        <v>227</v>
      </c>
      <c r="T802" t="s">
        <v>228</v>
      </c>
      <c r="Y802" t="s">
        <v>229</v>
      </c>
      <c r="Z802" t="s">
        <v>106</v>
      </c>
      <c r="AA802" t="s">
        <v>107</v>
      </c>
      <c r="AB802" t="s">
        <v>110</v>
      </c>
      <c r="AC802">
        <v>3137020</v>
      </c>
      <c r="AD802" t="s">
        <v>230</v>
      </c>
      <c r="AE802" t="s">
        <v>231</v>
      </c>
      <c r="AF802">
        <v>513</v>
      </c>
      <c r="AM802" t="s">
        <v>119</v>
      </c>
      <c r="AP8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Row],[Comentário]]=back!C803,back!B803,""))))))))</f>
        <v/>
      </c>
      <c r="AQ8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3" spans="1:44" x14ac:dyDescent="0.25">
      <c r="A803" t="s">
        <v>5298</v>
      </c>
      <c r="B803">
        <v>136962013</v>
      </c>
      <c r="C803" t="s">
        <v>62</v>
      </c>
      <c r="E803">
        <v>28616227</v>
      </c>
      <c r="F803" t="s">
        <v>226</v>
      </c>
      <c r="G803" t="s">
        <v>101</v>
      </c>
      <c r="I803">
        <v>41071970</v>
      </c>
      <c r="J803" t="s">
        <v>225</v>
      </c>
      <c r="K803" s="9">
        <v>45665.648287037038</v>
      </c>
      <c r="L803" s="9">
        <v>45665.647916666669</v>
      </c>
      <c r="M803" s="9">
        <v>45665.648287037038</v>
      </c>
      <c r="N803" t="s">
        <v>62</v>
      </c>
      <c r="O803" t="s">
        <v>62</v>
      </c>
      <c r="P803" s="8">
        <v>45665</v>
      </c>
      <c r="Q803" t="s">
        <v>3868</v>
      </c>
      <c r="R803" t="s">
        <v>4981</v>
      </c>
      <c r="S803" t="s">
        <v>227</v>
      </c>
      <c r="T803" t="s">
        <v>228</v>
      </c>
      <c r="Y803" t="s">
        <v>229</v>
      </c>
      <c r="Z803" t="s">
        <v>106</v>
      </c>
      <c r="AA803" t="s">
        <v>107</v>
      </c>
      <c r="AB803" t="s">
        <v>110</v>
      </c>
      <c r="AC803">
        <v>3137020</v>
      </c>
      <c r="AD803" t="s">
        <v>230</v>
      </c>
      <c r="AE803" t="s">
        <v>231</v>
      </c>
      <c r="AF803">
        <v>513</v>
      </c>
      <c r="AM803" t="s">
        <v>119</v>
      </c>
      <c r="AP8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Row],[Comentário]]=back!C804,back!B804,""))))))))</f>
        <v/>
      </c>
      <c r="AQ8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4" spans="1:44" x14ac:dyDescent="0.25">
      <c r="A804" t="s">
        <v>5298</v>
      </c>
      <c r="B804">
        <v>136961914</v>
      </c>
      <c r="C804" t="s">
        <v>62</v>
      </c>
      <c r="E804">
        <v>28616227</v>
      </c>
      <c r="F804" t="s">
        <v>226</v>
      </c>
      <c r="G804" t="s">
        <v>101</v>
      </c>
      <c r="I804">
        <v>41071970</v>
      </c>
      <c r="J804" t="s">
        <v>225</v>
      </c>
      <c r="K804" s="9">
        <v>45665.647777777776</v>
      </c>
      <c r="L804" s="9">
        <v>45665.644780092596</v>
      </c>
      <c r="M804" s="9">
        <v>45665.647777777776</v>
      </c>
      <c r="N804" t="s">
        <v>62</v>
      </c>
      <c r="O804" t="s">
        <v>62</v>
      </c>
      <c r="P804" s="8">
        <v>45665</v>
      </c>
      <c r="Q804" t="s">
        <v>3864</v>
      </c>
      <c r="R804" t="s">
        <v>3937</v>
      </c>
      <c r="S804" t="s">
        <v>227</v>
      </c>
      <c r="T804" t="s">
        <v>228</v>
      </c>
      <c r="Y804" t="s">
        <v>229</v>
      </c>
      <c r="Z804" t="s">
        <v>106</v>
      </c>
      <c r="AA804" t="s">
        <v>107</v>
      </c>
      <c r="AB804" t="s">
        <v>110</v>
      </c>
      <c r="AC804">
        <v>3137020</v>
      </c>
      <c r="AD804" t="s">
        <v>230</v>
      </c>
      <c r="AE804" t="s">
        <v>231</v>
      </c>
      <c r="AF804">
        <v>513</v>
      </c>
      <c r="AM804" t="s">
        <v>119</v>
      </c>
      <c r="AP8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Row],[Comentário]]=back!C805,back!B805,""))))))))</f>
        <v/>
      </c>
      <c r="AQ8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5" spans="1:44" x14ac:dyDescent="0.25">
      <c r="A805" t="s">
        <v>5298</v>
      </c>
      <c r="B805">
        <v>136748268</v>
      </c>
      <c r="C805" t="s">
        <v>62</v>
      </c>
      <c r="E805">
        <v>28616227</v>
      </c>
      <c r="F805" t="s">
        <v>226</v>
      </c>
      <c r="G805" t="s">
        <v>101</v>
      </c>
      <c r="I805">
        <v>41071970</v>
      </c>
      <c r="J805" t="s">
        <v>225</v>
      </c>
      <c r="K805" s="9">
        <v>45663.633310185185</v>
      </c>
      <c r="L805" s="9">
        <v>45665.632638888892</v>
      </c>
      <c r="M805" s="9">
        <v>45665.644571759258</v>
      </c>
      <c r="N805" t="s">
        <v>62</v>
      </c>
      <c r="O805" t="s">
        <v>62</v>
      </c>
      <c r="P805" s="8">
        <v>45665</v>
      </c>
      <c r="R805" t="s">
        <v>3883</v>
      </c>
      <c r="S805" t="s">
        <v>227</v>
      </c>
      <c r="T805" t="s">
        <v>228</v>
      </c>
      <c r="Y805" t="s">
        <v>229</v>
      </c>
      <c r="Z805" t="s">
        <v>106</v>
      </c>
      <c r="AA805" t="s">
        <v>107</v>
      </c>
      <c r="AB805" t="s">
        <v>110</v>
      </c>
      <c r="AC805">
        <v>3137020</v>
      </c>
      <c r="AD805" t="s">
        <v>230</v>
      </c>
      <c r="AE805" t="s">
        <v>231</v>
      </c>
      <c r="AF805">
        <v>513</v>
      </c>
      <c r="AM805" t="s">
        <v>119</v>
      </c>
      <c r="AP8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Row],[Comentário]]=back!C806,back!B806,""))))))))</f>
        <v/>
      </c>
      <c r="AQ8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6" spans="1:44" x14ac:dyDescent="0.25">
      <c r="A806" t="s">
        <v>5298</v>
      </c>
      <c r="B806">
        <v>136916695</v>
      </c>
      <c r="C806" t="s">
        <v>62</v>
      </c>
      <c r="E806">
        <v>28591853</v>
      </c>
      <c r="F806" t="s">
        <v>238</v>
      </c>
      <c r="G806" t="s">
        <v>101</v>
      </c>
      <c r="I806">
        <v>41058256</v>
      </c>
      <c r="J806" t="s">
        <v>237</v>
      </c>
      <c r="K806" s="9">
        <v>45665.434166666666</v>
      </c>
      <c r="L806" s="9">
        <v>45665.625</v>
      </c>
      <c r="M806" s="9">
        <v>45665.643796296295</v>
      </c>
      <c r="N806" t="s">
        <v>62</v>
      </c>
      <c r="O806" t="s">
        <v>62</v>
      </c>
      <c r="P806" s="8">
        <v>45665</v>
      </c>
      <c r="R806" t="s">
        <v>3874</v>
      </c>
      <c r="S806" t="s">
        <v>239</v>
      </c>
      <c r="T806" t="s">
        <v>240</v>
      </c>
      <c r="U806" t="s">
        <v>241</v>
      </c>
      <c r="V806">
        <v>551135279970</v>
      </c>
      <c r="Y806" t="s">
        <v>242</v>
      </c>
      <c r="Z806" t="s">
        <v>106</v>
      </c>
      <c r="AA806" t="s">
        <v>107</v>
      </c>
      <c r="AB806" t="s">
        <v>243</v>
      </c>
      <c r="AC806">
        <v>7054030</v>
      </c>
      <c r="AD806" t="s">
        <v>244</v>
      </c>
      <c r="AE806" t="s">
        <v>245</v>
      </c>
      <c r="AF806">
        <v>747</v>
      </c>
      <c r="AM806" t="s">
        <v>222</v>
      </c>
      <c r="AP8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Row],[Comentário]]=back!C807,back!B807,""))))))))</f>
        <v/>
      </c>
      <c r="AQ8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7" spans="1:44" x14ac:dyDescent="0.25">
      <c r="A807" t="s">
        <v>5298</v>
      </c>
      <c r="B807">
        <v>136961087</v>
      </c>
      <c r="C807" t="s">
        <v>62</v>
      </c>
      <c r="E807">
        <v>28591853</v>
      </c>
      <c r="F807" t="s">
        <v>238</v>
      </c>
      <c r="G807" t="s">
        <v>101</v>
      </c>
      <c r="I807">
        <v>41058256</v>
      </c>
      <c r="J807" t="s">
        <v>237</v>
      </c>
      <c r="K807" s="9">
        <v>45665.644201388888</v>
      </c>
      <c r="L807" s="9">
        <v>45665.643750000003</v>
      </c>
      <c r="M807" s="9">
        <v>45665.644201388888</v>
      </c>
      <c r="N807" t="s">
        <v>62</v>
      </c>
      <c r="O807" t="s">
        <v>62</v>
      </c>
      <c r="P807" s="8">
        <v>45665</v>
      </c>
      <c r="R807" t="s">
        <v>4982</v>
      </c>
      <c r="S807" t="s">
        <v>239</v>
      </c>
      <c r="T807" t="s">
        <v>240</v>
      </c>
      <c r="U807" t="s">
        <v>241</v>
      </c>
      <c r="V807">
        <v>551135279970</v>
      </c>
      <c r="Y807" t="s">
        <v>242</v>
      </c>
      <c r="Z807" t="s">
        <v>106</v>
      </c>
      <c r="AA807" t="s">
        <v>107</v>
      </c>
      <c r="AB807" t="s">
        <v>243</v>
      </c>
      <c r="AC807">
        <v>7054030</v>
      </c>
      <c r="AD807" t="s">
        <v>244</v>
      </c>
      <c r="AE807" t="s">
        <v>245</v>
      </c>
      <c r="AF807">
        <v>747</v>
      </c>
      <c r="AM807" t="s">
        <v>222</v>
      </c>
      <c r="AP8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Row],[Comentário]]=back!C808,back!B808,""))))))))</f>
        <v/>
      </c>
      <c r="AQ8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8" spans="1:44" x14ac:dyDescent="0.25">
      <c r="A808" t="s">
        <v>5298</v>
      </c>
      <c r="B808">
        <v>136961030</v>
      </c>
      <c r="C808" t="s">
        <v>62</v>
      </c>
      <c r="E808">
        <v>28591853</v>
      </c>
      <c r="F808" t="s">
        <v>238</v>
      </c>
      <c r="G808" t="s">
        <v>101</v>
      </c>
      <c r="I808">
        <v>41058256</v>
      </c>
      <c r="J808" t="s">
        <v>237</v>
      </c>
      <c r="K808" s="9">
        <v>45665.643935185188</v>
      </c>
      <c r="L808" s="9">
        <v>45665.643090277779</v>
      </c>
      <c r="M808" s="9">
        <v>45665.643946759257</v>
      </c>
      <c r="N808" t="s">
        <v>62</v>
      </c>
      <c r="O808" t="s">
        <v>62</v>
      </c>
      <c r="P808" s="8">
        <v>45665</v>
      </c>
      <c r="Q808" t="s">
        <v>3864</v>
      </c>
      <c r="R808" t="s">
        <v>4291</v>
      </c>
      <c r="S808" t="s">
        <v>239</v>
      </c>
      <c r="T808" t="s">
        <v>240</v>
      </c>
      <c r="U808" t="s">
        <v>241</v>
      </c>
      <c r="V808">
        <v>551135279970</v>
      </c>
      <c r="Y808" t="s">
        <v>242</v>
      </c>
      <c r="Z808" t="s">
        <v>106</v>
      </c>
      <c r="AA808" t="s">
        <v>107</v>
      </c>
      <c r="AB808" t="s">
        <v>243</v>
      </c>
      <c r="AC808">
        <v>7054030</v>
      </c>
      <c r="AD808" t="s">
        <v>244</v>
      </c>
      <c r="AE808" t="s">
        <v>245</v>
      </c>
      <c r="AF808">
        <v>747</v>
      </c>
      <c r="AM808" t="s">
        <v>222</v>
      </c>
      <c r="AP8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Row],[Comentário]]=back!C809,back!B809,""))))))))</f>
        <v/>
      </c>
      <c r="AQ8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9" spans="1:44" x14ac:dyDescent="0.25">
      <c r="A809" t="s">
        <v>5298</v>
      </c>
      <c r="B809">
        <v>136960551</v>
      </c>
      <c r="C809" t="s">
        <v>62</v>
      </c>
      <c r="E809">
        <v>27493113</v>
      </c>
      <c r="F809" t="s">
        <v>3788</v>
      </c>
      <c r="G809" t="s">
        <v>101</v>
      </c>
      <c r="I809">
        <v>40463864</v>
      </c>
      <c r="J809" t="s">
        <v>3787</v>
      </c>
      <c r="K809" s="9">
        <v>45665.642233796294</v>
      </c>
      <c r="L809" s="9">
        <v>45665.638888888891</v>
      </c>
      <c r="M809" s="9">
        <v>45665.642233796294</v>
      </c>
      <c r="N809" t="s">
        <v>62</v>
      </c>
      <c r="O809" t="s">
        <v>62</v>
      </c>
      <c r="P809" s="8">
        <v>45665</v>
      </c>
      <c r="R809" t="s">
        <v>4983</v>
      </c>
      <c r="S809" t="s">
        <v>3789</v>
      </c>
      <c r="Y809" t="s">
        <v>3790</v>
      </c>
      <c r="Z809" t="s">
        <v>106</v>
      </c>
      <c r="AA809" t="s">
        <v>1074</v>
      </c>
      <c r="AB809" t="s">
        <v>3791</v>
      </c>
      <c r="AC809">
        <v>29830000</v>
      </c>
      <c r="AD809" t="s">
        <v>1697</v>
      </c>
      <c r="AE809" t="s">
        <v>3792</v>
      </c>
      <c r="AF809">
        <v>663</v>
      </c>
      <c r="AM809" t="s">
        <v>119</v>
      </c>
      <c r="AN809" t="s">
        <v>108</v>
      </c>
      <c r="AP8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Row],[Comentário]]=back!C810,back!B810,""))))))))</f>
        <v/>
      </c>
      <c r="AQ8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0" spans="1:44" x14ac:dyDescent="0.25">
      <c r="A810" t="s">
        <v>5298</v>
      </c>
      <c r="B810">
        <v>136959855</v>
      </c>
      <c r="C810" t="s">
        <v>62</v>
      </c>
      <c r="E810">
        <v>27493113</v>
      </c>
      <c r="F810" t="s">
        <v>3788</v>
      </c>
      <c r="G810" t="s">
        <v>101</v>
      </c>
      <c r="I810">
        <v>40463864</v>
      </c>
      <c r="J810" t="s">
        <v>3787</v>
      </c>
      <c r="K810" s="9">
        <v>45665.639398148145</v>
      </c>
      <c r="L810" s="9">
        <v>45665.638796296298</v>
      </c>
      <c r="M810" s="9">
        <v>45665.639398148145</v>
      </c>
      <c r="N810" t="s">
        <v>62</v>
      </c>
      <c r="O810" t="s">
        <v>62</v>
      </c>
      <c r="P810" s="8">
        <v>45665</v>
      </c>
      <c r="Q810" t="s">
        <v>3864</v>
      </c>
      <c r="R810" t="s">
        <v>4815</v>
      </c>
      <c r="S810" t="s">
        <v>3789</v>
      </c>
      <c r="Y810" t="s">
        <v>3790</v>
      </c>
      <c r="Z810" t="s">
        <v>106</v>
      </c>
      <c r="AA810" t="s">
        <v>1074</v>
      </c>
      <c r="AB810" t="s">
        <v>3791</v>
      </c>
      <c r="AC810">
        <v>29830000</v>
      </c>
      <c r="AD810" t="s">
        <v>1697</v>
      </c>
      <c r="AE810" t="s">
        <v>3792</v>
      </c>
      <c r="AF810">
        <v>663</v>
      </c>
      <c r="AM810" t="s">
        <v>119</v>
      </c>
      <c r="AN810" t="s">
        <v>108</v>
      </c>
      <c r="AP8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Row],[Comentário]]=back!C811,back!B811,""))))))))</f>
        <v/>
      </c>
      <c r="AQ8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1" spans="1:44" x14ac:dyDescent="0.25">
      <c r="A811" t="s">
        <v>5298</v>
      </c>
      <c r="B811">
        <v>136959658</v>
      </c>
      <c r="C811" t="s">
        <v>62</v>
      </c>
      <c r="E811">
        <v>27493113</v>
      </c>
      <c r="F811" t="s">
        <v>3788</v>
      </c>
      <c r="G811" t="s">
        <v>101</v>
      </c>
      <c r="I811">
        <v>40463864</v>
      </c>
      <c r="J811" t="s">
        <v>3787</v>
      </c>
      <c r="K811" s="9">
        <v>45665.638449074075</v>
      </c>
      <c r="L811" s="9">
        <v>45665.636180555557</v>
      </c>
      <c r="M811" s="9">
        <v>45665.638449074075</v>
      </c>
      <c r="N811" t="s">
        <v>62</v>
      </c>
      <c r="O811" t="s">
        <v>62</v>
      </c>
      <c r="P811" s="8">
        <v>45665</v>
      </c>
      <c r="Q811" t="s">
        <v>3864</v>
      </c>
      <c r="R811" t="s">
        <v>4815</v>
      </c>
      <c r="S811" t="s">
        <v>3789</v>
      </c>
      <c r="Y811" t="s">
        <v>3790</v>
      </c>
      <c r="Z811" t="s">
        <v>106</v>
      </c>
      <c r="AA811" t="s">
        <v>1074</v>
      </c>
      <c r="AB811" t="s">
        <v>3791</v>
      </c>
      <c r="AC811">
        <v>29830000</v>
      </c>
      <c r="AD811" t="s">
        <v>1697</v>
      </c>
      <c r="AE811" t="s">
        <v>3792</v>
      </c>
      <c r="AF811">
        <v>663</v>
      </c>
      <c r="AM811" t="s">
        <v>119</v>
      </c>
      <c r="AN811" t="s">
        <v>108</v>
      </c>
      <c r="AP8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Row],[Comentário]]=back!C812,back!B812,""))))))))</f>
        <v/>
      </c>
      <c r="AQ8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2" spans="1:44" x14ac:dyDescent="0.25">
      <c r="A812" t="s">
        <v>5298</v>
      </c>
      <c r="B812">
        <v>136959061</v>
      </c>
      <c r="C812" t="s">
        <v>62</v>
      </c>
      <c r="E812">
        <v>27500285</v>
      </c>
      <c r="F812" t="s">
        <v>3750</v>
      </c>
      <c r="G812" t="s">
        <v>101</v>
      </c>
      <c r="I812">
        <v>40466586</v>
      </c>
      <c r="J812" t="s">
        <v>3749</v>
      </c>
      <c r="K812" s="9">
        <v>45665.635891203703</v>
      </c>
      <c r="L812" s="9">
        <v>45665.635416666664</v>
      </c>
      <c r="M812" s="9">
        <v>45665.635891203703</v>
      </c>
      <c r="N812" t="s">
        <v>62</v>
      </c>
      <c r="O812" t="s">
        <v>62</v>
      </c>
      <c r="P812" s="8">
        <v>45665</v>
      </c>
      <c r="R812" t="s">
        <v>4875</v>
      </c>
      <c r="S812" t="s">
        <v>3751</v>
      </c>
      <c r="T812" t="s">
        <v>4826</v>
      </c>
      <c r="Y812" t="s">
        <v>3752</v>
      </c>
      <c r="Z812" t="s">
        <v>106</v>
      </c>
      <c r="AA812" t="s">
        <v>148</v>
      </c>
      <c r="AB812" t="s">
        <v>149</v>
      </c>
      <c r="AC812">
        <v>21535490</v>
      </c>
      <c r="AD812" t="s">
        <v>2700</v>
      </c>
      <c r="AE812" t="s">
        <v>2701</v>
      </c>
      <c r="AF812">
        <v>300</v>
      </c>
      <c r="AG812" t="s">
        <v>3753</v>
      </c>
      <c r="AM812" t="s">
        <v>222</v>
      </c>
      <c r="AN812" t="s">
        <v>261</v>
      </c>
      <c r="AP8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Row],[Comentário]]=back!C813,back!B813,""))))))))</f>
        <v/>
      </c>
      <c r="AQ8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3" spans="1:44" x14ac:dyDescent="0.25">
      <c r="A813" t="s">
        <v>5298</v>
      </c>
      <c r="B813">
        <v>136959097</v>
      </c>
      <c r="C813" t="s">
        <v>62</v>
      </c>
      <c r="E813">
        <v>27500285</v>
      </c>
      <c r="F813" t="s">
        <v>3750</v>
      </c>
      <c r="G813" t="s">
        <v>101</v>
      </c>
      <c r="I813">
        <v>40466586</v>
      </c>
      <c r="J813" t="s">
        <v>3749</v>
      </c>
      <c r="K813" s="9">
        <v>45665.636018518519</v>
      </c>
      <c r="L813" s="9">
        <v>45665.635416666664</v>
      </c>
      <c r="M813" s="9">
        <v>45665.636018518519</v>
      </c>
      <c r="N813" t="s">
        <v>62</v>
      </c>
      <c r="O813" t="s">
        <v>62</v>
      </c>
      <c r="P813" s="8">
        <v>45665</v>
      </c>
      <c r="R813" t="s">
        <v>4925</v>
      </c>
      <c r="S813" t="s">
        <v>3751</v>
      </c>
      <c r="T813" t="s">
        <v>4826</v>
      </c>
      <c r="Y813" t="s">
        <v>3752</v>
      </c>
      <c r="Z813" t="s">
        <v>106</v>
      </c>
      <c r="AA813" t="s">
        <v>148</v>
      </c>
      <c r="AB813" t="s">
        <v>149</v>
      </c>
      <c r="AC813">
        <v>21535490</v>
      </c>
      <c r="AD813" t="s">
        <v>2700</v>
      </c>
      <c r="AE813" t="s">
        <v>2701</v>
      </c>
      <c r="AF813">
        <v>300</v>
      </c>
      <c r="AG813" t="s">
        <v>3753</v>
      </c>
      <c r="AM813" t="s">
        <v>222</v>
      </c>
      <c r="AN813" t="s">
        <v>261</v>
      </c>
      <c r="AP8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Row],[Comentário]]=back!C814,back!B814,""))))))))</f>
        <v/>
      </c>
      <c r="AQ8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4" spans="1:44" x14ac:dyDescent="0.25">
      <c r="A814" t="s">
        <v>5298</v>
      </c>
      <c r="B814">
        <v>136959064</v>
      </c>
      <c r="C814" t="s">
        <v>62</v>
      </c>
      <c r="E814">
        <v>27500285</v>
      </c>
      <c r="F814" t="s">
        <v>3750</v>
      </c>
      <c r="G814" t="s">
        <v>101</v>
      </c>
      <c r="I814">
        <v>40466586</v>
      </c>
      <c r="J814" t="s">
        <v>3749</v>
      </c>
      <c r="K814" s="9">
        <v>45665.63590277778</v>
      </c>
      <c r="L814" s="9">
        <v>45665.635092592594</v>
      </c>
      <c r="M814" s="9">
        <v>45665.63590277778</v>
      </c>
      <c r="N814" t="s">
        <v>62</v>
      </c>
      <c r="O814" t="s">
        <v>62</v>
      </c>
      <c r="P814" s="8">
        <v>45665</v>
      </c>
      <c r="Q814" t="s">
        <v>3864</v>
      </c>
      <c r="R814" t="s">
        <v>4784</v>
      </c>
      <c r="S814" t="s">
        <v>3751</v>
      </c>
      <c r="T814" t="s">
        <v>4826</v>
      </c>
      <c r="Y814" t="s">
        <v>3752</v>
      </c>
      <c r="Z814" t="s">
        <v>106</v>
      </c>
      <c r="AA814" t="s">
        <v>148</v>
      </c>
      <c r="AB814" t="s">
        <v>149</v>
      </c>
      <c r="AC814">
        <v>21535490</v>
      </c>
      <c r="AD814" t="s">
        <v>2700</v>
      </c>
      <c r="AE814" t="s">
        <v>2701</v>
      </c>
      <c r="AF814">
        <v>300</v>
      </c>
      <c r="AG814" t="s">
        <v>3753</v>
      </c>
      <c r="AM814" t="s">
        <v>222</v>
      </c>
      <c r="AN814" t="s">
        <v>261</v>
      </c>
      <c r="AP8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Row],[Comentário]]=back!C815,back!B815,""))))))))</f>
        <v/>
      </c>
      <c r="AQ8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5" spans="1:44" x14ac:dyDescent="0.25">
      <c r="A815" t="s">
        <v>5298</v>
      </c>
      <c r="B815">
        <v>136958788</v>
      </c>
      <c r="C815" t="s">
        <v>62</v>
      </c>
      <c r="E815">
        <v>27500136</v>
      </c>
      <c r="F815" t="s">
        <v>3755</v>
      </c>
      <c r="G815" t="s">
        <v>101</v>
      </c>
      <c r="I815">
        <v>40466467</v>
      </c>
      <c r="J815" t="s">
        <v>3754</v>
      </c>
      <c r="K815" s="9">
        <v>45665.634560185186</v>
      </c>
      <c r="L815" s="9">
        <v>45665.634027777778</v>
      </c>
      <c r="M815" s="9">
        <v>45665.634560185186</v>
      </c>
      <c r="N815" t="s">
        <v>62</v>
      </c>
      <c r="O815" t="s">
        <v>62</v>
      </c>
      <c r="P815" s="8">
        <v>45665</v>
      </c>
      <c r="R815" t="s">
        <v>4875</v>
      </c>
      <c r="S815" t="s">
        <v>3756</v>
      </c>
      <c r="Y815" t="s">
        <v>3757</v>
      </c>
      <c r="Z815" t="s">
        <v>106</v>
      </c>
      <c r="AA815" t="s">
        <v>107</v>
      </c>
      <c r="AB815" t="s">
        <v>110</v>
      </c>
      <c r="AC815">
        <v>8280020</v>
      </c>
      <c r="AD815" t="s">
        <v>1264</v>
      </c>
      <c r="AE815" t="s">
        <v>3758</v>
      </c>
      <c r="AF815">
        <v>662</v>
      </c>
      <c r="AM815" t="s">
        <v>222</v>
      </c>
      <c r="AN815" t="s">
        <v>258</v>
      </c>
      <c r="AP8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Row],[Comentário]]=back!C816,back!B816,""))))))))</f>
        <v/>
      </c>
      <c r="AQ8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6" spans="1:44" x14ac:dyDescent="0.25">
      <c r="A816" t="s">
        <v>5298</v>
      </c>
      <c r="B816">
        <v>136958824</v>
      </c>
      <c r="C816" t="s">
        <v>62</v>
      </c>
      <c r="E816">
        <v>27500136</v>
      </c>
      <c r="F816" t="s">
        <v>3755</v>
      </c>
      <c r="G816" t="s">
        <v>101</v>
      </c>
      <c r="I816">
        <v>40466467</v>
      </c>
      <c r="J816" t="s">
        <v>3754</v>
      </c>
      <c r="K816" s="9">
        <v>45665.634733796294</v>
      </c>
      <c r="L816" s="9">
        <v>45665.634027777778</v>
      </c>
      <c r="M816" s="9">
        <v>45665.634733796294</v>
      </c>
      <c r="N816" t="s">
        <v>62</v>
      </c>
      <c r="O816" t="s">
        <v>62</v>
      </c>
      <c r="P816" s="8">
        <v>45665</v>
      </c>
      <c r="R816" t="s">
        <v>4925</v>
      </c>
      <c r="S816" t="s">
        <v>3756</v>
      </c>
      <c r="Y816" t="s">
        <v>3757</v>
      </c>
      <c r="Z816" t="s">
        <v>106</v>
      </c>
      <c r="AA816" t="s">
        <v>107</v>
      </c>
      <c r="AB816" t="s">
        <v>110</v>
      </c>
      <c r="AC816">
        <v>8280020</v>
      </c>
      <c r="AD816" t="s">
        <v>1264</v>
      </c>
      <c r="AE816" t="s">
        <v>3758</v>
      </c>
      <c r="AF816">
        <v>662</v>
      </c>
      <c r="AM816" t="s">
        <v>222</v>
      </c>
      <c r="AN816" t="s">
        <v>258</v>
      </c>
      <c r="AP8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Row],[Comentário]]=back!C817,back!B817,""))))))))</f>
        <v/>
      </c>
      <c r="AQ8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7" spans="1:44" x14ac:dyDescent="0.25">
      <c r="A817" t="s">
        <v>5298</v>
      </c>
      <c r="B817">
        <v>136958526</v>
      </c>
      <c r="C817" t="s">
        <v>62</v>
      </c>
      <c r="E817">
        <v>27500136</v>
      </c>
      <c r="F817" t="s">
        <v>3755</v>
      </c>
      <c r="G817" t="s">
        <v>101</v>
      </c>
      <c r="I817">
        <v>40466467</v>
      </c>
      <c r="J817" t="s">
        <v>3754</v>
      </c>
      <c r="K817" s="9">
        <v>45665.633553240739</v>
      </c>
      <c r="L817" s="9">
        <v>45665.633217592593</v>
      </c>
      <c r="M817" s="9">
        <v>45665.633553240739</v>
      </c>
      <c r="N817" t="s">
        <v>62</v>
      </c>
      <c r="O817" t="s">
        <v>62</v>
      </c>
      <c r="P817" s="8">
        <v>45665</v>
      </c>
      <c r="Q817" t="s">
        <v>3864</v>
      </c>
      <c r="R817" t="s">
        <v>4705</v>
      </c>
      <c r="S817" t="s">
        <v>3756</v>
      </c>
      <c r="Y817" t="s">
        <v>3757</v>
      </c>
      <c r="Z817" t="s">
        <v>106</v>
      </c>
      <c r="AA817" t="s">
        <v>107</v>
      </c>
      <c r="AB817" t="s">
        <v>110</v>
      </c>
      <c r="AC817">
        <v>8280020</v>
      </c>
      <c r="AD817" t="s">
        <v>1264</v>
      </c>
      <c r="AE817" t="s">
        <v>3758</v>
      </c>
      <c r="AF817">
        <v>662</v>
      </c>
      <c r="AM817" t="s">
        <v>222</v>
      </c>
      <c r="AN817" t="s">
        <v>258</v>
      </c>
      <c r="AP8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Row],[Comentário]]=back!C818,back!B818,""))))))))</f>
        <v/>
      </c>
      <c r="AQ8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8" spans="1:44" x14ac:dyDescent="0.25">
      <c r="A818" t="s">
        <v>5298</v>
      </c>
      <c r="B818">
        <v>136958364</v>
      </c>
      <c r="C818" t="s">
        <v>62</v>
      </c>
      <c r="E818">
        <v>27498174</v>
      </c>
      <c r="F818" t="s">
        <v>3770</v>
      </c>
      <c r="G818" t="s">
        <v>101</v>
      </c>
      <c r="I818">
        <v>40465945</v>
      </c>
      <c r="J818" t="s">
        <v>3769</v>
      </c>
      <c r="K818" s="9">
        <v>45665.632881944446</v>
      </c>
      <c r="L818" s="9">
        <v>45665.632638888892</v>
      </c>
      <c r="M818" s="9">
        <v>45665.632974537039</v>
      </c>
      <c r="N818" t="s">
        <v>62</v>
      </c>
      <c r="O818" t="s">
        <v>62</v>
      </c>
      <c r="P818" s="8">
        <v>45665</v>
      </c>
      <c r="R818" t="s">
        <v>4925</v>
      </c>
      <c r="S818" t="s">
        <v>3771</v>
      </c>
      <c r="Y818" t="s">
        <v>3772</v>
      </c>
      <c r="Z818" t="s">
        <v>106</v>
      </c>
      <c r="AA818" t="s">
        <v>315</v>
      </c>
      <c r="AB818" t="s">
        <v>1522</v>
      </c>
      <c r="AC818">
        <v>81630110</v>
      </c>
      <c r="AD818" t="s">
        <v>3773</v>
      </c>
      <c r="AE818" t="s">
        <v>3774</v>
      </c>
      <c r="AF818">
        <v>990</v>
      </c>
      <c r="AM818" t="s">
        <v>222</v>
      </c>
      <c r="AN818" t="s">
        <v>1474</v>
      </c>
      <c r="AP8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Row],[Comentário]]=back!C819,back!B819,""))))))))</f>
        <v/>
      </c>
      <c r="AQ8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9" spans="1:44" x14ac:dyDescent="0.25">
      <c r="A819" t="s">
        <v>5298</v>
      </c>
      <c r="B819">
        <v>136958344</v>
      </c>
      <c r="C819" t="s">
        <v>62</v>
      </c>
      <c r="E819">
        <v>27498174</v>
      </c>
      <c r="F819" t="s">
        <v>3770</v>
      </c>
      <c r="G819" t="s">
        <v>101</v>
      </c>
      <c r="I819">
        <v>40465945</v>
      </c>
      <c r="J819" t="s">
        <v>3769</v>
      </c>
      <c r="K819" s="9">
        <v>45665.632789351854</v>
      </c>
      <c r="L819" s="9">
        <v>45665.632268518515</v>
      </c>
      <c r="M819" s="9">
        <v>45665.632789351854</v>
      </c>
      <c r="N819" t="s">
        <v>62</v>
      </c>
      <c r="O819" t="s">
        <v>62</v>
      </c>
      <c r="P819" s="8">
        <v>45665</v>
      </c>
      <c r="Q819" t="s">
        <v>3864</v>
      </c>
      <c r="R819" t="s">
        <v>4770</v>
      </c>
      <c r="S819" t="s">
        <v>3771</v>
      </c>
      <c r="Y819" t="s">
        <v>3772</v>
      </c>
      <c r="Z819" t="s">
        <v>106</v>
      </c>
      <c r="AA819" t="s">
        <v>315</v>
      </c>
      <c r="AB819" t="s">
        <v>1522</v>
      </c>
      <c r="AC819">
        <v>81630110</v>
      </c>
      <c r="AD819" t="s">
        <v>3773</v>
      </c>
      <c r="AE819" t="s">
        <v>3774</v>
      </c>
      <c r="AF819">
        <v>990</v>
      </c>
      <c r="AM819" t="s">
        <v>222</v>
      </c>
      <c r="AN819" t="s">
        <v>1474</v>
      </c>
      <c r="AP8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Row],[Comentário]]=back!C820,back!B820,""))))))))</f>
        <v/>
      </c>
      <c r="AQ8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0" spans="1:44" x14ac:dyDescent="0.25">
      <c r="A820" t="s">
        <v>5298</v>
      </c>
      <c r="B820">
        <v>136958146</v>
      </c>
      <c r="C820" t="s">
        <v>62</v>
      </c>
      <c r="E820">
        <v>27497828</v>
      </c>
      <c r="F820" t="s">
        <v>3776</v>
      </c>
      <c r="G820" t="s">
        <v>101</v>
      </c>
      <c r="I820">
        <v>40465850</v>
      </c>
      <c r="J820" t="s">
        <v>3775</v>
      </c>
      <c r="K820" s="9">
        <v>45665.631967592592</v>
      </c>
      <c r="L820" s="9">
        <v>45665.631944444445</v>
      </c>
      <c r="M820" s="9">
        <v>45665.631979166668</v>
      </c>
      <c r="N820" t="s">
        <v>62</v>
      </c>
      <c r="O820" t="s">
        <v>62</v>
      </c>
      <c r="P820" s="8">
        <v>45665</v>
      </c>
      <c r="R820" t="s">
        <v>4925</v>
      </c>
      <c r="S820" t="s">
        <v>3777</v>
      </c>
      <c r="T820" t="s">
        <v>5279</v>
      </c>
      <c r="Z820" t="s">
        <v>106</v>
      </c>
      <c r="AA820" t="s">
        <v>107</v>
      </c>
      <c r="AB820" t="s">
        <v>110</v>
      </c>
      <c r="AC820">
        <v>2285000</v>
      </c>
      <c r="AD820" t="s">
        <v>3778</v>
      </c>
      <c r="AE820" t="s">
        <v>3779</v>
      </c>
      <c r="AF820">
        <v>700</v>
      </c>
      <c r="AM820" t="s">
        <v>222</v>
      </c>
      <c r="AN820" t="s">
        <v>108</v>
      </c>
      <c r="AP8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Row],[Comentário]]=back!C821,back!B821,""))))))))</f>
        <v/>
      </c>
      <c r="AQ8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1" spans="1:44" x14ac:dyDescent="0.25">
      <c r="A821" t="s">
        <v>5298</v>
      </c>
      <c r="B821">
        <v>136958339</v>
      </c>
      <c r="C821" t="s">
        <v>62</v>
      </c>
      <c r="E821">
        <v>27498174</v>
      </c>
      <c r="F821" t="s">
        <v>3770</v>
      </c>
      <c r="G821" t="s">
        <v>101</v>
      </c>
      <c r="I821">
        <v>40465945</v>
      </c>
      <c r="J821" t="s">
        <v>3769</v>
      </c>
      <c r="K821" s="9">
        <v>45665.632754629631</v>
      </c>
      <c r="L821" s="9">
        <v>45665.631944444445</v>
      </c>
      <c r="M821" s="9">
        <v>45665.6327662037</v>
      </c>
      <c r="N821" t="s">
        <v>62</v>
      </c>
      <c r="O821" t="s">
        <v>62</v>
      </c>
      <c r="P821" s="8">
        <v>45665</v>
      </c>
      <c r="R821" t="s">
        <v>4875</v>
      </c>
      <c r="S821" t="s">
        <v>3771</v>
      </c>
      <c r="Y821" t="s">
        <v>3772</v>
      </c>
      <c r="Z821" t="s">
        <v>106</v>
      </c>
      <c r="AA821" t="s">
        <v>315</v>
      </c>
      <c r="AB821" t="s">
        <v>1522</v>
      </c>
      <c r="AC821">
        <v>81630110</v>
      </c>
      <c r="AD821" t="s">
        <v>3773</v>
      </c>
      <c r="AE821" t="s">
        <v>3774</v>
      </c>
      <c r="AF821">
        <v>990</v>
      </c>
      <c r="AM821" t="s">
        <v>222</v>
      </c>
      <c r="AN821" t="s">
        <v>1474</v>
      </c>
      <c r="AP8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Row],[Comentário]]=back!C822,back!B822,""))))))))</f>
        <v/>
      </c>
      <c r="AQ8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2" spans="1:44" x14ac:dyDescent="0.25">
      <c r="A822" t="s">
        <v>5298</v>
      </c>
      <c r="B822">
        <v>136958133</v>
      </c>
      <c r="C822" t="s">
        <v>62</v>
      </c>
      <c r="E822">
        <v>27497828</v>
      </c>
      <c r="F822" t="s">
        <v>3776</v>
      </c>
      <c r="G822" t="s">
        <v>101</v>
      </c>
      <c r="I822">
        <v>40465850</v>
      </c>
      <c r="J822" t="s">
        <v>3775</v>
      </c>
      <c r="K822" s="9">
        <v>45665.631909722222</v>
      </c>
      <c r="L822" s="9">
        <v>45665.631550925929</v>
      </c>
      <c r="M822" s="9">
        <v>45665.631909722222</v>
      </c>
      <c r="N822" t="s">
        <v>62</v>
      </c>
      <c r="O822" t="s">
        <v>62</v>
      </c>
      <c r="P822" s="8">
        <v>45665</v>
      </c>
      <c r="Q822" t="s">
        <v>3864</v>
      </c>
      <c r="R822" t="s">
        <v>4765</v>
      </c>
      <c r="S822" t="s">
        <v>3777</v>
      </c>
      <c r="T822" t="s">
        <v>5279</v>
      </c>
      <c r="Z822" t="s">
        <v>106</v>
      </c>
      <c r="AA822" t="s">
        <v>107</v>
      </c>
      <c r="AB822" t="s">
        <v>110</v>
      </c>
      <c r="AC822">
        <v>2285000</v>
      </c>
      <c r="AD822" t="s">
        <v>3778</v>
      </c>
      <c r="AE822" t="s">
        <v>3779</v>
      </c>
      <c r="AF822">
        <v>700</v>
      </c>
      <c r="AM822" t="s">
        <v>222</v>
      </c>
      <c r="AN822" t="s">
        <v>108</v>
      </c>
      <c r="AP8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Row],[Comentário]]=back!C823,back!B823,""))))))))</f>
        <v/>
      </c>
      <c r="AQ8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3" spans="1:44" x14ac:dyDescent="0.25">
      <c r="A823" t="s">
        <v>5298</v>
      </c>
      <c r="B823">
        <v>136958122</v>
      </c>
      <c r="C823" t="s">
        <v>62</v>
      </c>
      <c r="E823">
        <v>27497828</v>
      </c>
      <c r="F823" t="s">
        <v>3776</v>
      </c>
      <c r="G823" t="s">
        <v>101</v>
      </c>
      <c r="I823">
        <v>40465850</v>
      </c>
      <c r="J823" t="s">
        <v>3775</v>
      </c>
      <c r="K823" s="9">
        <v>45665.631851851853</v>
      </c>
      <c r="L823" s="9">
        <v>45665.631249999999</v>
      </c>
      <c r="M823" s="9">
        <v>45665.631851851853</v>
      </c>
      <c r="N823" t="s">
        <v>62</v>
      </c>
      <c r="O823" t="s">
        <v>62</v>
      </c>
      <c r="P823" s="8">
        <v>45665</v>
      </c>
      <c r="R823" t="s">
        <v>4875</v>
      </c>
      <c r="S823" t="s">
        <v>3777</v>
      </c>
      <c r="T823" t="s">
        <v>5279</v>
      </c>
      <c r="Z823" t="s">
        <v>106</v>
      </c>
      <c r="AA823" t="s">
        <v>107</v>
      </c>
      <c r="AB823" t="s">
        <v>110</v>
      </c>
      <c r="AC823">
        <v>2285000</v>
      </c>
      <c r="AD823" t="s">
        <v>3778</v>
      </c>
      <c r="AE823" t="s">
        <v>3779</v>
      </c>
      <c r="AF823">
        <v>700</v>
      </c>
      <c r="AM823" t="s">
        <v>222</v>
      </c>
      <c r="AN823" t="s">
        <v>108</v>
      </c>
      <c r="AP8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Row],[Comentário]]=back!C824,back!B824,""))))))))</f>
        <v/>
      </c>
      <c r="AQ8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4" spans="1:44" x14ac:dyDescent="0.25">
      <c r="A824" t="s">
        <v>5298</v>
      </c>
      <c r="B824">
        <v>136957960</v>
      </c>
      <c r="C824" t="s">
        <v>62</v>
      </c>
      <c r="E824">
        <v>28613322</v>
      </c>
      <c r="F824" t="s">
        <v>335</v>
      </c>
      <c r="G824" t="s">
        <v>101</v>
      </c>
      <c r="I824">
        <v>41071364</v>
      </c>
      <c r="J824" t="s">
        <v>334</v>
      </c>
      <c r="K824" s="9">
        <v>45665.631076388891</v>
      </c>
      <c r="L824" s="9">
        <v>45665.630555555559</v>
      </c>
      <c r="M824" s="9">
        <v>45665.631076388891</v>
      </c>
      <c r="N824" t="s">
        <v>62</v>
      </c>
      <c r="O824" t="s">
        <v>62</v>
      </c>
      <c r="P824" s="8">
        <v>45665</v>
      </c>
      <c r="R824" t="s">
        <v>4984</v>
      </c>
      <c r="S824" t="s">
        <v>336</v>
      </c>
      <c r="T824" t="s">
        <v>337</v>
      </c>
      <c r="Y824" t="s">
        <v>338</v>
      </c>
      <c r="Z824" t="s">
        <v>106</v>
      </c>
      <c r="AA824" t="s">
        <v>107</v>
      </c>
      <c r="AB824" t="s">
        <v>339</v>
      </c>
      <c r="AC824">
        <v>14075330</v>
      </c>
      <c r="AD824" t="s">
        <v>340</v>
      </c>
      <c r="AE824" t="s">
        <v>341</v>
      </c>
      <c r="AF824">
        <v>2050</v>
      </c>
      <c r="AM824" t="s">
        <v>119</v>
      </c>
      <c r="AP8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Row],[Comentário]]=back!C825,back!B825,""))))))))</f>
        <v/>
      </c>
      <c r="AQ8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5" spans="1:44" x14ac:dyDescent="0.25">
      <c r="A825" t="s">
        <v>5298</v>
      </c>
      <c r="B825">
        <v>136940296</v>
      </c>
      <c r="C825" t="s">
        <v>62</v>
      </c>
      <c r="E825">
        <v>28613322</v>
      </c>
      <c r="F825" t="s">
        <v>335</v>
      </c>
      <c r="G825" t="s">
        <v>101</v>
      </c>
      <c r="I825">
        <v>41071364</v>
      </c>
      <c r="J825" t="s">
        <v>334</v>
      </c>
      <c r="K825" s="9">
        <v>45665.570208333331</v>
      </c>
      <c r="L825" s="9">
        <v>45665.625</v>
      </c>
      <c r="M825" s="9">
        <v>45665.628495370373</v>
      </c>
      <c r="N825" t="s">
        <v>62</v>
      </c>
      <c r="O825" t="s">
        <v>62</v>
      </c>
      <c r="P825" s="8">
        <v>45665</v>
      </c>
      <c r="R825" t="s">
        <v>3874</v>
      </c>
      <c r="S825" t="s">
        <v>336</v>
      </c>
      <c r="T825" t="s">
        <v>337</v>
      </c>
      <c r="Y825" t="s">
        <v>338</v>
      </c>
      <c r="Z825" t="s">
        <v>106</v>
      </c>
      <c r="AA825" t="s">
        <v>107</v>
      </c>
      <c r="AB825" t="s">
        <v>339</v>
      </c>
      <c r="AC825">
        <v>14075330</v>
      </c>
      <c r="AD825" t="s">
        <v>340</v>
      </c>
      <c r="AE825" t="s">
        <v>341</v>
      </c>
      <c r="AF825">
        <v>2050</v>
      </c>
      <c r="AM825" t="s">
        <v>119</v>
      </c>
      <c r="AP8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Row],[Comentário]]=back!C826,back!B826,""))))))))</f>
        <v/>
      </c>
      <c r="AQ8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26" spans="1:44" x14ac:dyDescent="0.25">
      <c r="A826" t="s">
        <v>5298</v>
      </c>
      <c r="B826">
        <v>136957821</v>
      </c>
      <c r="C826" t="s">
        <v>62</v>
      </c>
      <c r="E826">
        <v>28613322</v>
      </c>
      <c r="F826" t="s">
        <v>335</v>
      </c>
      <c r="G826" t="s">
        <v>101</v>
      </c>
      <c r="I826">
        <v>41071364</v>
      </c>
      <c r="J826" t="s">
        <v>334</v>
      </c>
      <c r="K826" s="9">
        <v>45665.630474537036</v>
      </c>
      <c r="L826" s="9">
        <v>45665.628495370373</v>
      </c>
      <c r="M826" s="9">
        <v>45665.630474537036</v>
      </c>
      <c r="N826" t="s">
        <v>62</v>
      </c>
      <c r="O826" t="s">
        <v>62</v>
      </c>
      <c r="P826" s="8">
        <v>45665</v>
      </c>
      <c r="Q826" t="s">
        <v>3864</v>
      </c>
      <c r="R826" t="s">
        <v>3993</v>
      </c>
      <c r="S826" t="s">
        <v>336</v>
      </c>
      <c r="T826" t="s">
        <v>337</v>
      </c>
      <c r="Y826" t="s">
        <v>338</v>
      </c>
      <c r="Z826" t="s">
        <v>106</v>
      </c>
      <c r="AA826" t="s">
        <v>107</v>
      </c>
      <c r="AB826" t="s">
        <v>339</v>
      </c>
      <c r="AC826">
        <v>14075330</v>
      </c>
      <c r="AD826" t="s">
        <v>340</v>
      </c>
      <c r="AE826" t="s">
        <v>341</v>
      </c>
      <c r="AF826">
        <v>2050</v>
      </c>
      <c r="AM826" t="s">
        <v>119</v>
      </c>
      <c r="AP8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Row],[Comentário]]=back!C827,back!B827,""))))))))</f>
        <v/>
      </c>
      <c r="AQ8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7" spans="1:44" x14ac:dyDescent="0.25">
      <c r="A827" t="s">
        <v>5298</v>
      </c>
      <c r="B827">
        <v>136908308</v>
      </c>
      <c r="C827" t="s">
        <v>62</v>
      </c>
      <c r="E827">
        <v>27544167</v>
      </c>
      <c r="F827" t="s">
        <v>3716</v>
      </c>
      <c r="G827" t="s">
        <v>101</v>
      </c>
      <c r="I827">
        <v>40502697</v>
      </c>
      <c r="J827" t="s">
        <v>324</v>
      </c>
      <c r="K827" s="9">
        <v>45665.398472222223</v>
      </c>
      <c r="L827" s="9">
        <v>45665.625</v>
      </c>
      <c r="M827" s="9">
        <v>45665.628136574072</v>
      </c>
      <c r="N827" t="s">
        <v>62</v>
      </c>
      <c r="O827" t="s">
        <v>62</v>
      </c>
      <c r="P827" s="8">
        <v>45665</v>
      </c>
      <c r="R827" t="s">
        <v>3874</v>
      </c>
      <c r="S827" t="s">
        <v>3717</v>
      </c>
      <c r="Y827" t="s">
        <v>3718</v>
      </c>
      <c r="Z827" t="s">
        <v>106</v>
      </c>
      <c r="AA827" t="s">
        <v>159</v>
      </c>
      <c r="AB827" t="s">
        <v>2119</v>
      </c>
      <c r="AC827">
        <v>35595000</v>
      </c>
      <c r="AD827" t="s">
        <v>161</v>
      </c>
      <c r="AE827" t="s">
        <v>3719</v>
      </c>
      <c r="AF827">
        <v>260</v>
      </c>
      <c r="AM827" t="s">
        <v>222</v>
      </c>
      <c r="AN827" t="s">
        <v>258</v>
      </c>
      <c r="AP8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Row],[Comentário]]=back!C828,back!B828,""))))))))</f>
        <v/>
      </c>
      <c r="AQ8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28" spans="1:44" x14ac:dyDescent="0.25">
      <c r="A828" t="s">
        <v>5298</v>
      </c>
      <c r="B828">
        <v>136956950</v>
      </c>
      <c r="C828" t="s">
        <v>62</v>
      </c>
      <c r="E828">
        <v>27496889</v>
      </c>
      <c r="F828" t="s">
        <v>3781</v>
      </c>
      <c r="G828" t="s">
        <v>101</v>
      </c>
      <c r="I828">
        <v>40465174</v>
      </c>
      <c r="J828" t="s">
        <v>3780</v>
      </c>
      <c r="K828" s="9">
        <v>45665.626863425925</v>
      </c>
      <c r="L828" s="9">
        <v>45665.625694444447</v>
      </c>
      <c r="M828" s="9">
        <v>45665.627465277779</v>
      </c>
      <c r="N828" t="s">
        <v>62</v>
      </c>
      <c r="O828" t="s">
        <v>62</v>
      </c>
      <c r="P828" s="8">
        <v>45665</v>
      </c>
      <c r="R828" t="s">
        <v>4985</v>
      </c>
      <c r="S828" t="s">
        <v>4842</v>
      </c>
      <c r="T828" t="s">
        <v>3782</v>
      </c>
      <c r="V828">
        <v>5541999942457</v>
      </c>
      <c r="Y828" t="s">
        <v>3783</v>
      </c>
      <c r="Z828" t="s">
        <v>106</v>
      </c>
      <c r="AA828" t="s">
        <v>315</v>
      </c>
      <c r="AB828" t="s">
        <v>1823</v>
      </c>
      <c r="AC828">
        <v>83055400</v>
      </c>
      <c r="AD828" t="s">
        <v>3784</v>
      </c>
      <c r="AE828" t="s">
        <v>3785</v>
      </c>
      <c r="AF828">
        <v>1475</v>
      </c>
      <c r="AG828" t="s">
        <v>3786</v>
      </c>
      <c r="AM828" t="s">
        <v>222</v>
      </c>
      <c r="AN828" t="s">
        <v>108</v>
      </c>
      <c r="AP8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Row],[Comentário]]=back!C829,back!B829,""))))))))</f>
        <v/>
      </c>
      <c r="AQ8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9" spans="1:44" x14ac:dyDescent="0.25">
      <c r="A829" t="s">
        <v>5298</v>
      </c>
      <c r="B829">
        <v>136956776</v>
      </c>
      <c r="C829" t="s">
        <v>62</v>
      </c>
      <c r="E829">
        <v>27496889</v>
      </c>
      <c r="F829" t="s">
        <v>3781</v>
      </c>
      <c r="G829" t="s">
        <v>101</v>
      </c>
      <c r="I829">
        <v>40465174</v>
      </c>
      <c r="J829" t="s">
        <v>3780</v>
      </c>
      <c r="K829" s="9">
        <v>45665.626273148147</v>
      </c>
      <c r="L829" s="9">
        <v>45665.625358796293</v>
      </c>
      <c r="M829" s="9">
        <v>45665.626273148147</v>
      </c>
      <c r="N829" t="s">
        <v>62</v>
      </c>
      <c r="O829" t="s">
        <v>62</v>
      </c>
      <c r="P829" s="8">
        <v>45665</v>
      </c>
      <c r="Q829" t="s">
        <v>3864</v>
      </c>
      <c r="R829" t="s">
        <v>4841</v>
      </c>
      <c r="S829" t="s">
        <v>4842</v>
      </c>
      <c r="T829" t="s">
        <v>3782</v>
      </c>
      <c r="V829">
        <v>5541999942457</v>
      </c>
      <c r="Y829" t="s">
        <v>3783</v>
      </c>
      <c r="Z829" t="s">
        <v>106</v>
      </c>
      <c r="AA829" t="s">
        <v>315</v>
      </c>
      <c r="AB829" t="s">
        <v>1823</v>
      </c>
      <c r="AC829">
        <v>83055400</v>
      </c>
      <c r="AD829" t="s">
        <v>3784</v>
      </c>
      <c r="AE829" t="s">
        <v>3785</v>
      </c>
      <c r="AF829">
        <v>1475</v>
      </c>
      <c r="AG829" t="s">
        <v>3786</v>
      </c>
      <c r="AM829" t="s">
        <v>222</v>
      </c>
      <c r="AN829" t="s">
        <v>108</v>
      </c>
      <c r="AP8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Row],[Comentário]]=back!C830,back!B830,""))))))))</f>
        <v/>
      </c>
      <c r="AQ8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0" spans="1:44" x14ac:dyDescent="0.25">
      <c r="A830" t="s">
        <v>5298</v>
      </c>
      <c r="B830">
        <v>136956348</v>
      </c>
      <c r="C830" t="s">
        <v>62</v>
      </c>
      <c r="E830">
        <v>27496889</v>
      </c>
      <c r="F830" t="s">
        <v>3781</v>
      </c>
      <c r="G830" t="s">
        <v>101</v>
      </c>
      <c r="I830">
        <v>40465174</v>
      </c>
      <c r="J830" t="s">
        <v>3780</v>
      </c>
      <c r="K830" s="9">
        <v>45665.624467592592</v>
      </c>
      <c r="L830" s="9">
        <v>45665.623368055552</v>
      </c>
      <c r="M830" s="9">
        <v>45665.624467592592</v>
      </c>
      <c r="N830" t="s">
        <v>62</v>
      </c>
      <c r="O830" t="s">
        <v>62</v>
      </c>
      <c r="P830" s="8">
        <v>45665</v>
      </c>
      <c r="Q830" t="s">
        <v>3864</v>
      </c>
      <c r="R830" t="s">
        <v>4986</v>
      </c>
      <c r="S830" t="s">
        <v>4842</v>
      </c>
      <c r="T830" t="s">
        <v>3782</v>
      </c>
      <c r="V830">
        <v>5541999942457</v>
      </c>
      <c r="Y830" t="s">
        <v>3783</v>
      </c>
      <c r="Z830" t="s">
        <v>106</v>
      </c>
      <c r="AA830" t="s">
        <v>315</v>
      </c>
      <c r="AB830" t="s">
        <v>1823</v>
      </c>
      <c r="AC830">
        <v>83055400</v>
      </c>
      <c r="AD830" t="s">
        <v>3784</v>
      </c>
      <c r="AE830" t="s">
        <v>3785</v>
      </c>
      <c r="AF830">
        <v>1475</v>
      </c>
      <c r="AG830" t="s">
        <v>3786</v>
      </c>
      <c r="AM830" t="s">
        <v>222</v>
      </c>
      <c r="AN830" t="s">
        <v>108</v>
      </c>
      <c r="AP8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Row],[Comentário]]=back!C831,back!B831,""))))))))</f>
        <v/>
      </c>
      <c r="AQ8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1" spans="1:44" x14ac:dyDescent="0.25">
      <c r="A831" t="s">
        <v>5298</v>
      </c>
      <c r="B831">
        <v>136956147</v>
      </c>
      <c r="C831" t="s">
        <v>62</v>
      </c>
      <c r="E831">
        <v>27496889</v>
      </c>
      <c r="F831" t="s">
        <v>3781</v>
      </c>
      <c r="G831" t="s">
        <v>101</v>
      </c>
      <c r="I831">
        <v>40465174</v>
      </c>
      <c r="J831" t="s">
        <v>3780</v>
      </c>
      <c r="K831" s="9">
        <v>45665.623402777775</v>
      </c>
      <c r="L831" s="9">
        <v>45665.622465277775</v>
      </c>
      <c r="M831" s="9">
        <v>45665.623402777775</v>
      </c>
      <c r="N831" t="s">
        <v>62</v>
      </c>
      <c r="O831" t="s">
        <v>62</v>
      </c>
      <c r="P831" s="8">
        <v>45665</v>
      </c>
      <c r="Q831" t="s">
        <v>3864</v>
      </c>
      <c r="R831" t="s">
        <v>4763</v>
      </c>
      <c r="S831" t="s">
        <v>4842</v>
      </c>
      <c r="T831" t="s">
        <v>3782</v>
      </c>
      <c r="V831">
        <v>5541999942457</v>
      </c>
      <c r="Y831" t="s">
        <v>3783</v>
      </c>
      <c r="Z831" t="s">
        <v>106</v>
      </c>
      <c r="AA831" t="s">
        <v>315</v>
      </c>
      <c r="AB831" t="s">
        <v>1823</v>
      </c>
      <c r="AC831">
        <v>83055400</v>
      </c>
      <c r="AD831" t="s">
        <v>3784</v>
      </c>
      <c r="AE831" t="s">
        <v>3785</v>
      </c>
      <c r="AF831">
        <v>1475</v>
      </c>
      <c r="AG831" t="s">
        <v>3786</v>
      </c>
      <c r="AM831" t="s">
        <v>222</v>
      </c>
      <c r="AN831" t="s">
        <v>108</v>
      </c>
      <c r="AP8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Row],[Comentário]]=back!C832,back!B832,""))))))))</f>
        <v/>
      </c>
      <c r="AQ8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2" spans="1:44" x14ac:dyDescent="0.25">
      <c r="A832" t="s">
        <v>5298</v>
      </c>
      <c r="B832">
        <v>136955961</v>
      </c>
      <c r="C832" t="s">
        <v>62</v>
      </c>
      <c r="E832">
        <v>27496889</v>
      </c>
      <c r="F832" t="s">
        <v>3781</v>
      </c>
      <c r="G832" t="s">
        <v>101</v>
      </c>
      <c r="I832">
        <v>40465174</v>
      </c>
      <c r="J832" t="s">
        <v>3780</v>
      </c>
      <c r="K832" s="9">
        <v>45665.622511574074</v>
      </c>
      <c r="L832" s="9">
        <v>45665.620173611111</v>
      </c>
      <c r="M832" s="9">
        <v>45665.622511574074</v>
      </c>
      <c r="N832" t="s">
        <v>62</v>
      </c>
      <c r="O832" t="s">
        <v>62</v>
      </c>
      <c r="P832" s="8">
        <v>45665</v>
      </c>
      <c r="Q832" t="s">
        <v>3864</v>
      </c>
      <c r="R832" t="s">
        <v>4841</v>
      </c>
      <c r="S832" t="s">
        <v>4842</v>
      </c>
      <c r="T832" t="s">
        <v>3782</v>
      </c>
      <c r="V832">
        <v>5541999942457</v>
      </c>
      <c r="Y832" t="s">
        <v>3783</v>
      </c>
      <c r="Z832" t="s">
        <v>106</v>
      </c>
      <c r="AA832" t="s">
        <v>315</v>
      </c>
      <c r="AB832" t="s">
        <v>1823</v>
      </c>
      <c r="AC832">
        <v>83055400</v>
      </c>
      <c r="AD832" t="s">
        <v>3784</v>
      </c>
      <c r="AE832" t="s">
        <v>3785</v>
      </c>
      <c r="AF832">
        <v>1475</v>
      </c>
      <c r="AG832" t="s">
        <v>3786</v>
      </c>
      <c r="AM832" t="s">
        <v>222</v>
      </c>
      <c r="AN832" t="s">
        <v>108</v>
      </c>
      <c r="AP8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Row],[Comentário]]=back!C833,back!B833,""))))))))</f>
        <v/>
      </c>
      <c r="AQ8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3" spans="1:44" x14ac:dyDescent="0.25">
      <c r="A833" t="s">
        <v>5298</v>
      </c>
      <c r="B833">
        <v>136955349</v>
      </c>
      <c r="C833" t="s">
        <v>62</v>
      </c>
      <c r="E833">
        <v>27500160</v>
      </c>
      <c r="F833" t="s">
        <v>4822</v>
      </c>
      <c r="G833" t="s">
        <v>101</v>
      </c>
      <c r="I833">
        <v>40466480</v>
      </c>
      <c r="J833" t="s">
        <v>1623</v>
      </c>
      <c r="K833" s="9">
        <v>45665.619826388887</v>
      </c>
      <c r="L833" s="9">
        <v>45665.619444444441</v>
      </c>
      <c r="M833" s="9">
        <v>45665.619826388887</v>
      </c>
      <c r="N833" t="s">
        <v>62</v>
      </c>
      <c r="O833" t="s">
        <v>62</v>
      </c>
      <c r="P833" s="8">
        <v>45665</v>
      </c>
      <c r="R833" t="s">
        <v>4987</v>
      </c>
      <c r="S833" t="s">
        <v>1624</v>
      </c>
      <c r="Y833" t="s">
        <v>1625</v>
      </c>
      <c r="Z833" t="s">
        <v>106</v>
      </c>
      <c r="AA833" t="s">
        <v>107</v>
      </c>
      <c r="AB833" t="s">
        <v>1626</v>
      </c>
      <c r="AC833">
        <v>6612060</v>
      </c>
      <c r="AD833" t="s">
        <v>1627</v>
      </c>
      <c r="AE833" t="s">
        <v>1628</v>
      </c>
      <c r="AF833">
        <v>326</v>
      </c>
      <c r="AM833" t="s">
        <v>222</v>
      </c>
      <c r="AN833" t="s">
        <v>108</v>
      </c>
      <c r="AP8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Row],[Comentário]]=back!C834,back!B834,""))))))))</f>
        <v/>
      </c>
      <c r="AQ8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4" spans="1:44" x14ac:dyDescent="0.25">
      <c r="A834" t="s">
        <v>5298</v>
      </c>
      <c r="B834">
        <v>136955090</v>
      </c>
      <c r="C834" t="s">
        <v>62</v>
      </c>
      <c r="E834">
        <v>27500160</v>
      </c>
      <c r="F834" t="s">
        <v>4822</v>
      </c>
      <c r="G834" t="s">
        <v>101</v>
      </c>
      <c r="I834">
        <v>40466480</v>
      </c>
      <c r="J834" t="s">
        <v>1623</v>
      </c>
      <c r="K834" s="9">
        <v>45665.618796296294</v>
      </c>
      <c r="L834" s="9">
        <v>45665.61787037037</v>
      </c>
      <c r="M834" s="9">
        <v>45665.618796296294</v>
      </c>
      <c r="N834" t="s">
        <v>62</v>
      </c>
      <c r="O834" t="s">
        <v>62</v>
      </c>
      <c r="P834" s="8">
        <v>45665</v>
      </c>
      <c r="Q834" t="s">
        <v>3864</v>
      </c>
      <c r="R834" t="s">
        <v>4048</v>
      </c>
      <c r="S834" t="s">
        <v>1624</v>
      </c>
      <c r="Y834" t="s">
        <v>1625</v>
      </c>
      <c r="Z834" t="s">
        <v>106</v>
      </c>
      <c r="AA834" t="s">
        <v>107</v>
      </c>
      <c r="AB834" t="s">
        <v>1626</v>
      </c>
      <c r="AC834">
        <v>6612060</v>
      </c>
      <c r="AD834" t="s">
        <v>1627</v>
      </c>
      <c r="AE834" t="s">
        <v>1628</v>
      </c>
      <c r="AF834">
        <v>326</v>
      </c>
      <c r="AM834" t="s">
        <v>222</v>
      </c>
      <c r="AN834" t="s">
        <v>108</v>
      </c>
      <c r="AP8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Row],[Comentário]]=back!C835,back!B835,""))))))))</f>
        <v/>
      </c>
      <c r="AQ8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5" spans="1:44" x14ac:dyDescent="0.25">
      <c r="A835" t="s">
        <v>5298</v>
      </c>
      <c r="B835">
        <v>136954762</v>
      </c>
      <c r="C835" t="s">
        <v>62</v>
      </c>
      <c r="E835">
        <v>28614445</v>
      </c>
      <c r="F835" t="s">
        <v>1873</v>
      </c>
      <c r="G835" t="s">
        <v>101</v>
      </c>
      <c r="I835">
        <v>41071837</v>
      </c>
      <c r="J835" t="s">
        <v>1872</v>
      </c>
      <c r="K835" s="9">
        <v>45665.617488425924</v>
      </c>
      <c r="L835" s="9">
        <v>45665.617361111108</v>
      </c>
      <c r="M835" s="9">
        <v>45665.617488425924</v>
      </c>
      <c r="N835" t="s">
        <v>62</v>
      </c>
      <c r="O835" t="s">
        <v>62</v>
      </c>
      <c r="P835" s="8">
        <v>45665</v>
      </c>
      <c r="R835" t="s">
        <v>4875</v>
      </c>
      <c r="S835" t="s">
        <v>430</v>
      </c>
      <c r="Y835" t="s">
        <v>431</v>
      </c>
      <c r="Z835" t="s">
        <v>106</v>
      </c>
      <c r="AA835" t="s">
        <v>432</v>
      </c>
      <c r="AB835" t="s">
        <v>1874</v>
      </c>
      <c r="AC835">
        <v>59140023</v>
      </c>
      <c r="AD835" t="s">
        <v>161</v>
      </c>
      <c r="AE835" t="s">
        <v>1875</v>
      </c>
      <c r="AF835">
        <v>69</v>
      </c>
      <c r="AG835" t="s">
        <v>1876</v>
      </c>
      <c r="AM835" t="s">
        <v>119</v>
      </c>
      <c r="AP8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Row],[Comentário]]=back!C836,back!B836,""))))))))</f>
        <v/>
      </c>
      <c r="AQ8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6" spans="1:44" x14ac:dyDescent="0.25">
      <c r="A836" t="s">
        <v>5298</v>
      </c>
      <c r="B836">
        <v>136954800</v>
      </c>
      <c r="C836" t="s">
        <v>62</v>
      </c>
      <c r="E836">
        <v>28614445</v>
      </c>
      <c r="F836" t="s">
        <v>1873</v>
      </c>
      <c r="G836" t="s">
        <v>101</v>
      </c>
      <c r="I836">
        <v>41071837</v>
      </c>
      <c r="J836" t="s">
        <v>1872</v>
      </c>
      <c r="K836" s="9">
        <v>45665.617615740739</v>
      </c>
      <c r="L836" s="9">
        <v>45665.617361111108</v>
      </c>
      <c r="M836" s="9">
        <v>45665.617615740739</v>
      </c>
      <c r="N836" t="s">
        <v>62</v>
      </c>
      <c r="O836" t="s">
        <v>62</v>
      </c>
      <c r="P836" s="8">
        <v>45665</v>
      </c>
      <c r="R836" t="s">
        <v>4925</v>
      </c>
      <c r="S836" t="s">
        <v>430</v>
      </c>
      <c r="Y836" t="s">
        <v>431</v>
      </c>
      <c r="Z836" t="s">
        <v>106</v>
      </c>
      <c r="AA836" t="s">
        <v>432</v>
      </c>
      <c r="AB836" t="s">
        <v>1874</v>
      </c>
      <c r="AC836">
        <v>59140023</v>
      </c>
      <c r="AD836" t="s">
        <v>161</v>
      </c>
      <c r="AE836" t="s">
        <v>1875</v>
      </c>
      <c r="AF836">
        <v>69</v>
      </c>
      <c r="AG836" t="s">
        <v>1876</v>
      </c>
      <c r="AM836" t="s">
        <v>119</v>
      </c>
      <c r="AP8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Row],[Comentário]]=back!C837,back!B837,""))))))))</f>
        <v/>
      </c>
      <c r="AQ8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7" spans="1:44" x14ac:dyDescent="0.25">
      <c r="A837" t="s">
        <v>5298</v>
      </c>
      <c r="B837">
        <v>136954761</v>
      </c>
      <c r="C837" t="s">
        <v>62</v>
      </c>
      <c r="E837">
        <v>28614445</v>
      </c>
      <c r="F837" t="s">
        <v>1873</v>
      </c>
      <c r="G837" t="s">
        <v>101</v>
      </c>
      <c r="I837">
        <v>41071837</v>
      </c>
      <c r="J837" t="s">
        <v>1872</v>
      </c>
      <c r="K837" s="9">
        <v>45665.617476851854</v>
      </c>
      <c r="L837" s="9">
        <v>45665.617222222223</v>
      </c>
      <c r="M837" s="9">
        <v>45665.617476851854</v>
      </c>
      <c r="N837" t="s">
        <v>62</v>
      </c>
      <c r="O837" t="s">
        <v>62</v>
      </c>
      <c r="P837" s="8">
        <v>45665</v>
      </c>
      <c r="Q837" t="s">
        <v>3864</v>
      </c>
      <c r="R837" t="s">
        <v>4089</v>
      </c>
      <c r="S837" t="s">
        <v>430</v>
      </c>
      <c r="Y837" t="s">
        <v>431</v>
      </c>
      <c r="Z837" t="s">
        <v>106</v>
      </c>
      <c r="AA837" t="s">
        <v>432</v>
      </c>
      <c r="AB837" t="s">
        <v>1874</v>
      </c>
      <c r="AC837">
        <v>59140023</v>
      </c>
      <c r="AD837" t="s">
        <v>161</v>
      </c>
      <c r="AE837" t="s">
        <v>1875</v>
      </c>
      <c r="AF837">
        <v>69</v>
      </c>
      <c r="AG837" t="s">
        <v>1876</v>
      </c>
      <c r="AM837" t="s">
        <v>119</v>
      </c>
      <c r="AP8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Row],[Comentário]]=back!C838,back!B838,""))))))))</f>
        <v/>
      </c>
      <c r="AQ8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8" spans="1:44" x14ac:dyDescent="0.25">
      <c r="A838" t="s">
        <v>5298</v>
      </c>
      <c r="B838">
        <v>136954578</v>
      </c>
      <c r="C838" t="s">
        <v>62</v>
      </c>
      <c r="E838">
        <v>27530004</v>
      </c>
      <c r="F838" t="s">
        <v>3457</v>
      </c>
      <c r="G838" t="s">
        <v>101</v>
      </c>
      <c r="I838">
        <v>40491525</v>
      </c>
      <c r="J838" t="s">
        <v>3456</v>
      </c>
      <c r="K838" s="9">
        <v>45665.616828703707</v>
      </c>
      <c r="L838" s="9">
        <v>45665.616666666669</v>
      </c>
      <c r="M838" s="9">
        <v>45665.616828703707</v>
      </c>
      <c r="N838" t="s">
        <v>62</v>
      </c>
      <c r="O838" t="s">
        <v>62</v>
      </c>
      <c r="P838" s="8">
        <v>45665</v>
      </c>
      <c r="R838" t="s">
        <v>4875</v>
      </c>
      <c r="S838" t="s">
        <v>3458</v>
      </c>
      <c r="T838" t="s">
        <v>3459</v>
      </c>
      <c r="Y838" t="s">
        <v>3460</v>
      </c>
      <c r="Z838" t="s">
        <v>106</v>
      </c>
      <c r="AA838" t="s">
        <v>440</v>
      </c>
      <c r="AB838" t="s">
        <v>2572</v>
      </c>
      <c r="AC838">
        <v>89115285</v>
      </c>
      <c r="AD838" t="s">
        <v>3461</v>
      </c>
      <c r="AE838" t="s">
        <v>3462</v>
      </c>
      <c r="AF838">
        <v>4657</v>
      </c>
      <c r="AG838" t="s">
        <v>3463</v>
      </c>
      <c r="AM838" t="s">
        <v>222</v>
      </c>
      <c r="AN838" t="s">
        <v>108</v>
      </c>
      <c r="AP8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Row],[Comentário]]=back!C839,back!B839,""))))))))</f>
        <v/>
      </c>
      <c r="AQ8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9" spans="1:44" x14ac:dyDescent="0.25">
      <c r="A839" t="s">
        <v>5298</v>
      </c>
      <c r="B839">
        <v>136954628</v>
      </c>
      <c r="C839" t="s">
        <v>62</v>
      </c>
      <c r="E839">
        <v>27530004</v>
      </c>
      <c r="F839" t="s">
        <v>3457</v>
      </c>
      <c r="G839" t="s">
        <v>101</v>
      </c>
      <c r="I839">
        <v>40491525</v>
      </c>
      <c r="J839" t="s">
        <v>3456</v>
      </c>
      <c r="K839" s="9">
        <v>45665.617037037038</v>
      </c>
      <c r="L839" s="9">
        <v>45665.616666666669</v>
      </c>
      <c r="M839" s="9">
        <v>45665.617037037038</v>
      </c>
      <c r="N839" t="s">
        <v>62</v>
      </c>
      <c r="O839" t="s">
        <v>62</v>
      </c>
      <c r="P839" s="8">
        <v>45665</v>
      </c>
      <c r="R839" t="s">
        <v>4925</v>
      </c>
      <c r="S839" t="s">
        <v>3458</v>
      </c>
      <c r="T839" t="s">
        <v>3459</v>
      </c>
      <c r="Y839" t="s">
        <v>3460</v>
      </c>
      <c r="Z839" t="s">
        <v>106</v>
      </c>
      <c r="AA839" t="s">
        <v>440</v>
      </c>
      <c r="AB839" t="s">
        <v>2572</v>
      </c>
      <c r="AC839">
        <v>89115285</v>
      </c>
      <c r="AD839" t="s">
        <v>3461</v>
      </c>
      <c r="AE839" t="s">
        <v>3462</v>
      </c>
      <c r="AF839">
        <v>4657</v>
      </c>
      <c r="AG839" t="s">
        <v>3463</v>
      </c>
      <c r="AM839" t="s">
        <v>222</v>
      </c>
      <c r="AN839" t="s">
        <v>108</v>
      </c>
      <c r="AP8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Row],[Comentário]]=back!C840,back!B840,""))))))))</f>
        <v/>
      </c>
      <c r="AQ8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0" spans="1:44" x14ac:dyDescent="0.25">
      <c r="A840" t="s">
        <v>5298</v>
      </c>
      <c r="B840">
        <v>136953961</v>
      </c>
      <c r="C840" t="s">
        <v>62</v>
      </c>
      <c r="E840">
        <v>27530004</v>
      </c>
      <c r="F840" t="s">
        <v>3457</v>
      </c>
      <c r="G840" t="s">
        <v>101</v>
      </c>
      <c r="I840">
        <v>40491525</v>
      </c>
      <c r="J840" t="s">
        <v>3456</v>
      </c>
      <c r="K840" s="9">
        <v>45665.61440972222</v>
      </c>
      <c r="L840" s="9">
        <v>45665.613692129627</v>
      </c>
      <c r="M840" s="9">
        <v>45665.61440972222</v>
      </c>
      <c r="N840" t="s">
        <v>62</v>
      </c>
      <c r="O840" t="s">
        <v>62</v>
      </c>
      <c r="P840" s="8">
        <v>45665</v>
      </c>
      <c r="Q840" t="s">
        <v>3864</v>
      </c>
      <c r="R840" t="s">
        <v>4682</v>
      </c>
      <c r="S840" t="s">
        <v>3458</v>
      </c>
      <c r="T840" t="s">
        <v>3459</v>
      </c>
      <c r="Y840" t="s">
        <v>3460</v>
      </c>
      <c r="Z840" t="s">
        <v>106</v>
      </c>
      <c r="AA840" t="s">
        <v>440</v>
      </c>
      <c r="AB840" t="s">
        <v>2572</v>
      </c>
      <c r="AC840">
        <v>89115285</v>
      </c>
      <c r="AD840" t="s">
        <v>3461</v>
      </c>
      <c r="AE840" t="s">
        <v>3462</v>
      </c>
      <c r="AF840">
        <v>4657</v>
      </c>
      <c r="AG840" t="s">
        <v>3463</v>
      </c>
      <c r="AM840" t="s">
        <v>222</v>
      </c>
      <c r="AN840" t="s">
        <v>108</v>
      </c>
      <c r="AP8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Row],[Comentário]]=back!C841,back!B841,""))))))))</f>
        <v/>
      </c>
      <c r="AQ8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1" spans="1:44" x14ac:dyDescent="0.25">
      <c r="A841" t="s">
        <v>5298</v>
      </c>
      <c r="B841">
        <v>136951623</v>
      </c>
      <c r="C841" t="s">
        <v>62</v>
      </c>
      <c r="E841">
        <v>28663391</v>
      </c>
      <c r="F841" t="s">
        <v>143</v>
      </c>
      <c r="G841" t="s">
        <v>101</v>
      </c>
      <c r="K841" s="9">
        <v>45665.608356481483</v>
      </c>
      <c r="L841" s="9">
        <v>45665.604166666664</v>
      </c>
      <c r="M841" s="9">
        <v>45665.608356481483</v>
      </c>
      <c r="N841" t="s">
        <v>62</v>
      </c>
      <c r="O841" t="s">
        <v>62</v>
      </c>
      <c r="P841" s="8">
        <v>45665</v>
      </c>
      <c r="R841" t="s">
        <v>4988</v>
      </c>
      <c r="AP8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Row],[Comentário]]=back!C842,back!B842,""))))))))</f>
        <v/>
      </c>
      <c r="AQ8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2" spans="1:44" x14ac:dyDescent="0.25">
      <c r="A842" t="s">
        <v>5298</v>
      </c>
      <c r="B842">
        <v>136947380</v>
      </c>
      <c r="C842" t="s">
        <v>62</v>
      </c>
      <c r="E842">
        <v>28663391</v>
      </c>
      <c r="F842" t="s">
        <v>143</v>
      </c>
      <c r="G842" t="s">
        <v>101</v>
      </c>
      <c r="K842" s="9">
        <v>45665.602233796293</v>
      </c>
      <c r="L842" s="9">
        <v>45665.596689814818</v>
      </c>
      <c r="M842" s="9">
        <v>45665.602233796293</v>
      </c>
      <c r="N842" t="s">
        <v>62</v>
      </c>
      <c r="O842" t="s">
        <v>62</v>
      </c>
      <c r="P842" s="8">
        <v>45665</v>
      </c>
      <c r="Q842" t="s">
        <v>3864</v>
      </c>
      <c r="R842" t="s">
        <v>3928</v>
      </c>
      <c r="AP8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Row],[Comentário]]=back!C843,back!B843,""))))))))</f>
        <v/>
      </c>
      <c r="AQ8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3" spans="1:44" x14ac:dyDescent="0.25">
      <c r="A843" t="s">
        <v>5298</v>
      </c>
      <c r="B843">
        <v>136947388</v>
      </c>
      <c r="C843" t="s">
        <v>62</v>
      </c>
      <c r="E843">
        <v>28663391</v>
      </c>
      <c r="F843" t="s">
        <v>143</v>
      </c>
      <c r="G843" t="s">
        <v>101</v>
      </c>
      <c r="K843" s="9">
        <v>45665.602256944447</v>
      </c>
      <c r="L843" s="9">
        <v>45665.596689814818</v>
      </c>
      <c r="M843" s="9">
        <v>45665.602256944447</v>
      </c>
      <c r="N843" t="s">
        <v>62</v>
      </c>
      <c r="O843" t="s">
        <v>62</v>
      </c>
      <c r="P843" s="8">
        <v>45665</v>
      </c>
      <c r="Q843" t="s">
        <v>3864</v>
      </c>
      <c r="R843" t="s">
        <v>3928</v>
      </c>
      <c r="AP8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Row],[Comentário]]=back!C844,back!B844,""))))))))</f>
        <v/>
      </c>
      <c r="AQ8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4" spans="1:44" x14ac:dyDescent="0.25">
      <c r="A844" t="s">
        <v>5298</v>
      </c>
      <c r="B844">
        <v>136945635</v>
      </c>
      <c r="C844" t="s">
        <v>62</v>
      </c>
      <c r="E844">
        <v>28591175</v>
      </c>
      <c r="F844" t="s">
        <v>281</v>
      </c>
      <c r="G844" t="s">
        <v>101</v>
      </c>
      <c r="I844">
        <v>41057902</v>
      </c>
      <c r="J844" t="s">
        <v>280</v>
      </c>
      <c r="K844" s="9">
        <v>45665.59547453704</v>
      </c>
      <c r="L844" s="9">
        <v>45665.59375</v>
      </c>
      <c r="M844" s="9">
        <v>45665.59547453704</v>
      </c>
      <c r="N844" t="s">
        <v>62</v>
      </c>
      <c r="O844" t="s">
        <v>62</v>
      </c>
      <c r="P844" s="8">
        <v>45665</v>
      </c>
      <c r="R844" t="s">
        <v>4989</v>
      </c>
      <c r="S844" t="s">
        <v>282</v>
      </c>
      <c r="Y844" t="s">
        <v>283</v>
      </c>
      <c r="Z844" t="s">
        <v>106</v>
      </c>
      <c r="AA844" t="s">
        <v>107</v>
      </c>
      <c r="AB844" t="s">
        <v>284</v>
      </c>
      <c r="AC844">
        <v>13804060</v>
      </c>
      <c r="AD844" t="s">
        <v>285</v>
      </c>
      <c r="AE844" t="s">
        <v>286</v>
      </c>
      <c r="AF844">
        <v>0</v>
      </c>
      <c r="AG844" t="s">
        <v>287</v>
      </c>
      <c r="AM844" t="s">
        <v>222</v>
      </c>
      <c r="AP8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Row],[Comentário]]=back!C845,back!B845,""))))))))</f>
        <v/>
      </c>
      <c r="AQ8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5" spans="1:44" x14ac:dyDescent="0.25">
      <c r="A845" t="s">
        <v>5298</v>
      </c>
      <c r="B845">
        <v>136945281</v>
      </c>
      <c r="C845" t="s">
        <v>62</v>
      </c>
      <c r="E845">
        <v>28591175</v>
      </c>
      <c r="F845" t="s">
        <v>281</v>
      </c>
      <c r="G845" t="s">
        <v>101</v>
      </c>
      <c r="I845">
        <v>41057902</v>
      </c>
      <c r="J845" t="s">
        <v>280</v>
      </c>
      <c r="K845" s="9">
        <v>45665.594039351854</v>
      </c>
      <c r="L845" s="9">
        <v>45665.593055555553</v>
      </c>
      <c r="M845" s="9">
        <v>45665.594039351854</v>
      </c>
      <c r="N845" t="s">
        <v>62</v>
      </c>
      <c r="O845" t="s">
        <v>62</v>
      </c>
      <c r="P845" s="8">
        <v>45665</v>
      </c>
      <c r="Q845" t="s">
        <v>3868</v>
      </c>
      <c r="R845" t="s">
        <v>4990</v>
      </c>
      <c r="S845" t="s">
        <v>282</v>
      </c>
      <c r="Y845" t="s">
        <v>283</v>
      </c>
      <c r="Z845" t="s">
        <v>106</v>
      </c>
      <c r="AA845" t="s">
        <v>107</v>
      </c>
      <c r="AB845" t="s">
        <v>284</v>
      </c>
      <c r="AC845">
        <v>13804060</v>
      </c>
      <c r="AD845" t="s">
        <v>285</v>
      </c>
      <c r="AE845" t="s">
        <v>286</v>
      </c>
      <c r="AF845">
        <v>0</v>
      </c>
      <c r="AG845" t="s">
        <v>287</v>
      </c>
      <c r="AM845" t="s">
        <v>222</v>
      </c>
      <c r="AP8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Row],[Comentário]]=back!C846,back!B846,""))))))))</f>
        <v/>
      </c>
      <c r="AQ8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6" spans="1:44" x14ac:dyDescent="0.25">
      <c r="A846" t="s">
        <v>5298</v>
      </c>
      <c r="B846">
        <v>136945171</v>
      </c>
      <c r="C846" t="s">
        <v>62</v>
      </c>
      <c r="E846">
        <v>28591175</v>
      </c>
      <c r="F846" t="s">
        <v>281</v>
      </c>
      <c r="G846" t="s">
        <v>101</v>
      </c>
      <c r="I846">
        <v>41057902</v>
      </c>
      <c r="J846" t="s">
        <v>280</v>
      </c>
      <c r="K846" s="9">
        <v>45665.593680555554</v>
      </c>
      <c r="L846" s="9">
        <v>45665.592118055552</v>
      </c>
      <c r="M846" s="9">
        <v>45665.593680555554</v>
      </c>
      <c r="N846" t="s">
        <v>62</v>
      </c>
      <c r="O846" t="s">
        <v>62</v>
      </c>
      <c r="P846" s="8">
        <v>45665</v>
      </c>
      <c r="Q846" t="s">
        <v>3864</v>
      </c>
      <c r="R846" t="s">
        <v>3981</v>
      </c>
      <c r="S846" t="s">
        <v>282</v>
      </c>
      <c r="Y846" t="s">
        <v>283</v>
      </c>
      <c r="Z846" t="s">
        <v>106</v>
      </c>
      <c r="AA846" t="s">
        <v>107</v>
      </c>
      <c r="AB846" t="s">
        <v>284</v>
      </c>
      <c r="AC846">
        <v>13804060</v>
      </c>
      <c r="AD846" t="s">
        <v>285</v>
      </c>
      <c r="AE846" t="s">
        <v>286</v>
      </c>
      <c r="AF846">
        <v>0</v>
      </c>
      <c r="AG846" t="s">
        <v>287</v>
      </c>
      <c r="AM846" t="s">
        <v>222</v>
      </c>
      <c r="AP8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Row],[Comentário]]=back!C847,back!B847,""))))))))</f>
        <v/>
      </c>
      <c r="AQ8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7" spans="1:44" x14ac:dyDescent="0.25">
      <c r="A847" t="s">
        <v>5298</v>
      </c>
      <c r="B847">
        <v>136944045</v>
      </c>
      <c r="C847" t="s">
        <v>62</v>
      </c>
      <c r="E847">
        <v>28616281</v>
      </c>
      <c r="F847" t="s">
        <v>1685</v>
      </c>
      <c r="G847" t="s">
        <v>101</v>
      </c>
      <c r="I847">
        <v>41072320</v>
      </c>
      <c r="J847" t="s">
        <v>1684</v>
      </c>
      <c r="K847" s="9">
        <v>45665.589097222219</v>
      </c>
      <c r="L847" s="9">
        <v>45665.588888888888</v>
      </c>
      <c r="M847" s="9">
        <v>45665.589097222219</v>
      </c>
      <c r="N847" t="s">
        <v>62</v>
      </c>
      <c r="O847" t="s">
        <v>62</v>
      </c>
      <c r="P847" s="8">
        <v>45665</v>
      </c>
      <c r="R847" t="s">
        <v>4875</v>
      </c>
      <c r="S847" t="s">
        <v>1686</v>
      </c>
      <c r="T847" t="s">
        <v>1687</v>
      </c>
      <c r="V847">
        <v>5521980239115</v>
      </c>
      <c r="Y847" t="s">
        <v>1688</v>
      </c>
      <c r="Z847" t="s">
        <v>106</v>
      </c>
      <c r="AA847" t="s">
        <v>148</v>
      </c>
      <c r="AB847" t="s">
        <v>149</v>
      </c>
      <c r="AC847">
        <v>21321381</v>
      </c>
      <c r="AD847" t="s">
        <v>1689</v>
      </c>
      <c r="AE847" t="s">
        <v>1690</v>
      </c>
      <c r="AF847">
        <v>1081</v>
      </c>
      <c r="AG847" t="s">
        <v>1691</v>
      </c>
      <c r="AM847" t="s">
        <v>119</v>
      </c>
      <c r="AP8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Row],[Comentário]]=back!C848,back!B848,""))))))))</f>
        <v/>
      </c>
      <c r="AQ8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8" spans="1:44" x14ac:dyDescent="0.25">
      <c r="A848" t="s">
        <v>5298</v>
      </c>
      <c r="B848">
        <v>136944084</v>
      </c>
      <c r="C848" t="s">
        <v>62</v>
      </c>
      <c r="E848">
        <v>28616281</v>
      </c>
      <c r="F848" t="s">
        <v>1685</v>
      </c>
      <c r="G848" t="s">
        <v>101</v>
      </c>
      <c r="I848">
        <v>41072320</v>
      </c>
      <c r="J848" t="s">
        <v>1684</v>
      </c>
      <c r="K848" s="9">
        <v>45665.589247685188</v>
      </c>
      <c r="L848" s="9">
        <v>45665.588888888888</v>
      </c>
      <c r="M848" s="9">
        <v>45665.589247685188</v>
      </c>
      <c r="N848" t="s">
        <v>62</v>
      </c>
      <c r="O848" t="s">
        <v>62</v>
      </c>
      <c r="P848" s="8">
        <v>45665</v>
      </c>
      <c r="R848" t="s">
        <v>4991</v>
      </c>
      <c r="S848" t="s">
        <v>1686</v>
      </c>
      <c r="T848" t="s">
        <v>1687</v>
      </c>
      <c r="V848">
        <v>5521980239115</v>
      </c>
      <c r="Y848" t="s">
        <v>1688</v>
      </c>
      <c r="Z848" t="s">
        <v>106</v>
      </c>
      <c r="AA848" t="s">
        <v>148</v>
      </c>
      <c r="AB848" t="s">
        <v>149</v>
      </c>
      <c r="AC848">
        <v>21321381</v>
      </c>
      <c r="AD848" t="s">
        <v>1689</v>
      </c>
      <c r="AE848" t="s">
        <v>1690</v>
      </c>
      <c r="AF848">
        <v>1081</v>
      </c>
      <c r="AG848" t="s">
        <v>1691</v>
      </c>
      <c r="AM848" t="s">
        <v>119</v>
      </c>
      <c r="AP8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Row],[Comentário]]=back!C849,back!B849,""))))))))</f>
        <v/>
      </c>
      <c r="AQ8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9" spans="1:44" x14ac:dyDescent="0.25">
      <c r="A849" t="s">
        <v>5298</v>
      </c>
      <c r="B849">
        <v>136944053</v>
      </c>
      <c r="C849" t="s">
        <v>62</v>
      </c>
      <c r="E849">
        <v>28616281</v>
      </c>
      <c r="F849" t="s">
        <v>1685</v>
      </c>
      <c r="G849" t="s">
        <v>101</v>
      </c>
      <c r="I849">
        <v>41072320</v>
      </c>
      <c r="J849" t="s">
        <v>1684</v>
      </c>
      <c r="K849" s="9">
        <v>45665.589131944442</v>
      </c>
      <c r="L849" s="9">
        <v>45665.588773148149</v>
      </c>
      <c r="M849" s="9">
        <v>45665.589131944442</v>
      </c>
      <c r="N849" t="s">
        <v>62</v>
      </c>
      <c r="O849" t="s">
        <v>62</v>
      </c>
      <c r="P849" s="8">
        <v>45665</v>
      </c>
      <c r="Q849" t="s">
        <v>3864</v>
      </c>
      <c r="R849" t="s">
        <v>4947</v>
      </c>
      <c r="S849" t="s">
        <v>1686</v>
      </c>
      <c r="T849" t="s">
        <v>1687</v>
      </c>
      <c r="V849">
        <v>5521980239115</v>
      </c>
      <c r="Y849" t="s">
        <v>1688</v>
      </c>
      <c r="Z849" t="s">
        <v>106</v>
      </c>
      <c r="AA849" t="s">
        <v>148</v>
      </c>
      <c r="AB849" t="s">
        <v>149</v>
      </c>
      <c r="AC849">
        <v>21321381</v>
      </c>
      <c r="AD849" t="s">
        <v>1689</v>
      </c>
      <c r="AE849" t="s">
        <v>1690</v>
      </c>
      <c r="AF849">
        <v>1081</v>
      </c>
      <c r="AG849" t="s">
        <v>1691</v>
      </c>
      <c r="AM849" t="s">
        <v>119</v>
      </c>
      <c r="AP8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Row],[Comentário]]=back!C850,back!B850,""))))))))</f>
        <v/>
      </c>
      <c r="AQ8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0" spans="1:44" x14ac:dyDescent="0.25">
      <c r="A850" t="s">
        <v>5298</v>
      </c>
      <c r="B850">
        <v>136908970</v>
      </c>
      <c r="C850" t="s">
        <v>62</v>
      </c>
      <c r="E850">
        <v>28616281</v>
      </c>
      <c r="F850" t="s">
        <v>1685</v>
      </c>
      <c r="G850" t="s">
        <v>101</v>
      </c>
      <c r="I850">
        <v>41072320</v>
      </c>
      <c r="J850" t="s">
        <v>1684</v>
      </c>
      <c r="K850" s="9">
        <v>45665.401412037034</v>
      </c>
      <c r="L850" s="9">
        <v>45665.583333333336</v>
      </c>
      <c r="M850" s="9">
        <v>45665.588240740741</v>
      </c>
      <c r="N850" t="s">
        <v>62</v>
      </c>
      <c r="O850" t="s">
        <v>62</v>
      </c>
      <c r="P850" s="8">
        <v>45665</v>
      </c>
      <c r="R850" t="s">
        <v>4918</v>
      </c>
      <c r="S850" t="s">
        <v>1686</v>
      </c>
      <c r="T850" t="s">
        <v>1687</v>
      </c>
      <c r="V850">
        <v>5521980239115</v>
      </c>
      <c r="Y850" t="s">
        <v>1688</v>
      </c>
      <c r="Z850" t="s">
        <v>106</v>
      </c>
      <c r="AA850" t="s">
        <v>148</v>
      </c>
      <c r="AB850" t="s">
        <v>149</v>
      </c>
      <c r="AC850">
        <v>21321381</v>
      </c>
      <c r="AD850" t="s">
        <v>1689</v>
      </c>
      <c r="AE850" t="s">
        <v>1690</v>
      </c>
      <c r="AF850">
        <v>1081</v>
      </c>
      <c r="AG850" t="s">
        <v>1691</v>
      </c>
      <c r="AM850" t="s">
        <v>119</v>
      </c>
      <c r="AP8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Row],[Comentário]]=back!C851,back!B851,""))))))))</f>
        <v/>
      </c>
      <c r="AQ8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51" spans="1:44" x14ac:dyDescent="0.25">
      <c r="A851" t="s">
        <v>5298</v>
      </c>
      <c r="B851">
        <v>136943899</v>
      </c>
      <c r="C851" t="s">
        <v>62</v>
      </c>
      <c r="E851">
        <v>28616281</v>
      </c>
      <c r="F851" t="s">
        <v>1685</v>
      </c>
      <c r="G851" t="s">
        <v>101</v>
      </c>
      <c r="I851">
        <v>41072320</v>
      </c>
      <c r="J851" t="s">
        <v>1684</v>
      </c>
      <c r="K851" s="9">
        <v>45665.588518518518</v>
      </c>
      <c r="L851" s="9">
        <v>45665.588263888887</v>
      </c>
      <c r="M851" s="9">
        <v>45665.588518518518</v>
      </c>
      <c r="N851" t="s">
        <v>62</v>
      </c>
      <c r="O851" t="s">
        <v>62</v>
      </c>
      <c r="P851" s="8">
        <v>45665</v>
      </c>
      <c r="Q851" t="s">
        <v>3864</v>
      </c>
      <c r="R851" t="s">
        <v>4947</v>
      </c>
      <c r="S851" t="s">
        <v>1686</v>
      </c>
      <c r="T851" t="s">
        <v>1687</v>
      </c>
      <c r="V851">
        <v>5521980239115</v>
      </c>
      <c r="Y851" t="s">
        <v>1688</v>
      </c>
      <c r="Z851" t="s">
        <v>106</v>
      </c>
      <c r="AA851" t="s">
        <v>148</v>
      </c>
      <c r="AB851" t="s">
        <v>149</v>
      </c>
      <c r="AC851">
        <v>21321381</v>
      </c>
      <c r="AD851" t="s">
        <v>1689</v>
      </c>
      <c r="AE851" t="s">
        <v>1690</v>
      </c>
      <c r="AF851">
        <v>1081</v>
      </c>
      <c r="AG851" t="s">
        <v>1691</v>
      </c>
      <c r="AM851" t="s">
        <v>119</v>
      </c>
      <c r="AP8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Row],[Comentário]]=back!C852,back!B852,""))))))))</f>
        <v/>
      </c>
      <c r="AQ8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2" spans="1:44" x14ac:dyDescent="0.25">
      <c r="A852" t="s">
        <v>5298</v>
      </c>
      <c r="B852">
        <v>136942053</v>
      </c>
      <c r="C852" t="s">
        <v>62</v>
      </c>
      <c r="E852">
        <v>27544306</v>
      </c>
      <c r="F852" t="s">
        <v>304</v>
      </c>
      <c r="G852" t="s">
        <v>101</v>
      </c>
      <c r="I852">
        <v>40502726</v>
      </c>
      <c r="J852" t="s">
        <v>303</v>
      </c>
      <c r="K852" s="9">
        <v>45665.579907407409</v>
      </c>
      <c r="L852" s="9">
        <v>45665.577233796299</v>
      </c>
      <c r="M852" s="9">
        <v>45665.579907407409</v>
      </c>
      <c r="N852" t="s">
        <v>62</v>
      </c>
      <c r="O852" t="s">
        <v>62</v>
      </c>
      <c r="P852" s="8">
        <v>45665</v>
      </c>
      <c r="Q852" t="s">
        <v>3864</v>
      </c>
      <c r="R852" t="s">
        <v>4992</v>
      </c>
      <c r="S852" t="s">
        <v>305</v>
      </c>
      <c r="T852" t="s">
        <v>4962</v>
      </c>
      <c r="V852">
        <v>553733331771</v>
      </c>
      <c r="Y852" t="s">
        <v>306</v>
      </c>
      <c r="Z852" t="s">
        <v>106</v>
      </c>
      <c r="AA852" t="s">
        <v>159</v>
      </c>
      <c r="AB852" t="s">
        <v>307</v>
      </c>
      <c r="AC852">
        <v>35534000</v>
      </c>
      <c r="AD852" t="s">
        <v>308</v>
      </c>
      <c r="AE852" t="s">
        <v>309</v>
      </c>
      <c r="AF852">
        <v>146</v>
      </c>
      <c r="AM852" t="s">
        <v>222</v>
      </c>
      <c r="AN852" t="s">
        <v>108</v>
      </c>
      <c r="AP8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Row],[Comentário]]=back!C853,back!B853,""))))))))</f>
        <v/>
      </c>
      <c r="AQ8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3" spans="1:44" x14ac:dyDescent="0.25">
      <c r="A853" t="s">
        <v>5298</v>
      </c>
      <c r="B853">
        <v>136942074</v>
      </c>
      <c r="C853" t="s">
        <v>62</v>
      </c>
      <c r="E853">
        <v>27544306</v>
      </c>
      <c r="F853" t="s">
        <v>304</v>
      </c>
      <c r="G853" t="s">
        <v>101</v>
      </c>
      <c r="I853">
        <v>40502726</v>
      </c>
      <c r="J853" t="s">
        <v>303</v>
      </c>
      <c r="K853" s="9">
        <v>45665.580011574071</v>
      </c>
      <c r="L853" s="9">
        <v>45665.577233796299</v>
      </c>
      <c r="M853" s="9">
        <v>45665.580011574071</v>
      </c>
      <c r="N853" t="s">
        <v>62</v>
      </c>
      <c r="O853" t="s">
        <v>62</v>
      </c>
      <c r="P853" s="8">
        <v>45665</v>
      </c>
      <c r="Q853" t="s">
        <v>3864</v>
      </c>
      <c r="R853" t="s">
        <v>4992</v>
      </c>
      <c r="S853" t="s">
        <v>305</v>
      </c>
      <c r="T853" t="s">
        <v>4962</v>
      </c>
      <c r="V853">
        <v>553733331771</v>
      </c>
      <c r="Y853" t="s">
        <v>306</v>
      </c>
      <c r="Z853" t="s">
        <v>106</v>
      </c>
      <c r="AA853" t="s">
        <v>159</v>
      </c>
      <c r="AB853" t="s">
        <v>307</v>
      </c>
      <c r="AC853">
        <v>35534000</v>
      </c>
      <c r="AD853" t="s">
        <v>308</v>
      </c>
      <c r="AE853" t="s">
        <v>309</v>
      </c>
      <c r="AF853">
        <v>146</v>
      </c>
      <c r="AM853" t="s">
        <v>222</v>
      </c>
      <c r="AN853" t="s">
        <v>108</v>
      </c>
      <c r="AP8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Row],[Comentário]]=back!C854,back!B854,""))))))))</f>
        <v/>
      </c>
      <c r="AQ8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4" spans="1:44" x14ac:dyDescent="0.25">
      <c r="A854" t="s">
        <v>5298</v>
      </c>
      <c r="B854">
        <v>136942203</v>
      </c>
      <c r="C854" t="s">
        <v>62</v>
      </c>
      <c r="E854">
        <v>27544306</v>
      </c>
      <c r="F854" t="s">
        <v>304</v>
      </c>
      <c r="G854" t="s">
        <v>101</v>
      </c>
      <c r="I854">
        <v>40502726</v>
      </c>
      <c r="J854" t="s">
        <v>303</v>
      </c>
      <c r="K854" s="9">
        <v>45665.580636574072</v>
      </c>
      <c r="L854" s="9">
        <v>45665.57708333333</v>
      </c>
      <c r="M854" s="9">
        <v>45665.580636574072</v>
      </c>
      <c r="N854" t="s">
        <v>62</v>
      </c>
      <c r="O854" t="s">
        <v>62</v>
      </c>
      <c r="P854" s="8">
        <v>45665</v>
      </c>
      <c r="R854" t="s">
        <v>4993</v>
      </c>
      <c r="S854" t="s">
        <v>305</v>
      </c>
      <c r="T854" t="s">
        <v>4962</v>
      </c>
      <c r="V854">
        <v>553733331771</v>
      </c>
      <c r="Y854" t="s">
        <v>306</v>
      </c>
      <c r="Z854" t="s">
        <v>106</v>
      </c>
      <c r="AA854" t="s">
        <v>159</v>
      </c>
      <c r="AB854" t="s">
        <v>307</v>
      </c>
      <c r="AC854">
        <v>35534000</v>
      </c>
      <c r="AD854" t="s">
        <v>308</v>
      </c>
      <c r="AE854" t="s">
        <v>309</v>
      </c>
      <c r="AF854">
        <v>146</v>
      </c>
      <c r="AM854" t="s">
        <v>222</v>
      </c>
      <c r="AN854" t="s">
        <v>108</v>
      </c>
      <c r="AP8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Row],[Comentário]]=back!C855,back!B855,""))))))))</f>
        <v/>
      </c>
      <c r="AQ8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5" spans="1:44" x14ac:dyDescent="0.25">
      <c r="A855" t="s">
        <v>5298</v>
      </c>
      <c r="B855">
        <v>136941549</v>
      </c>
      <c r="C855" t="s">
        <v>62</v>
      </c>
      <c r="E855">
        <v>27544306</v>
      </c>
      <c r="F855" t="s">
        <v>304</v>
      </c>
      <c r="G855" t="s">
        <v>101</v>
      </c>
      <c r="I855">
        <v>40502726</v>
      </c>
      <c r="J855" t="s">
        <v>303</v>
      </c>
      <c r="K855" s="9">
        <v>45665.577094907407</v>
      </c>
      <c r="L855" s="9">
        <v>45665.576388888891</v>
      </c>
      <c r="M855" s="9">
        <v>45665.577094907407</v>
      </c>
      <c r="N855" t="s">
        <v>62</v>
      </c>
      <c r="O855" t="s">
        <v>62</v>
      </c>
      <c r="P855" s="8">
        <v>45665</v>
      </c>
      <c r="Q855" t="s">
        <v>3864</v>
      </c>
      <c r="R855" t="s">
        <v>3986</v>
      </c>
      <c r="S855" t="s">
        <v>305</v>
      </c>
      <c r="T855" t="s">
        <v>4962</v>
      </c>
      <c r="V855">
        <v>553733331771</v>
      </c>
      <c r="Y855" t="s">
        <v>306</v>
      </c>
      <c r="Z855" t="s">
        <v>106</v>
      </c>
      <c r="AA855" t="s">
        <v>159</v>
      </c>
      <c r="AB855" t="s">
        <v>307</v>
      </c>
      <c r="AC855">
        <v>35534000</v>
      </c>
      <c r="AD855" t="s">
        <v>308</v>
      </c>
      <c r="AE855" t="s">
        <v>309</v>
      </c>
      <c r="AF855">
        <v>146</v>
      </c>
      <c r="AM855" t="s">
        <v>222</v>
      </c>
      <c r="AN855" t="s">
        <v>108</v>
      </c>
      <c r="AP8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Row],[Comentário]]=back!C856,back!B856,""))))))))</f>
        <v/>
      </c>
      <c r="AQ8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6" spans="1:44" x14ac:dyDescent="0.25">
      <c r="A856" t="s">
        <v>5298</v>
      </c>
      <c r="B856">
        <v>136941437</v>
      </c>
      <c r="C856" t="s">
        <v>62</v>
      </c>
      <c r="E856">
        <v>27544306</v>
      </c>
      <c r="F856" t="s">
        <v>304</v>
      </c>
      <c r="G856" t="s">
        <v>101</v>
      </c>
      <c r="I856">
        <v>40502726</v>
      </c>
      <c r="J856" t="s">
        <v>303</v>
      </c>
      <c r="K856" s="9">
        <v>45665.576469907406</v>
      </c>
      <c r="L856" s="9">
        <v>45665.575127314813</v>
      </c>
      <c r="M856" s="9">
        <v>45665.576469907406</v>
      </c>
      <c r="N856" t="s">
        <v>62</v>
      </c>
      <c r="O856" t="s">
        <v>62</v>
      </c>
      <c r="P856" s="8">
        <v>45665</v>
      </c>
      <c r="Q856" t="s">
        <v>3864</v>
      </c>
      <c r="R856" t="s">
        <v>3987</v>
      </c>
      <c r="S856" t="s">
        <v>305</v>
      </c>
      <c r="T856" t="s">
        <v>4962</v>
      </c>
      <c r="V856">
        <v>553733331771</v>
      </c>
      <c r="Y856" t="s">
        <v>306</v>
      </c>
      <c r="Z856" t="s">
        <v>106</v>
      </c>
      <c r="AA856" t="s">
        <v>159</v>
      </c>
      <c r="AB856" t="s">
        <v>307</v>
      </c>
      <c r="AC856">
        <v>35534000</v>
      </c>
      <c r="AD856" t="s">
        <v>308</v>
      </c>
      <c r="AE856" t="s">
        <v>309</v>
      </c>
      <c r="AF856">
        <v>146</v>
      </c>
      <c r="AM856" t="s">
        <v>222</v>
      </c>
      <c r="AN856" t="s">
        <v>108</v>
      </c>
      <c r="AP8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Row],[Comentário]]=back!C857,back!B857,""))))))))</f>
        <v/>
      </c>
      <c r="AQ8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7" spans="1:44" x14ac:dyDescent="0.25">
      <c r="A857" t="s">
        <v>5298</v>
      </c>
      <c r="B857">
        <v>136940339</v>
      </c>
      <c r="C857" t="s">
        <v>62</v>
      </c>
      <c r="E857">
        <v>28613322</v>
      </c>
      <c r="F857" t="s">
        <v>335</v>
      </c>
      <c r="G857" t="s">
        <v>101</v>
      </c>
      <c r="I857">
        <v>41071364</v>
      </c>
      <c r="J857" t="s">
        <v>334</v>
      </c>
      <c r="K857" s="9">
        <v>45665.570509259262</v>
      </c>
      <c r="L857" s="9">
        <v>45665.570138888892</v>
      </c>
      <c r="M857" s="9">
        <v>45665.570509259262</v>
      </c>
      <c r="N857" t="s">
        <v>62</v>
      </c>
      <c r="O857" t="s">
        <v>62</v>
      </c>
      <c r="P857" s="8">
        <v>45665</v>
      </c>
      <c r="R857" t="s">
        <v>4919</v>
      </c>
      <c r="S857" t="s">
        <v>336</v>
      </c>
      <c r="T857" t="s">
        <v>337</v>
      </c>
      <c r="Y857" t="s">
        <v>338</v>
      </c>
      <c r="Z857" t="s">
        <v>106</v>
      </c>
      <c r="AA857" t="s">
        <v>107</v>
      </c>
      <c r="AB857" t="s">
        <v>339</v>
      </c>
      <c r="AC857">
        <v>14075330</v>
      </c>
      <c r="AD857" t="s">
        <v>340</v>
      </c>
      <c r="AE857" t="s">
        <v>341</v>
      </c>
      <c r="AF857">
        <v>2050</v>
      </c>
      <c r="AM857" t="s">
        <v>119</v>
      </c>
      <c r="AP8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Row],[Comentário]]=back!C858,back!B858,""))))))))</f>
        <v/>
      </c>
      <c r="AQ8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8" spans="1:44" x14ac:dyDescent="0.25">
      <c r="A858" t="s">
        <v>5298</v>
      </c>
      <c r="B858">
        <v>136940214</v>
      </c>
      <c r="C858" t="s">
        <v>62</v>
      </c>
      <c r="E858">
        <v>28613322</v>
      </c>
      <c r="F858" t="s">
        <v>335</v>
      </c>
      <c r="G858" t="s">
        <v>101</v>
      </c>
      <c r="I858">
        <v>41071364</v>
      </c>
      <c r="J858" t="s">
        <v>334</v>
      </c>
      <c r="K858" s="9">
        <v>45665.569699074076</v>
      </c>
      <c r="L858" s="9">
        <v>45665.568229166667</v>
      </c>
      <c r="M858" s="9">
        <v>45665.569699074076</v>
      </c>
      <c r="N858" t="s">
        <v>62</v>
      </c>
      <c r="O858" t="s">
        <v>62</v>
      </c>
      <c r="P858" s="8">
        <v>45665</v>
      </c>
      <c r="Q858" t="s">
        <v>3864</v>
      </c>
      <c r="R858" t="s">
        <v>3993</v>
      </c>
      <c r="S858" t="s">
        <v>336</v>
      </c>
      <c r="T858" t="s">
        <v>337</v>
      </c>
      <c r="Y858" t="s">
        <v>338</v>
      </c>
      <c r="Z858" t="s">
        <v>106</v>
      </c>
      <c r="AA858" t="s">
        <v>107</v>
      </c>
      <c r="AB858" t="s">
        <v>339</v>
      </c>
      <c r="AC858">
        <v>14075330</v>
      </c>
      <c r="AD858" t="s">
        <v>340</v>
      </c>
      <c r="AE858" t="s">
        <v>341</v>
      </c>
      <c r="AF858">
        <v>2050</v>
      </c>
      <c r="AM858" t="s">
        <v>119</v>
      </c>
      <c r="AP8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Row],[Comentário]]=back!C859,back!B859,""))))))))</f>
        <v/>
      </c>
      <c r="AQ8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9" spans="1:44" x14ac:dyDescent="0.25">
      <c r="A859" t="s">
        <v>5298</v>
      </c>
      <c r="B859">
        <v>136930889</v>
      </c>
      <c r="C859" t="s">
        <v>62</v>
      </c>
      <c r="E859">
        <v>28613322</v>
      </c>
      <c r="F859" t="s">
        <v>335</v>
      </c>
      <c r="G859" t="s">
        <v>101</v>
      </c>
      <c r="I859">
        <v>41071364</v>
      </c>
      <c r="J859" t="s">
        <v>334</v>
      </c>
      <c r="K859" s="9">
        <v>45665.487546296295</v>
      </c>
      <c r="L859" s="9">
        <v>45665.555555555555</v>
      </c>
      <c r="M859" s="9">
        <v>45665.568032407406</v>
      </c>
      <c r="N859" t="s">
        <v>62</v>
      </c>
      <c r="O859" t="s">
        <v>62</v>
      </c>
      <c r="P859" s="8">
        <v>45665</v>
      </c>
      <c r="R859" t="s">
        <v>4920</v>
      </c>
      <c r="S859" t="s">
        <v>336</v>
      </c>
      <c r="T859" t="s">
        <v>337</v>
      </c>
      <c r="Y859" t="s">
        <v>338</v>
      </c>
      <c r="Z859" t="s">
        <v>106</v>
      </c>
      <c r="AA859" t="s">
        <v>107</v>
      </c>
      <c r="AB859" t="s">
        <v>339</v>
      </c>
      <c r="AC859">
        <v>14075330</v>
      </c>
      <c r="AD859" t="s">
        <v>340</v>
      </c>
      <c r="AE859" t="s">
        <v>341</v>
      </c>
      <c r="AF859">
        <v>2050</v>
      </c>
      <c r="AM859" t="s">
        <v>119</v>
      </c>
      <c r="AP8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Row],[Comentário]]=back!C860,back!B860,""))))))))</f>
        <v/>
      </c>
      <c r="AQ8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60" spans="1:44" x14ac:dyDescent="0.25">
      <c r="A860" t="s">
        <v>5298</v>
      </c>
      <c r="B860">
        <v>136939060</v>
      </c>
      <c r="C860" t="s">
        <v>62</v>
      </c>
      <c r="E860">
        <v>27543366</v>
      </c>
      <c r="F860" t="s">
        <v>1507</v>
      </c>
      <c r="G860" t="s">
        <v>101</v>
      </c>
      <c r="I860">
        <v>40502250</v>
      </c>
      <c r="J860" t="s">
        <v>1506</v>
      </c>
      <c r="K860" s="9">
        <v>45665.561921296299</v>
      </c>
      <c r="L860" s="9">
        <v>45665.561805555553</v>
      </c>
      <c r="M860" s="9">
        <v>45665.561921296299</v>
      </c>
      <c r="N860" t="s">
        <v>62</v>
      </c>
      <c r="O860" t="s">
        <v>62</v>
      </c>
      <c r="P860" s="8">
        <v>45665</v>
      </c>
      <c r="R860" t="s">
        <v>4921</v>
      </c>
      <c r="S860" t="s">
        <v>4914</v>
      </c>
      <c r="Y860" t="s">
        <v>1508</v>
      </c>
      <c r="Z860" t="s">
        <v>106</v>
      </c>
      <c r="AA860" t="s">
        <v>107</v>
      </c>
      <c r="AB860" t="s">
        <v>110</v>
      </c>
      <c r="AC860">
        <v>3041090</v>
      </c>
      <c r="AD860" t="s">
        <v>809</v>
      </c>
      <c r="AE860" t="s">
        <v>1509</v>
      </c>
      <c r="AF860">
        <v>176</v>
      </c>
      <c r="AM860" t="s">
        <v>222</v>
      </c>
      <c r="AN860" t="s">
        <v>261</v>
      </c>
      <c r="AP8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Row],[Comentário]]=back!C861,back!B861,""))))))))</f>
        <v/>
      </c>
      <c r="AQ8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1" spans="1:44" x14ac:dyDescent="0.25">
      <c r="A861" t="s">
        <v>5298</v>
      </c>
      <c r="B861">
        <v>136939022</v>
      </c>
      <c r="C861" t="s">
        <v>62</v>
      </c>
      <c r="E861">
        <v>27543366</v>
      </c>
      <c r="F861" t="s">
        <v>1507</v>
      </c>
      <c r="G861" t="s">
        <v>101</v>
      </c>
      <c r="I861">
        <v>40502250</v>
      </c>
      <c r="J861" t="s">
        <v>1506</v>
      </c>
      <c r="K861" s="9">
        <v>45665.561689814815</v>
      </c>
      <c r="L861" s="9">
        <v>45665.561111111114</v>
      </c>
      <c r="M861" s="9">
        <v>45665.561689814815</v>
      </c>
      <c r="N861" t="s">
        <v>62</v>
      </c>
      <c r="O861" t="s">
        <v>62</v>
      </c>
      <c r="P861" s="8">
        <v>45665</v>
      </c>
      <c r="R861" t="s">
        <v>4875</v>
      </c>
      <c r="S861" t="s">
        <v>4914</v>
      </c>
      <c r="Y861" t="s">
        <v>1508</v>
      </c>
      <c r="Z861" t="s">
        <v>106</v>
      </c>
      <c r="AA861" t="s">
        <v>107</v>
      </c>
      <c r="AB861" t="s">
        <v>110</v>
      </c>
      <c r="AC861">
        <v>3041090</v>
      </c>
      <c r="AD861" t="s">
        <v>809</v>
      </c>
      <c r="AE861" t="s">
        <v>1509</v>
      </c>
      <c r="AF861">
        <v>176</v>
      </c>
      <c r="AM861" t="s">
        <v>222</v>
      </c>
      <c r="AN861" t="s">
        <v>261</v>
      </c>
      <c r="AP8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Row],[Comentário]]=back!C862,back!B862,""))))))))</f>
        <v/>
      </c>
      <c r="AQ8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2" spans="1:44" x14ac:dyDescent="0.25">
      <c r="A862" t="s">
        <v>5298</v>
      </c>
      <c r="B862">
        <v>133543707</v>
      </c>
      <c r="C862" t="s">
        <v>62</v>
      </c>
      <c r="E862">
        <v>27543366</v>
      </c>
      <c r="F862" t="s">
        <v>1507</v>
      </c>
      <c r="G862" t="s">
        <v>101</v>
      </c>
      <c r="I862">
        <v>40502250</v>
      </c>
      <c r="J862" t="s">
        <v>1506</v>
      </c>
      <c r="K862" s="9">
        <v>45604.729675925926</v>
      </c>
      <c r="L862" s="9">
        <v>45608.416666666664</v>
      </c>
      <c r="M862" s="9">
        <v>45665.560706018521</v>
      </c>
      <c r="N862" t="s">
        <v>62</v>
      </c>
      <c r="O862" t="s">
        <v>62</v>
      </c>
      <c r="P862" s="8">
        <v>45665</v>
      </c>
      <c r="Q862" t="s">
        <v>3864</v>
      </c>
      <c r="R862" t="s">
        <v>3864</v>
      </c>
      <c r="S862" t="s">
        <v>4914</v>
      </c>
      <c r="Y862" t="s">
        <v>1508</v>
      </c>
      <c r="Z862" t="s">
        <v>106</v>
      </c>
      <c r="AA862" t="s">
        <v>107</v>
      </c>
      <c r="AB862" t="s">
        <v>110</v>
      </c>
      <c r="AC862">
        <v>3041090</v>
      </c>
      <c r="AD862" t="s">
        <v>809</v>
      </c>
      <c r="AE862" t="s">
        <v>1509</v>
      </c>
      <c r="AF862">
        <v>176</v>
      </c>
      <c r="AM862" t="s">
        <v>222</v>
      </c>
      <c r="AN862" t="s">
        <v>261</v>
      </c>
      <c r="AP8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Row],[Comentário]]=back!C863,back!B863,""))))))))</f>
        <v/>
      </c>
      <c r="AQ8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8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3" spans="1:44" x14ac:dyDescent="0.25">
      <c r="A863" t="s">
        <v>5298</v>
      </c>
      <c r="B863">
        <v>136933433</v>
      </c>
      <c r="C863" t="s">
        <v>62</v>
      </c>
      <c r="E863">
        <v>27543580</v>
      </c>
      <c r="F863" t="s">
        <v>1511</v>
      </c>
      <c r="G863" t="s">
        <v>101</v>
      </c>
      <c r="I863">
        <v>40502326</v>
      </c>
      <c r="J863" t="s">
        <v>1510</v>
      </c>
      <c r="K863" s="9">
        <v>45665.500208333331</v>
      </c>
      <c r="L863" s="9">
        <v>45665.498657407406</v>
      </c>
      <c r="M863" s="9">
        <v>45665.500219907408</v>
      </c>
      <c r="N863" t="s">
        <v>62</v>
      </c>
      <c r="O863" t="s">
        <v>62</v>
      </c>
      <c r="P863" s="8">
        <v>45665</v>
      </c>
      <c r="Q863" t="s">
        <v>3864</v>
      </c>
      <c r="R863" t="s">
        <v>4922</v>
      </c>
      <c r="S863" t="s">
        <v>1512</v>
      </c>
      <c r="T863" t="s">
        <v>1513</v>
      </c>
      <c r="V863">
        <v>551146467098</v>
      </c>
      <c r="Y863" t="s">
        <v>1514</v>
      </c>
      <c r="Z863" t="s">
        <v>106</v>
      </c>
      <c r="AA863" t="s">
        <v>107</v>
      </c>
      <c r="AB863" t="s">
        <v>235</v>
      </c>
      <c r="AC863">
        <v>8597630</v>
      </c>
      <c r="AD863" t="s">
        <v>1515</v>
      </c>
      <c r="AE863" t="s">
        <v>1516</v>
      </c>
      <c r="AF863">
        <v>537</v>
      </c>
      <c r="AM863" t="s">
        <v>222</v>
      </c>
      <c r="AN863" t="s">
        <v>108</v>
      </c>
      <c r="AP8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Row],[Comentário]]=back!C864,back!B864,""))))))))</f>
        <v/>
      </c>
      <c r="AQ8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4" spans="1:44" x14ac:dyDescent="0.25">
      <c r="A864" t="s">
        <v>5298</v>
      </c>
      <c r="B864">
        <v>136933480</v>
      </c>
      <c r="C864" t="s">
        <v>62</v>
      </c>
      <c r="E864">
        <v>27543580</v>
      </c>
      <c r="F864" t="s">
        <v>1511</v>
      </c>
      <c r="G864" t="s">
        <v>101</v>
      </c>
      <c r="I864">
        <v>40502326</v>
      </c>
      <c r="J864" t="s">
        <v>1510</v>
      </c>
      <c r="K864" s="9">
        <v>45665.500497685185</v>
      </c>
      <c r="L864" s="9">
        <v>45665.498611111114</v>
      </c>
      <c r="M864" s="9">
        <v>45665.500497685185</v>
      </c>
      <c r="N864" t="s">
        <v>62</v>
      </c>
      <c r="O864" t="s">
        <v>62</v>
      </c>
      <c r="P864" s="8">
        <v>45665</v>
      </c>
      <c r="R864" t="s">
        <v>4923</v>
      </c>
      <c r="S864" t="s">
        <v>1512</v>
      </c>
      <c r="T864" t="s">
        <v>1513</v>
      </c>
      <c r="V864">
        <v>551146467098</v>
      </c>
      <c r="Y864" t="s">
        <v>1514</v>
      </c>
      <c r="Z864" t="s">
        <v>106</v>
      </c>
      <c r="AA864" t="s">
        <v>107</v>
      </c>
      <c r="AB864" t="s">
        <v>235</v>
      </c>
      <c r="AC864">
        <v>8597630</v>
      </c>
      <c r="AD864" t="s">
        <v>1515</v>
      </c>
      <c r="AE864" t="s">
        <v>1516</v>
      </c>
      <c r="AF864">
        <v>537</v>
      </c>
      <c r="AM864" t="s">
        <v>222</v>
      </c>
      <c r="AN864" t="s">
        <v>108</v>
      </c>
      <c r="AP8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Row],[Comentário]]=back!C865,back!B865,""))))))))</f>
        <v/>
      </c>
      <c r="AQ8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5" spans="1:44" x14ac:dyDescent="0.25">
      <c r="A865" t="s">
        <v>5298</v>
      </c>
      <c r="B865">
        <v>136933043</v>
      </c>
      <c r="C865" t="s">
        <v>62</v>
      </c>
      <c r="E865">
        <v>27544446</v>
      </c>
      <c r="F865" t="s">
        <v>1518</v>
      </c>
      <c r="G865" t="s">
        <v>101</v>
      </c>
      <c r="I865">
        <v>40502862</v>
      </c>
      <c r="J865" t="s">
        <v>1517</v>
      </c>
      <c r="K865" s="9">
        <v>45665.497870370367</v>
      </c>
      <c r="L865" s="9">
        <v>45665.496840277781</v>
      </c>
      <c r="M865" s="9">
        <v>45665.497870370367</v>
      </c>
      <c r="N865" t="s">
        <v>62</v>
      </c>
      <c r="O865" t="s">
        <v>62</v>
      </c>
      <c r="P865" s="8">
        <v>45665</v>
      </c>
      <c r="Q865" t="s">
        <v>3864</v>
      </c>
      <c r="R865" t="s">
        <v>4595</v>
      </c>
      <c r="S865" t="s">
        <v>1519</v>
      </c>
      <c r="T865" t="s">
        <v>1520</v>
      </c>
      <c r="Y865" t="s">
        <v>1521</v>
      </c>
      <c r="Z865" t="s">
        <v>106</v>
      </c>
      <c r="AA865" t="s">
        <v>315</v>
      </c>
      <c r="AB865" t="s">
        <v>1522</v>
      </c>
      <c r="AC865">
        <v>80030030</v>
      </c>
      <c r="AD865" t="s">
        <v>1523</v>
      </c>
      <c r="AE865" t="s">
        <v>1524</v>
      </c>
      <c r="AF865">
        <v>396</v>
      </c>
      <c r="AG865" t="s">
        <v>1525</v>
      </c>
      <c r="AM865" t="s">
        <v>222</v>
      </c>
      <c r="AN865" t="s">
        <v>108</v>
      </c>
      <c r="AP8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Row],[Comentário]]=back!C866,back!B866,""))))))))</f>
        <v/>
      </c>
      <c r="AQ8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6" spans="1:44" x14ac:dyDescent="0.25">
      <c r="A866" t="s">
        <v>5298</v>
      </c>
      <c r="B866">
        <v>136933134</v>
      </c>
      <c r="C866" t="s">
        <v>62</v>
      </c>
      <c r="E866">
        <v>27544446</v>
      </c>
      <c r="F866" t="s">
        <v>1518</v>
      </c>
      <c r="G866" t="s">
        <v>101</v>
      </c>
      <c r="I866">
        <v>40502862</v>
      </c>
      <c r="J866" t="s">
        <v>1517</v>
      </c>
      <c r="K866" s="9">
        <v>45665.498368055552</v>
      </c>
      <c r="L866" s="9">
        <v>45665.496527777781</v>
      </c>
      <c r="M866" s="9">
        <v>45665.498368055552</v>
      </c>
      <c r="N866" t="s">
        <v>62</v>
      </c>
      <c r="O866" t="s">
        <v>62</v>
      </c>
      <c r="P866" s="8">
        <v>45665</v>
      </c>
      <c r="R866" t="s">
        <v>4924</v>
      </c>
      <c r="S866" t="s">
        <v>1519</v>
      </c>
      <c r="T866" t="s">
        <v>1520</v>
      </c>
      <c r="Y866" t="s">
        <v>1521</v>
      </c>
      <c r="Z866" t="s">
        <v>106</v>
      </c>
      <c r="AA866" t="s">
        <v>315</v>
      </c>
      <c r="AB866" t="s">
        <v>1522</v>
      </c>
      <c r="AC866">
        <v>80030030</v>
      </c>
      <c r="AD866" t="s">
        <v>1523</v>
      </c>
      <c r="AE866" t="s">
        <v>1524</v>
      </c>
      <c r="AF866">
        <v>396</v>
      </c>
      <c r="AG866" t="s">
        <v>1525</v>
      </c>
      <c r="AM866" t="s">
        <v>222</v>
      </c>
      <c r="AN866" t="s">
        <v>108</v>
      </c>
      <c r="AP8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Row],[Comentário]]=back!C867,back!B867,""))))))))</f>
        <v/>
      </c>
      <c r="AQ8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7" spans="1:44" x14ac:dyDescent="0.25">
      <c r="A867" t="s">
        <v>5298</v>
      </c>
      <c r="B867">
        <v>136932870</v>
      </c>
      <c r="C867" t="s">
        <v>62</v>
      </c>
      <c r="E867">
        <v>27544446</v>
      </c>
      <c r="F867" t="s">
        <v>1518</v>
      </c>
      <c r="G867" t="s">
        <v>101</v>
      </c>
      <c r="I867">
        <v>40502862</v>
      </c>
      <c r="J867" t="s">
        <v>1517</v>
      </c>
      <c r="K867" s="9">
        <v>45665.496793981481</v>
      </c>
      <c r="L867" s="9">
        <v>45665.494733796295</v>
      </c>
      <c r="M867" s="9">
        <v>45665.496793981481</v>
      </c>
      <c r="N867" t="s">
        <v>62</v>
      </c>
      <c r="O867" t="s">
        <v>62</v>
      </c>
      <c r="P867" s="8">
        <v>45665</v>
      </c>
      <c r="Q867" t="s">
        <v>3864</v>
      </c>
      <c r="R867" t="s">
        <v>4018</v>
      </c>
      <c r="S867" t="s">
        <v>1519</v>
      </c>
      <c r="T867" t="s">
        <v>1520</v>
      </c>
      <c r="Y867" t="s">
        <v>1521</v>
      </c>
      <c r="Z867" t="s">
        <v>106</v>
      </c>
      <c r="AA867" t="s">
        <v>315</v>
      </c>
      <c r="AB867" t="s">
        <v>1522</v>
      </c>
      <c r="AC867">
        <v>80030030</v>
      </c>
      <c r="AD867" t="s">
        <v>1523</v>
      </c>
      <c r="AE867" t="s">
        <v>1524</v>
      </c>
      <c r="AF867">
        <v>396</v>
      </c>
      <c r="AG867" t="s">
        <v>1525</v>
      </c>
      <c r="AM867" t="s">
        <v>222</v>
      </c>
      <c r="AN867" t="s">
        <v>108</v>
      </c>
      <c r="AP8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Row],[Comentário]]=back!C868,back!B868,""))))))))</f>
        <v/>
      </c>
      <c r="AQ8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8" spans="1:44" x14ac:dyDescent="0.25">
      <c r="A868" t="s">
        <v>5298</v>
      </c>
      <c r="B868">
        <v>136932368</v>
      </c>
      <c r="C868" t="s">
        <v>62</v>
      </c>
      <c r="E868">
        <v>27563303</v>
      </c>
      <c r="F868" t="s">
        <v>1527</v>
      </c>
      <c r="G868" t="s">
        <v>101</v>
      </c>
      <c r="I868">
        <v>40508838</v>
      </c>
      <c r="J868" t="s">
        <v>1526</v>
      </c>
      <c r="K868" s="9">
        <v>45665.494270833333</v>
      </c>
      <c r="L868" s="9">
        <v>45665.494108796294</v>
      </c>
      <c r="M868" s="9">
        <v>45665.49428240741</v>
      </c>
      <c r="N868" t="s">
        <v>62</v>
      </c>
      <c r="O868" t="s">
        <v>62</v>
      </c>
      <c r="P868" s="8">
        <v>45665</v>
      </c>
      <c r="Q868" t="s">
        <v>3864</v>
      </c>
      <c r="R868" t="s">
        <v>4598</v>
      </c>
      <c r="S868" t="s">
        <v>1528</v>
      </c>
      <c r="T868" t="s">
        <v>1529</v>
      </c>
      <c r="V868">
        <v>5521979256545</v>
      </c>
      <c r="Y868" t="s">
        <v>1530</v>
      </c>
      <c r="Z868" t="s">
        <v>106</v>
      </c>
      <c r="AA868" t="s">
        <v>148</v>
      </c>
      <c r="AB868" t="s">
        <v>149</v>
      </c>
      <c r="AC868">
        <v>20032959</v>
      </c>
      <c r="AD868" t="s">
        <v>161</v>
      </c>
      <c r="AE868" t="s">
        <v>1531</v>
      </c>
      <c r="AF868">
        <v>139</v>
      </c>
      <c r="AG868" t="s">
        <v>1532</v>
      </c>
      <c r="AM868" t="s">
        <v>222</v>
      </c>
      <c r="AN868" t="s">
        <v>108</v>
      </c>
      <c r="AP8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Row],[Comentário]]=back!C869,back!B869,""))))))))</f>
        <v/>
      </c>
      <c r="AQ8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9" spans="1:44" x14ac:dyDescent="0.25">
      <c r="A869" t="s">
        <v>5298</v>
      </c>
      <c r="B869">
        <v>136932367</v>
      </c>
      <c r="C869" t="s">
        <v>62</v>
      </c>
      <c r="E869">
        <v>27563303</v>
      </c>
      <c r="F869" t="s">
        <v>1527</v>
      </c>
      <c r="G869" t="s">
        <v>101</v>
      </c>
      <c r="I869">
        <v>40508838</v>
      </c>
      <c r="J869" t="s">
        <v>1526</v>
      </c>
      <c r="K869" s="9">
        <v>45665.494270833333</v>
      </c>
      <c r="L869" s="9">
        <v>45665.493750000001</v>
      </c>
      <c r="M869" s="9">
        <v>45665.494270833333</v>
      </c>
      <c r="N869" t="s">
        <v>62</v>
      </c>
      <c r="O869" t="s">
        <v>62</v>
      </c>
      <c r="P869" s="8">
        <v>45665</v>
      </c>
      <c r="R869" t="s">
        <v>4875</v>
      </c>
      <c r="S869" t="s">
        <v>1528</v>
      </c>
      <c r="T869" t="s">
        <v>1529</v>
      </c>
      <c r="V869">
        <v>5521979256545</v>
      </c>
      <c r="Y869" t="s">
        <v>1530</v>
      </c>
      <c r="Z869" t="s">
        <v>106</v>
      </c>
      <c r="AA869" t="s">
        <v>148</v>
      </c>
      <c r="AB869" t="s">
        <v>149</v>
      </c>
      <c r="AC869">
        <v>20032959</v>
      </c>
      <c r="AD869" t="s">
        <v>161</v>
      </c>
      <c r="AE869" t="s">
        <v>1531</v>
      </c>
      <c r="AF869">
        <v>139</v>
      </c>
      <c r="AG869" t="s">
        <v>1532</v>
      </c>
      <c r="AM869" t="s">
        <v>222</v>
      </c>
      <c r="AN869" t="s">
        <v>108</v>
      </c>
      <c r="AP8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Row],[Comentário]]=back!C870,back!B870,""))))))))</f>
        <v/>
      </c>
      <c r="AQ8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0" spans="1:44" x14ac:dyDescent="0.25">
      <c r="A870" t="s">
        <v>5298</v>
      </c>
      <c r="B870">
        <v>136932398</v>
      </c>
      <c r="C870" t="s">
        <v>62</v>
      </c>
      <c r="E870">
        <v>27563303</v>
      </c>
      <c r="F870" t="s">
        <v>1527</v>
      </c>
      <c r="G870" t="s">
        <v>101</v>
      </c>
      <c r="I870">
        <v>40508838</v>
      </c>
      <c r="J870" t="s">
        <v>1526</v>
      </c>
      <c r="K870" s="9">
        <v>45665.494421296295</v>
      </c>
      <c r="L870" s="9">
        <v>45665.493750000001</v>
      </c>
      <c r="M870" s="9">
        <v>45665.494421296295</v>
      </c>
      <c r="N870" t="s">
        <v>62</v>
      </c>
      <c r="O870" t="s">
        <v>62</v>
      </c>
      <c r="P870" s="8">
        <v>45665</v>
      </c>
      <c r="R870" t="s">
        <v>4925</v>
      </c>
      <c r="S870" t="s">
        <v>1528</v>
      </c>
      <c r="T870" t="s">
        <v>1529</v>
      </c>
      <c r="V870">
        <v>5521979256545</v>
      </c>
      <c r="Y870" t="s">
        <v>1530</v>
      </c>
      <c r="Z870" t="s">
        <v>106</v>
      </c>
      <c r="AA870" t="s">
        <v>148</v>
      </c>
      <c r="AB870" t="s">
        <v>149</v>
      </c>
      <c r="AC870">
        <v>20032959</v>
      </c>
      <c r="AD870" t="s">
        <v>161</v>
      </c>
      <c r="AE870" t="s">
        <v>1531</v>
      </c>
      <c r="AF870">
        <v>139</v>
      </c>
      <c r="AG870" t="s">
        <v>1532</v>
      </c>
      <c r="AM870" t="s">
        <v>222</v>
      </c>
      <c r="AN870" t="s">
        <v>108</v>
      </c>
      <c r="AP8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Row],[Comentário]]=back!C871,back!B871,""))))))))</f>
        <v/>
      </c>
      <c r="AQ8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1" spans="1:44" x14ac:dyDescent="0.25">
      <c r="A871" t="s">
        <v>5298</v>
      </c>
      <c r="B871">
        <v>136932286</v>
      </c>
      <c r="C871" t="s">
        <v>62</v>
      </c>
      <c r="E871">
        <v>27563303</v>
      </c>
      <c r="F871" t="s">
        <v>1527</v>
      </c>
      <c r="G871" t="s">
        <v>101</v>
      </c>
      <c r="I871">
        <v>40508838</v>
      </c>
      <c r="J871" t="s">
        <v>1526</v>
      </c>
      <c r="K871" s="9">
        <v>45665.49391203704</v>
      </c>
      <c r="L871" s="9">
        <v>45665.492962962962</v>
      </c>
      <c r="M871" s="9">
        <v>45665.49391203704</v>
      </c>
      <c r="N871" t="s">
        <v>62</v>
      </c>
      <c r="O871" t="s">
        <v>62</v>
      </c>
      <c r="P871" s="8">
        <v>45665</v>
      </c>
      <c r="Q871" t="s">
        <v>3864</v>
      </c>
      <c r="R871" t="s">
        <v>4020</v>
      </c>
      <c r="S871" t="s">
        <v>1528</v>
      </c>
      <c r="T871" t="s">
        <v>1529</v>
      </c>
      <c r="V871">
        <v>5521979256545</v>
      </c>
      <c r="Y871" t="s">
        <v>1530</v>
      </c>
      <c r="Z871" t="s">
        <v>106</v>
      </c>
      <c r="AA871" t="s">
        <v>148</v>
      </c>
      <c r="AB871" t="s">
        <v>149</v>
      </c>
      <c r="AC871">
        <v>20032959</v>
      </c>
      <c r="AD871" t="s">
        <v>161</v>
      </c>
      <c r="AE871" t="s">
        <v>1531</v>
      </c>
      <c r="AF871">
        <v>139</v>
      </c>
      <c r="AG871" t="s">
        <v>1532</v>
      </c>
      <c r="AM871" t="s">
        <v>222</v>
      </c>
      <c r="AN871" t="s">
        <v>108</v>
      </c>
      <c r="AP8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Row],[Comentário]]=back!C872,back!B872,""))))))))</f>
        <v/>
      </c>
      <c r="AQ8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2" spans="1:44" x14ac:dyDescent="0.25">
      <c r="A872" t="s">
        <v>5298</v>
      </c>
      <c r="B872">
        <v>136932086</v>
      </c>
      <c r="C872" t="s">
        <v>62</v>
      </c>
      <c r="E872">
        <v>27563303</v>
      </c>
      <c r="F872" t="s">
        <v>1527</v>
      </c>
      <c r="G872" t="s">
        <v>101</v>
      </c>
      <c r="I872">
        <v>40508838</v>
      </c>
      <c r="J872" t="s">
        <v>1526</v>
      </c>
      <c r="K872" s="9">
        <v>45665.493009259262</v>
      </c>
      <c r="L872" s="9">
        <v>45665.492048611108</v>
      </c>
      <c r="M872" s="9">
        <v>45665.493009259262</v>
      </c>
      <c r="N872" t="s">
        <v>62</v>
      </c>
      <c r="O872" t="s">
        <v>62</v>
      </c>
      <c r="P872" s="8">
        <v>45665</v>
      </c>
      <c r="Q872" t="s">
        <v>3864</v>
      </c>
      <c r="R872" t="s">
        <v>4021</v>
      </c>
      <c r="S872" t="s">
        <v>1528</v>
      </c>
      <c r="T872" t="s">
        <v>1529</v>
      </c>
      <c r="V872">
        <v>5521979256545</v>
      </c>
      <c r="Y872" t="s">
        <v>1530</v>
      </c>
      <c r="Z872" t="s">
        <v>106</v>
      </c>
      <c r="AA872" t="s">
        <v>148</v>
      </c>
      <c r="AB872" t="s">
        <v>149</v>
      </c>
      <c r="AC872">
        <v>20032959</v>
      </c>
      <c r="AD872" t="s">
        <v>161</v>
      </c>
      <c r="AE872" t="s">
        <v>1531</v>
      </c>
      <c r="AF872">
        <v>139</v>
      </c>
      <c r="AG872" t="s">
        <v>1532</v>
      </c>
      <c r="AM872" t="s">
        <v>222</v>
      </c>
      <c r="AN872" t="s">
        <v>108</v>
      </c>
      <c r="AP8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Row],[Comentário]]=back!C873,back!B873,""))))))))</f>
        <v/>
      </c>
      <c r="AQ8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3" spans="1:44" x14ac:dyDescent="0.25">
      <c r="A873" t="s">
        <v>5298</v>
      </c>
      <c r="B873">
        <v>136931028</v>
      </c>
      <c r="C873" t="s">
        <v>62</v>
      </c>
      <c r="E873">
        <v>28613322</v>
      </c>
      <c r="F873" t="s">
        <v>335</v>
      </c>
      <c r="G873" t="s">
        <v>101</v>
      </c>
      <c r="I873">
        <v>41071364</v>
      </c>
      <c r="J873" t="s">
        <v>334</v>
      </c>
      <c r="K873" s="9">
        <v>45665.488194444442</v>
      </c>
      <c r="L873" s="9">
        <v>45665.487500000003</v>
      </c>
      <c r="M873" s="9">
        <v>45665.488194444442</v>
      </c>
      <c r="N873" t="s">
        <v>62</v>
      </c>
      <c r="O873" t="s">
        <v>62</v>
      </c>
      <c r="P873" s="8">
        <v>45665</v>
      </c>
      <c r="R873" t="s">
        <v>4926</v>
      </c>
      <c r="S873" t="s">
        <v>336</v>
      </c>
      <c r="T873" t="s">
        <v>337</v>
      </c>
      <c r="Y873" t="s">
        <v>338</v>
      </c>
      <c r="Z873" t="s">
        <v>106</v>
      </c>
      <c r="AA873" t="s">
        <v>107</v>
      </c>
      <c r="AB873" t="s">
        <v>339</v>
      </c>
      <c r="AC873">
        <v>14075330</v>
      </c>
      <c r="AD873" t="s">
        <v>340</v>
      </c>
      <c r="AE873" t="s">
        <v>341</v>
      </c>
      <c r="AF873">
        <v>2050</v>
      </c>
      <c r="AM873" t="s">
        <v>119</v>
      </c>
      <c r="AP8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Row],[Comentário]]=back!C874,back!B874,""))))))))</f>
        <v/>
      </c>
      <c r="AQ8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4" spans="1:44" x14ac:dyDescent="0.25">
      <c r="A874" t="s">
        <v>5298</v>
      </c>
      <c r="B874">
        <v>136930811</v>
      </c>
      <c r="C874" t="s">
        <v>62</v>
      </c>
      <c r="E874">
        <v>28613322</v>
      </c>
      <c r="F874" t="s">
        <v>335</v>
      </c>
      <c r="G874" t="s">
        <v>101</v>
      </c>
      <c r="I874">
        <v>41071364</v>
      </c>
      <c r="J874" t="s">
        <v>334</v>
      </c>
      <c r="K874" s="9">
        <v>45665.487187500003</v>
      </c>
      <c r="L874" s="9">
        <v>45665.48578703704</v>
      </c>
      <c r="M874" s="9">
        <v>45665.487187500003</v>
      </c>
      <c r="N874" t="s">
        <v>62</v>
      </c>
      <c r="O874" t="s">
        <v>62</v>
      </c>
      <c r="P874" s="8">
        <v>45665</v>
      </c>
      <c r="Q874" t="s">
        <v>3864</v>
      </c>
      <c r="R874" t="s">
        <v>3993</v>
      </c>
      <c r="S874" t="s">
        <v>336</v>
      </c>
      <c r="T874" t="s">
        <v>337</v>
      </c>
      <c r="Y874" t="s">
        <v>338</v>
      </c>
      <c r="Z874" t="s">
        <v>106</v>
      </c>
      <c r="AA874" t="s">
        <v>107</v>
      </c>
      <c r="AB874" t="s">
        <v>339</v>
      </c>
      <c r="AC874">
        <v>14075330</v>
      </c>
      <c r="AD874" t="s">
        <v>340</v>
      </c>
      <c r="AE874" t="s">
        <v>341</v>
      </c>
      <c r="AF874">
        <v>2050</v>
      </c>
      <c r="AM874" t="s">
        <v>119</v>
      </c>
      <c r="AP8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Row],[Comentário]]=back!C875,back!B875,""))))))))</f>
        <v/>
      </c>
      <c r="AQ8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5" spans="1:44" x14ac:dyDescent="0.25">
      <c r="A875" t="s">
        <v>5298</v>
      </c>
      <c r="B875">
        <v>136880673</v>
      </c>
      <c r="C875" t="s">
        <v>62</v>
      </c>
      <c r="E875">
        <v>28613322</v>
      </c>
      <c r="F875" t="s">
        <v>335</v>
      </c>
      <c r="G875" t="s">
        <v>101</v>
      </c>
      <c r="I875">
        <v>41071364</v>
      </c>
      <c r="J875" t="s">
        <v>334</v>
      </c>
      <c r="K875" s="9">
        <v>45664.72457175926</v>
      </c>
      <c r="L875" s="9">
        <v>45665.458333333336</v>
      </c>
      <c r="M875" s="9">
        <v>45665.485601851855</v>
      </c>
      <c r="N875" t="s">
        <v>62</v>
      </c>
      <c r="O875" t="s">
        <v>62</v>
      </c>
      <c r="P875" s="8">
        <v>45665</v>
      </c>
      <c r="R875" t="s">
        <v>4864</v>
      </c>
      <c r="S875" t="s">
        <v>336</v>
      </c>
      <c r="T875" t="s">
        <v>337</v>
      </c>
      <c r="Y875" t="s">
        <v>338</v>
      </c>
      <c r="Z875" t="s">
        <v>106</v>
      </c>
      <c r="AA875" t="s">
        <v>107</v>
      </c>
      <c r="AB875" t="s">
        <v>339</v>
      </c>
      <c r="AC875">
        <v>14075330</v>
      </c>
      <c r="AD875" t="s">
        <v>340</v>
      </c>
      <c r="AE875" t="s">
        <v>341</v>
      </c>
      <c r="AF875">
        <v>2050</v>
      </c>
      <c r="AM875" t="s">
        <v>119</v>
      </c>
      <c r="AP8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Row],[Comentário]]=back!C876,back!B876,""))))))))</f>
        <v/>
      </c>
      <c r="AQ8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76" spans="1:44" x14ac:dyDescent="0.25">
      <c r="A876" t="s">
        <v>5298</v>
      </c>
      <c r="B876">
        <v>136930381</v>
      </c>
      <c r="C876" t="s">
        <v>62</v>
      </c>
      <c r="E876">
        <v>28613322</v>
      </c>
      <c r="F876" t="s">
        <v>335</v>
      </c>
      <c r="G876" t="s">
        <v>101</v>
      </c>
      <c r="I876">
        <v>41071364</v>
      </c>
      <c r="J876" t="s">
        <v>334</v>
      </c>
      <c r="K876" s="9">
        <v>45665.485486111109</v>
      </c>
      <c r="L876" s="9">
        <v>45665.484097222223</v>
      </c>
      <c r="M876" s="9">
        <v>45665.485486111109</v>
      </c>
      <c r="N876" t="s">
        <v>62</v>
      </c>
      <c r="O876" t="s">
        <v>62</v>
      </c>
      <c r="P876" s="8">
        <v>45665</v>
      </c>
      <c r="Q876" t="s">
        <v>3864</v>
      </c>
      <c r="R876" t="s">
        <v>3993</v>
      </c>
      <c r="S876" t="s">
        <v>336</v>
      </c>
      <c r="T876" t="s">
        <v>337</v>
      </c>
      <c r="Y876" t="s">
        <v>338</v>
      </c>
      <c r="Z876" t="s">
        <v>106</v>
      </c>
      <c r="AA876" t="s">
        <v>107</v>
      </c>
      <c r="AB876" t="s">
        <v>339</v>
      </c>
      <c r="AC876">
        <v>14075330</v>
      </c>
      <c r="AD876" t="s">
        <v>340</v>
      </c>
      <c r="AE876" t="s">
        <v>341</v>
      </c>
      <c r="AF876">
        <v>2050</v>
      </c>
      <c r="AM876" t="s">
        <v>119</v>
      </c>
      <c r="AP8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Row],[Comentário]]=back!C877,back!B877,""))))))))</f>
        <v/>
      </c>
      <c r="AQ8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7" spans="1:44" x14ac:dyDescent="0.25">
      <c r="A877" t="s">
        <v>5298</v>
      </c>
      <c r="B877">
        <v>136930039</v>
      </c>
      <c r="C877" t="s">
        <v>62</v>
      </c>
      <c r="E877">
        <v>28613322</v>
      </c>
      <c r="F877" t="s">
        <v>335</v>
      </c>
      <c r="G877" t="s">
        <v>101</v>
      </c>
      <c r="I877">
        <v>41071364</v>
      </c>
      <c r="J877" t="s">
        <v>334</v>
      </c>
      <c r="K877" s="9">
        <v>45665.4840625</v>
      </c>
      <c r="L877" s="9">
        <v>45665.483472222222</v>
      </c>
      <c r="M877" s="9">
        <v>45665.4840625</v>
      </c>
      <c r="N877" t="s">
        <v>62</v>
      </c>
      <c r="O877" t="s">
        <v>62</v>
      </c>
      <c r="P877" s="8">
        <v>45665</v>
      </c>
      <c r="Q877" t="s">
        <v>3864</v>
      </c>
      <c r="R877" t="s">
        <v>3993</v>
      </c>
      <c r="S877" t="s">
        <v>336</v>
      </c>
      <c r="T877" t="s">
        <v>337</v>
      </c>
      <c r="Y877" t="s">
        <v>338</v>
      </c>
      <c r="Z877" t="s">
        <v>106</v>
      </c>
      <c r="AA877" t="s">
        <v>107</v>
      </c>
      <c r="AB877" t="s">
        <v>339</v>
      </c>
      <c r="AC877">
        <v>14075330</v>
      </c>
      <c r="AD877" t="s">
        <v>340</v>
      </c>
      <c r="AE877" t="s">
        <v>341</v>
      </c>
      <c r="AF877">
        <v>2050</v>
      </c>
      <c r="AM877" t="s">
        <v>119</v>
      </c>
      <c r="AP8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Row],[Comentário]]=back!C878,back!B878,""))))))))</f>
        <v/>
      </c>
      <c r="AQ8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8" spans="1:44" x14ac:dyDescent="0.25">
      <c r="A878" t="s">
        <v>5298</v>
      </c>
      <c r="B878">
        <v>136929673</v>
      </c>
      <c r="C878" t="s">
        <v>62</v>
      </c>
      <c r="E878">
        <v>27563768</v>
      </c>
      <c r="F878" t="s">
        <v>1534</v>
      </c>
      <c r="G878" t="s">
        <v>101</v>
      </c>
      <c r="I878">
        <v>40508872</v>
      </c>
      <c r="J878" t="s">
        <v>1533</v>
      </c>
      <c r="K878" s="9">
        <v>45665.482499999998</v>
      </c>
      <c r="L878" s="9">
        <v>45665.48233796296</v>
      </c>
      <c r="M878" s="9">
        <v>45665.482499999998</v>
      </c>
      <c r="N878" t="s">
        <v>62</v>
      </c>
      <c r="O878" t="s">
        <v>62</v>
      </c>
      <c r="P878" s="8">
        <v>45665</v>
      </c>
      <c r="Q878" t="s">
        <v>3864</v>
      </c>
      <c r="R878" t="s">
        <v>4022</v>
      </c>
      <c r="V878">
        <v>5521992571227</v>
      </c>
      <c r="Z878" t="s">
        <v>106</v>
      </c>
      <c r="AA878" t="s">
        <v>148</v>
      </c>
      <c r="AB878" t="s">
        <v>149</v>
      </c>
      <c r="AC878">
        <v>21011080</v>
      </c>
      <c r="AD878" t="s">
        <v>1535</v>
      </c>
      <c r="AE878" t="s">
        <v>1536</v>
      </c>
      <c r="AF878">
        <v>92</v>
      </c>
      <c r="AG878" t="s">
        <v>1537</v>
      </c>
      <c r="AM878" t="s">
        <v>222</v>
      </c>
      <c r="AN878" t="s">
        <v>261</v>
      </c>
      <c r="AP8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Row],[Comentário]]=back!C879,back!B879,""))))))))</f>
        <v/>
      </c>
      <c r="AQ8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9" spans="1:44" x14ac:dyDescent="0.25">
      <c r="A879" t="s">
        <v>5298</v>
      </c>
      <c r="B879">
        <v>136929665</v>
      </c>
      <c r="C879" t="s">
        <v>62</v>
      </c>
      <c r="E879">
        <v>27563768</v>
      </c>
      <c r="F879" t="s">
        <v>1534</v>
      </c>
      <c r="G879" t="s">
        <v>101</v>
      </c>
      <c r="I879">
        <v>40508872</v>
      </c>
      <c r="J879" t="s">
        <v>1533</v>
      </c>
      <c r="K879" s="9">
        <v>45665.482476851852</v>
      </c>
      <c r="L879" s="9">
        <v>45665.481944444444</v>
      </c>
      <c r="M879" s="9">
        <v>45665.482476851852</v>
      </c>
      <c r="N879" t="s">
        <v>62</v>
      </c>
      <c r="O879" t="s">
        <v>62</v>
      </c>
      <c r="P879" s="8">
        <v>45665</v>
      </c>
      <c r="R879" t="s">
        <v>4875</v>
      </c>
      <c r="V879">
        <v>5521992571227</v>
      </c>
      <c r="Z879" t="s">
        <v>106</v>
      </c>
      <c r="AA879" t="s">
        <v>148</v>
      </c>
      <c r="AB879" t="s">
        <v>149</v>
      </c>
      <c r="AC879">
        <v>21011080</v>
      </c>
      <c r="AD879" t="s">
        <v>1535</v>
      </c>
      <c r="AE879" t="s">
        <v>1536</v>
      </c>
      <c r="AF879">
        <v>92</v>
      </c>
      <c r="AG879" t="s">
        <v>1537</v>
      </c>
      <c r="AM879" t="s">
        <v>222</v>
      </c>
      <c r="AN879" t="s">
        <v>261</v>
      </c>
      <c r="AP8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Row],[Comentário]]=back!C880,back!B880,""))))))))</f>
        <v/>
      </c>
      <c r="AQ8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0" spans="1:44" x14ac:dyDescent="0.25">
      <c r="A880" t="s">
        <v>5298</v>
      </c>
      <c r="B880">
        <v>136929712</v>
      </c>
      <c r="C880" t="s">
        <v>62</v>
      </c>
      <c r="E880">
        <v>27563768</v>
      </c>
      <c r="F880" t="s">
        <v>1534</v>
      </c>
      <c r="G880" t="s">
        <v>101</v>
      </c>
      <c r="I880">
        <v>40508872</v>
      </c>
      <c r="J880" t="s">
        <v>1533</v>
      </c>
      <c r="K880" s="9">
        <v>45665.48265046296</v>
      </c>
      <c r="L880" s="9">
        <v>45665.481944444444</v>
      </c>
      <c r="M880" s="9">
        <v>45665.48265046296</v>
      </c>
      <c r="N880" t="s">
        <v>62</v>
      </c>
      <c r="O880" t="s">
        <v>62</v>
      </c>
      <c r="P880" s="8">
        <v>45665</v>
      </c>
      <c r="R880" t="s">
        <v>4925</v>
      </c>
      <c r="V880">
        <v>5521992571227</v>
      </c>
      <c r="Z880" t="s">
        <v>106</v>
      </c>
      <c r="AA880" t="s">
        <v>148</v>
      </c>
      <c r="AB880" t="s">
        <v>149</v>
      </c>
      <c r="AC880">
        <v>21011080</v>
      </c>
      <c r="AD880" t="s">
        <v>1535</v>
      </c>
      <c r="AE880" t="s">
        <v>1536</v>
      </c>
      <c r="AF880">
        <v>92</v>
      </c>
      <c r="AG880" t="s">
        <v>1537</v>
      </c>
      <c r="AM880" t="s">
        <v>222</v>
      </c>
      <c r="AN880" t="s">
        <v>261</v>
      </c>
      <c r="AP8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Row],[Comentário]]=back!C881,back!B881,""))))))))</f>
        <v/>
      </c>
      <c r="AQ8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1" spans="1:44" x14ac:dyDescent="0.25">
      <c r="A881" t="s">
        <v>5298</v>
      </c>
      <c r="B881">
        <v>136929558</v>
      </c>
      <c r="C881" t="s">
        <v>62</v>
      </c>
      <c r="E881">
        <v>27563768</v>
      </c>
      <c r="F881" t="s">
        <v>1534</v>
      </c>
      <c r="G881" t="s">
        <v>101</v>
      </c>
      <c r="I881">
        <v>40508872</v>
      </c>
      <c r="J881" t="s">
        <v>1533</v>
      </c>
      <c r="K881" s="9">
        <v>45665.482083333336</v>
      </c>
      <c r="L881" s="9">
        <v>45665.481134259258</v>
      </c>
      <c r="M881" s="9">
        <v>45665.482083333336</v>
      </c>
      <c r="N881" t="s">
        <v>62</v>
      </c>
      <c r="O881" t="s">
        <v>62</v>
      </c>
      <c r="P881" s="8">
        <v>45665</v>
      </c>
      <c r="Q881" t="s">
        <v>3864</v>
      </c>
      <c r="R881" t="s">
        <v>4927</v>
      </c>
      <c r="V881">
        <v>5521992571227</v>
      </c>
      <c r="Z881" t="s">
        <v>106</v>
      </c>
      <c r="AA881" t="s">
        <v>148</v>
      </c>
      <c r="AB881" t="s">
        <v>149</v>
      </c>
      <c r="AC881">
        <v>21011080</v>
      </c>
      <c r="AD881" t="s">
        <v>1535</v>
      </c>
      <c r="AE881" t="s">
        <v>1536</v>
      </c>
      <c r="AF881">
        <v>92</v>
      </c>
      <c r="AG881" t="s">
        <v>1537</v>
      </c>
      <c r="AM881" t="s">
        <v>222</v>
      </c>
      <c r="AN881" t="s">
        <v>261</v>
      </c>
      <c r="AP8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Row],[Comentário]]=back!C882,back!B882,""))))))))</f>
        <v/>
      </c>
      <c r="AQ8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2" spans="1:44" x14ac:dyDescent="0.25">
      <c r="A882" t="s">
        <v>5298</v>
      </c>
      <c r="B882">
        <v>136929138</v>
      </c>
      <c r="C882" t="s">
        <v>62</v>
      </c>
      <c r="E882">
        <v>27564105</v>
      </c>
      <c r="F882" t="s">
        <v>1539</v>
      </c>
      <c r="G882" t="s">
        <v>101</v>
      </c>
      <c r="I882">
        <v>40508900</v>
      </c>
      <c r="J882" t="s">
        <v>1538</v>
      </c>
      <c r="K882" s="9">
        <v>45665.480254629627</v>
      </c>
      <c r="L882" s="9">
        <v>45665.479861111111</v>
      </c>
      <c r="M882" s="9">
        <v>45665.480254629627</v>
      </c>
      <c r="N882" t="s">
        <v>62</v>
      </c>
      <c r="O882" t="s">
        <v>62</v>
      </c>
      <c r="P882" s="8">
        <v>45665</v>
      </c>
      <c r="R882" t="s">
        <v>4875</v>
      </c>
      <c r="S882" t="s">
        <v>1540</v>
      </c>
      <c r="T882" t="s">
        <v>1541</v>
      </c>
      <c r="V882">
        <v>5511987237720</v>
      </c>
      <c r="Y882" t="s">
        <v>1542</v>
      </c>
      <c r="Z882" t="s">
        <v>106</v>
      </c>
      <c r="AA882" t="s">
        <v>107</v>
      </c>
      <c r="AB882" t="s">
        <v>110</v>
      </c>
      <c r="AC882">
        <v>3359095</v>
      </c>
      <c r="AD882" t="s">
        <v>260</v>
      </c>
      <c r="AE882" t="s">
        <v>1543</v>
      </c>
      <c r="AF882">
        <v>197</v>
      </c>
      <c r="AG882" t="s">
        <v>1297</v>
      </c>
      <c r="AM882" t="s">
        <v>222</v>
      </c>
      <c r="AN882" t="s">
        <v>261</v>
      </c>
      <c r="AP8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Row],[Comentário]]=back!C883,back!B883,""))))))))</f>
        <v/>
      </c>
      <c r="AQ8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3" spans="1:44" x14ac:dyDescent="0.25">
      <c r="A883" t="s">
        <v>5298</v>
      </c>
      <c r="B883">
        <v>136929171</v>
      </c>
      <c r="C883" t="s">
        <v>62</v>
      </c>
      <c r="E883">
        <v>27564105</v>
      </c>
      <c r="F883" t="s">
        <v>1539</v>
      </c>
      <c r="G883" t="s">
        <v>101</v>
      </c>
      <c r="I883">
        <v>40508900</v>
      </c>
      <c r="J883" t="s">
        <v>1538</v>
      </c>
      <c r="K883" s="9">
        <v>45665.480405092596</v>
      </c>
      <c r="L883" s="9">
        <v>45665.479861111111</v>
      </c>
      <c r="M883" s="9">
        <v>45665.480486111112</v>
      </c>
      <c r="N883" t="s">
        <v>62</v>
      </c>
      <c r="O883" t="s">
        <v>62</v>
      </c>
      <c r="P883" s="8">
        <v>45665</v>
      </c>
      <c r="R883" t="s">
        <v>4925</v>
      </c>
      <c r="S883" t="s">
        <v>1540</v>
      </c>
      <c r="T883" t="s">
        <v>1541</v>
      </c>
      <c r="V883">
        <v>5511987237720</v>
      </c>
      <c r="Y883" t="s">
        <v>1542</v>
      </c>
      <c r="Z883" t="s">
        <v>106</v>
      </c>
      <c r="AA883" t="s">
        <v>107</v>
      </c>
      <c r="AB883" t="s">
        <v>110</v>
      </c>
      <c r="AC883">
        <v>3359095</v>
      </c>
      <c r="AD883" t="s">
        <v>260</v>
      </c>
      <c r="AE883" t="s">
        <v>1543</v>
      </c>
      <c r="AF883">
        <v>197</v>
      </c>
      <c r="AG883" t="s">
        <v>1297</v>
      </c>
      <c r="AM883" t="s">
        <v>222</v>
      </c>
      <c r="AN883" t="s">
        <v>261</v>
      </c>
      <c r="AP8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Row],[Comentário]]=back!C884,back!B884,""))))))))</f>
        <v/>
      </c>
      <c r="AQ8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4" spans="1:44" x14ac:dyDescent="0.25">
      <c r="A884" t="s">
        <v>5298</v>
      </c>
      <c r="B884">
        <v>136929134</v>
      </c>
      <c r="C884" t="s">
        <v>62</v>
      </c>
      <c r="E884">
        <v>27564105</v>
      </c>
      <c r="F884" t="s">
        <v>1539</v>
      </c>
      <c r="G884" t="s">
        <v>101</v>
      </c>
      <c r="I884">
        <v>40508900</v>
      </c>
      <c r="J884" t="s">
        <v>1538</v>
      </c>
      <c r="K884" s="9">
        <v>45665.480231481481</v>
      </c>
      <c r="L884" s="9">
        <v>45665.47928240741</v>
      </c>
      <c r="M884" s="9">
        <v>45665.480231481481</v>
      </c>
      <c r="N884" t="s">
        <v>62</v>
      </c>
      <c r="O884" t="s">
        <v>62</v>
      </c>
      <c r="P884" s="8">
        <v>45665</v>
      </c>
      <c r="Q884" t="s">
        <v>3864</v>
      </c>
      <c r="R884" t="s">
        <v>4602</v>
      </c>
      <c r="S884" t="s">
        <v>1540</v>
      </c>
      <c r="T884" t="s">
        <v>1541</v>
      </c>
      <c r="V884">
        <v>5511987237720</v>
      </c>
      <c r="Y884" t="s">
        <v>1542</v>
      </c>
      <c r="Z884" t="s">
        <v>106</v>
      </c>
      <c r="AA884" t="s">
        <v>107</v>
      </c>
      <c r="AB884" t="s">
        <v>110</v>
      </c>
      <c r="AC884">
        <v>3359095</v>
      </c>
      <c r="AD884" t="s">
        <v>260</v>
      </c>
      <c r="AE884" t="s">
        <v>1543</v>
      </c>
      <c r="AF884">
        <v>197</v>
      </c>
      <c r="AG884" t="s">
        <v>1297</v>
      </c>
      <c r="AM884" t="s">
        <v>222</v>
      </c>
      <c r="AN884" t="s">
        <v>261</v>
      </c>
      <c r="AP8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Row],[Comentário]]=back!C885,back!B885,""))))))))</f>
        <v/>
      </c>
      <c r="AQ8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5" spans="1:44" x14ac:dyDescent="0.25">
      <c r="A885" t="s">
        <v>5298</v>
      </c>
      <c r="B885">
        <v>136928942</v>
      </c>
      <c r="C885" t="s">
        <v>62</v>
      </c>
      <c r="E885">
        <v>27564105</v>
      </c>
      <c r="F885" t="s">
        <v>1539</v>
      </c>
      <c r="G885" t="s">
        <v>101</v>
      </c>
      <c r="I885">
        <v>40508900</v>
      </c>
      <c r="J885" t="s">
        <v>1538</v>
      </c>
      <c r="K885" s="9">
        <v>45665.47929398148</v>
      </c>
      <c r="L885" s="9">
        <v>45665.478530092594</v>
      </c>
      <c r="M885" s="9">
        <v>45665.47929398148</v>
      </c>
      <c r="N885" t="s">
        <v>62</v>
      </c>
      <c r="O885" t="s">
        <v>62</v>
      </c>
      <c r="P885" s="8">
        <v>45665</v>
      </c>
      <c r="Q885" t="s">
        <v>3864</v>
      </c>
      <c r="R885" t="s">
        <v>4026</v>
      </c>
      <c r="S885" t="s">
        <v>1540</v>
      </c>
      <c r="T885" t="s">
        <v>1541</v>
      </c>
      <c r="V885">
        <v>5511987237720</v>
      </c>
      <c r="Y885" t="s">
        <v>1542</v>
      </c>
      <c r="Z885" t="s">
        <v>106</v>
      </c>
      <c r="AA885" t="s">
        <v>107</v>
      </c>
      <c r="AB885" t="s">
        <v>110</v>
      </c>
      <c r="AC885">
        <v>3359095</v>
      </c>
      <c r="AD885" t="s">
        <v>260</v>
      </c>
      <c r="AE885" t="s">
        <v>1543</v>
      </c>
      <c r="AF885">
        <v>197</v>
      </c>
      <c r="AG885" t="s">
        <v>1297</v>
      </c>
      <c r="AM885" t="s">
        <v>222</v>
      </c>
      <c r="AN885" t="s">
        <v>261</v>
      </c>
      <c r="AP8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Row],[Comentário]]=back!C886,back!B886,""))))))))</f>
        <v/>
      </c>
      <c r="AQ8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6" spans="1:44" x14ac:dyDescent="0.25">
      <c r="A886" t="s">
        <v>5298</v>
      </c>
      <c r="B886">
        <v>136928983</v>
      </c>
      <c r="C886" t="s">
        <v>62</v>
      </c>
      <c r="E886">
        <v>27564105</v>
      </c>
      <c r="F886" t="s">
        <v>1539</v>
      </c>
      <c r="G886" t="s">
        <v>101</v>
      </c>
      <c r="I886">
        <v>40508900</v>
      </c>
      <c r="J886" t="s">
        <v>1538</v>
      </c>
      <c r="K886" s="9">
        <v>45665.479502314818</v>
      </c>
      <c r="L886" s="9">
        <v>45665.478530092594</v>
      </c>
      <c r="M886" s="9">
        <v>45665.479502314818</v>
      </c>
      <c r="N886" t="s">
        <v>62</v>
      </c>
      <c r="O886" t="s">
        <v>62</v>
      </c>
      <c r="P886" s="8">
        <v>45665</v>
      </c>
      <c r="Q886" t="s">
        <v>3864</v>
      </c>
      <c r="R886" t="s">
        <v>4026</v>
      </c>
      <c r="S886" t="s">
        <v>1540</v>
      </c>
      <c r="T886" t="s">
        <v>1541</v>
      </c>
      <c r="V886">
        <v>5511987237720</v>
      </c>
      <c r="Y886" t="s">
        <v>1542</v>
      </c>
      <c r="Z886" t="s">
        <v>106</v>
      </c>
      <c r="AA886" t="s">
        <v>107</v>
      </c>
      <c r="AB886" t="s">
        <v>110</v>
      </c>
      <c r="AC886">
        <v>3359095</v>
      </c>
      <c r="AD886" t="s">
        <v>260</v>
      </c>
      <c r="AE886" t="s">
        <v>1543</v>
      </c>
      <c r="AF886">
        <v>197</v>
      </c>
      <c r="AG886" t="s">
        <v>1297</v>
      </c>
      <c r="AM886" t="s">
        <v>222</v>
      </c>
      <c r="AN886" t="s">
        <v>261</v>
      </c>
      <c r="AP8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Row],[Comentário]]=back!C887,back!B887,""))))))))</f>
        <v/>
      </c>
      <c r="AQ8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7" spans="1:44" x14ac:dyDescent="0.25">
      <c r="A887" t="s">
        <v>5298</v>
      </c>
      <c r="B887">
        <v>136928652</v>
      </c>
      <c r="C887" t="s">
        <v>62</v>
      </c>
      <c r="E887">
        <v>27564130</v>
      </c>
      <c r="F887" t="s">
        <v>1545</v>
      </c>
      <c r="G887" t="s">
        <v>101</v>
      </c>
      <c r="I887">
        <v>40508916</v>
      </c>
      <c r="J887" t="s">
        <v>1544</v>
      </c>
      <c r="K887" s="9">
        <v>45665.478078703702</v>
      </c>
      <c r="L887" s="9">
        <v>45665.477777777778</v>
      </c>
      <c r="M887" s="9">
        <v>45665.478078703702</v>
      </c>
      <c r="N887" t="s">
        <v>62</v>
      </c>
      <c r="O887" t="s">
        <v>62</v>
      </c>
      <c r="P887" s="8">
        <v>45665</v>
      </c>
      <c r="R887" t="s">
        <v>4875</v>
      </c>
      <c r="S887" t="s">
        <v>1546</v>
      </c>
      <c r="Y887" t="s">
        <v>1547</v>
      </c>
      <c r="Z887" t="s">
        <v>106</v>
      </c>
      <c r="AA887" t="s">
        <v>107</v>
      </c>
      <c r="AB887" t="s">
        <v>110</v>
      </c>
      <c r="AC887">
        <v>4028900</v>
      </c>
      <c r="AD887" t="s">
        <v>1548</v>
      </c>
      <c r="AE887" t="s">
        <v>1549</v>
      </c>
      <c r="AF887">
        <v>2332</v>
      </c>
      <c r="AG887" t="s">
        <v>1550</v>
      </c>
      <c r="AM887" t="s">
        <v>222</v>
      </c>
      <c r="AN887" t="s">
        <v>258</v>
      </c>
      <c r="AP8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Row],[Comentário]]=back!C888,back!B888,""))))))))</f>
        <v/>
      </c>
      <c r="AQ8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8" spans="1:44" x14ac:dyDescent="0.25">
      <c r="A888" t="s">
        <v>5298</v>
      </c>
      <c r="B888">
        <v>136928706</v>
      </c>
      <c r="C888" t="s">
        <v>62</v>
      </c>
      <c r="E888">
        <v>27564130</v>
      </c>
      <c r="F888" t="s">
        <v>1545</v>
      </c>
      <c r="G888" t="s">
        <v>101</v>
      </c>
      <c r="I888">
        <v>40508916</v>
      </c>
      <c r="J888" t="s">
        <v>1544</v>
      </c>
      <c r="K888" s="9">
        <v>45665.47828703704</v>
      </c>
      <c r="L888" s="9">
        <v>45665.477777777778</v>
      </c>
      <c r="M888" s="9">
        <v>45665.47828703704</v>
      </c>
      <c r="N888" t="s">
        <v>62</v>
      </c>
      <c r="O888" t="s">
        <v>62</v>
      </c>
      <c r="P888" s="8">
        <v>45665</v>
      </c>
      <c r="R888" t="s">
        <v>4925</v>
      </c>
      <c r="S888" t="s">
        <v>1546</v>
      </c>
      <c r="Y888" t="s">
        <v>1547</v>
      </c>
      <c r="Z888" t="s">
        <v>106</v>
      </c>
      <c r="AA888" t="s">
        <v>107</v>
      </c>
      <c r="AB888" t="s">
        <v>110</v>
      </c>
      <c r="AC888">
        <v>4028900</v>
      </c>
      <c r="AD888" t="s">
        <v>1548</v>
      </c>
      <c r="AE888" t="s">
        <v>1549</v>
      </c>
      <c r="AF888">
        <v>2332</v>
      </c>
      <c r="AG888" t="s">
        <v>1550</v>
      </c>
      <c r="AM888" t="s">
        <v>222</v>
      </c>
      <c r="AN888" t="s">
        <v>258</v>
      </c>
      <c r="AP8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Row],[Comentário]]=back!C889,back!B889,""))))))))</f>
        <v/>
      </c>
      <c r="AQ8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9" spans="1:44" x14ac:dyDescent="0.25">
      <c r="A889" t="s">
        <v>5298</v>
      </c>
      <c r="B889">
        <v>136928661</v>
      </c>
      <c r="C889" t="s">
        <v>62</v>
      </c>
      <c r="E889">
        <v>27564130</v>
      </c>
      <c r="F889" t="s">
        <v>1545</v>
      </c>
      <c r="G889" t="s">
        <v>101</v>
      </c>
      <c r="I889">
        <v>40508916</v>
      </c>
      <c r="J889" t="s">
        <v>1544</v>
      </c>
      <c r="K889" s="9">
        <v>45665.478090277778</v>
      </c>
      <c r="L889" s="9">
        <v>45665.477708333332</v>
      </c>
      <c r="M889" s="9">
        <v>45665.478090277778</v>
      </c>
      <c r="N889" t="s">
        <v>62</v>
      </c>
      <c r="O889" t="s">
        <v>62</v>
      </c>
      <c r="P889" s="8">
        <v>45665</v>
      </c>
      <c r="Q889" t="s">
        <v>3864</v>
      </c>
      <c r="R889" t="s">
        <v>4027</v>
      </c>
      <c r="S889" t="s">
        <v>1546</v>
      </c>
      <c r="Y889" t="s">
        <v>1547</v>
      </c>
      <c r="Z889" t="s">
        <v>106</v>
      </c>
      <c r="AA889" t="s">
        <v>107</v>
      </c>
      <c r="AB889" t="s">
        <v>110</v>
      </c>
      <c r="AC889">
        <v>4028900</v>
      </c>
      <c r="AD889" t="s">
        <v>1548</v>
      </c>
      <c r="AE889" t="s">
        <v>1549</v>
      </c>
      <c r="AF889">
        <v>2332</v>
      </c>
      <c r="AG889" t="s">
        <v>1550</v>
      </c>
      <c r="AM889" t="s">
        <v>222</v>
      </c>
      <c r="AN889" t="s">
        <v>258</v>
      </c>
      <c r="AP8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Row],[Comentário]]=back!C890,back!B890,""))))))))</f>
        <v/>
      </c>
      <c r="AQ8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0" spans="1:44" x14ac:dyDescent="0.25">
      <c r="A890" t="s">
        <v>5298</v>
      </c>
      <c r="B890">
        <v>136926949</v>
      </c>
      <c r="C890" t="s">
        <v>62</v>
      </c>
      <c r="E890">
        <v>27493503</v>
      </c>
      <c r="F890" t="s">
        <v>1552</v>
      </c>
      <c r="G890" t="s">
        <v>101</v>
      </c>
      <c r="I890">
        <v>40464007</v>
      </c>
      <c r="J890" t="s">
        <v>1551</v>
      </c>
      <c r="K890" s="9">
        <v>45665.473321759258</v>
      </c>
      <c r="L890" s="9">
        <v>45665.472916666666</v>
      </c>
      <c r="M890" s="9">
        <v>45665.473321759258</v>
      </c>
      <c r="N890" t="s">
        <v>62</v>
      </c>
      <c r="O890" t="s">
        <v>62</v>
      </c>
      <c r="P890" s="8">
        <v>45665</v>
      </c>
      <c r="R890" t="s">
        <v>4928</v>
      </c>
      <c r="S890" t="s">
        <v>1553</v>
      </c>
      <c r="Y890" t="s">
        <v>1554</v>
      </c>
      <c r="Z890" t="s">
        <v>106</v>
      </c>
      <c r="AA890" t="s">
        <v>107</v>
      </c>
      <c r="AB890" t="s">
        <v>1555</v>
      </c>
      <c r="AC890">
        <v>7749095</v>
      </c>
      <c r="AD890" t="s">
        <v>1556</v>
      </c>
      <c r="AE890" t="s">
        <v>1557</v>
      </c>
      <c r="AF890">
        <v>3005</v>
      </c>
      <c r="AM890" t="s">
        <v>119</v>
      </c>
      <c r="AN890" t="s">
        <v>108</v>
      </c>
      <c r="AP8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Row],[Comentário]]=back!C891,back!B891,""))))))))</f>
        <v/>
      </c>
      <c r="AQ8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1" spans="1:44" x14ac:dyDescent="0.25">
      <c r="A891" t="s">
        <v>5298</v>
      </c>
      <c r="B891">
        <v>136926869</v>
      </c>
      <c r="C891" t="s">
        <v>62</v>
      </c>
      <c r="E891">
        <v>27493503</v>
      </c>
      <c r="F891" t="s">
        <v>1552</v>
      </c>
      <c r="G891" t="s">
        <v>101</v>
      </c>
      <c r="I891">
        <v>40464007</v>
      </c>
      <c r="J891" t="s">
        <v>1551</v>
      </c>
      <c r="K891" s="9">
        <v>45665.472986111112</v>
      </c>
      <c r="L891" s="9">
        <v>45665.472222222219</v>
      </c>
      <c r="M891" s="9">
        <v>45665.472986111112</v>
      </c>
      <c r="N891" t="s">
        <v>62</v>
      </c>
      <c r="O891" t="s">
        <v>62</v>
      </c>
      <c r="P891" s="8">
        <v>45665</v>
      </c>
      <c r="Q891" t="s">
        <v>3868</v>
      </c>
      <c r="R891" t="s">
        <v>4929</v>
      </c>
      <c r="S891" t="s">
        <v>1553</v>
      </c>
      <c r="Y891" t="s">
        <v>1554</v>
      </c>
      <c r="Z891" t="s">
        <v>106</v>
      </c>
      <c r="AA891" t="s">
        <v>107</v>
      </c>
      <c r="AB891" t="s">
        <v>1555</v>
      </c>
      <c r="AC891">
        <v>7749095</v>
      </c>
      <c r="AD891" t="s">
        <v>1556</v>
      </c>
      <c r="AE891" t="s">
        <v>1557</v>
      </c>
      <c r="AF891">
        <v>3005</v>
      </c>
      <c r="AM891" t="s">
        <v>119</v>
      </c>
      <c r="AN891" t="s">
        <v>108</v>
      </c>
      <c r="AP8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Row],[Comentário]]=back!C892,back!B892,""))))))))</f>
        <v/>
      </c>
      <c r="AQ8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2" spans="1:44" x14ac:dyDescent="0.25">
      <c r="A892" t="s">
        <v>5298</v>
      </c>
      <c r="B892">
        <v>136926755</v>
      </c>
      <c r="C892" t="s">
        <v>62</v>
      </c>
      <c r="E892">
        <v>27493503</v>
      </c>
      <c r="F892" t="s">
        <v>1552</v>
      </c>
      <c r="G892" t="s">
        <v>101</v>
      </c>
      <c r="I892">
        <v>40464007</v>
      </c>
      <c r="J892" t="s">
        <v>1551</v>
      </c>
      <c r="K892" s="9">
        <v>45665.472511574073</v>
      </c>
      <c r="L892" s="9">
        <v>45665.471076388887</v>
      </c>
      <c r="M892" s="9">
        <v>45665.472511574073</v>
      </c>
      <c r="N892" t="s">
        <v>62</v>
      </c>
      <c r="O892" t="s">
        <v>62</v>
      </c>
      <c r="P892" s="8">
        <v>45665</v>
      </c>
      <c r="Q892" t="s">
        <v>3864</v>
      </c>
      <c r="R892" t="s">
        <v>4028</v>
      </c>
      <c r="S892" t="s">
        <v>1553</v>
      </c>
      <c r="Y892" t="s">
        <v>1554</v>
      </c>
      <c r="Z892" t="s">
        <v>106</v>
      </c>
      <c r="AA892" t="s">
        <v>107</v>
      </c>
      <c r="AB892" t="s">
        <v>1555</v>
      </c>
      <c r="AC892">
        <v>7749095</v>
      </c>
      <c r="AD892" t="s">
        <v>1556</v>
      </c>
      <c r="AE892" t="s">
        <v>1557</v>
      </c>
      <c r="AF892">
        <v>3005</v>
      </c>
      <c r="AM892" t="s">
        <v>119</v>
      </c>
      <c r="AN892" t="s">
        <v>108</v>
      </c>
      <c r="AP8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Row],[Comentário]]=back!C893,back!B893,""))))))))</f>
        <v/>
      </c>
      <c r="AQ8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3" spans="1:44" x14ac:dyDescent="0.25">
      <c r="A893" t="s">
        <v>5298</v>
      </c>
      <c r="B893">
        <v>136925966</v>
      </c>
      <c r="C893" t="s">
        <v>62</v>
      </c>
      <c r="E893">
        <v>27564233</v>
      </c>
      <c r="F893" t="s">
        <v>1559</v>
      </c>
      <c r="G893" t="s">
        <v>101</v>
      </c>
      <c r="I893">
        <v>40508941</v>
      </c>
      <c r="J893" t="s">
        <v>1558</v>
      </c>
      <c r="K893" s="9">
        <v>45665.46974537037</v>
      </c>
      <c r="L893" s="9">
        <v>45665.469444444447</v>
      </c>
      <c r="M893" s="9">
        <v>45665.46974537037</v>
      </c>
      <c r="N893" t="s">
        <v>62</v>
      </c>
      <c r="O893" t="s">
        <v>62</v>
      </c>
      <c r="P893" s="8">
        <v>45665</v>
      </c>
      <c r="R893" t="s">
        <v>4930</v>
      </c>
      <c r="S893" t="s">
        <v>1560</v>
      </c>
      <c r="Y893" t="s">
        <v>1561</v>
      </c>
      <c r="Z893" t="s">
        <v>106</v>
      </c>
      <c r="AA893" t="s">
        <v>107</v>
      </c>
      <c r="AB893" t="s">
        <v>243</v>
      </c>
      <c r="AC893">
        <v>7042010</v>
      </c>
      <c r="AD893" t="s">
        <v>1562</v>
      </c>
      <c r="AE893" t="s">
        <v>1563</v>
      </c>
      <c r="AF893">
        <v>208</v>
      </c>
      <c r="AM893" t="s">
        <v>222</v>
      </c>
      <c r="AN893" t="s">
        <v>108</v>
      </c>
      <c r="AP8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Row],[Comentário]]=back!C894,back!B894,""))))))))</f>
        <v/>
      </c>
      <c r="AQ8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4" spans="1:44" x14ac:dyDescent="0.25">
      <c r="A894" t="s">
        <v>5298</v>
      </c>
      <c r="B894">
        <v>136925747</v>
      </c>
      <c r="C894" t="s">
        <v>62</v>
      </c>
      <c r="E894">
        <v>27564233</v>
      </c>
      <c r="F894" t="s">
        <v>1559</v>
      </c>
      <c r="G894" t="s">
        <v>101</v>
      </c>
      <c r="I894">
        <v>40508941</v>
      </c>
      <c r="J894" t="s">
        <v>1558</v>
      </c>
      <c r="K894" s="9">
        <v>45665.469027777777</v>
      </c>
      <c r="L894" s="9">
        <v>45665.468240740738</v>
      </c>
      <c r="M894" s="9">
        <v>45665.469027777777</v>
      </c>
      <c r="N894" t="s">
        <v>62</v>
      </c>
      <c r="O894" t="s">
        <v>62</v>
      </c>
      <c r="P894" s="8">
        <v>45665</v>
      </c>
      <c r="Q894" t="s">
        <v>3864</v>
      </c>
      <c r="R894" t="s">
        <v>4029</v>
      </c>
      <c r="S894" t="s">
        <v>1560</v>
      </c>
      <c r="Y894" t="s">
        <v>1561</v>
      </c>
      <c r="Z894" t="s">
        <v>106</v>
      </c>
      <c r="AA894" t="s">
        <v>107</v>
      </c>
      <c r="AB894" t="s">
        <v>243</v>
      </c>
      <c r="AC894">
        <v>7042010</v>
      </c>
      <c r="AD894" t="s">
        <v>1562</v>
      </c>
      <c r="AE894" t="s">
        <v>1563</v>
      </c>
      <c r="AF894">
        <v>208</v>
      </c>
      <c r="AM894" t="s">
        <v>222</v>
      </c>
      <c r="AN894" t="s">
        <v>108</v>
      </c>
      <c r="AP8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Row],[Comentário]]=back!C895,back!B895,""))))))))</f>
        <v/>
      </c>
      <c r="AQ8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5" spans="1:44" x14ac:dyDescent="0.25">
      <c r="A895" t="s">
        <v>5298</v>
      </c>
      <c r="B895">
        <v>136925317</v>
      </c>
      <c r="C895" t="s">
        <v>62</v>
      </c>
      <c r="E895">
        <v>27564233</v>
      </c>
      <c r="F895" t="s">
        <v>1559</v>
      </c>
      <c r="G895" t="s">
        <v>101</v>
      </c>
      <c r="I895">
        <v>40508941</v>
      </c>
      <c r="J895" t="s">
        <v>1558</v>
      </c>
      <c r="K895" s="9">
        <v>45665.467476851853</v>
      </c>
      <c r="L895" s="9">
        <v>45665.466678240744</v>
      </c>
      <c r="M895" s="9">
        <v>45665.467476851853</v>
      </c>
      <c r="N895" t="s">
        <v>62</v>
      </c>
      <c r="O895" t="s">
        <v>62</v>
      </c>
      <c r="P895" s="8">
        <v>45665</v>
      </c>
      <c r="Q895" t="s">
        <v>3864</v>
      </c>
      <c r="R895" t="s">
        <v>4029</v>
      </c>
      <c r="S895" t="s">
        <v>1560</v>
      </c>
      <c r="Y895" t="s">
        <v>1561</v>
      </c>
      <c r="Z895" t="s">
        <v>106</v>
      </c>
      <c r="AA895" t="s">
        <v>107</v>
      </c>
      <c r="AB895" t="s">
        <v>243</v>
      </c>
      <c r="AC895">
        <v>7042010</v>
      </c>
      <c r="AD895" t="s">
        <v>1562</v>
      </c>
      <c r="AE895" t="s">
        <v>1563</v>
      </c>
      <c r="AF895">
        <v>208</v>
      </c>
      <c r="AM895" t="s">
        <v>222</v>
      </c>
      <c r="AN895" t="s">
        <v>108</v>
      </c>
      <c r="AP8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Row],[Comentário]]=back!C896,back!B896,""))))))))</f>
        <v/>
      </c>
      <c r="AQ8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6" spans="1:44" x14ac:dyDescent="0.25">
      <c r="A896" t="s">
        <v>5298</v>
      </c>
      <c r="B896">
        <v>136924857</v>
      </c>
      <c r="C896" t="s">
        <v>62</v>
      </c>
      <c r="E896">
        <v>27564233</v>
      </c>
      <c r="F896" t="s">
        <v>1559</v>
      </c>
      <c r="G896" t="s">
        <v>101</v>
      </c>
      <c r="I896">
        <v>40508941</v>
      </c>
      <c r="J896" t="s">
        <v>1558</v>
      </c>
      <c r="K896" s="9">
        <v>45665.46565972222</v>
      </c>
      <c r="L896" s="9">
        <v>45665.46497685185</v>
      </c>
      <c r="M896" s="9">
        <v>45665.46565972222</v>
      </c>
      <c r="N896" t="s">
        <v>62</v>
      </c>
      <c r="O896" t="s">
        <v>62</v>
      </c>
      <c r="P896" s="8">
        <v>45665</v>
      </c>
      <c r="Q896" t="s">
        <v>3864</v>
      </c>
      <c r="R896" t="s">
        <v>4029</v>
      </c>
      <c r="S896" t="s">
        <v>1560</v>
      </c>
      <c r="Y896" t="s">
        <v>1561</v>
      </c>
      <c r="Z896" t="s">
        <v>106</v>
      </c>
      <c r="AA896" t="s">
        <v>107</v>
      </c>
      <c r="AB896" t="s">
        <v>243</v>
      </c>
      <c r="AC896">
        <v>7042010</v>
      </c>
      <c r="AD896" t="s">
        <v>1562</v>
      </c>
      <c r="AE896" t="s">
        <v>1563</v>
      </c>
      <c r="AF896">
        <v>208</v>
      </c>
      <c r="AM896" t="s">
        <v>222</v>
      </c>
      <c r="AN896" t="s">
        <v>108</v>
      </c>
      <c r="AP8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Row],[Comentário]]=back!C897,back!B897,""))))))))</f>
        <v/>
      </c>
      <c r="AQ8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7" spans="1:44" x14ac:dyDescent="0.25">
      <c r="A897" t="s">
        <v>5298</v>
      </c>
      <c r="B897">
        <v>136924473</v>
      </c>
      <c r="C897" t="s">
        <v>62</v>
      </c>
      <c r="E897">
        <v>27423817</v>
      </c>
      <c r="F897" t="s">
        <v>3585</v>
      </c>
      <c r="G897" t="s">
        <v>101</v>
      </c>
      <c r="I897">
        <v>40408010</v>
      </c>
      <c r="J897" t="s">
        <v>3584</v>
      </c>
      <c r="K897" s="9">
        <v>45665.464120370372</v>
      </c>
      <c r="L897" s="9">
        <v>45665.463888888888</v>
      </c>
      <c r="M897" s="9">
        <v>45665.464120370372</v>
      </c>
      <c r="N897" t="s">
        <v>62</v>
      </c>
      <c r="O897" t="s">
        <v>62</v>
      </c>
      <c r="P897" s="8">
        <v>45665</v>
      </c>
      <c r="R897" t="s">
        <v>4875</v>
      </c>
      <c r="S897" t="s">
        <v>3586</v>
      </c>
      <c r="T897" t="s">
        <v>3587</v>
      </c>
      <c r="V897">
        <v>5521993198829</v>
      </c>
      <c r="Y897" t="s">
        <v>3588</v>
      </c>
      <c r="Z897" t="s">
        <v>106</v>
      </c>
      <c r="AA897" t="s">
        <v>148</v>
      </c>
      <c r="AB897" t="s">
        <v>300</v>
      </c>
      <c r="AC897">
        <v>24060008</v>
      </c>
      <c r="AD897" t="s">
        <v>3589</v>
      </c>
      <c r="AE897" t="s">
        <v>3590</v>
      </c>
      <c r="AF897">
        <v>202</v>
      </c>
      <c r="AG897" t="s">
        <v>3591</v>
      </c>
      <c r="AM897" t="s">
        <v>256</v>
      </c>
      <c r="AN897" t="s">
        <v>261</v>
      </c>
      <c r="AP8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Row],[Comentário]]=back!C898,back!B898,""))))))))</f>
        <v/>
      </c>
      <c r="AQ8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8" spans="1:44" x14ac:dyDescent="0.25">
      <c r="A898" t="s">
        <v>5298</v>
      </c>
      <c r="B898">
        <v>136924497</v>
      </c>
      <c r="C898" t="s">
        <v>62</v>
      </c>
      <c r="E898">
        <v>27423817</v>
      </c>
      <c r="F898" t="s">
        <v>3585</v>
      </c>
      <c r="G898" t="s">
        <v>101</v>
      </c>
      <c r="I898">
        <v>40408010</v>
      </c>
      <c r="J898" t="s">
        <v>3584</v>
      </c>
      <c r="K898" s="9">
        <v>45665.464236111111</v>
      </c>
      <c r="L898" s="9">
        <v>45665.463888888888</v>
      </c>
      <c r="M898" s="9">
        <v>45665.464236111111</v>
      </c>
      <c r="N898" t="s">
        <v>62</v>
      </c>
      <c r="O898" t="s">
        <v>62</v>
      </c>
      <c r="P898" s="8">
        <v>45665</v>
      </c>
      <c r="R898" t="s">
        <v>4931</v>
      </c>
      <c r="S898" t="s">
        <v>3586</v>
      </c>
      <c r="T898" t="s">
        <v>3587</v>
      </c>
      <c r="V898">
        <v>5521993198829</v>
      </c>
      <c r="Y898" t="s">
        <v>3588</v>
      </c>
      <c r="Z898" t="s">
        <v>106</v>
      </c>
      <c r="AA898" t="s">
        <v>148</v>
      </c>
      <c r="AB898" t="s">
        <v>300</v>
      </c>
      <c r="AC898">
        <v>24060008</v>
      </c>
      <c r="AD898" t="s">
        <v>3589</v>
      </c>
      <c r="AE898" t="s">
        <v>3590</v>
      </c>
      <c r="AF898">
        <v>202</v>
      </c>
      <c r="AG898" t="s">
        <v>3591</v>
      </c>
      <c r="AM898" t="s">
        <v>256</v>
      </c>
      <c r="AN898" t="s">
        <v>261</v>
      </c>
      <c r="AP8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Row],[Comentário]]=back!C899,back!B899,""))))))))</f>
        <v/>
      </c>
      <c r="AQ8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9" spans="1:44" x14ac:dyDescent="0.25">
      <c r="A899" t="s">
        <v>5298</v>
      </c>
      <c r="B899">
        <v>136924262</v>
      </c>
      <c r="C899" t="s">
        <v>62</v>
      </c>
      <c r="E899">
        <v>27423817</v>
      </c>
      <c r="F899" t="s">
        <v>3585</v>
      </c>
      <c r="G899" t="s">
        <v>101</v>
      </c>
      <c r="I899">
        <v>40408010</v>
      </c>
      <c r="J899" t="s">
        <v>3584</v>
      </c>
      <c r="K899" s="9">
        <v>45665.463148148148</v>
      </c>
      <c r="L899" s="9">
        <v>45665.462858796294</v>
      </c>
      <c r="M899" s="9">
        <v>45665.463148148148</v>
      </c>
      <c r="N899" t="s">
        <v>62</v>
      </c>
      <c r="O899" t="s">
        <v>62</v>
      </c>
      <c r="P899" s="8">
        <v>45665</v>
      </c>
      <c r="Q899" t="s">
        <v>3864</v>
      </c>
      <c r="R899" t="s">
        <v>4713</v>
      </c>
      <c r="S899" t="s">
        <v>3586</v>
      </c>
      <c r="T899" t="s">
        <v>3587</v>
      </c>
      <c r="V899">
        <v>5521993198829</v>
      </c>
      <c r="Y899" t="s">
        <v>3588</v>
      </c>
      <c r="Z899" t="s">
        <v>106</v>
      </c>
      <c r="AA899" t="s">
        <v>148</v>
      </c>
      <c r="AB899" t="s">
        <v>300</v>
      </c>
      <c r="AC899">
        <v>24060008</v>
      </c>
      <c r="AD899" t="s">
        <v>3589</v>
      </c>
      <c r="AE899" t="s">
        <v>3590</v>
      </c>
      <c r="AF899">
        <v>202</v>
      </c>
      <c r="AG899" t="s">
        <v>3591</v>
      </c>
      <c r="AM899" t="s">
        <v>256</v>
      </c>
      <c r="AN899" t="s">
        <v>261</v>
      </c>
      <c r="AP8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Row],[Comentário]]=back!C900,back!B900,""))))))))</f>
        <v/>
      </c>
      <c r="AQ8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0" spans="1:44" x14ac:dyDescent="0.25">
      <c r="A900" t="s">
        <v>5298</v>
      </c>
      <c r="B900">
        <v>136924268</v>
      </c>
      <c r="C900" t="s">
        <v>62</v>
      </c>
      <c r="E900">
        <v>27423817</v>
      </c>
      <c r="F900" t="s">
        <v>3585</v>
      </c>
      <c r="G900" t="s">
        <v>101</v>
      </c>
      <c r="I900">
        <v>40408010</v>
      </c>
      <c r="J900" t="s">
        <v>3584</v>
      </c>
      <c r="K900" s="9">
        <v>45665.463182870371</v>
      </c>
      <c r="L900" s="9">
        <v>45665.462858796294</v>
      </c>
      <c r="M900" s="9">
        <v>45665.463182870371</v>
      </c>
      <c r="N900" t="s">
        <v>62</v>
      </c>
      <c r="O900" t="s">
        <v>62</v>
      </c>
      <c r="P900" s="8">
        <v>45665</v>
      </c>
      <c r="Q900" t="s">
        <v>3864</v>
      </c>
      <c r="R900" t="s">
        <v>4713</v>
      </c>
      <c r="S900" t="s">
        <v>3586</v>
      </c>
      <c r="T900" t="s">
        <v>3587</v>
      </c>
      <c r="V900">
        <v>5521993198829</v>
      </c>
      <c r="Y900" t="s">
        <v>3588</v>
      </c>
      <c r="Z900" t="s">
        <v>106</v>
      </c>
      <c r="AA900" t="s">
        <v>148</v>
      </c>
      <c r="AB900" t="s">
        <v>300</v>
      </c>
      <c r="AC900">
        <v>24060008</v>
      </c>
      <c r="AD900" t="s">
        <v>3589</v>
      </c>
      <c r="AE900" t="s">
        <v>3590</v>
      </c>
      <c r="AF900">
        <v>202</v>
      </c>
      <c r="AG900" t="s">
        <v>3591</v>
      </c>
      <c r="AM900" t="s">
        <v>256</v>
      </c>
      <c r="AN900" t="s">
        <v>261</v>
      </c>
      <c r="AP9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Row],[Comentário]]=back!C901,back!B901,""))))))))</f>
        <v/>
      </c>
      <c r="AQ9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1" spans="1:44" x14ac:dyDescent="0.25">
      <c r="A901" t="s">
        <v>5298</v>
      </c>
      <c r="B901">
        <v>136924209</v>
      </c>
      <c r="C901" t="s">
        <v>62</v>
      </c>
      <c r="E901">
        <v>27423817</v>
      </c>
      <c r="F901" t="s">
        <v>3585</v>
      </c>
      <c r="G901" t="s">
        <v>101</v>
      </c>
      <c r="I901">
        <v>40408010</v>
      </c>
      <c r="J901" t="s">
        <v>3584</v>
      </c>
      <c r="K901" s="9">
        <v>45665.462939814817</v>
      </c>
      <c r="L901" s="9">
        <v>45665.462569444448</v>
      </c>
      <c r="M901" s="9">
        <v>45665.462951388887</v>
      </c>
      <c r="N901" t="s">
        <v>62</v>
      </c>
      <c r="O901" t="s">
        <v>62</v>
      </c>
      <c r="P901" s="8">
        <v>45665</v>
      </c>
      <c r="Q901" t="s">
        <v>3864</v>
      </c>
      <c r="R901" t="s">
        <v>4588</v>
      </c>
      <c r="S901" t="s">
        <v>3586</v>
      </c>
      <c r="T901" t="s">
        <v>3587</v>
      </c>
      <c r="V901">
        <v>5521993198829</v>
      </c>
      <c r="Y901" t="s">
        <v>3588</v>
      </c>
      <c r="Z901" t="s">
        <v>106</v>
      </c>
      <c r="AA901" t="s">
        <v>148</v>
      </c>
      <c r="AB901" t="s">
        <v>300</v>
      </c>
      <c r="AC901">
        <v>24060008</v>
      </c>
      <c r="AD901" t="s">
        <v>3589</v>
      </c>
      <c r="AE901" t="s">
        <v>3590</v>
      </c>
      <c r="AF901">
        <v>202</v>
      </c>
      <c r="AG901" t="s">
        <v>3591</v>
      </c>
      <c r="AM901" t="s">
        <v>256</v>
      </c>
      <c r="AN901" t="s">
        <v>261</v>
      </c>
      <c r="AP9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Row],[Comentário]]=back!C902,back!B902,""))))))))</f>
        <v/>
      </c>
      <c r="AQ9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2" spans="1:44" x14ac:dyDescent="0.25">
      <c r="A902" t="s">
        <v>5298</v>
      </c>
      <c r="B902">
        <v>136924214</v>
      </c>
      <c r="C902" t="s">
        <v>62</v>
      </c>
      <c r="E902">
        <v>27423817</v>
      </c>
      <c r="F902" t="s">
        <v>3585</v>
      </c>
      <c r="G902" t="s">
        <v>101</v>
      </c>
      <c r="I902">
        <v>40408010</v>
      </c>
      <c r="J902" t="s">
        <v>3584</v>
      </c>
      <c r="K902" s="9">
        <v>45665.462951388887</v>
      </c>
      <c r="L902" s="9">
        <v>45665.462569444448</v>
      </c>
      <c r="M902" s="9">
        <v>45665.462951388887</v>
      </c>
      <c r="N902" t="s">
        <v>62</v>
      </c>
      <c r="O902" t="s">
        <v>62</v>
      </c>
      <c r="P902" s="8">
        <v>45665</v>
      </c>
      <c r="Q902" t="s">
        <v>3864</v>
      </c>
      <c r="R902" t="s">
        <v>4588</v>
      </c>
      <c r="S902" t="s">
        <v>3586</v>
      </c>
      <c r="T902" t="s">
        <v>3587</v>
      </c>
      <c r="V902">
        <v>5521993198829</v>
      </c>
      <c r="Y902" t="s">
        <v>3588</v>
      </c>
      <c r="Z902" t="s">
        <v>106</v>
      </c>
      <c r="AA902" t="s">
        <v>148</v>
      </c>
      <c r="AB902" t="s">
        <v>300</v>
      </c>
      <c r="AC902">
        <v>24060008</v>
      </c>
      <c r="AD902" t="s">
        <v>3589</v>
      </c>
      <c r="AE902" t="s">
        <v>3590</v>
      </c>
      <c r="AF902">
        <v>202</v>
      </c>
      <c r="AG902" t="s">
        <v>3591</v>
      </c>
      <c r="AM902" t="s">
        <v>256</v>
      </c>
      <c r="AN902" t="s">
        <v>261</v>
      </c>
      <c r="AP9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Row],[Comentário]]=back!C903,back!B903,""))))))))</f>
        <v/>
      </c>
      <c r="AQ9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3" spans="1:44" x14ac:dyDescent="0.25">
      <c r="A903" t="s">
        <v>5298</v>
      </c>
      <c r="B903">
        <v>136924035</v>
      </c>
      <c r="C903" t="s">
        <v>62</v>
      </c>
      <c r="E903">
        <v>27423817</v>
      </c>
      <c r="F903" t="s">
        <v>3585</v>
      </c>
      <c r="G903" t="s">
        <v>101</v>
      </c>
      <c r="I903">
        <v>40408010</v>
      </c>
      <c r="J903" t="s">
        <v>3584</v>
      </c>
      <c r="K903" s="9">
        <v>45665.462627314817</v>
      </c>
      <c r="L903" s="9">
        <v>45665.462233796294</v>
      </c>
      <c r="M903" s="9">
        <v>45665.462627314817</v>
      </c>
      <c r="N903" t="s">
        <v>62</v>
      </c>
      <c r="O903" t="s">
        <v>62</v>
      </c>
      <c r="P903" s="8">
        <v>45665</v>
      </c>
      <c r="Q903" t="s">
        <v>3864</v>
      </c>
      <c r="R903" t="s">
        <v>4587</v>
      </c>
      <c r="S903" t="s">
        <v>3586</v>
      </c>
      <c r="T903" t="s">
        <v>3587</v>
      </c>
      <c r="V903">
        <v>5521993198829</v>
      </c>
      <c r="Y903" t="s">
        <v>3588</v>
      </c>
      <c r="Z903" t="s">
        <v>106</v>
      </c>
      <c r="AA903" t="s">
        <v>148</v>
      </c>
      <c r="AB903" t="s">
        <v>300</v>
      </c>
      <c r="AC903">
        <v>24060008</v>
      </c>
      <c r="AD903" t="s">
        <v>3589</v>
      </c>
      <c r="AE903" t="s">
        <v>3590</v>
      </c>
      <c r="AF903">
        <v>202</v>
      </c>
      <c r="AG903" t="s">
        <v>3591</v>
      </c>
      <c r="AM903" t="s">
        <v>256</v>
      </c>
      <c r="AN903" t="s">
        <v>261</v>
      </c>
      <c r="AP9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Row],[Comentário]]=back!C904,back!B904,""))))))))</f>
        <v/>
      </c>
      <c r="AQ9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4" spans="1:44" x14ac:dyDescent="0.25">
      <c r="A904" t="s">
        <v>5298</v>
      </c>
      <c r="B904">
        <v>136923756</v>
      </c>
      <c r="C904" t="s">
        <v>62</v>
      </c>
      <c r="E904">
        <v>28613380</v>
      </c>
      <c r="F904" t="s">
        <v>327</v>
      </c>
      <c r="G904" t="s">
        <v>101</v>
      </c>
      <c r="I904">
        <v>41071390</v>
      </c>
      <c r="J904" t="s">
        <v>326</v>
      </c>
      <c r="K904" s="9">
        <v>45665.461655092593</v>
      </c>
      <c r="L904" s="9">
        <v>45665.461111111108</v>
      </c>
      <c r="M904" s="9">
        <v>45665.461655092593</v>
      </c>
      <c r="N904" t="s">
        <v>62</v>
      </c>
      <c r="O904" t="s">
        <v>62</v>
      </c>
      <c r="P904" s="8">
        <v>45665</v>
      </c>
      <c r="R904" t="s">
        <v>4932</v>
      </c>
      <c r="S904" t="s">
        <v>328</v>
      </c>
      <c r="T904" t="s">
        <v>329</v>
      </c>
      <c r="V904">
        <v>5521967558814</v>
      </c>
      <c r="Y904" t="s">
        <v>330</v>
      </c>
      <c r="Z904" t="s">
        <v>106</v>
      </c>
      <c r="AA904" t="s">
        <v>148</v>
      </c>
      <c r="AB904" t="s">
        <v>149</v>
      </c>
      <c r="AC904">
        <v>22420010</v>
      </c>
      <c r="AD904" t="s">
        <v>331</v>
      </c>
      <c r="AE904" t="s">
        <v>332</v>
      </c>
      <c r="AF904">
        <v>35</v>
      </c>
      <c r="AG904" t="s">
        <v>333</v>
      </c>
      <c r="AM904" t="s">
        <v>119</v>
      </c>
      <c r="AP9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Row],[Comentário]]=back!C905,back!B905,""))))))))</f>
        <v/>
      </c>
      <c r="AQ9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5" spans="1:44" x14ac:dyDescent="0.25">
      <c r="A905" t="s">
        <v>5298</v>
      </c>
      <c r="B905">
        <v>136923620</v>
      </c>
      <c r="C905" t="s">
        <v>62</v>
      </c>
      <c r="E905">
        <v>28613380</v>
      </c>
      <c r="F905" t="s">
        <v>327</v>
      </c>
      <c r="G905" t="s">
        <v>101</v>
      </c>
      <c r="I905">
        <v>41071390</v>
      </c>
      <c r="J905" t="s">
        <v>326</v>
      </c>
      <c r="K905" s="9">
        <v>45665.461099537039</v>
      </c>
      <c r="L905" s="9">
        <v>45665.460486111115</v>
      </c>
      <c r="M905" s="9">
        <v>45665.461099537039</v>
      </c>
      <c r="N905" t="s">
        <v>62</v>
      </c>
      <c r="O905" t="s">
        <v>62</v>
      </c>
      <c r="P905" s="8">
        <v>45665</v>
      </c>
      <c r="Q905" t="s">
        <v>3864</v>
      </c>
      <c r="R905" t="s">
        <v>3992</v>
      </c>
      <c r="S905" t="s">
        <v>328</v>
      </c>
      <c r="T905" t="s">
        <v>329</v>
      </c>
      <c r="V905">
        <v>5521967558814</v>
      </c>
      <c r="Y905" t="s">
        <v>330</v>
      </c>
      <c r="Z905" t="s">
        <v>106</v>
      </c>
      <c r="AA905" t="s">
        <v>148</v>
      </c>
      <c r="AB905" t="s">
        <v>149</v>
      </c>
      <c r="AC905">
        <v>22420010</v>
      </c>
      <c r="AD905" t="s">
        <v>331</v>
      </c>
      <c r="AE905" t="s">
        <v>332</v>
      </c>
      <c r="AF905">
        <v>35</v>
      </c>
      <c r="AG905" t="s">
        <v>333</v>
      </c>
      <c r="AM905" t="s">
        <v>119</v>
      </c>
      <c r="AP9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Row],[Comentário]]=back!C906,back!B906,""))))))))</f>
        <v/>
      </c>
      <c r="AQ9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6" spans="1:44" x14ac:dyDescent="0.25">
      <c r="A906" t="s">
        <v>5298</v>
      </c>
      <c r="B906">
        <v>136923670</v>
      </c>
      <c r="C906" t="s">
        <v>62</v>
      </c>
      <c r="E906">
        <v>28613380</v>
      </c>
      <c r="F906" t="s">
        <v>327</v>
      </c>
      <c r="G906" t="s">
        <v>101</v>
      </c>
      <c r="I906">
        <v>41071390</v>
      </c>
      <c r="J906" t="s">
        <v>326</v>
      </c>
      <c r="K906" s="9">
        <v>45665.461296296293</v>
      </c>
      <c r="L906" s="9">
        <v>45665.460486111115</v>
      </c>
      <c r="M906" s="9">
        <v>45665.461296296293</v>
      </c>
      <c r="N906" t="s">
        <v>62</v>
      </c>
      <c r="O906" t="s">
        <v>62</v>
      </c>
      <c r="P906" s="8">
        <v>45665</v>
      </c>
      <c r="Q906" t="s">
        <v>3864</v>
      </c>
      <c r="R906" t="s">
        <v>3992</v>
      </c>
      <c r="S906" t="s">
        <v>328</v>
      </c>
      <c r="T906" t="s">
        <v>329</v>
      </c>
      <c r="V906">
        <v>5521967558814</v>
      </c>
      <c r="Y906" t="s">
        <v>330</v>
      </c>
      <c r="Z906" t="s">
        <v>106</v>
      </c>
      <c r="AA906" t="s">
        <v>148</v>
      </c>
      <c r="AB906" t="s">
        <v>149</v>
      </c>
      <c r="AC906">
        <v>22420010</v>
      </c>
      <c r="AD906" t="s">
        <v>331</v>
      </c>
      <c r="AE906" t="s">
        <v>332</v>
      </c>
      <c r="AF906">
        <v>35</v>
      </c>
      <c r="AG906" t="s">
        <v>333</v>
      </c>
      <c r="AM906" t="s">
        <v>119</v>
      </c>
      <c r="AP9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Row],[Comentário]]=back!C907,back!B907,""))))))))</f>
        <v/>
      </c>
      <c r="AQ9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7" spans="1:44" x14ac:dyDescent="0.25">
      <c r="A907" t="s">
        <v>5298</v>
      </c>
      <c r="B907">
        <v>136922785</v>
      </c>
      <c r="C907" t="s">
        <v>62</v>
      </c>
      <c r="E907">
        <v>27529949</v>
      </c>
      <c r="F907" t="s">
        <v>3465</v>
      </c>
      <c r="G907" t="s">
        <v>101</v>
      </c>
      <c r="I907">
        <v>40491501</v>
      </c>
      <c r="J907" t="s">
        <v>3464</v>
      </c>
      <c r="K907" s="9">
        <v>45665.457939814813</v>
      </c>
      <c r="L907" s="9">
        <v>45665.456944444442</v>
      </c>
      <c r="M907" s="9">
        <v>45665.457939814813</v>
      </c>
      <c r="N907" t="s">
        <v>62</v>
      </c>
      <c r="O907" t="s">
        <v>62</v>
      </c>
      <c r="P907" s="8">
        <v>45665</v>
      </c>
      <c r="R907" t="s">
        <v>4933</v>
      </c>
      <c r="S907" t="s">
        <v>2633</v>
      </c>
      <c r="V907">
        <v>5544999116067</v>
      </c>
      <c r="Z907" t="s">
        <v>106</v>
      </c>
      <c r="AA907" t="s">
        <v>107</v>
      </c>
      <c r="AB907" t="s">
        <v>1861</v>
      </c>
      <c r="AC907">
        <v>6807320</v>
      </c>
      <c r="AD907" t="s">
        <v>3466</v>
      </c>
      <c r="AE907" t="s">
        <v>3467</v>
      </c>
      <c r="AF907">
        <v>197</v>
      </c>
      <c r="AM907" t="s">
        <v>222</v>
      </c>
      <c r="AN907" t="s">
        <v>261</v>
      </c>
      <c r="AP9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Row],[Comentário]]=back!C908,back!B908,""))))))))</f>
        <v/>
      </c>
      <c r="AQ9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8" spans="1:44" x14ac:dyDescent="0.25">
      <c r="A908" t="s">
        <v>5298</v>
      </c>
      <c r="B908">
        <v>136922196</v>
      </c>
      <c r="C908" t="s">
        <v>62</v>
      </c>
      <c r="E908">
        <v>27423817</v>
      </c>
      <c r="F908" t="s">
        <v>3585</v>
      </c>
      <c r="G908" t="s">
        <v>101</v>
      </c>
      <c r="I908">
        <v>40408010</v>
      </c>
      <c r="J908" t="s">
        <v>3584</v>
      </c>
      <c r="K908" s="9">
        <v>45665.455601851849</v>
      </c>
      <c r="L908" s="9">
        <v>45665.455196759256</v>
      </c>
      <c r="M908" s="9">
        <v>45665.455601851849</v>
      </c>
      <c r="N908" t="s">
        <v>62</v>
      </c>
      <c r="O908" t="s">
        <v>62</v>
      </c>
      <c r="P908" s="8">
        <v>45665</v>
      </c>
      <c r="Q908" t="s">
        <v>3864</v>
      </c>
      <c r="R908" t="s">
        <v>4588</v>
      </c>
      <c r="S908" t="s">
        <v>3586</v>
      </c>
      <c r="T908" t="s">
        <v>3587</v>
      </c>
      <c r="V908">
        <v>5521993198829</v>
      </c>
      <c r="Y908" t="s">
        <v>3588</v>
      </c>
      <c r="Z908" t="s">
        <v>106</v>
      </c>
      <c r="AA908" t="s">
        <v>148</v>
      </c>
      <c r="AB908" t="s">
        <v>300</v>
      </c>
      <c r="AC908">
        <v>24060008</v>
      </c>
      <c r="AD908" t="s">
        <v>3589</v>
      </c>
      <c r="AE908" t="s">
        <v>3590</v>
      </c>
      <c r="AF908">
        <v>202</v>
      </c>
      <c r="AG908" t="s">
        <v>3591</v>
      </c>
      <c r="AM908" t="s">
        <v>256</v>
      </c>
      <c r="AN908" t="s">
        <v>261</v>
      </c>
      <c r="AP9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Row],[Comentário]]=back!C909,back!B909,""))))))))</f>
        <v/>
      </c>
      <c r="AQ9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9" spans="1:44" x14ac:dyDescent="0.25">
      <c r="A909" t="s">
        <v>5298</v>
      </c>
      <c r="B909">
        <v>136922090</v>
      </c>
      <c r="C909" t="s">
        <v>62</v>
      </c>
      <c r="E909">
        <v>27423817</v>
      </c>
      <c r="F909" t="s">
        <v>3585</v>
      </c>
      <c r="G909" t="s">
        <v>101</v>
      </c>
      <c r="I909">
        <v>40408010</v>
      </c>
      <c r="J909" t="s">
        <v>3584</v>
      </c>
      <c r="K909" s="9">
        <v>45665.455127314817</v>
      </c>
      <c r="L909" s="9">
        <v>45665.454618055555</v>
      </c>
      <c r="M909" s="9">
        <v>45665.455127314817</v>
      </c>
      <c r="N909" t="s">
        <v>62</v>
      </c>
      <c r="O909" t="s">
        <v>62</v>
      </c>
      <c r="P909" s="8">
        <v>45665</v>
      </c>
      <c r="Q909" t="s">
        <v>3864</v>
      </c>
      <c r="R909" t="s">
        <v>4587</v>
      </c>
      <c r="S909" t="s">
        <v>3586</v>
      </c>
      <c r="T909" t="s">
        <v>3587</v>
      </c>
      <c r="V909">
        <v>5521993198829</v>
      </c>
      <c r="Y909" t="s">
        <v>3588</v>
      </c>
      <c r="Z909" t="s">
        <v>106</v>
      </c>
      <c r="AA909" t="s">
        <v>148</v>
      </c>
      <c r="AB909" t="s">
        <v>300</v>
      </c>
      <c r="AC909">
        <v>24060008</v>
      </c>
      <c r="AD909" t="s">
        <v>3589</v>
      </c>
      <c r="AE909" t="s">
        <v>3590</v>
      </c>
      <c r="AF909">
        <v>202</v>
      </c>
      <c r="AG909" t="s">
        <v>3591</v>
      </c>
      <c r="AM909" t="s">
        <v>256</v>
      </c>
      <c r="AN909" t="s">
        <v>261</v>
      </c>
      <c r="AP9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Row],[Comentário]]=back!C910,back!B910,""))))))))</f>
        <v/>
      </c>
      <c r="AQ9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0" spans="1:44" x14ac:dyDescent="0.25">
      <c r="A910" t="s">
        <v>5298</v>
      </c>
      <c r="B910">
        <v>136921780</v>
      </c>
      <c r="C910" t="s">
        <v>62</v>
      </c>
      <c r="E910">
        <v>27485074</v>
      </c>
      <c r="F910" t="s">
        <v>3593</v>
      </c>
      <c r="G910" t="s">
        <v>101</v>
      </c>
      <c r="I910">
        <v>40460259</v>
      </c>
      <c r="J910" t="s">
        <v>3592</v>
      </c>
      <c r="K910" s="9">
        <v>45665.453993055555</v>
      </c>
      <c r="L910" s="9">
        <v>45665.453472222223</v>
      </c>
      <c r="M910" s="9">
        <v>45665.453993055555</v>
      </c>
      <c r="N910" t="s">
        <v>62</v>
      </c>
      <c r="O910" t="s">
        <v>62</v>
      </c>
      <c r="P910" s="8">
        <v>45665</v>
      </c>
      <c r="R910" t="s">
        <v>4875</v>
      </c>
      <c r="S910" t="s">
        <v>3594</v>
      </c>
      <c r="T910" t="s">
        <v>3595</v>
      </c>
      <c r="Y910" t="s">
        <v>3596</v>
      </c>
      <c r="Z910" t="s">
        <v>106</v>
      </c>
      <c r="AA910" t="s">
        <v>159</v>
      </c>
      <c r="AB910" t="s">
        <v>371</v>
      </c>
      <c r="AC910">
        <v>37640000</v>
      </c>
      <c r="AD910" t="s">
        <v>3597</v>
      </c>
      <c r="AE910" t="s">
        <v>3598</v>
      </c>
      <c r="AF910">
        <v>1300</v>
      </c>
      <c r="AM910" t="s">
        <v>222</v>
      </c>
      <c r="AN910" t="s">
        <v>108</v>
      </c>
      <c r="AP9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Row],[Comentário]]=back!C911,back!B911,""))))))))</f>
        <v/>
      </c>
      <c r="AQ9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1" spans="1:44" x14ac:dyDescent="0.25">
      <c r="A911" t="s">
        <v>5298</v>
      </c>
      <c r="B911">
        <v>136921891</v>
      </c>
      <c r="C911" t="s">
        <v>62</v>
      </c>
      <c r="E911">
        <v>27485074</v>
      </c>
      <c r="F911" t="s">
        <v>3593</v>
      </c>
      <c r="G911" t="s">
        <v>101</v>
      </c>
      <c r="I911">
        <v>40460259</v>
      </c>
      <c r="J911" t="s">
        <v>3592</v>
      </c>
      <c r="K911" s="9">
        <v>45665.454236111109</v>
      </c>
      <c r="L911" s="9">
        <v>45665.453472222223</v>
      </c>
      <c r="M911" s="9">
        <v>45665.454236111109</v>
      </c>
      <c r="N911" t="s">
        <v>62</v>
      </c>
      <c r="O911" t="s">
        <v>62</v>
      </c>
      <c r="P911" s="8">
        <v>45665</v>
      </c>
      <c r="R911" t="s">
        <v>4934</v>
      </c>
      <c r="S911" t="s">
        <v>3594</v>
      </c>
      <c r="T911" t="s">
        <v>3595</v>
      </c>
      <c r="Y911" t="s">
        <v>3596</v>
      </c>
      <c r="Z911" t="s">
        <v>106</v>
      </c>
      <c r="AA911" t="s">
        <v>159</v>
      </c>
      <c r="AB911" t="s">
        <v>371</v>
      </c>
      <c r="AC911">
        <v>37640000</v>
      </c>
      <c r="AD911" t="s">
        <v>3597</v>
      </c>
      <c r="AE911" t="s">
        <v>3598</v>
      </c>
      <c r="AF911">
        <v>1300</v>
      </c>
      <c r="AM911" t="s">
        <v>222</v>
      </c>
      <c r="AN911" t="s">
        <v>108</v>
      </c>
      <c r="AP9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Row],[Comentário]]=back!C912,back!B912,""))))))))</f>
        <v/>
      </c>
      <c r="AQ9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2" spans="1:44" x14ac:dyDescent="0.25">
      <c r="A912" t="s">
        <v>5298</v>
      </c>
      <c r="B912">
        <v>136921764</v>
      </c>
      <c r="C912" t="s">
        <v>62</v>
      </c>
      <c r="E912">
        <v>27485074</v>
      </c>
      <c r="F912" t="s">
        <v>3593</v>
      </c>
      <c r="G912" t="s">
        <v>101</v>
      </c>
      <c r="I912">
        <v>40460259</v>
      </c>
      <c r="J912" t="s">
        <v>3592</v>
      </c>
      <c r="K912" s="9">
        <v>45665.453958333332</v>
      </c>
      <c r="L912" s="9">
        <v>45665.453055555554</v>
      </c>
      <c r="M912" s="9">
        <v>45665.453958333332</v>
      </c>
      <c r="N912" t="s">
        <v>62</v>
      </c>
      <c r="O912" t="s">
        <v>62</v>
      </c>
      <c r="P912" s="8">
        <v>45665</v>
      </c>
      <c r="Q912" t="s">
        <v>3864</v>
      </c>
      <c r="R912" t="s">
        <v>4589</v>
      </c>
      <c r="S912" t="s">
        <v>3594</v>
      </c>
      <c r="T912" t="s">
        <v>3595</v>
      </c>
      <c r="Y912" t="s">
        <v>3596</v>
      </c>
      <c r="Z912" t="s">
        <v>106</v>
      </c>
      <c r="AA912" t="s">
        <v>159</v>
      </c>
      <c r="AB912" t="s">
        <v>371</v>
      </c>
      <c r="AC912">
        <v>37640000</v>
      </c>
      <c r="AD912" t="s">
        <v>3597</v>
      </c>
      <c r="AE912" t="s">
        <v>3598</v>
      </c>
      <c r="AF912">
        <v>1300</v>
      </c>
      <c r="AM912" t="s">
        <v>222</v>
      </c>
      <c r="AN912" t="s">
        <v>108</v>
      </c>
      <c r="AP9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Row],[Comentário]]=back!C913,back!B913,""))))))))</f>
        <v/>
      </c>
      <c r="AQ9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3" spans="1:44" x14ac:dyDescent="0.25">
      <c r="A913" t="s">
        <v>5298</v>
      </c>
      <c r="B913">
        <v>136921447</v>
      </c>
      <c r="C913" t="s">
        <v>62</v>
      </c>
      <c r="E913">
        <v>27485074</v>
      </c>
      <c r="F913" t="s">
        <v>3593</v>
      </c>
      <c r="G913" t="s">
        <v>101</v>
      </c>
      <c r="I913">
        <v>40460259</v>
      </c>
      <c r="J913" t="s">
        <v>3592</v>
      </c>
      <c r="K913" s="9">
        <v>45665.452951388892</v>
      </c>
      <c r="L913" s="9">
        <v>45665.450138888889</v>
      </c>
      <c r="M913" s="9">
        <v>45665.452962962961</v>
      </c>
      <c r="N913" t="s">
        <v>62</v>
      </c>
      <c r="O913" t="s">
        <v>62</v>
      </c>
      <c r="P913" s="8">
        <v>45665</v>
      </c>
      <c r="Q913" t="s">
        <v>3864</v>
      </c>
      <c r="R913" t="s">
        <v>4714</v>
      </c>
      <c r="S913" t="s">
        <v>3594</v>
      </c>
      <c r="T913" t="s">
        <v>3595</v>
      </c>
      <c r="Y913" t="s">
        <v>3596</v>
      </c>
      <c r="Z913" t="s">
        <v>106</v>
      </c>
      <c r="AA913" t="s">
        <v>159</v>
      </c>
      <c r="AB913" t="s">
        <v>371</v>
      </c>
      <c r="AC913">
        <v>37640000</v>
      </c>
      <c r="AD913" t="s">
        <v>3597</v>
      </c>
      <c r="AE913" t="s">
        <v>3598</v>
      </c>
      <c r="AF913">
        <v>1300</v>
      </c>
      <c r="AM913" t="s">
        <v>222</v>
      </c>
      <c r="AN913" t="s">
        <v>108</v>
      </c>
      <c r="AP9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Row],[Comentário]]=back!C914,back!B914,""))))))))</f>
        <v/>
      </c>
      <c r="AQ9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4" spans="1:44" x14ac:dyDescent="0.25">
      <c r="A914" t="s">
        <v>5298</v>
      </c>
      <c r="B914">
        <v>136921456</v>
      </c>
      <c r="C914" t="s">
        <v>62</v>
      </c>
      <c r="E914">
        <v>27485074</v>
      </c>
      <c r="F914" t="s">
        <v>3593</v>
      </c>
      <c r="G914" t="s">
        <v>101</v>
      </c>
      <c r="I914">
        <v>40460259</v>
      </c>
      <c r="J914" t="s">
        <v>3592</v>
      </c>
      <c r="K914" s="9">
        <v>45665.452974537038</v>
      </c>
      <c r="L914" s="9">
        <v>45665.450138888889</v>
      </c>
      <c r="M914" s="9">
        <v>45665.452986111108</v>
      </c>
      <c r="N914" t="s">
        <v>62</v>
      </c>
      <c r="O914" t="s">
        <v>62</v>
      </c>
      <c r="P914" s="8">
        <v>45665</v>
      </c>
      <c r="Q914" t="s">
        <v>3864</v>
      </c>
      <c r="R914" t="s">
        <v>4714</v>
      </c>
      <c r="S914" t="s">
        <v>3594</v>
      </c>
      <c r="T914" t="s">
        <v>3595</v>
      </c>
      <c r="Y914" t="s">
        <v>3596</v>
      </c>
      <c r="Z914" t="s">
        <v>106</v>
      </c>
      <c r="AA914" t="s">
        <v>159</v>
      </c>
      <c r="AB914" t="s">
        <v>371</v>
      </c>
      <c r="AC914">
        <v>37640000</v>
      </c>
      <c r="AD914" t="s">
        <v>3597</v>
      </c>
      <c r="AE914" t="s">
        <v>3598</v>
      </c>
      <c r="AF914">
        <v>1300</v>
      </c>
      <c r="AM914" t="s">
        <v>222</v>
      </c>
      <c r="AN914" t="s">
        <v>108</v>
      </c>
      <c r="AP9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Row],[Comentário]]=back!C915,back!B915,""))))))))</f>
        <v/>
      </c>
      <c r="AQ9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5" spans="1:44" x14ac:dyDescent="0.25">
      <c r="A915" t="s">
        <v>5298</v>
      </c>
      <c r="B915">
        <v>136920462</v>
      </c>
      <c r="C915" t="s">
        <v>62</v>
      </c>
      <c r="E915">
        <v>27487036</v>
      </c>
      <c r="F915" t="s">
        <v>1565</v>
      </c>
      <c r="G915" t="s">
        <v>101</v>
      </c>
      <c r="I915">
        <v>40461057</v>
      </c>
      <c r="J915" t="s">
        <v>1564</v>
      </c>
      <c r="K915" s="9">
        <v>45665.449305555558</v>
      </c>
      <c r="L915" s="9">
        <v>45665.447916666664</v>
      </c>
      <c r="M915" s="9">
        <v>45665.449305555558</v>
      </c>
      <c r="N915" t="s">
        <v>62</v>
      </c>
      <c r="O915" t="s">
        <v>62</v>
      </c>
      <c r="P915" s="8">
        <v>45665</v>
      </c>
      <c r="R915" t="s">
        <v>4935</v>
      </c>
      <c r="S915" t="s">
        <v>1566</v>
      </c>
      <c r="T915" t="s">
        <v>4915</v>
      </c>
      <c r="V915">
        <v>551140589609</v>
      </c>
      <c r="Y915" t="s">
        <v>1567</v>
      </c>
      <c r="Z915" t="s">
        <v>106</v>
      </c>
      <c r="AA915" t="s">
        <v>107</v>
      </c>
      <c r="AB915" t="s">
        <v>110</v>
      </c>
      <c r="AC915">
        <v>5416000</v>
      </c>
      <c r="AD915" t="s">
        <v>112</v>
      </c>
      <c r="AE915" t="s">
        <v>1568</v>
      </c>
      <c r="AF915">
        <v>50</v>
      </c>
      <c r="AG915" t="s">
        <v>1569</v>
      </c>
      <c r="AM915" t="s">
        <v>222</v>
      </c>
      <c r="AN915" t="s">
        <v>261</v>
      </c>
      <c r="AP9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Row],[Comentário]]=back!C916,back!B916,""))))))))</f>
        <v/>
      </c>
      <c r="AQ9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6" spans="1:44" x14ac:dyDescent="0.25">
      <c r="A916" t="s">
        <v>5298</v>
      </c>
      <c r="B916">
        <v>136920123</v>
      </c>
      <c r="C916" t="s">
        <v>62</v>
      </c>
      <c r="E916">
        <v>27487036</v>
      </c>
      <c r="F916" t="s">
        <v>1565</v>
      </c>
      <c r="G916" t="s">
        <v>101</v>
      </c>
      <c r="I916">
        <v>40461057</v>
      </c>
      <c r="J916" t="s">
        <v>1564</v>
      </c>
      <c r="K916" s="9">
        <v>45665.44804398148</v>
      </c>
      <c r="L916" s="9">
        <v>45665.447916666664</v>
      </c>
      <c r="M916" s="9">
        <v>45665.44804398148</v>
      </c>
      <c r="N916" t="s">
        <v>62</v>
      </c>
      <c r="O916" t="s">
        <v>62</v>
      </c>
      <c r="P916" s="8">
        <v>45665</v>
      </c>
      <c r="Q916" t="s">
        <v>3868</v>
      </c>
      <c r="R916" t="s">
        <v>4936</v>
      </c>
      <c r="S916" t="s">
        <v>1566</v>
      </c>
      <c r="T916" t="s">
        <v>4915</v>
      </c>
      <c r="V916">
        <v>551140589609</v>
      </c>
      <c r="Y916" t="s">
        <v>1567</v>
      </c>
      <c r="Z916" t="s">
        <v>106</v>
      </c>
      <c r="AA916" t="s">
        <v>107</v>
      </c>
      <c r="AB916" t="s">
        <v>110</v>
      </c>
      <c r="AC916">
        <v>5416000</v>
      </c>
      <c r="AD916" t="s">
        <v>112</v>
      </c>
      <c r="AE916" t="s">
        <v>1568</v>
      </c>
      <c r="AF916">
        <v>50</v>
      </c>
      <c r="AG916" t="s">
        <v>1569</v>
      </c>
      <c r="AM916" t="s">
        <v>222</v>
      </c>
      <c r="AN916" t="s">
        <v>261</v>
      </c>
      <c r="AP9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Row],[Comentário]]=back!C917,back!B917,""))))))))</f>
        <v/>
      </c>
      <c r="AQ9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7" spans="1:44" x14ac:dyDescent="0.25">
      <c r="A917" t="s">
        <v>5298</v>
      </c>
      <c r="B917">
        <v>136920094</v>
      </c>
      <c r="C917" t="s">
        <v>62</v>
      </c>
      <c r="E917">
        <v>27487036</v>
      </c>
      <c r="F917" t="s">
        <v>1565</v>
      </c>
      <c r="G917" t="s">
        <v>101</v>
      </c>
      <c r="I917">
        <v>40461057</v>
      </c>
      <c r="J917" t="s">
        <v>1564</v>
      </c>
      <c r="K917" s="9">
        <v>45665.447974537034</v>
      </c>
      <c r="L917" s="9">
        <v>45665.447777777779</v>
      </c>
      <c r="M917" s="9">
        <v>45665.447974537034</v>
      </c>
      <c r="N917" t="s">
        <v>62</v>
      </c>
      <c r="O917" t="s">
        <v>62</v>
      </c>
      <c r="P917" s="8">
        <v>45665</v>
      </c>
      <c r="Q917" t="s">
        <v>3864</v>
      </c>
      <c r="R917" t="s">
        <v>4937</v>
      </c>
      <c r="S917" t="s">
        <v>1566</v>
      </c>
      <c r="T917" t="s">
        <v>4915</v>
      </c>
      <c r="V917">
        <v>551140589609</v>
      </c>
      <c r="Y917" t="s">
        <v>1567</v>
      </c>
      <c r="Z917" t="s">
        <v>106</v>
      </c>
      <c r="AA917" t="s">
        <v>107</v>
      </c>
      <c r="AB917" t="s">
        <v>110</v>
      </c>
      <c r="AC917">
        <v>5416000</v>
      </c>
      <c r="AD917" t="s">
        <v>112</v>
      </c>
      <c r="AE917" t="s">
        <v>1568</v>
      </c>
      <c r="AF917">
        <v>50</v>
      </c>
      <c r="AG917" t="s">
        <v>1569</v>
      </c>
      <c r="AM917" t="s">
        <v>222</v>
      </c>
      <c r="AN917" t="s">
        <v>261</v>
      </c>
      <c r="AP9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Row],[Comentário]]=back!C918,back!B918,""))))))))</f>
        <v/>
      </c>
      <c r="AQ9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8" spans="1:44" x14ac:dyDescent="0.25">
      <c r="A918" t="s">
        <v>5298</v>
      </c>
      <c r="B918">
        <v>136920054</v>
      </c>
      <c r="C918" t="s">
        <v>62</v>
      </c>
      <c r="E918">
        <v>27487036</v>
      </c>
      <c r="F918" t="s">
        <v>1565</v>
      </c>
      <c r="G918" t="s">
        <v>101</v>
      </c>
      <c r="I918">
        <v>40461057</v>
      </c>
      <c r="J918" t="s">
        <v>1564</v>
      </c>
      <c r="K918" s="9">
        <v>45665.447789351849</v>
      </c>
      <c r="L918" s="9">
        <v>45665.447627314818</v>
      </c>
      <c r="M918" s="9">
        <v>45665.447789351849</v>
      </c>
      <c r="N918" t="s">
        <v>62</v>
      </c>
      <c r="O918" t="s">
        <v>62</v>
      </c>
      <c r="P918" s="8">
        <v>45665</v>
      </c>
      <c r="Q918" t="s">
        <v>3864</v>
      </c>
      <c r="R918" t="s">
        <v>4937</v>
      </c>
      <c r="S918" t="s">
        <v>1566</v>
      </c>
      <c r="T918" t="s">
        <v>4915</v>
      </c>
      <c r="V918">
        <v>551140589609</v>
      </c>
      <c r="Y918" t="s">
        <v>1567</v>
      </c>
      <c r="Z918" t="s">
        <v>106</v>
      </c>
      <c r="AA918" t="s">
        <v>107</v>
      </c>
      <c r="AB918" t="s">
        <v>110</v>
      </c>
      <c r="AC918">
        <v>5416000</v>
      </c>
      <c r="AD918" t="s">
        <v>112</v>
      </c>
      <c r="AE918" t="s">
        <v>1568</v>
      </c>
      <c r="AF918">
        <v>50</v>
      </c>
      <c r="AG918" t="s">
        <v>1569</v>
      </c>
      <c r="AM918" t="s">
        <v>222</v>
      </c>
      <c r="AN918" t="s">
        <v>261</v>
      </c>
      <c r="AP9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Row],[Comentário]]=back!C919,back!B919,""))))))))</f>
        <v/>
      </c>
      <c r="AQ9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9" spans="1:44" x14ac:dyDescent="0.25">
      <c r="A919" t="s">
        <v>5298</v>
      </c>
      <c r="B919">
        <v>136919922</v>
      </c>
      <c r="C919" t="s">
        <v>62</v>
      </c>
      <c r="E919">
        <v>27487036</v>
      </c>
      <c r="F919" t="s">
        <v>1565</v>
      </c>
      <c r="G919" t="s">
        <v>101</v>
      </c>
      <c r="I919">
        <v>40461057</v>
      </c>
      <c r="J919" t="s">
        <v>1564</v>
      </c>
      <c r="K919" s="9">
        <v>45665.447280092594</v>
      </c>
      <c r="L919" s="9">
        <v>45665.445277777777</v>
      </c>
      <c r="M919" s="9">
        <v>45665.447280092594</v>
      </c>
      <c r="N919" t="s">
        <v>62</v>
      </c>
      <c r="O919" t="s">
        <v>62</v>
      </c>
      <c r="P919" s="8">
        <v>45665</v>
      </c>
      <c r="Q919" t="s">
        <v>3864</v>
      </c>
      <c r="R919" t="s">
        <v>4032</v>
      </c>
      <c r="S919" t="s">
        <v>1566</v>
      </c>
      <c r="T919" t="s">
        <v>4915</v>
      </c>
      <c r="V919">
        <v>551140589609</v>
      </c>
      <c r="Y919" t="s">
        <v>1567</v>
      </c>
      <c r="Z919" t="s">
        <v>106</v>
      </c>
      <c r="AA919" t="s">
        <v>107</v>
      </c>
      <c r="AB919" t="s">
        <v>110</v>
      </c>
      <c r="AC919">
        <v>5416000</v>
      </c>
      <c r="AD919" t="s">
        <v>112</v>
      </c>
      <c r="AE919" t="s">
        <v>1568</v>
      </c>
      <c r="AF919">
        <v>50</v>
      </c>
      <c r="AG919" t="s">
        <v>1569</v>
      </c>
      <c r="AM919" t="s">
        <v>222</v>
      </c>
      <c r="AN919" t="s">
        <v>261</v>
      </c>
      <c r="AP9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Row],[Comentário]]=back!C920,back!B920,""))))))))</f>
        <v/>
      </c>
      <c r="AQ9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0" spans="1:44" x14ac:dyDescent="0.25">
      <c r="A920" t="s">
        <v>5298</v>
      </c>
      <c r="B920">
        <v>136919422</v>
      </c>
      <c r="C920" t="s">
        <v>62</v>
      </c>
      <c r="E920">
        <v>27487036</v>
      </c>
      <c r="F920" t="s">
        <v>1565</v>
      </c>
      <c r="G920" t="s">
        <v>101</v>
      </c>
      <c r="I920">
        <v>40461057</v>
      </c>
      <c r="J920" t="s">
        <v>1564</v>
      </c>
      <c r="K920" s="9">
        <v>45665.4453125</v>
      </c>
      <c r="L920" s="9">
        <v>45665.444513888891</v>
      </c>
      <c r="M920" s="9">
        <v>45665.4453125</v>
      </c>
      <c r="N920" t="s">
        <v>62</v>
      </c>
      <c r="O920" t="s">
        <v>62</v>
      </c>
      <c r="P920" s="8">
        <v>45665</v>
      </c>
      <c r="Q920" t="s">
        <v>3864</v>
      </c>
      <c r="R920" t="s">
        <v>4032</v>
      </c>
      <c r="S920" t="s">
        <v>1566</v>
      </c>
      <c r="T920" t="s">
        <v>4915</v>
      </c>
      <c r="V920">
        <v>551140589609</v>
      </c>
      <c r="Y920" t="s">
        <v>1567</v>
      </c>
      <c r="Z920" t="s">
        <v>106</v>
      </c>
      <c r="AA920" t="s">
        <v>107</v>
      </c>
      <c r="AB920" t="s">
        <v>110</v>
      </c>
      <c r="AC920">
        <v>5416000</v>
      </c>
      <c r="AD920" t="s">
        <v>112</v>
      </c>
      <c r="AE920" t="s">
        <v>1568</v>
      </c>
      <c r="AF920">
        <v>50</v>
      </c>
      <c r="AG920" t="s">
        <v>1569</v>
      </c>
      <c r="AM920" t="s">
        <v>222</v>
      </c>
      <c r="AN920" t="s">
        <v>261</v>
      </c>
      <c r="AP9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Row],[Comentário]]=back!C921,back!B921,""))))))))</f>
        <v/>
      </c>
      <c r="AQ9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1" spans="1:44" x14ac:dyDescent="0.25">
      <c r="A921" t="s">
        <v>5298</v>
      </c>
      <c r="B921">
        <v>136919129</v>
      </c>
      <c r="C921" t="s">
        <v>62</v>
      </c>
      <c r="E921">
        <v>27499690</v>
      </c>
      <c r="F921" t="s">
        <v>1571</v>
      </c>
      <c r="G921" t="s">
        <v>101</v>
      </c>
      <c r="I921">
        <v>40466305</v>
      </c>
      <c r="J921" t="s">
        <v>1570</v>
      </c>
      <c r="K921" s="9">
        <v>45665.444050925929</v>
      </c>
      <c r="L921" s="9">
        <v>45665.443796296298</v>
      </c>
      <c r="M921" s="9">
        <v>45665.444050925929</v>
      </c>
      <c r="N921" t="s">
        <v>62</v>
      </c>
      <c r="O921" t="s">
        <v>62</v>
      </c>
      <c r="P921" s="8">
        <v>45665</v>
      </c>
      <c r="Q921" t="s">
        <v>3864</v>
      </c>
      <c r="R921" t="s">
        <v>4034</v>
      </c>
      <c r="S921" t="s">
        <v>1572</v>
      </c>
      <c r="T921" t="s">
        <v>1573</v>
      </c>
      <c r="Y921" t="s">
        <v>1574</v>
      </c>
      <c r="Z921" t="s">
        <v>106</v>
      </c>
      <c r="AA921" t="s">
        <v>128</v>
      </c>
      <c r="AB921" t="s">
        <v>1575</v>
      </c>
      <c r="AC921">
        <v>75460000</v>
      </c>
      <c r="AD921" t="s">
        <v>161</v>
      </c>
      <c r="AE921" t="s">
        <v>1576</v>
      </c>
      <c r="AF921">
        <v>0</v>
      </c>
      <c r="AG921" t="s">
        <v>1577</v>
      </c>
      <c r="AM921" t="s">
        <v>222</v>
      </c>
      <c r="AN921" t="s">
        <v>261</v>
      </c>
      <c r="AP9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Row],[Comentário]]=back!C922,back!B922,""))))))))</f>
        <v/>
      </c>
      <c r="AQ9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2" spans="1:44" x14ac:dyDescent="0.25">
      <c r="A922" t="s">
        <v>5298</v>
      </c>
      <c r="B922">
        <v>136919125</v>
      </c>
      <c r="C922" t="s">
        <v>62</v>
      </c>
      <c r="E922">
        <v>27499690</v>
      </c>
      <c r="F922" t="s">
        <v>1571</v>
      </c>
      <c r="G922" t="s">
        <v>101</v>
      </c>
      <c r="I922">
        <v>40466305</v>
      </c>
      <c r="J922" t="s">
        <v>1570</v>
      </c>
      <c r="K922" s="9">
        <v>45665.444027777776</v>
      </c>
      <c r="L922" s="9">
        <v>45665.443749999999</v>
      </c>
      <c r="M922" s="9">
        <v>45665.444027777776</v>
      </c>
      <c r="N922" t="s">
        <v>62</v>
      </c>
      <c r="O922" t="s">
        <v>62</v>
      </c>
      <c r="P922" s="8">
        <v>45665</v>
      </c>
      <c r="R922" t="s">
        <v>4875</v>
      </c>
      <c r="S922" t="s">
        <v>1572</v>
      </c>
      <c r="T922" t="s">
        <v>1573</v>
      </c>
      <c r="Y922" t="s">
        <v>1574</v>
      </c>
      <c r="Z922" t="s">
        <v>106</v>
      </c>
      <c r="AA922" t="s">
        <v>128</v>
      </c>
      <c r="AB922" t="s">
        <v>1575</v>
      </c>
      <c r="AC922">
        <v>75460000</v>
      </c>
      <c r="AD922" t="s">
        <v>161</v>
      </c>
      <c r="AE922" t="s">
        <v>1576</v>
      </c>
      <c r="AF922">
        <v>0</v>
      </c>
      <c r="AG922" t="s">
        <v>1577</v>
      </c>
      <c r="AM922" t="s">
        <v>222</v>
      </c>
      <c r="AN922" t="s">
        <v>261</v>
      </c>
      <c r="AP9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Row],[Comentário]]=back!C923,back!B923,""))))))))</f>
        <v/>
      </c>
      <c r="AQ9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3" spans="1:44" x14ac:dyDescent="0.25">
      <c r="A923" t="s">
        <v>5298</v>
      </c>
      <c r="B923">
        <v>136919170</v>
      </c>
      <c r="C923" t="s">
        <v>62</v>
      </c>
      <c r="E923">
        <v>27499690</v>
      </c>
      <c r="F923" t="s">
        <v>1571</v>
      </c>
      <c r="G923" t="s">
        <v>101</v>
      </c>
      <c r="I923">
        <v>40466305</v>
      </c>
      <c r="J923" t="s">
        <v>1570</v>
      </c>
      <c r="K923" s="9">
        <v>45665.444201388891</v>
      </c>
      <c r="L923" s="9">
        <v>45665.443749999999</v>
      </c>
      <c r="M923" s="9">
        <v>45665.444201388891</v>
      </c>
      <c r="N923" t="s">
        <v>62</v>
      </c>
      <c r="O923" t="s">
        <v>62</v>
      </c>
      <c r="P923" s="8">
        <v>45665</v>
      </c>
      <c r="R923" t="s">
        <v>4931</v>
      </c>
      <c r="S923" t="s">
        <v>1572</v>
      </c>
      <c r="T923" t="s">
        <v>1573</v>
      </c>
      <c r="Y923" t="s">
        <v>1574</v>
      </c>
      <c r="Z923" t="s">
        <v>106</v>
      </c>
      <c r="AA923" t="s">
        <v>128</v>
      </c>
      <c r="AB923" t="s">
        <v>1575</v>
      </c>
      <c r="AC923">
        <v>75460000</v>
      </c>
      <c r="AD923" t="s">
        <v>161</v>
      </c>
      <c r="AE923" t="s">
        <v>1576</v>
      </c>
      <c r="AF923">
        <v>0</v>
      </c>
      <c r="AG923" t="s">
        <v>1577</v>
      </c>
      <c r="AM923" t="s">
        <v>222</v>
      </c>
      <c r="AN923" t="s">
        <v>261</v>
      </c>
      <c r="AP9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Row],[Comentário]]=back!C924,back!B924,""))))))))</f>
        <v/>
      </c>
      <c r="AQ9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4" spans="1:44" x14ac:dyDescent="0.25">
      <c r="A924" t="s">
        <v>5298</v>
      </c>
      <c r="B924">
        <v>136919023</v>
      </c>
      <c r="C924" t="s">
        <v>62</v>
      </c>
      <c r="E924">
        <v>27499690</v>
      </c>
      <c r="F924" t="s">
        <v>1571</v>
      </c>
      <c r="G924" t="s">
        <v>101</v>
      </c>
      <c r="I924">
        <v>40466305</v>
      </c>
      <c r="J924" t="s">
        <v>1570</v>
      </c>
      <c r="K924" s="9">
        <v>45665.443657407406</v>
      </c>
      <c r="L924" s="9">
        <v>45665.442800925928</v>
      </c>
      <c r="M924" s="9">
        <v>45665.443657407406</v>
      </c>
      <c r="N924" t="s">
        <v>62</v>
      </c>
      <c r="O924" t="s">
        <v>62</v>
      </c>
      <c r="P924" s="8">
        <v>45665</v>
      </c>
      <c r="Q924" t="s">
        <v>3864</v>
      </c>
      <c r="R924" t="s">
        <v>4035</v>
      </c>
      <c r="S924" t="s">
        <v>1572</v>
      </c>
      <c r="T924" t="s">
        <v>1573</v>
      </c>
      <c r="Y924" t="s">
        <v>1574</v>
      </c>
      <c r="Z924" t="s">
        <v>106</v>
      </c>
      <c r="AA924" t="s">
        <v>128</v>
      </c>
      <c r="AB924" t="s">
        <v>1575</v>
      </c>
      <c r="AC924">
        <v>75460000</v>
      </c>
      <c r="AD924" t="s">
        <v>161</v>
      </c>
      <c r="AE924" t="s">
        <v>1576</v>
      </c>
      <c r="AF924">
        <v>0</v>
      </c>
      <c r="AG924" t="s">
        <v>1577</v>
      </c>
      <c r="AM924" t="s">
        <v>222</v>
      </c>
      <c r="AN924" t="s">
        <v>261</v>
      </c>
      <c r="AP9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Row],[Comentário]]=back!C925,back!B925,""))))))))</f>
        <v/>
      </c>
      <c r="AQ9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5" spans="1:44" x14ac:dyDescent="0.25">
      <c r="A925" t="s">
        <v>5298</v>
      </c>
      <c r="B925">
        <v>136918617</v>
      </c>
      <c r="C925" t="s">
        <v>62</v>
      </c>
      <c r="E925">
        <v>27529752</v>
      </c>
      <c r="F925" t="s">
        <v>1579</v>
      </c>
      <c r="G925" t="s">
        <v>101</v>
      </c>
      <c r="I925">
        <v>40491411</v>
      </c>
      <c r="J925" t="s">
        <v>1578</v>
      </c>
      <c r="K925" s="9">
        <v>45665.441990740743</v>
      </c>
      <c r="L925" s="9">
        <v>45665.441666666666</v>
      </c>
      <c r="M925" s="9">
        <v>45665.442129629628</v>
      </c>
      <c r="N925" t="s">
        <v>62</v>
      </c>
      <c r="O925" t="s">
        <v>62</v>
      </c>
      <c r="P925" s="8">
        <v>45665</v>
      </c>
      <c r="R925" t="s">
        <v>4931</v>
      </c>
      <c r="S925" t="s">
        <v>1580</v>
      </c>
      <c r="T925" t="s">
        <v>1581</v>
      </c>
      <c r="V925">
        <v>5511984310600</v>
      </c>
      <c r="Y925" t="s">
        <v>1582</v>
      </c>
      <c r="Z925" t="s">
        <v>106</v>
      </c>
      <c r="AA925" t="s">
        <v>107</v>
      </c>
      <c r="AB925" t="s">
        <v>1583</v>
      </c>
      <c r="AC925">
        <v>12980000</v>
      </c>
      <c r="AD925" t="s">
        <v>1584</v>
      </c>
      <c r="AE925" t="s">
        <v>1585</v>
      </c>
      <c r="AF925">
        <v>451</v>
      </c>
      <c r="AM925" t="s">
        <v>222</v>
      </c>
      <c r="AN925" t="s">
        <v>108</v>
      </c>
      <c r="AP9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Row],[Comentário]]=back!C926,back!B926,""))))))))</f>
        <v/>
      </c>
      <c r="AQ9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6" spans="1:44" x14ac:dyDescent="0.25">
      <c r="A926" t="s">
        <v>5298</v>
      </c>
      <c r="B926">
        <v>136918591</v>
      </c>
      <c r="C926" t="s">
        <v>62</v>
      </c>
      <c r="E926">
        <v>27529752</v>
      </c>
      <c r="F926" t="s">
        <v>1579</v>
      </c>
      <c r="G926" t="s">
        <v>101</v>
      </c>
      <c r="I926">
        <v>40491411</v>
      </c>
      <c r="J926" t="s">
        <v>1578</v>
      </c>
      <c r="K926" s="9">
        <v>45665.441886574074</v>
      </c>
      <c r="L926" s="9">
        <v>45665.440972222219</v>
      </c>
      <c r="M926" s="9">
        <v>45665.441886574074</v>
      </c>
      <c r="N926" t="s">
        <v>62</v>
      </c>
      <c r="O926" t="s">
        <v>62</v>
      </c>
      <c r="P926" s="8">
        <v>45665</v>
      </c>
      <c r="R926" t="s">
        <v>4875</v>
      </c>
      <c r="S926" t="s">
        <v>1580</v>
      </c>
      <c r="T926" t="s">
        <v>1581</v>
      </c>
      <c r="V926">
        <v>5511984310600</v>
      </c>
      <c r="Y926" t="s">
        <v>1582</v>
      </c>
      <c r="Z926" t="s">
        <v>106</v>
      </c>
      <c r="AA926" t="s">
        <v>107</v>
      </c>
      <c r="AB926" t="s">
        <v>1583</v>
      </c>
      <c r="AC926">
        <v>12980000</v>
      </c>
      <c r="AD926" t="s">
        <v>1584</v>
      </c>
      <c r="AE926" t="s">
        <v>1585</v>
      </c>
      <c r="AF926">
        <v>451</v>
      </c>
      <c r="AM926" t="s">
        <v>222</v>
      </c>
      <c r="AN926" t="s">
        <v>108</v>
      </c>
      <c r="AP9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Row],[Comentário]]=back!C927,back!B927,""))))))))</f>
        <v/>
      </c>
      <c r="AQ9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7" spans="1:44" x14ac:dyDescent="0.25">
      <c r="A927" t="s">
        <v>5298</v>
      </c>
      <c r="B927">
        <v>136918382</v>
      </c>
      <c r="C927" t="s">
        <v>62</v>
      </c>
      <c r="E927">
        <v>27529752</v>
      </c>
      <c r="F927" t="s">
        <v>1579</v>
      </c>
      <c r="G927" t="s">
        <v>101</v>
      </c>
      <c r="I927">
        <v>40491411</v>
      </c>
      <c r="J927" t="s">
        <v>1578</v>
      </c>
      <c r="K927" s="9">
        <v>45665.441122685188</v>
      </c>
      <c r="L927" s="9">
        <v>45665.440798611111</v>
      </c>
      <c r="M927" s="9">
        <v>45665.441122685188</v>
      </c>
      <c r="N927" t="s">
        <v>62</v>
      </c>
      <c r="O927" t="s">
        <v>62</v>
      </c>
      <c r="P927" s="8">
        <v>45665</v>
      </c>
      <c r="Q927" t="s">
        <v>3864</v>
      </c>
      <c r="R927" t="s">
        <v>4036</v>
      </c>
      <c r="S927" t="s">
        <v>1580</v>
      </c>
      <c r="T927" t="s">
        <v>1581</v>
      </c>
      <c r="V927">
        <v>5511984310600</v>
      </c>
      <c r="Y927" t="s">
        <v>1582</v>
      </c>
      <c r="Z927" t="s">
        <v>106</v>
      </c>
      <c r="AA927" t="s">
        <v>107</v>
      </c>
      <c r="AB927" t="s">
        <v>1583</v>
      </c>
      <c r="AC927">
        <v>12980000</v>
      </c>
      <c r="AD927" t="s">
        <v>1584</v>
      </c>
      <c r="AE927" t="s">
        <v>1585</v>
      </c>
      <c r="AF927">
        <v>451</v>
      </c>
      <c r="AM927" t="s">
        <v>222</v>
      </c>
      <c r="AN927" t="s">
        <v>108</v>
      </c>
      <c r="AP9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Row],[Comentário]]=back!C928,back!B928,""))))))))</f>
        <v/>
      </c>
      <c r="AQ9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8" spans="1:44" x14ac:dyDescent="0.25">
      <c r="A928" t="s">
        <v>5298</v>
      </c>
      <c r="B928">
        <v>136918322</v>
      </c>
      <c r="C928" t="s">
        <v>62</v>
      </c>
      <c r="E928">
        <v>27529752</v>
      </c>
      <c r="F928" t="s">
        <v>1579</v>
      </c>
      <c r="G928" t="s">
        <v>101</v>
      </c>
      <c r="I928">
        <v>40491411</v>
      </c>
      <c r="J928" t="s">
        <v>1578</v>
      </c>
      <c r="K928" s="9">
        <v>45665.440868055557</v>
      </c>
      <c r="L928" s="9">
        <v>45665.440555555557</v>
      </c>
      <c r="M928" s="9">
        <v>45665.440868055557</v>
      </c>
      <c r="N928" t="s">
        <v>62</v>
      </c>
      <c r="O928" t="s">
        <v>62</v>
      </c>
      <c r="P928" s="8">
        <v>45665</v>
      </c>
      <c r="Q928" t="s">
        <v>3864</v>
      </c>
      <c r="R928" t="s">
        <v>4037</v>
      </c>
      <c r="S928" t="s">
        <v>1580</v>
      </c>
      <c r="T928" t="s">
        <v>1581</v>
      </c>
      <c r="V928">
        <v>5511984310600</v>
      </c>
      <c r="Y928" t="s">
        <v>1582</v>
      </c>
      <c r="Z928" t="s">
        <v>106</v>
      </c>
      <c r="AA928" t="s">
        <v>107</v>
      </c>
      <c r="AB928" t="s">
        <v>1583</v>
      </c>
      <c r="AC928">
        <v>12980000</v>
      </c>
      <c r="AD928" t="s">
        <v>1584</v>
      </c>
      <c r="AE928" t="s">
        <v>1585</v>
      </c>
      <c r="AF928">
        <v>451</v>
      </c>
      <c r="AM928" t="s">
        <v>222</v>
      </c>
      <c r="AN928" t="s">
        <v>108</v>
      </c>
      <c r="AP9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Row],[Comentário]]=back!C929,back!B929,""))))))))</f>
        <v/>
      </c>
      <c r="AQ9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9" spans="1:44" x14ac:dyDescent="0.25">
      <c r="A929" t="s">
        <v>5298</v>
      </c>
      <c r="B929">
        <v>136918227</v>
      </c>
      <c r="C929" t="s">
        <v>62</v>
      </c>
      <c r="E929">
        <v>27529752</v>
      </c>
      <c r="F929" t="s">
        <v>1579</v>
      </c>
      <c r="G929" t="s">
        <v>101</v>
      </c>
      <c r="I929">
        <v>40491411</v>
      </c>
      <c r="J929" t="s">
        <v>1578</v>
      </c>
      <c r="K929" s="9">
        <v>45665.440474537034</v>
      </c>
      <c r="L929" s="9">
        <v>45665.439525462964</v>
      </c>
      <c r="M929" s="9">
        <v>45665.440474537034</v>
      </c>
      <c r="N929" t="s">
        <v>62</v>
      </c>
      <c r="O929" t="s">
        <v>62</v>
      </c>
      <c r="P929" s="8">
        <v>45665</v>
      </c>
      <c r="Q929" t="s">
        <v>3864</v>
      </c>
      <c r="R929" t="s">
        <v>4038</v>
      </c>
      <c r="S929" t="s">
        <v>1580</v>
      </c>
      <c r="T929" t="s">
        <v>1581</v>
      </c>
      <c r="V929">
        <v>5511984310600</v>
      </c>
      <c r="Y929" t="s">
        <v>1582</v>
      </c>
      <c r="Z929" t="s">
        <v>106</v>
      </c>
      <c r="AA929" t="s">
        <v>107</v>
      </c>
      <c r="AB929" t="s">
        <v>1583</v>
      </c>
      <c r="AC929">
        <v>12980000</v>
      </c>
      <c r="AD929" t="s">
        <v>1584</v>
      </c>
      <c r="AE929" t="s">
        <v>1585</v>
      </c>
      <c r="AF929">
        <v>451</v>
      </c>
      <c r="AM929" t="s">
        <v>222</v>
      </c>
      <c r="AN929" t="s">
        <v>108</v>
      </c>
      <c r="AP9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Row],[Comentário]]=back!C930,back!B930,""))))))))</f>
        <v/>
      </c>
      <c r="AQ9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0" spans="1:44" x14ac:dyDescent="0.25">
      <c r="A930" t="s">
        <v>5298</v>
      </c>
      <c r="B930">
        <v>136916893</v>
      </c>
      <c r="C930" t="s">
        <v>62</v>
      </c>
      <c r="E930">
        <v>28591853</v>
      </c>
      <c r="F930" t="s">
        <v>238</v>
      </c>
      <c r="G930" t="s">
        <v>101</v>
      </c>
      <c r="I930">
        <v>41058256</v>
      </c>
      <c r="J930" t="s">
        <v>237</v>
      </c>
      <c r="K930" s="9">
        <v>45665.434895833336</v>
      </c>
      <c r="L930" s="9">
        <v>45665.434027777781</v>
      </c>
      <c r="M930" s="9">
        <v>45665.434895833336</v>
      </c>
      <c r="N930" t="s">
        <v>62</v>
      </c>
      <c r="O930" t="s">
        <v>62</v>
      </c>
      <c r="P930" s="8">
        <v>45665</v>
      </c>
      <c r="R930" t="s">
        <v>4938</v>
      </c>
      <c r="S930" t="s">
        <v>239</v>
      </c>
      <c r="T930" t="s">
        <v>240</v>
      </c>
      <c r="U930" t="s">
        <v>241</v>
      </c>
      <c r="V930">
        <v>551135279970</v>
      </c>
      <c r="Y930" t="s">
        <v>242</v>
      </c>
      <c r="Z930" t="s">
        <v>106</v>
      </c>
      <c r="AA930" t="s">
        <v>107</v>
      </c>
      <c r="AB930" t="s">
        <v>243</v>
      </c>
      <c r="AC930">
        <v>7054030</v>
      </c>
      <c r="AD930" t="s">
        <v>244</v>
      </c>
      <c r="AE930" t="s">
        <v>245</v>
      </c>
      <c r="AF930">
        <v>747</v>
      </c>
      <c r="AM930" t="s">
        <v>222</v>
      </c>
      <c r="AP9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Row],[Comentário]]=back!C931,back!B931,""))))))))</f>
        <v/>
      </c>
      <c r="AQ9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1" spans="1:44" x14ac:dyDescent="0.25">
      <c r="A931" t="s">
        <v>5298</v>
      </c>
      <c r="B931">
        <v>136916469</v>
      </c>
      <c r="C931" t="s">
        <v>62</v>
      </c>
      <c r="E931">
        <v>28591853</v>
      </c>
      <c r="F931" t="s">
        <v>238</v>
      </c>
      <c r="G931" t="s">
        <v>101</v>
      </c>
      <c r="I931">
        <v>41058256</v>
      </c>
      <c r="J931" t="s">
        <v>237</v>
      </c>
      <c r="K931" s="9">
        <v>45665.433229166665</v>
      </c>
      <c r="L931" s="9">
        <v>45665.43240740741</v>
      </c>
      <c r="M931" s="9">
        <v>45665.433229166665</v>
      </c>
      <c r="N931" t="s">
        <v>62</v>
      </c>
      <c r="O931" t="s">
        <v>62</v>
      </c>
      <c r="P931" s="8">
        <v>45665</v>
      </c>
      <c r="Q931" t="s">
        <v>3864</v>
      </c>
      <c r="R931" t="s">
        <v>4291</v>
      </c>
      <c r="S931" t="s">
        <v>239</v>
      </c>
      <c r="T931" t="s">
        <v>240</v>
      </c>
      <c r="U931" t="s">
        <v>241</v>
      </c>
      <c r="V931">
        <v>551135279970</v>
      </c>
      <c r="Y931" t="s">
        <v>242</v>
      </c>
      <c r="Z931" t="s">
        <v>106</v>
      </c>
      <c r="AA931" t="s">
        <v>107</v>
      </c>
      <c r="AB931" t="s">
        <v>243</v>
      </c>
      <c r="AC931">
        <v>7054030</v>
      </c>
      <c r="AD931" t="s">
        <v>244</v>
      </c>
      <c r="AE931" t="s">
        <v>245</v>
      </c>
      <c r="AF931">
        <v>747</v>
      </c>
      <c r="AM931" t="s">
        <v>222</v>
      </c>
      <c r="AP9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Row],[Comentário]]=back!C932,back!B932,""))))))))</f>
        <v/>
      </c>
      <c r="AQ9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2" spans="1:44" x14ac:dyDescent="0.25">
      <c r="A932" t="s">
        <v>5298</v>
      </c>
      <c r="B932">
        <v>136916271</v>
      </c>
      <c r="C932" t="s">
        <v>62</v>
      </c>
      <c r="E932">
        <v>28591853</v>
      </c>
      <c r="F932" t="s">
        <v>238</v>
      </c>
      <c r="G932" t="s">
        <v>101</v>
      </c>
      <c r="I932">
        <v>41058256</v>
      </c>
      <c r="J932" t="s">
        <v>237</v>
      </c>
      <c r="K932" s="9">
        <v>45665.432372685187</v>
      </c>
      <c r="L932" s="9">
        <v>45665.431446759256</v>
      </c>
      <c r="M932" s="9">
        <v>45665.432372685187</v>
      </c>
      <c r="N932" t="s">
        <v>62</v>
      </c>
      <c r="O932" t="s">
        <v>62</v>
      </c>
      <c r="P932" s="8">
        <v>45665</v>
      </c>
      <c r="Q932" t="s">
        <v>3864</v>
      </c>
      <c r="R932" t="s">
        <v>4939</v>
      </c>
      <c r="S932" t="s">
        <v>239</v>
      </c>
      <c r="T932" t="s">
        <v>240</v>
      </c>
      <c r="U932" t="s">
        <v>241</v>
      </c>
      <c r="V932">
        <v>551135279970</v>
      </c>
      <c r="Y932" t="s">
        <v>242</v>
      </c>
      <c r="Z932" t="s">
        <v>106</v>
      </c>
      <c r="AA932" t="s">
        <v>107</v>
      </c>
      <c r="AB932" t="s">
        <v>243</v>
      </c>
      <c r="AC932">
        <v>7054030</v>
      </c>
      <c r="AD932" t="s">
        <v>244</v>
      </c>
      <c r="AE932" t="s">
        <v>245</v>
      </c>
      <c r="AF932">
        <v>747</v>
      </c>
      <c r="AM932" t="s">
        <v>222</v>
      </c>
      <c r="AP9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Row],[Comentário]]=back!C933,back!B933,""))))))))</f>
        <v/>
      </c>
      <c r="AQ9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3" spans="1:44" x14ac:dyDescent="0.25">
      <c r="A933" t="s">
        <v>5298</v>
      </c>
      <c r="B933">
        <v>136916051</v>
      </c>
      <c r="C933" t="s">
        <v>62</v>
      </c>
      <c r="E933">
        <v>28591853</v>
      </c>
      <c r="F933" t="s">
        <v>238</v>
      </c>
      <c r="G933" t="s">
        <v>101</v>
      </c>
      <c r="I933">
        <v>41058256</v>
      </c>
      <c r="J933" t="s">
        <v>237</v>
      </c>
      <c r="K933" s="9">
        <v>45665.431481481479</v>
      </c>
      <c r="L933" s="9">
        <v>45665.430590277778</v>
      </c>
      <c r="M933" s="9">
        <v>45665.431493055556</v>
      </c>
      <c r="N933" t="s">
        <v>62</v>
      </c>
      <c r="O933" t="s">
        <v>62</v>
      </c>
      <c r="P933" s="8">
        <v>45665</v>
      </c>
      <c r="Q933" t="s">
        <v>3864</v>
      </c>
      <c r="R933" t="s">
        <v>4940</v>
      </c>
      <c r="S933" t="s">
        <v>239</v>
      </c>
      <c r="T933" t="s">
        <v>240</v>
      </c>
      <c r="U933" t="s">
        <v>241</v>
      </c>
      <c r="V933">
        <v>551135279970</v>
      </c>
      <c r="Y933" t="s">
        <v>242</v>
      </c>
      <c r="Z933" t="s">
        <v>106</v>
      </c>
      <c r="AA933" t="s">
        <v>107</v>
      </c>
      <c r="AB933" t="s">
        <v>243</v>
      </c>
      <c r="AC933">
        <v>7054030</v>
      </c>
      <c r="AD933" t="s">
        <v>244</v>
      </c>
      <c r="AE933" t="s">
        <v>245</v>
      </c>
      <c r="AF933">
        <v>747</v>
      </c>
      <c r="AM933" t="s">
        <v>222</v>
      </c>
      <c r="AP9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Row],[Comentário]]=back!C934,back!B934,""))))))))</f>
        <v/>
      </c>
      <c r="AQ9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4" spans="1:44" x14ac:dyDescent="0.25">
      <c r="A934" t="s">
        <v>5298</v>
      </c>
      <c r="B934">
        <v>136915746</v>
      </c>
      <c r="C934" t="s">
        <v>62</v>
      </c>
      <c r="E934">
        <v>28591853</v>
      </c>
      <c r="F934" t="s">
        <v>238</v>
      </c>
      <c r="G934" t="s">
        <v>101</v>
      </c>
      <c r="I934">
        <v>41058256</v>
      </c>
      <c r="J934" t="s">
        <v>237</v>
      </c>
      <c r="K934" s="9">
        <v>45665.430219907408</v>
      </c>
      <c r="L934" s="9">
        <v>45665.428460648145</v>
      </c>
      <c r="M934" s="9">
        <v>45665.430219907408</v>
      </c>
      <c r="N934" t="s">
        <v>62</v>
      </c>
      <c r="O934" t="s">
        <v>62</v>
      </c>
      <c r="P934" s="8">
        <v>45665</v>
      </c>
      <c r="Q934" t="s">
        <v>3864</v>
      </c>
      <c r="R934" t="s">
        <v>4291</v>
      </c>
      <c r="S934" t="s">
        <v>239</v>
      </c>
      <c r="T934" t="s">
        <v>240</v>
      </c>
      <c r="U934" t="s">
        <v>241</v>
      </c>
      <c r="V934">
        <v>551135279970</v>
      </c>
      <c r="Y934" t="s">
        <v>242</v>
      </c>
      <c r="Z934" t="s">
        <v>106</v>
      </c>
      <c r="AA934" t="s">
        <v>107</v>
      </c>
      <c r="AB934" t="s">
        <v>243</v>
      </c>
      <c r="AC934">
        <v>7054030</v>
      </c>
      <c r="AD934" t="s">
        <v>244</v>
      </c>
      <c r="AE934" t="s">
        <v>245</v>
      </c>
      <c r="AF934">
        <v>747</v>
      </c>
      <c r="AM934" t="s">
        <v>222</v>
      </c>
      <c r="AP9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Row],[Comentário]]=back!C935,back!B935,""))))))))</f>
        <v/>
      </c>
      <c r="AQ9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5" spans="1:44" x14ac:dyDescent="0.25">
      <c r="A935" t="s">
        <v>5298</v>
      </c>
      <c r="B935">
        <v>136883269</v>
      </c>
      <c r="C935" t="s">
        <v>62</v>
      </c>
      <c r="E935">
        <v>28591853</v>
      </c>
      <c r="F935" t="s">
        <v>238</v>
      </c>
      <c r="G935" t="s">
        <v>101</v>
      </c>
      <c r="I935">
        <v>41058256</v>
      </c>
      <c r="J935" t="s">
        <v>237</v>
      </c>
      <c r="K935" s="9">
        <v>45664.726666666669</v>
      </c>
      <c r="L935" s="9">
        <v>45665.416666666664</v>
      </c>
      <c r="M935" s="9">
        <v>45665.425254629627</v>
      </c>
      <c r="N935" t="s">
        <v>62</v>
      </c>
      <c r="O935" t="s">
        <v>62</v>
      </c>
      <c r="P935" s="8">
        <v>45665</v>
      </c>
      <c r="R935" t="s">
        <v>3874</v>
      </c>
      <c r="S935" t="s">
        <v>239</v>
      </c>
      <c r="T935" t="s">
        <v>240</v>
      </c>
      <c r="U935" t="s">
        <v>241</v>
      </c>
      <c r="V935">
        <v>551135279970</v>
      </c>
      <c r="Y935" t="s">
        <v>242</v>
      </c>
      <c r="Z935" t="s">
        <v>106</v>
      </c>
      <c r="AA935" t="s">
        <v>107</v>
      </c>
      <c r="AB935" t="s">
        <v>243</v>
      </c>
      <c r="AC935">
        <v>7054030</v>
      </c>
      <c r="AD935" t="s">
        <v>244</v>
      </c>
      <c r="AE935" t="s">
        <v>245</v>
      </c>
      <c r="AF935">
        <v>747</v>
      </c>
      <c r="AM935" t="s">
        <v>222</v>
      </c>
      <c r="AP9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Row],[Comentário]]=back!C936,back!B936,""))))))))</f>
        <v/>
      </c>
      <c r="AQ9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36" spans="1:44" x14ac:dyDescent="0.25">
      <c r="A936" t="s">
        <v>5298</v>
      </c>
      <c r="B936">
        <v>136914755</v>
      </c>
      <c r="C936" t="s">
        <v>62</v>
      </c>
      <c r="E936">
        <v>28591853</v>
      </c>
      <c r="F936" t="s">
        <v>238</v>
      </c>
      <c r="G936" t="s">
        <v>101</v>
      </c>
      <c r="I936">
        <v>41058256</v>
      </c>
      <c r="J936" t="s">
        <v>237</v>
      </c>
      <c r="K936" s="9">
        <v>45665.426145833335</v>
      </c>
      <c r="L936" s="9">
        <v>45665.425208333334</v>
      </c>
      <c r="M936" s="9">
        <v>45665.426145833335</v>
      </c>
      <c r="N936" t="s">
        <v>62</v>
      </c>
      <c r="O936" t="s">
        <v>62</v>
      </c>
      <c r="P936" s="8">
        <v>45665</v>
      </c>
      <c r="Q936" t="s">
        <v>3864</v>
      </c>
      <c r="R936" t="s">
        <v>4939</v>
      </c>
      <c r="S936" t="s">
        <v>239</v>
      </c>
      <c r="T936" t="s">
        <v>240</v>
      </c>
      <c r="U936" t="s">
        <v>241</v>
      </c>
      <c r="V936">
        <v>551135279970</v>
      </c>
      <c r="Y936" t="s">
        <v>242</v>
      </c>
      <c r="Z936" t="s">
        <v>106</v>
      </c>
      <c r="AA936" t="s">
        <v>107</v>
      </c>
      <c r="AB936" t="s">
        <v>243</v>
      </c>
      <c r="AC936">
        <v>7054030</v>
      </c>
      <c r="AD936" t="s">
        <v>244</v>
      </c>
      <c r="AE936" t="s">
        <v>245</v>
      </c>
      <c r="AF936">
        <v>747</v>
      </c>
      <c r="AM936" t="s">
        <v>222</v>
      </c>
      <c r="AP9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Row],[Comentário]]=back!C937,back!B937,""))))))))</f>
        <v/>
      </c>
      <c r="AQ9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7" spans="1:44" x14ac:dyDescent="0.25">
      <c r="A937" t="s">
        <v>5298</v>
      </c>
      <c r="B937">
        <v>136913534</v>
      </c>
      <c r="C937" t="s">
        <v>62</v>
      </c>
      <c r="E937">
        <v>27544167</v>
      </c>
      <c r="F937" t="s">
        <v>3716</v>
      </c>
      <c r="G937" t="s">
        <v>101</v>
      </c>
      <c r="I937">
        <v>40502697</v>
      </c>
      <c r="J937" t="s">
        <v>324</v>
      </c>
      <c r="K937" s="9">
        <v>45665.420902777776</v>
      </c>
      <c r="L937" s="9">
        <v>45665.419444444444</v>
      </c>
      <c r="M937" s="9">
        <v>45665.422013888892</v>
      </c>
      <c r="N937" t="s">
        <v>62</v>
      </c>
      <c r="O937" t="s">
        <v>62</v>
      </c>
      <c r="P937" s="8">
        <v>45665</v>
      </c>
      <c r="R937" t="s">
        <v>4941</v>
      </c>
      <c r="S937" t="s">
        <v>3717</v>
      </c>
      <c r="Y937" t="s">
        <v>3718</v>
      </c>
      <c r="Z937" t="s">
        <v>106</v>
      </c>
      <c r="AA937" t="s">
        <v>159</v>
      </c>
      <c r="AB937" t="s">
        <v>2119</v>
      </c>
      <c r="AC937">
        <v>35595000</v>
      </c>
      <c r="AD937" t="s">
        <v>161</v>
      </c>
      <c r="AE937" t="s">
        <v>3719</v>
      </c>
      <c r="AF937">
        <v>260</v>
      </c>
      <c r="AM937" t="s">
        <v>222</v>
      </c>
      <c r="AN937" t="s">
        <v>258</v>
      </c>
      <c r="AP9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Row],[Comentário]]=back!C938,back!B938,""))))))))</f>
        <v/>
      </c>
      <c r="AQ9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8" spans="1:44" x14ac:dyDescent="0.25">
      <c r="A938" t="s">
        <v>5298</v>
      </c>
      <c r="B938">
        <v>136913275</v>
      </c>
      <c r="C938" t="s">
        <v>62</v>
      </c>
      <c r="E938">
        <v>27544167</v>
      </c>
      <c r="F938" t="s">
        <v>3716</v>
      </c>
      <c r="G938" t="s">
        <v>101</v>
      </c>
      <c r="I938">
        <v>40502697</v>
      </c>
      <c r="J938" t="s">
        <v>324</v>
      </c>
      <c r="K938" s="9">
        <v>45665.419861111113</v>
      </c>
      <c r="L938" s="9">
        <v>45665.419444444444</v>
      </c>
      <c r="M938" s="9">
        <v>45665.419861111113</v>
      </c>
      <c r="N938" t="s">
        <v>62</v>
      </c>
      <c r="O938" t="s">
        <v>62</v>
      </c>
      <c r="P938" s="8">
        <v>45665</v>
      </c>
      <c r="Q938" t="s">
        <v>3868</v>
      </c>
      <c r="R938" t="s">
        <v>4942</v>
      </c>
      <c r="S938" t="s">
        <v>3717</v>
      </c>
      <c r="Y938" t="s">
        <v>3718</v>
      </c>
      <c r="Z938" t="s">
        <v>106</v>
      </c>
      <c r="AA938" t="s">
        <v>159</v>
      </c>
      <c r="AB938" t="s">
        <v>2119</v>
      </c>
      <c r="AC938">
        <v>35595000</v>
      </c>
      <c r="AD938" t="s">
        <v>161</v>
      </c>
      <c r="AE938" t="s">
        <v>3719</v>
      </c>
      <c r="AF938">
        <v>260</v>
      </c>
      <c r="AM938" t="s">
        <v>222</v>
      </c>
      <c r="AN938" t="s">
        <v>258</v>
      </c>
      <c r="AP9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Row],[Comentário]]=back!C939,back!B939,""))))))))</f>
        <v/>
      </c>
      <c r="AQ9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9" spans="1:44" x14ac:dyDescent="0.25">
      <c r="A939" t="s">
        <v>5298</v>
      </c>
      <c r="B939">
        <v>136910893</v>
      </c>
      <c r="C939" t="s">
        <v>62</v>
      </c>
      <c r="E939">
        <v>27562610</v>
      </c>
      <c r="F939" t="s">
        <v>1612</v>
      </c>
      <c r="G939" t="s">
        <v>101</v>
      </c>
      <c r="I939">
        <v>40508475</v>
      </c>
      <c r="J939" t="s">
        <v>1611</v>
      </c>
      <c r="K939" s="9">
        <v>45665.409444444442</v>
      </c>
      <c r="L939" s="9">
        <v>45665.409178240741</v>
      </c>
      <c r="M939" s="9">
        <v>45665.409444444442</v>
      </c>
      <c r="N939" t="s">
        <v>62</v>
      </c>
      <c r="O939" t="s">
        <v>62</v>
      </c>
      <c r="P939" s="8">
        <v>45665</v>
      </c>
      <c r="Q939" t="s">
        <v>3864</v>
      </c>
      <c r="R939" t="s">
        <v>4848</v>
      </c>
      <c r="S939" t="s">
        <v>1613</v>
      </c>
      <c r="T939" t="s">
        <v>4821</v>
      </c>
      <c r="V939">
        <v>552132066703</v>
      </c>
      <c r="Z939" t="s">
        <v>106</v>
      </c>
      <c r="AA939" t="s">
        <v>148</v>
      </c>
      <c r="AB939" t="s">
        <v>149</v>
      </c>
      <c r="AC939">
        <v>22450220</v>
      </c>
      <c r="AD939" t="s">
        <v>1614</v>
      </c>
      <c r="AE939" t="s">
        <v>1615</v>
      </c>
      <c r="AF939">
        <v>2</v>
      </c>
      <c r="AG939" t="s">
        <v>1616</v>
      </c>
      <c r="AM939" t="s">
        <v>222</v>
      </c>
      <c r="AN939" t="s">
        <v>108</v>
      </c>
      <c r="AP9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Row],[Comentário]]=back!C940,back!B940,""))))))))</f>
        <v/>
      </c>
      <c r="AQ9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0" spans="1:44" x14ac:dyDescent="0.25">
      <c r="A940" t="s">
        <v>5298</v>
      </c>
      <c r="B940">
        <v>136911083</v>
      </c>
      <c r="C940" t="s">
        <v>62</v>
      </c>
      <c r="E940">
        <v>27562610</v>
      </c>
      <c r="F940" t="s">
        <v>1612</v>
      </c>
      <c r="G940" t="s">
        <v>101</v>
      </c>
      <c r="I940">
        <v>40508475</v>
      </c>
      <c r="J940" t="s">
        <v>1611</v>
      </c>
      <c r="K940" s="9">
        <v>45665.41028935185</v>
      </c>
      <c r="L940" s="9">
        <v>45665.40902777778</v>
      </c>
      <c r="M940" s="9">
        <v>45665.41028935185</v>
      </c>
      <c r="N940" t="s">
        <v>62</v>
      </c>
      <c r="O940" t="s">
        <v>62</v>
      </c>
      <c r="P940" s="8">
        <v>45665</v>
      </c>
      <c r="R940" t="s">
        <v>4943</v>
      </c>
      <c r="S940" t="s">
        <v>1613</v>
      </c>
      <c r="T940" t="s">
        <v>4821</v>
      </c>
      <c r="V940">
        <v>552132066703</v>
      </c>
      <c r="Z940" t="s">
        <v>106</v>
      </c>
      <c r="AA940" t="s">
        <v>148</v>
      </c>
      <c r="AB940" t="s">
        <v>149</v>
      </c>
      <c r="AC940">
        <v>22450220</v>
      </c>
      <c r="AD940" t="s">
        <v>1614</v>
      </c>
      <c r="AE940" t="s">
        <v>1615</v>
      </c>
      <c r="AF940">
        <v>2</v>
      </c>
      <c r="AG940" t="s">
        <v>1616</v>
      </c>
      <c r="AM940" t="s">
        <v>222</v>
      </c>
      <c r="AN940" t="s">
        <v>108</v>
      </c>
      <c r="AP9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Row],[Comentário]]=back!C941,back!B941,""))))))))</f>
        <v/>
      </c>
      <c r="AQ9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1" spans="1:44" x14ac:dyDescent="0.25">
      <c r="A941" t="s">
        <v>5298</v>
      </c>
      <c r="B941">
        <v>136910847</v>
      </c>
      <c r="C941" t="s">
        <v>62</v>
      </c>
      <c r="E941">
        <v>27562610</v>
      </c>
      <c r="F941" t="s">
        <v>1612</v>
      </c>
      <c r="G941" t="s">
        <v>101</v>
      </c>
      <c r="I941">
        <v>40508475</v>
      </c>
      <c r="J941" t="s">
        <v>1611</v>
      </c>
      <c r="K941" s="9">
        <v>45665.409236111111</v>
      </c>
      <c r="L941" s="9">
        <v>45665.40898148148</v>
      </c>
      <c r="M941" s="9">
        <v>45665.409236111111</v>
      </c>
      <c r="N941" t="s">
        <v>62</v>
      </c>
      <c r="O941" t="s">
        <v>62</v>
      </c>
      <c r="P941" s="8">
        <v>45665</v>
      </c>
      <c r="Q941" t="s">
        <v>3864</v>
      </c>
      <c r="R941" t="s">
        <v>4849</v>
      </c>
      <c r="S941" t="s">
        <v>1613</v>
      </c>
      <c r="T941" t="s">
        <v>4821</v>
      </c>
      <c r="V941">
        <v>552132066703</v>
      </c>
      <c r="Z941" t="s">
        <v>106</v>
      </c>
      <c r="AA941" t="s">
        <v>148</v>
      </c>
      <c r="AB941" t="s">
        <v>149</v>
      </c>
      <c r="AC941">
        <v>22450220</v>
      </c>
      <c r="AD941" t="s">
        <v>1614</v>
      </c>
      <c r="AE941" t="s">
        <v>1615</v>
      </c>
      <c r="AF941">
        <v>2</v>
      </c>
      <c r="AG941" t="s">
        <v>1616</v>
      </c>
      <c r="AM941" t="s">
        <v>222</v>
      </c>
      <c r="AN941" t="s">
        <v>108</v>
      </c>
      <c r="AP9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Row],[Comentário]]=back!C942,back!B942,""))))))))</f>
        <v/>
      </c>
      <c r="AQ9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2" spans="1:44" x14ac:dyDescent="0.25">
      <c r="A942" t="s">
        <v>5298</v>
      </c>
      <c r="B942">
        <v>136910785</v>
      </c>
      <c r="C942" t="s">
        <v>62</v>
      </c>
      <c r="E942">
        <v>27562610</v>
      </c>
      <c r="F942" t="s">
        <v>1612</v>
      </c>
      <c r="G942" t="s">
        <v>101</v>
      </c>
      <c r="I942">
        <v>40508475</v>
      </c>
      <c r="J942" t="s">
        <v>1611</v>
      </c>
      <c r="K942" s="9">
        <v>45665.409016203703</v>
      </c>
      <c r="L942" s="9">
        <v>45665.406817129631</v>
      </c>
      <c r="M942" s="9">
        <v>45665.409016203703</v>
      </c>
      <c r="N942" t="s">
        <v>62</v>
      </c>
      <c r="O942" t="s">
        <v>62</v>
      </c>
      <c r="P942" s="8">
        <v>45665</v>
      </c>
      <c r="Q942" t="s">
        <v>3864</v>
      </c>
      <c r="R942" t="s">
        <v>4045</v>
      </c>
      <c r="S942" t="s">
        <v>1613</v>
      </c>
      <c r="T942" t="s">
        <v>4821</v>
      </c>
      <c r="V942">
        <v>552132066703</v>
      </c>
      <c r="Z942" t="s">
        <v>106</v>
      </c>
      <c r="AA942" t="s">
        <v>148</v>
      </c>
      <c r="AB942" t="s">
        <v>149</v>
      </c>
      <c r="AC942">
        <v>22450220</v>
      </c>
      <c r="AD942" t="s">
        <v>1614</v>
      </c>
      <c r="AE942" t="s">
        <v>1615</v>
      </c>
      <c r="AF942">
        <v>2</v>
      </c>
      <c r="AG942" t="s">
        <v>1616</v>
      </c>
      <c r="AM942" t="s">
        <v>222</v>
      </c>
      <c r="AN942" t="s">
        <v>108</v>
      </c>
      <c r="AP9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Row],[Comentário]]=back!C943,back!B943,""))))))))</f>
        <v/>
      </c>
      <c r="AQ9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3" spans="1:44" x14ac:dyDescent="0.25">
      <c r="A943" t="s">
        <v>5298</v>
      </c>
      <c r="B943">
        <v>136910217</v>
      </c>
      <c r="C943" t="s">
        <v>62</v>
      </c>
      <c r="E943">
        <v>28614612</v>
      </c>
      <c r="F943" t="s">
        <v>1693</v>
      </c>
      <c r="G943" t="s">
        <v>101</v>
      </c>
      <c r="I943">
        <v>41071920</v>
      </c>
      <c r="J943" t="s">
        <v>1692</v>
      </c>
      <c r="K943" s="9">
        <v>45665.406481481485</v>
      </c>
      <c r="L943" s="9">
        <v>45665.405555555553</v>
      </c>
      <c r="M943" s="9">
        <v>45665.406481481485</v>
      </c>
      <c r="N943" t="s">
        <v>62</v>
      </c>
      <c r="O943" t="s">
        <v>62</v>
      </c>
      <c r="P943" s="8">
        <v>45665</v>
      </c>
      <c r="R943" t="s">
        <v>4944</v>
      </c>
      <c r="S943" t="s">
        <v>1694</v>
      </c>
      <c r="T943" t="s">
        <v>1695</v>
      </c>
      <c r="V943">
        <v>552122833511</v>
      </c>
      <c r="Y943" t="s">
        <v>1696</v>
      </c>
      <c r="Z943" t="s">
        <v>106</v>
      </c>
      <c r="AA943" t="s">
        <v>148</v>
      </c>
      <c r="AB943" t="s">
        <v>149</v>
      </c>
      <c r="AC943">
        <v>20921030</v>
      </c>
      <c r="AD943" t="s">
        <v>1697</v>
      </c>
      <c r="AE943" t="s">
        <v>1698</v>
      </c>
      <c r="AF943">
        <v>335</v>
      </c>
      <c r="AG943" t="s">
        <v>1699</v>
      </c>
      <c r="AM943" t="s">
        <v>119</v>
      </c>
      <c r="AP9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Row],[Comentário]]=back!C944,back!B944,""))))))))</f>
        <v/>
      </c>
      <c r="AQ9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4" spans="1:44" x14ac:dyDescent="0.25">
      <c r="A944" t="s">
        <v>5298</v>
      </c>
      <c r="B944">
        <v>136910054</v>
      </c>
      <c r="C944" t="s">
        <v>62</v>
      </c>
      <c r="E944">
        <v>28614612</v>
      </c>
      <c r="F944" t="s">
        <v>1693</v>
      </c>
      <c r="G944" t="s">
        <v>101</v>
      </c>
      <c r="I944">
        <v>41071920</v>
      </c>
      <c r="J944" t="s">
        <v>1692</v>
      </c>
      <c r="K944" s="9">
        <v>45665.405787037038</v>
      </c>
      <c r="L944" s="9">
        <v>45665.405115740738</v>
      </c>
      <c r="M944" s="9">
        <v>45665.405787037038</v>
      </c>
      <c r="N944" t="s">
        <v>62</v>
      </c>
      <c r="O944" t="s">
        <v>62</v>
      </c>
      <c r="P944" s="8">
        <v>45665</v>
      </c>
      <c r="Q944" t="s">
        <v>3864</v>
      </c>
      <c r="R944" t="s">
        <v>4055</v>
      </c>
      <c r="S944" t="s">
        <v>1694</v>
      </c>
      <c r="T944" t="s">
        <v>1695</v>
      </c>
      <c r="V944">
        <v>552122833511</v>
      </c>
      <c r="Y944" t="s">
        <v>1696</v>
      </c>
      <c r="Z944" t="s">
        <v>106</v>
      </c>
      <c r="AA944" t="s">
        <v>148</v>
      </c>
      <c r="AB944" t="s">
        <v>149</v>
      </c>
      <c r="AC944">
        <v>20921030</v>
      </c>
      <c r="AD944" t="s">
        <v>1697</v>
      </c>
      <c r="AE944" t="s">
        <v>1698</v>
      </c>
      <c r="AF944">
        <v>335</v>
      </c>
      <c r="AG944" t="s">
        <v>1699</v>
      </c>
      <c r="AM944" t="s">
        <v>119</v>
      </c>
      <c r="AP9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Row],[Comentário]]=back!C945,back!B945,""))))))))</f>
        <v/>
      </c>
      <c r="AQ9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5" spans="1:44" x14ac:dyDescent="0.25">
      <c r="A945" t="s">
        <v>5298</v>
      </c>
      <c r="B945">
        <v>136909735</v>
      </c>
      <c r="C945" t="s">
        <v>62</v>
      </c>
      <c r="E945">
        <v>28588650</v>
      </c>
      <c r="F945" t="s">
        <v>2424</v>
      </c>
      <c r="G945" t="s">
        <v>101</v>
      </c>
      <c r="I945">
        <v>41056836</v>
      </c>
      <c r="J945" t="s">
        <v>2423</v>
      </c>
      <c r="K945" s="9">
        <v>45665.40421296296</v>
      </c>
      <c r="L945" s="9">
        <v>45665.404166666667</v>
      </c>
      <c r="M945" s="9">
        <v>45665.404351851852</v>
      </c>
      <c r="N945" t="s">
        <v>62</v>
      </c>
      <c r="O945" t="s">
        <v>62</v>
      </c>
      <c r="P945" s="8">
        <v>45665</v>
      </c>
      <c r="R945" t="s">
        <v>4931</v>
      </c>
      <c r="S945" t="s">
        <v>2425</v>
      </c>
      <c r="T945" t="s">
        <v>2426</v>
      </c>
      <c r="V945">
        <v>551125289079</v>
      </c>
      <c r="Y945" t="s">
        <v>2427</v>
      </c>
      <c r="Z945" t="s">
        <v>106</v>
      </c>
      <c r="AA945" t="s">
        <v>107</v>
      </c>
      <c r="AB945" t="s">
        <v>110</v>
      </c>
      <c r="AC945">
        <v>5436050</v>
      </c>
      <c r="AD945" t="s">
        <v>1138</v>
      </c>
      <c r="AE945" t="s">
        <v>2428</v>
      </c>
      <c r="AF945">
        <v>400</v>
      </c>
      <c r="AM945" t="s">
        <v>119</v>
      </c>
      <c r="AP9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Row],[Comentário]]=back!C946,back!B946,""))))))))</f>
        <v/>
      </c>
      <c r="AQ9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6" spans="1:44" x14ac:dyDescent="0.25">
      <c r="A946" t="s">
        <v>5298</v>
      </c>
      <c r="B946">
        <v>136909747</v>
      </c>
      <c r="C946" t="s">
        <v>62</v>
      </c>
      <c r="E946">
        <v>28588650</v>
      </c>
      <c r="F946" t="s">
        <v>2424</v>
      </c>
      <c r="G946" t="s">
        <v>101</v>
      </c>
      <c r="I946">
        <v>41056836</v>
      </c>
      <c r="J946" t="s">
        <v>2423</v>
      </c>
      <c r="K946" s="9">
        <v>45665.40425925926</v>
      </c>
      <c r="L946" s="9">
        <v>45665.403969907406</v>
      </c>
      <c r="M946" s="9">
        <v>45665.40425925926</v>
      </c>
      <c r="N946" t="s">
        <v>62</v>
      </c>
      <c r="O946" t="s">
        <v>62</v>
      </c>
      <c r="P946" s="8">
        <v>45665</v>
      </c>
      <c r="Q946" t="s">
        <v>3864</v>
      </c>
      <c r="R946" t="s">
        <v>4219</v>
      </c>
      <c r="S946" t="s">
        <v>2425</v>
      </c>
      <c r="T946" t="s">
        <v>2426</v>
      </c>
      <c r="V946">
        <v>551125289079</v>
      </c>
      <c r="Y946" t="s">
        <v>2427</v>
      </c>
      <c r="Z946" t="s">
        <v>106</v>
      </c>
      <c r="AA946" t="s">
        <v>107</v>
      </c>
      <c r="AB946" t="s">
        <v>110</v>
      </c>
      <c r="AC946">
        <v>5436050</v>
      </c>
      <c r="AD946" t="s">
        <v>1138</v>
      </c>
      <c r="AE946" t="s">
        <v>2428</v>
      </c>
      <c r="AF946">
        <v>400</v>
      </c>
      <c r="AM946" t="s">
        <v>119</v>
      </c>
      <c r="AP9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Row],[Comentário]]=back!C947,back!B947,""))))))))</f>
        <v/>
      </c>
      <c r="AQ9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7" spans="1:44" x14ac:dyDescent="0.25">
      <c r="A947" t="s">
        <v>5298</v>
      </c>
      <c r="B947">
        <v>136909763</v>
      </c>
      <c r="C947" t="s">
        <v>62</v>
      </c>
      <c r="E947">
        <v>28588650</v>
      </c>
      <c r="F947" t="s">
        <v>2424</v>
      </c>
      <c r="G947" t="s">
        <v>101</v>
      </c>
      <c r="I947">
        <v>41056836</v>
      </c>
      <c r="J947" t="s">
        <v>2423</v>
      </c>
      <c r="K947" s="9">
        <v>45665.404340277775</v>
      </c>
      <c r="L947" s="9">
        <v>45665.403969907406</v>
      </c>
      <c r="M947" s="9">
        <v>45665.404340277775</v>
      </c>
      <c r="N947" t="s">
        <v>62</v>
      </c>
      <c r="O947" t="s">
        <v>62</v>
      </c>
      <c r="P947" s="8">
        <v>45665</v>
      </c>
      <c r="Q947" t="s">
        <v>3864</v>
      </c>
      <c r="R947" t="s">
        <v>4219</v>
      </c>
      <c r="S947" t="s">
        <v>2425</v>
      </c>
      <c r="T947" t="s">
        <v>2426</v>
      </c>
      <c r="V947">
        <v>551125289079</v>
      </c>
      <c r="Y947" t="s">
        <v>2427</v>
      </c>
      <c r="Z947" t="s">
        <v>106</v>
      </c>
      <c r="AA947" t="s">
        <v>107</v>
      </c>
      <c r="AB947" t="s">
        <v>110</v>
      </c>
      <c r="AC947">
        <v>5436050</v>
      </c>
      <c r="AD947" t="s">
        <v>1138</v>
      </c>
      <c r="AE947" t="s">
        <v>2428</v>
      </c>
      <c r="AF947">
        <v>400</v>
      </c>
      <c r="AM947" t="s">
        <v>119</v>
      </c>
      <c r="AP9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Row],[Comentário]]=back!C948,back!B948,""))))))))</f>
        <v/>
      </c>
      <c r="AQ9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8" spans="1:44" x14ac:dyDescent="0.25">
      <c r="A948" t="s">
        <v>5298</v>
      </c>
      <c r="B948">
        <v>136909708</v>
      </c>
      <c r="C948" t="s">
        <v>62</v>
      </c>
      <c r="E948">
        <v>28588650</v>
      </c>
      <c r="F948" t="s">
        <v>2424</v>
      </c>
      <c r="G948" t="s">
        <v>101</v>
      </c>
      <c r="I948">
        <v>41056836</v>
      </c>
      <c r="J948" t="s">
        <v>2423</v>
      </c>
      <c r="K948" s="9">
        <v>45665.404074074075</v>
      </c>
      <c r="L948" s="9">
        <v>45665.403865740744</v>
      </c>
      <c r="M948" s="9">
        <v>45665.404074074075</v>
      </c>
      <c r="N948" t="s">
        <v>62</v>
      </c>
      <c r="O948" t="s">
        <v>62</v>
      </c>
      <c r="P948" s="8">
        <v>45665</v>
      </c>
      <c r="Q948" t="s">
        <v>3864</v>
      </c>
      <c r="R948" t="s">
        <v>4220</v>
      </c>
      <c r="S948" t="s">
        <v>2425</v>
      </c>
      <c r="T948" t="s">
        <v>2426</v>
      </c>
      <c r="V948">
        <v>551125289079</v>
      </c>
      <c r="Y948" t="s">
        <v>2427</v>
      </c>
      <c r="Z948" t="s">
        <v>106</v>
      </c>
      <c r="AA948" t="s">
        <v>107</v>
      </c>
      <c r="AB948" t="s">
        <v>110</v>
      </c>
      <c r="AC948">
        <v>5436050</v>
      </c>
      <c r="AD948" t="s">
        <v>1138</v>
      </c>
      <c r="AE948" t="s">
        <v>2428</v>
      </c>
      <c r="AF948">
        <v>400</v>
      </c>
      <c r="AM948" t="s">
        <v>119</v>
      </c>
      <c r="AP9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Row],[Comentário]]=back!C949,back!B949,""))))))))</f>
        <v/>
      </c>
      <c r="AQ9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9" spans="1:44" x14ac:dyDescent="0.25">
      <c r="A949" t="s">
        <v>5298</v>
      </c>
      <c r="B949">
        <v>136909672</v>
      </c>
      <c r="C949" t="s">
        <v>62</v>
      </c>
      <c r="E949">
        <v>28588650</v>
      </c>
      <c r="F949" t="s">
        <v>2424</v>
      </c>
      <c r="G949" t="s">
        <v>101</v>
      </c>
      <c r="I949">
        <v>41056836</v>
      </c>
      <c r="J949" t="s">
        <v>2423</v>
      </c>
      <c r="K949" s="9">
        <v>45665.403923611113</v>
      </c>
      <c r="L949" s="9">
        <v>45665.403726851851</v>
      </c>
      <c r="M949" s="9">
        <v>45665.403923611113</v>
      </c>
      <c r="N949" t="s">
        <v>62</v>
      </c>
      <c r="O949" t="s">
        <v>62</v>
      </c>
      <c r="P949" s="8">
        <v>45665</v>
      </c>
      <c r="Q949" t="s">
        <v>3864</v>
      </c>
      <c r="R949" t="s">
        <v>4851</v>
      </c>
      <c r="S949" t="s">
        <v>2425</v>
      </c>
      <c r="T949" t="s">
        <v>2426</v>
      </c>
      <c r="V949">
        <v>551125289079</v>
      </c>
      <c r="Y949" t="s">
        <v>2427</v>
      </c>
      <c r="Z949" t="s">
        <v>106</v>
      </c>
      <c r="AA949" t="s">
        <v>107</v>
      </c>
      <c r="AB949" t="s">
        <v>110</v>
      </c>
      <c r="AC949">
        <v>5436050</v>
      </c>
      <c r="AD949" t="s">
        <v>1138</v>
      </c>
      <c r="AE949" t="s">
        <v>2428</v>
      </c>
      <c r="AF949">
        <v>400</v>
      </c>
      <c r="AM949" t="s">
        <v>119</v>
      </c>
      <c r="AP9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Row],[Comentário]]=back!C950,back!B950,""))))))))</f>
        <v/>
      </c>
      <c r="AQ9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0" spans="1:44" x14ac:dyDescent="0.25">
      <c r="A950" t="s">
        <v>5298</v>
      </c>
      <c r="B950">
        <v>136909712</v>
      </c>
      <c r="C950" t="s">
        <v>62</v>
      </c>
      <c r="E950">
        <v>28588650</v>
      </c>
      <c r="F950" t="s">
        <v>2424</v>
      </c>
      <c r="G950" t="s">
        <v>101</v>
      </c>
      <c r="I950">
        <v>41056836</v>
      </c>
      <c r="J950" t="s">
        <v>2423</v>
      </c>
      <c r="K950" s="9">
        <v>45665.404108796298</v>
      </c>
      <c r="L950" s="9">
        <v>45665.40347222222</v>
      </c>
      <c r="M950" s="9">
        <v>45665.404108796298</v>
      </c>
      <c r="N950" t="s">
        <v>62</v>
      </c>
      <c r="O950" t="s">
        <v>62</v>
      </c>
      <c r="P950" s="8">
        <v>45665</v>
      </c>
      <c r="R950" t="s">
        <v>4875</v>
      </c>
      <c r="S950" t="s">
        <v>2425</v>
      </c>
      <c r="T950" t="s">
        <v>2426</v>
      </c>
      <c r="V950">
        <v>551125289079</v>
      </c>
      <c r="Y950" t="s">
        <v>2427</v>
      </c>
      <c r="Z950" t="s">
        <v>106</v>
      </c>
      <c r="AA950" t="s">
        <v>107</v>
      </c>
      <c r="AB950" t="s">
        <v>110</v>
      </c>
      <c r="AC950">
        <v>5436050</v>
      </c>
      <c r="AD950" t="s">
        <v>1138</v>
      </c>
      <c r="AE950" t="s">
        <v>2428</v>
      </c>
      <c r="AF950">
        <v>400</v>
      </c>
      <c r="AM950" t="s">
        <v>119</v>
      </c>
      <c r="AP9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Row],[Comentário]]=back!C951,back!B951,""))))))))</f>
        <v/>
      </c>
      <c r="AQ9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1" spans="1:44" x14ac:dyDescent="0.25">
      <c r="A951" t="s">
        <v>5298</v>
      </c>
      <c r="B951">
        <v>136909508</v>
      </c>
      <c r="C951" t="s">
        <v>62</v>
      </c>
      <c r="E951">
        <v>28662957</v>
      </c>
      <c r="F951" t="s">
        <v>364</v>
      </c>
      <c r="G951" t="s">
        <v>101</v>
      </c>
      <c r="K951" s="9">
        <v>45665.403298611112</v>
      </c>
      <c r="L951" s="9">
        <v>45665.402777777781</v>
      </c>
      <c r="M951" s="9">
        <v>45665.403298611112</v>
      </c>
      <c r="N951" t="s">
        <v>62</v>
      </c>
      <c r="O951" t="s">
        <v>62</v>
      </c>
      <c r="P951" s="8">
        <v>45665</v>
      </c>
      <c r="R951" t="s">
        <v>4875</v>
      </c>
      <c r="AP9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Row],[Comentário]]=back!C952,back!B952,""))))))))</f>
        <v/>
      </c>
      <c r="AQ9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2" spans="1:44" x14ac:dyDescent="0.25">
      <c r="A952" t="s">
        <v>5298</v>
      </c>
      <c r="B952">
        <v>136909551</v>
      </c>
      <c r="C952" t="s">
        <v>62</v>
      </c>
      <c r="E952">
        <v>28662957</v>
      </c>
      <c r="F952" t="s">
        <v>364</v>
      </c>
      <c r="G952" t="s">
        <v>101</v>
      </c>
      <c r="K952" s="9">
        <v>45665.403402777774</v>
      </c>
      <c r="L952" s="9">
        <v>45665.402777777781</v>
      </c>
      <c r="M952" s="9">
        <v>45665.403402777774</v>
      </c>
      <c r="N952" t="s">
        <v>62</v>
      </c>
      <c r="O952" t="s">
        <v>62</v>
      </c>
      <c r="P952" s="8">
        <v>45665</v>
      </c>
      <c r="R952" t="s">
        <v>4876</v>
      </c>
      <c r="AP9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Row],[Comentário]]=back!C953,back!B953,""))))))))</f>
        <v/>
      </c>
      <c r="AQ9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3" spans="1:44" x14ac:dyDescent="0.25">
      <c r="A953" t="s">
        <v>5298</v>
      </c>
      <c r="B953">
        <v>136909264</v>
      </c>
      <c r="C953" t="s">
        <v>62</v>
      </c>
      <c r="E953">
        <v>28662957</v>
      </c>
      <c r="F953" t="s">
        <v>364</v>
      </c>
      <c r="G953" t="s">
        <v>101</v>
      </c>
      <c r="K953" s="9">
        <v>45665.402418981481</v>
      </c>
      <c r="L953" s="9">
        <v>45665.401875000003</v>
      </c>
      <c r="M953" s="9">
        <v>45665.402418981481</v>
      </c>
      <c r="N953" t="s">
        <v>62</v>
      </c>
      <c r="O953" t="s">
        <v>62</v>
      </c>
      <c r="P953" s="8">
        <v>45665</v>
      </c>
      <c r="Q953" t="s">
        <v>3864</v>
      </c>
      <c r="R953" t="s">
        <v>4945</v>
      </c>
      <c r="AP9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Row],[Comentário]]=back!C954,back!B954,""))))))))</f>
        <v/>
      </c>
      <c r="AQ9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4" spans="1:44" x14ac:dyDescent="0.25">
      <c r="A954" t="s">
        <v>5298</v>
      </c>
      <c r="B954">
        <v>136909180</v>
      </c>
      <c r="C954" t="s">
        <v>62</v>
      </c>
      <c r="E954">
        <v>28662957</v>
      </c>
      <c r="F954" t="s">
        <v>364</v>
      </c>
      <c r="G954" t="s">
        <v>101</v>
      </c>
      <c r="K954" s="9">
        <v>45665.401979166665</v>
      </c>
      <c r="L954" s="9">
        <v>45665.401620370372</v>
      </c>
      <c r="M954" s="9">
        <v>45665.401979166665</v>
      </c>
      <c r="N954" t="s">
        <v>62</v>
      </c>
      <c r="O954" t="s">
        <v>62</v>
      </c>
      <c r="P954" s="8">
        <v>45665</v>
      </c>
      <c r="Q954" t="s">
        <v>3864</v>
      </c>
      <c r="R954" t="s">
        <v>4852</v>
      </c>
      <c r="AP9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Row],[Comentário]]=back!C955,back!B955,""))))))))</f>
        <v/>
      </c>
      <c r="AQ9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5" spans="1:44" x14ac:dyDescent="0.25">
      <c r="A955" t="s">
        <v>5298</v>
      </c>
      <c r="B955">
        <v>136908916</v>
      </c>
      <c r="C955" t="s">
        <v>62</v>
      </c>
      <c r="E955">
        <v>28616281</v>
      </c>
      <c r="F955" t="s">
        <v>1685</v>
      </c>
      <c r="G955" t="s">
        <v>101</v>
      </c>
      <c r="I955">
        <v>41072320</v>
      </c>
      <c r="J955" t="s">
        <v>1684</v>
      </c>
      <c r="K955" s="9">
        <v>45665.401180555556</v>
      </c>
      <c r="L955" s="9">
        <v>45665.400694444441</v>
      </c>
      <c r="M955" s="9">
        <v>45665.401180555556</v>
      </c>
      <c r="N955" t="s">
        <v>62</v>
      </c>
      <c r="O955" t="s">
        <v>62</v>
      </c>
      <c r="P955" s="8">
        <v>45665</v>
      </c>
      <c r="R955" t="s">
        <v>4946</v>
      </c>
      <c r="S955" t="s">
        <v>1686</v>
      </c>
      <c r="T955" t="s">
        <v>1687</v>
      </c>
      <c r="V955">
        <v>5521980239115</v>
      </c>
      <c r="Y955" t="s">
        <v>1688</v>
      </c>
      <c r="Z955" t="s">
        <v>106</v>
      </c>
      <c r="AA955" t="s">
        <v>148</v>
      </c>
      <c r="AB955" t="s">
        <v>149</v>
      </c>
      <c r="AC955">
        <v>21321381</v>
      </c>
      <c r="AD955" t="s">
        <v>1689</v>
      </c>
      <c r="AE955" t="s">
        <v>1690</v>
      </c>
      <c r="AF955">
        <v>1081</v>
      </c>
      <c r="AG955" t="s">
        <v>1691</v>
      </c>
      <c r="AM955" t="s">
        <v>119</v>
      </c>
      <c r="AP9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Row],[Comentário]]=back!C956,back!B956,""))))))))</f>
        <v/>
      </c>
      <c r="AQ9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6" spans="1:44" x14ac:dyDescent="0.25">
      <c r="A956" t="s">
        <v>5298</v>
      </c>
      <c r="B956">
        <v>136908777</v>
      </c>
      <c r="C956" t="s">
        <v>62</v>
      </c>
      <c r="E956">
        <v>28616281</v>
      </c>
      <c r="F956" t="s">
        <v>1685</v>
      </c>
      <c r="G956" t="s">
        <v>101</v>
      </c>
      <c r="I956">
        <v>41072320</v>
      </c>
      <c r="J956" t="s">
        <v>1684</v>
      </c>
      <c r="K956" s="9">
        <v>45665.400578703702</v>
      </c>
      <c r="L956" s="9">
        <v>45665.400231481479</v>
      </c>
      <c r="M956" s="9">
        <v>45665.400578703702</v>
      </c>
      <c r="N956" t="s">
        <v>62</v>
      </c>
      <c r="O956" t="s">
        <v>62</v>
      </c>
      <c r="P956" s="8">
        <v>45665</v>
      </c>
      <c r="Q956" t="s">
        <v>3864</v>
      </c>
      <c r="R956" t="s">
        <v>4947</v>
      </c>
      <c r="S956" t="s">
        <v>1686</v>
      </c>
      <c r="T956" t="s">
        <v>1687</v>
      </c>
      <c r="V956">
        <v>5521980239115</v>
      </c>
      <c r="Y956" t="s">
        <v>1688</v>
      </c>
      <c r="Z956" t="s">
        <v>106</v>
      </c>
      <c r="AA956" t="s">
        <v>148</v>
      </c>
      <c r="AB956" t="s">
        <v>149</v>
      </c>
      <c r="AC956">
        <v>21321381</v>
      </c>
      <c r="AD956" t="s">
        <v>1689</v>
      </c>
      <c r="AE956" t="s">
        <v>1690</v>
      </c>
      <c r="AF956">
        <v>1081</v>
      </c>
      <c r="AG956" t="s">
        <v>1691</v>
      </c>
      <c r="AM956" t="s">
        <v>119</v>
      </c>
      <c r="AP9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Row],[Comentário]]=back!C957,back!B957,""))))))))</f>
        <v/>
      </c>
      <c r="AQ9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7" spans="1:44" x14ac:dyDescent="0.25">
      <c r="A957" t="s">
        <v>5298</v>
      </c>
      <c r="B957">
        <v>136908709</v>
      </c>
      <c r="C957" t="s">
        <v>62</v>
      </c>
      <c r="E957">
        <v>28616281</v>
      </c>
      <c r="F957" t="s">
        <v>1685</v>
      </c>
      <c r="G957" t="s">
        <v>101</v>
      </c>
      <c r="I957">
        <v>41072320</v>
      </c>
      <c r="J957" t="s">
        <v>1684</v>
      </c>
      <c r="K957" s="9">
        <v>45665.400277777779</v>
      </c>
      <c r="L957" s="9">
        <v>45665.399513888886</v>
      </c>
      <c r="M957" s="9">
        <v>45665.400277777779</v>
      </c>
      <c r="N957" t="s">
        <v>62</v>
      </c>
      <c r="O957" t="s">
        <v>62</v>
      </c>
      <c r="P957" s="8">
        <v>45665</v>
      </c>
      <c r="Q957" t="s">
        <v>3864</v>
      </c>
      <c r="R957" t="s">
        <v>4052</v>
      </c>
      <c r="S957" t="s">
        <v>1686</v>
      </c>
      <c r="T957" t="s">
        <v>1687</v>
      </c>
      <c r="V957">
        <v>5521980239115</v>
      </c>
      <c r="Y957" t="s">
        <v>1688</v>
      </c>
      <c r="Z957" t="s">
        <v>106</v>
      </c>
      <c r="AA957" t="s">
        <v>148</v>
      </c>
      <c r="AB957" t="s">
        <v>149</v>
      </c>
      <c r="AC957">
        <v>21321381</v>
      </c>
      <c r="AD957" t="s">
        <v>1689</v>
      </c>
      <c r="AE957" t="s">
        <v>1690</v>
      </c>
      <c r="AF957">
        <v>1081</v>
      </c>
      <c r="AG957" t="s">
        <v>1691</v>
      </c>
      <c r="AM957" t="s">
        <v>119</v>
      </c>
      <c r="AP9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Row],[Comentário]]=back!C958,back!B958,""))))))))</f>
        <v/>
      </c>
      <c r="AQ9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8" spans="1:44" x14ac:dyDescent="0.25">
      <c r="A958" t="s">
        <v>5298</v>
      </c>
      <c r="B958">
        <v>136908723</v>
      </c>
      <c r="C958" t="s">
        <v>62</v>
      </c>
      <c r="E958">
        <v>28616281</v>
      </c>
      <c r="F958" t="s">
        <v>1685</v>
      </c>
      <c r="G958" t="s">
        <v>101</v>
      </c>
      <c r="I958">
        <v>41072320</v>
      </c>
      <c r="J958" t="s">
        <v>1684</v>
      </c>
      <c r="K958" s="9">
        <v>45665.400324074071</v>
      </c>
      <c r="L958" s="9">
        <v>45665.399513888886</v>
      </c>
      <c r="M958" s="9">
        <v>45665.400324074071</v>
      </c>
      <c r="N958" t="s">
        <v>62</v>
      </c>
      <c r="O958" t="s">
        <v>62</v>
      </c>
      <c r="P958" s="8">
        <v>45665</v>
      </c>
      <c r="Q958" t="s">
        <v>3864</v>
      </c>
      <c r="R958" t="s">
        <v>4052</v>
      </c>
      <c r="S958" t="s">
        <v>1686</v>
      </c>
      <c r="T958" t="s">
        <v>1687</v>
      </c>
      <c r="V958">
        <v>5521980239115</v>
      </c>
      <c r="Y958" t="s">
        <v>1688</v>
      </c>
      <c r="Z958" t="s">
        <v>106</v>
      </c>
      <c r="AA958" t="s">
        <v>148</v>
      </c>
      <c r="AB958" t="s">
        <v>149</v>
      </c>
      <c r="AC958">
        <v>21321381</v>
      </c>
      <c r="AD958" t="s">
        <v>1689</v>
      </c>
      <c r="AE958" t="s">
        <v>1690</v>
      </c>
      <c r="AF958">
        <v>1081</v>
      </c>
      <c r="AG958" t="s">
        <v>1691</v>
      </c>
      <c r="AM958" t="s">
        <v>119</v>
      </c>
      <c r="AP9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Row],[Comentário]]=back!C959,back!B959,""))))))))</f>
        <v/>
      </c>
      <c r="AQ9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9" spans="1:44" x14ac:dyDescent="0.25">
      <c r="A959" t="s">
        <v>5298</v>
      </c>
      <c r="B959">
        <v>136908573</v>
      </c>
      <c r="C959" t="s">
        <v>62</v>
      </c>
      <c r="E959">
        <v>28616281</v>
      </c>
      <c r="F959" t="s">
        <v>1685</v>
      </c>
      <c r="G959" t="s">
        <v>101</v>
      </c>
      <c r="I959">
        <v>41072320</v>
      </c>
      <c r="J959" t="s">
        <v>1684</v>
      </c>
      <c r="K959" s="9">
        <v>45665.399618055555</v>
      </c>
      <c r="L959" s="9">
        <v>45665.399270833332</v>
      </c>
      <c r="M959" s="9">
        <v>45665.399618055555</v>
      </c>
      <c r="N959" t="s">
        <v>62</v>
      </c>
      <c r="O959" t="s">
        <v>62</v>
      </c>
      <c r="P959" s="8">
        <v>45665</v>
      </c>
      <c r="Q959" t="s">
        <v>3864</v>
      </c>
      <c r="R959" t="s">
        <v>4053</v>
      </c>
      <c r="S959" t="s">
        <v>1686</v>
      </c>
      <c r="T959" t="s">
        <v>1687</v>
      </c>
      <c r="V959">
        <v>5521980239115</v>
      </c>
      <c r="Y959" t="s">
        <v>1688</v>
      </c>
      <c r="Z959" t="s">
        <v>106</v>
      </c>
      <c r="AA959" t="s">
        <v>148</v>
      </c>
      <c r="AB959" t="s">
        <v>149</v>
      </c>
      <c r="AC959">
        <v>21321381</v>
      </c>
      <c r="AD959" t="s">
        <v>1689</v>
      </c>
      <c r="AE959" t="s">
        <v>1690</v>
      </c>
      <c r="AF959">
        <v>1081</v>
      </c>
      <c r="AG959" t="s">
        <v>1691</v>
      </c>
      <c r="AM959" t="s">
        <v>119</v>
      </c>
      <c r="AP9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Row],[Comentário]]=back!C960,back!B960,""))))))))</f>
        <v/>
      </c>
      <c r="AQ9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0" spans="1:44" x14ac:dyDescent="0.25">
      <c r="A960" t="s">
        <v>5298</v>
      </c>
      <c r="B960">
        <v>136905211</v>
      </c>
      <c r="C960" t="s">
        <v>62</v>
      </c>
      <c r="E960">
        <v>27544167</v>
      </c>
      <c r="F960" t="s">
        <v>3716</v>
      </c>
      <c r="G960" t="s">
        <v>101</v>
      </c>
      <c r="I960">
        <v>40502697</v>
      </c>
      <c r="J960" t="s">
        <v>324</v>
      </c>
      <c r="K960" s="9">
        <v>45665.383321759262</v>
      </c>
      <c r="L960" s="9">
        <v>45665.395833333336</v>
      </c>
      <c r="M960" s="9">
        <v>45665.398310185185</v>
      </c>
      <c r="N960" t="s">
        <v>62</v>
      </c>
      <c r="O960" t="s">
        <v>62</v>
      </c>
      <c r="P960" s="8">
        <v>45665</v>
      </c>
      <c r="R960" t="s">
        <v>4948</v>
      </c>
      <c r="S960" t="s">
        <v>3717</v>
      </c>
      <c r="Y960" t="s">
        <v>3718</v>
      </c>
      <c r="Z960" t="s">
        <v>106</v>
      </c>
      <c r="AA960" t="s">
        <v>159</v>
      </c>
      <c r="AB960" t="s">
        <v>2119</v>
      </c>
      <c r="AC960">
        <v>35595000</v>
      </c>
      <c r="AD960" t="s">
        <v>161</v>
      </c>
      <c r="AE960" t="s">
        <v>3719</v>
      </c>
      <c r="AF960">
        <v>260</v>
      </c>
      <c r="AM960" t="s">
        <v>222</v>
      </c>
      <c r="AN960" t="s">
        <v>258</v>
      </c>
      <c r="AP9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Row],[Comentário]]=back!C961,back!B961,""))))))))</f>
        <v/>
      </c>
      <c r="AQ9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1" spans="1:44" x14ac:dyDescent="0.25">
      <c r="A961" t="s">
        <v>5298</v>
      </c>
      <c r="B961">
        <v>136908311</v>
      </c>
      <c r="C961" t="s">
        <v>62</v>
      </c>
      <c r="E961">
        <v>27544167</v>
      </c>
      <c r="F961" t="s">
        <v>3716</v>
      </c>
      <c r="G961" t="s">
        <v>101</v>
      </c>
      <c r="I961">
        <v>40502697</v>
      </c>
      <c r="J961" t="s">
        <v>324</v>
      </c>
      <c r="K961" s="9">
        <v>45665.398495370369</v>
      </c>
      <c r="L961" s="9">
        <v>45665.397962962961</v>
      </c>
      <c r="M961" s="9">
        <v>45665.398495370369</v>
      </c>
      <c r="N961" t="s">
        <v>62</v>
      </c>
      <c r="O961" t="s">
        <v>62</v>
      </c>
      <c r="P961" s="8">
        <v>45665</v>
      </c>
      <c r="Q961" t="s">
        <v>3864</v>
      </c>
      <c r="R961" t="s">
        <v>4671</v>
      </c>
      <c r="S961" t="s">
        <v>3717</v>
      </c>
      <c r="Y961" t="s">
        <v>3718</v>
      </c>
      <c r="Z961" t="s">
        <v>106</v>
      </c>
      <c r="AA961" t="s">
        <v>159</v>
      </c>
      <c r="AB961" t="s">
        <v>2119</v>
      </c>
      <c r="AC961">
        <v>35595000</v>
      </c>
      <c r="AD961" t="s">
        <v>161</v>
      </c>
      <c r="AE961" t="s">
        <v>3719</v>
      </c>
      <c r="AF961">
        <v>260</v>
      </c>
      <c r="AM961" t="s">
        <v>222</v>
      </c>
      <c r="AN961" t="s">
        <v>258</v>
      </c>
      <c r="AP9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Row],[Comentário]]=back!C962,back!B962,""))))))))</f>
        <v/>
      </c>
      <c r="AQ9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2" spans="1:44" x14ac:dyDescent="0.25">
      <c r="A962" t="s">
        <v>5298</v>
      </c>
      <c r="B962">
        <v>136908400</v>
      </c>
      <c r="C962" t="s">
        <v>62</v>
      </c>
      <c r="E962">
        <v>27544167</v>
      </c>
      <c r="F962" t="s">
        <v>3716</v>
      </c>
      <c r="G962" t="s">
        <v>101</v>
      </c>
      <c r="I962">
        <v>40502697</v>
      </c>
      <c r="J962" t="s">
        <v>324</v>
      </c>
      <c r="K962" s="9">
        <v>45665.398888888885</v>
      </c>
      <c r="L962" s="9">
        <v>45665.397916666669</v>
      </c>
      <c r="M962" s="9">
        <v>45665.398888888885</v>
      </c>
      <c r="N962" t="s">
        <v>62</v>
      </c>
      <c r="O962" t="s">
        <v>62</v>
      </c>
      <c r="P962" s="8">
        <v>45665</v>
      </c>
      <c r="R962" t="s">
        <v>4949</v>
      </c>
      <c r="S962" t="s">
        <v>3717</v>
      </c>
      <c r="Y962" t="s">
        <v>3718</v>
      </c>
      <c r="Z962" t="s">
        <v>106</v>
      </c>
      <c r="AA962" t="s">
        <v>159</v>
      </c>
      <c r="AB962" t="s">
        <v>2119</v>
      </c>
      <c r="AC962">
        <v>35595000</v>
      </c>
      <c r="AD962" t="s">
        <v>161</v>
      </c>
      <c r="AE962" t="s">
        <v>3719</v>
      </c>
      <c r="AF962">
        <v>260</v>
      </c>
      <c r="AM962" t="s">
        <v>222</v>
      </c>
      <c r="AN962" t="s">
        <v>258</v>
      </c>
      <c r="AP9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Row],[Comentário]]=back!C963,back!B963,""))))))))</f>
        <v/>
      </c>
      <c r="AQ9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3" spans="1:44" x14ac:dyDescent="0.25">
      <c r="A963" t="s">
        <v>5298</v>
      </c>
      <c r="B963">
        <v>136882919</v>
      </c>
      <c r="C963" t="s">
        <v>62</v>
      </c>
      <c r="E963">
        <v>28586978</v>
      </c>
      <c r="F963" t="s">
        <v>5556</v>
      </c>
      <c r="G963" t="s">
        <v>101</v>
      </c>
      <c r="I963">
        <v>41056295</v>
      </c>
      <c r="J963" t="s">
        <v>246</v>
      </c>
      <c r="K963" s="9">
        <v>45664.725057870368</v>
      </c>
      <c r="L963" s="9">
        <v>45665.375</v>
      </c>
      <c r="M963" s="9">
        <v>45665.397743055553</v>
      </c>
      <c r="N963" t="s">
        <v>62</v>
      </c>
      <c r="O963" t="s">
        <v>62</v>
      </c>
      <c r="P963" s="8">
        <v>45665</v>
      </c>
      <c r="R963" t="s">
        <v>3874</v>
      </c>
      <c r="S963" t="s">
        <v>4916</v>
      </c>
      <c r="T963" t="s">
        <v>247</v>
      </c>
      <c r="V963">
        <v>551938453638</v>
      </c>
      <c r="Y963" t="s">
        <v>248</v>
      </c>
      <c r="Z963" t="s">
        <v>106</v>
      </c>
      <c r="AA963" t="s">
        <v>107</v>
      </c>
      <c r="AB963" t="s">
        <v>249</v>
      </c>
      <c r="AC963">
        <v>13185345</v>
      </c>
      <c r="AD963" t="s">
        <v>250</v>
      </c>
      <c r="AE963" t="s">
        <v>251</v>
      </c>
      <c r="AF963">
        <v>93</v>
      </c>
      <c r="AM963" t="s">
        <v>119</v>
      </c>
      <c r="AP9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Row],[Comentário]]=back!C964,back!B964,""))))))))</f>
        <v/>
      </c>
      <c r="AQ9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4" spans="1:44" x14ac:dyDescent="0.25">
      <c r="A964" t="s">
        <v>5298</v>
      </c>
      <c r="B964">
        <v>136908004</v>
      </c>
      <c r="C964" t="s">
        <v>62</v>
      </c>
      <c r="E964">
        <v>28586978</v>
      </c>
      <c r="F964" t="s">
        <v>5556</v>
      </c>
      <c r="G964" t="s">
        <v>101</v>
      </c>
      <c r="I964">
        <v>41056295</v>
      </c>
      <c r="J964" t="s">
        <v>246</v>
      </c>
      <c r="K964" s="9">
        <v>45665.396990740737</v>
      </c>
      <c r="L964" s="9">
        <v>45665.396527777775</v>
      </c>
      <c r="M964" s="9">
        <v>45665.396990740737</v>
      </c>
      <c r="N964" t="s">
        <v>62</v>
      </c>
      <c r="O964" t="s">
        <v>62</v>
      </c>
      <c r="P964" s="8">
        <v>45665</v>
      </c>
      <c r="R964" t="s">
        <v>4950</v>
      </c>
      <c r="S964" t="s">
        <v>4916</v>
      </c>
      <c r="T964" t="s">
        <v>247</v>
      </c>
      <c r="V964">
        <v>551938453638</v>
      </c>
      <c r="Y964" t="s">
        <v>248</v>
      </c>
      <c r="Z964" t="s">
        <v>106</v>
      </c>
      <c r="AA964" t="s">
        <v>107</v>
      </c>
      <c r="AB964" t="s">
        <v>249</v>
      </c>
      <c r="AC964">
        <v>13185345</v>
      </c>
      <c r="AD964" t="s">
        <v>250</v>
      </c>
      <c r="AE964" t="s">
        <v>251</v>
      </c>
      <c r="AF964">
        <v>93</v>
      </c>
      <c r="AM964" t="s">
        <v>119</v>
      </c>
      <c r="AP9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Row],[Comentário]]=back!C965,back!B965,""))))))))</f>
        <v/>
      </c>
      <c r="AQ9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5" spans="1:44" x14ac:dyDescent="0.25">
      <c r="A965" t="s">
        <v>5298</v>
      </c>
      <c r="B965">
        <v>136907897</v>
      </c>
      <c r="C965" t="s">
        <v>62</v>
      </c>
      <c r="E965">
        <v>28586978</v>
      </c>
      <c r="F965" t="s">
        <v>5556</v>
      </c>
      <c r="G965" t="s">
        <v>101</v>
      </c>
      <c r="I965">
        <v>41056295</v>
      </c>
      <c r="J965" t="s">
        <v>246</v>
      </c>
      <c r="K965" s="9">
        <v>45665.396527777775</v>
      </c>
      <c r="L965" s="9">
        <v>45665.395972222221</v>
      </c>
      <c r="M965" s="9">
        <v>45665.396527777775</v>
      </c>
      <c r="N965" t="s">
        <v>62</v>
      </c>
      <c r="O965" t="s">
        <v>62</v>
      </c>
      <c r="P965" s="8">
        <v>45665</v>
      </c>
      <c r="Q965" t="s">
        <v>3864</v>
      </c>
      <c r="R965" t="s">
        <v>4951</v>
      </c>
      <c r="S965" t="s">
        <v>4916</v>
      </c>
      <c r="T965" t="s">
        <v>247</v>
      </c>
      <c r="V965">
        <v>551938453638</v>
      </c>
      <c r="Y965" t="s">
        <v>248</v>
      </c>
      <c r="Z965" t="s">
        <v>106</v>
      </c>
      <c r="AA965" t="s">
        <v>107</v>
      </c>
      <c r="AB965" t="s">
        <v>249</v>
      </c>
      <c r="AC965">
        <v>13185345</v>
      </c>
      <c r="AD965" t="s">
        <v>250</v>
      </c>
      <c r="AE965" t="s">
        <v>251</v>
      </c>
      <c r="AF965">
        <v>93</v>
      </c>
      <c r="AM965" t="s">
        <v>119</v>
      </c>
      <c r="AP9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Row],[Comentário]]=back!C966,back!B966,""))))))))</f>
        <v/>
      </c>
      <c r="AQ9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6" spans="1:44" x14ac:dyDescent="0.25">
      <c r="A966" t="s">
        <v>5298</v>
      </c>
      <c r="B966">
        <v>136907776</v>
      </c>
      <c r="C966" t="s">
        <v>62</v>
      </c>
      <c r="E966">
        <v>28586978</v>
      </c>
      <c r="F966" t="s">
        <v>5556</v>
      </c>
      <c r="G966" t="s">
        <v>101</v>
      </c>
      <c r="I966">
        <v>41056295</v>
      </c>
      <c r="J966" t="s">
        <v>246</v>
      </c>
      <c r="K966" s="9">
        <v>45665.395995370367</v>
      </c>
      <c r="L966" s="9">
        <v>45665.395219907405</v>
      </c>
      <c r="M966" s="9">
        <v>45665.395995370367</v>
      </c>
      <c r="N966" t="s">
        <v>62</v>
      </c>
      <c r="O966" t="s">
        <v>62</v>
      </c>
      <c r="P966" s="8">
        <v>45665</v>
      </c>
      <c r="Q966" t="s">
        <v>3864</v>
      </c>
      <c r="R966" t="s">
        <v>4367</v>
      </c>
      <c r="S966" t="s">
        <v>4916</v>
      </c>
      <c r="T966" t="s">
        <v>247</v>
      </c>
      <c r="V966">
        <v>551938453638</v>
      </c>
      <c r="Y966" t="s">
        <v>248</v>
      </c>
      <c r="Z966" t="s">
        <v>106</v>
      </c>
      <c r="AA966" t="s">
        <v>107</v>
      </c>
      <c r="AB966" t="s">
        <v>249</v>
      </c>
      <c r="AC966">
        <v>13185345</v>
      </c>
      <c r="AD966" t="s">
        <v>250</v>
      </c>
      <c r="AE966" t="s">
        <v>251</v>
      </c>
      <c r="AF966">
        <v>93</v>
      </c>
      <c r="AM966" t="s">
        <v>119</v>
      </c>
      <c r="AP9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Row],[Comentário]]=back!C967,back!B967,""))))))))</f>
        <v/>
      </c>
      <c r="AQ9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7" spans="1:44" x14ac:dyDescent="0.25">
      <c r="A967" t="s">
        <v>5298</v>
      </c>
      <c r="B967">
        <v>136907649</v>
      </c>
      <c r="C967" t="s">
        <v>62</v>
      </c>
      <c r="E967">
        <v>28586978</v>
      </c>
      <c r="F967" t="s">
        <v>5556</v>
      </c>
      <c r="G967" t="s">
        <v>101</v>
      </c>
      <c r="I967">
        <v>41056295</v>
      </c>
      <c r="J967" t="s">
        <v>246</v>
      </c>
      <c r="K967" s="9">
        <v>45665.395277777781</v>
      </c>
      <c r="L967" s="9">
        <v>45665.394687499997</v>
      </c>
      <c r="M967" s="9">
        <v>45665.395277777781</v>
      </c>
      <c r="N967" t="s">
        <v>62</v>
      </c>
      <c r="O967" t="s">
        <v>62</v>
      </c>
      <c r="P967" s="8">
        <v>45665</v>
      </c>
      <c r="Q967" t="s">
        <v>3864</v>
      </c>
      <c r="R967" t="s">
        <v>4365</v>
      </c>
      <c r="S967" t="s">
        <v>4916</v>
      </c>
      <c r="T967" t="s">
        <v>247</v>
      </c>
      <c r="V967">
        <v>551938453638</v>
      </c>
      <c r="Y967" t="s">
        <v>248</v>
      </c>
      <c r="Z967" t="s">
        <v>106</v>
      </c>
      <c r="AA967" t="s">
        <v>107</v>
      </c>
      <c r="AB967" t="s">
        <v>249</v>
      </c>
      <c r="AC967">
        <v>13185345</v>
      </c>
      <c r="AD967" t="s">
        <v>250</v>
      </c>
      <c r="AE967" t="s">
        <v>251</v>
      </c>
      <c r="AF967">
        <v>93</v>
      </c>
      <c r="AM967" t="s">
        <v>119</v>
      </c>
      <c r="AP9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Row],[Comentário]]=back!C968,back!B968,""))))))))</f>
        <v/>
      </c>
      <c r="AQ9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8" spans="1:44" x14ac:dyDescent="0.25">
      <c r="A968" t="s">
        <v>5298</v>
      </c>
      <c r="B968">
        <v>136880283</v>
      </c>
      <c r="C968" t="s">
        <v>62</v>
      </c>
      <c r="E968">
        <v>28614252</v>
      </c>
      <c r="F968" t="s">
        <v>1599</v>
      </c>
      <c r="G968" t="s">
        <v>101</v>
      </c>
      <c r="I968">
        <v>41071773</v>
      </c>
      <c r="J968" t="s">
        <v>1598</v>
      </c>
      <c r="K968" s="9">
        <v>45664.722685185188</v>
      </c>
      <c r="L968" s="9">
        <v>45665.375</v>
      </c>
      <c r="M968" s="9">
        <v>45665.39166666667</v>
      </c>
      <c r="N968" t="s">
        <v>62</v>
      </c>
      <c r="O968" t="s">
        <v>62</v>
      </c>
      <c r="P968" s="8">
        <v>45665</v>
      </c>
      <c r="R968" t="s">
        <v>3874</v>
      </c>
      <c r="S968" t="s">
        <v>1600</v>
      </c>
      <c r="V968">
        <v>551132373552</v>
      </c>
      <c r="Y968" t="s">
        <v>4917</v>
      </c>
      <c r="Z968" t="s">
        <v>106</v>
      </c>
      <c r="AA968" t="s">
        <v>148</v>
      </c>
      <c r="AB968" t="s">
        <v>1601</v>
      </c>
      <c r="AC968">
        <v>27932302</v>
      </c>
      <c r="AD968" t="s">
        <v>1602</v>
      </c>
      <c r="AE968" t="s">
        <v>1603</v>
      </c>
      <c r="AF968">
        <v>0</v>
      </c>
      <c r="AM968" t="s">
        <v>119</v>
      </c>
      <c r="AP9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Row],[Comentário]]=back!C969,back!B969,""))))))))</f>
        <v/>
      </c>
      <c r="AQ9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9" spans="1:44" x14ac:dyDescent="0.25">
      <c r="A969" t="s">
        <v>5298</v>
      </c>
      <c r="B969">
        <v>136907234</v>
      </c>
      <c r="C969" t="s">
        <v>62</v>
      </c>
      <c r="E969">
        <v>28614252</v>
      </c>
      <c r="F969" t="s">
        <v>1599</v>
      </c>
      <c r="G969" t="s">
        <v>101</v>
      </c>
      <c r="I969">
        <v>41071773</v>
      </c>
      <c r="J969" t="s">
        <v>1598</v>
      </c>
      <c r="K969" s="9">
        <v>45665.393206018518</v>
      </c>
      <c r="L969" s="9">
        <v>45665.39166666667</v>
      </c>
      <c r="M969" s="9">
        <v>45665.393206018518</v>
      </c>
      <c r="N969" t="s">
        <v>62</v>
      </c>
      <c r="O969" t="s">
        <v>62</v>
      </c>
      <c r="P969" s="8">
        <v>45665</v>
      </c>
      <c r="R969" t="s">
        <v>4952</v>
      </c>
      <c r="S969" t="s">
        <v>1600</v>
      </c>
      <c r="V969">
        <v>551132373552</v>
      </c>
      <c r="Y969" t="s">
        <v>4917</v>
      </c>
      <c r="Z969" t="s">
        <v>106</v>
      </c>
      <c r="AA969" t="s">
        <v>148</v>
      </c>
      <c r="AB969" t="s">
        <v>1601</v>
      </c>
      <c r="AC969">
        <v>27932302</v>
      </c>
      <c r="AD969" t="s">
        <v>1602</v>
      </c>
      <c r="AE969" t="s">
        <v>1603</v>
      </c>
      <c r="AF969">
        <v>0</v>
      </c>
      <c r="AM969" t="s">
        <v>119</v>
      </c>
      <c r="AP9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Row],[Comentário]]=back!C970,back!B970,""))))))))</f>
        <v/>
      </c>
      <c r="AQ9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0" spans="1:44" x14ac:dyDescent="0.25">
      <c r="A970" t="s">
        <v>5298</v>
      </c>
      <c r="B970">
        <v>136905878</v>
      </c>
      <c r="C970" t="s">
        <v>62</v>
      </c>
      <c r="E970">
        <v>28614252</v>
      </c>
      <c r="F970" t="s">
        <v>1599</v>
      </c>
      <c r="G970" t="s">
        <v>101</v>
      </c>
      <c r="I970">
        <v>41071773</v>
      </c>
      <c r="J970" t="s">
        <v>1598</v>
      </c>
      <c r="K970" s="9">
        <v>45665.386550925927</v>
      </c>
      <c r="L970" s="9">
        <v>45665.38616898148</v>
      </c>
      <c r="M970" s="9">
        <v>45665.386550925927</v>
      </c>
      <c r="N970" t="s">
        <v>62</v>
      </c>
      <c r="O970" t="s">
        <v>62</v>
      </c>
      <c r="P970" s="8">
        <v>45665</v>
      </c>
      <c r="Q970" t="s">
        <v>3864</v>
      </c>
      <c r="R970" t="s">
        <v>4041</v>
      </c>
      <c r="S970" t="s">
        <v>1600</v>
      </c>
      <c r="V970">
        <v>551132373552</v>
      </c>
      <c r="Y970" t="s">
        <v>4917</v>
      </c>
      <c r="Z970" t="s">
        <v>106</v>
      </c>
      <c r="AA970" t="s">
        <v>148</v>
      </c>
      <c r="AB970" t="s">
        <v>1601</v>
      </c>
      <c r="AC970">
        <v>27932302</v>
      </c>
      <c r="AD970" t="s">
        <v>1602</v>
      </c>
      <c r="AE970" t="s">
        <v>1603</v>
      </c>
      <c r="AF970">
        <v>0</v>
      </c>
      <c r="AM970" t="s">
        <v>119</v>
      </c>
      <c r="AP9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Row],[Comentário]]=back!C971,back!B971,""))))))))</f>
        <v/>
      </c>
      <c r="AQ9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1" spans="1:44" x14ac:dyDescent="0.25">
      <c r="A971" t="s">
        <v>5298</v>
      </c>
      <c r="B971">
        <v>136905651</v>
      </c>
      <c r="C971" t="s">
        <v>62</v>
      </c>
      <c r="E971">
        <v>28614252</v>
      </c>
      <c r="F971" t="s">
        <v>1599</v>
      </c>
      <c r="G971" t="s">
        <v>101</v>
      </c>
      <c r="I971">
        <v>41071773</v>
      </c>
      <c r="J971" t="s">
        <v>1598</v>
      </c>
      <c r="K971" s="9">
        <v>45665.385462962964</v>
      </c>
      <c r="L971" s="9">
        <v>45665.384722222225</v>
      </c>
      <c r="M971" s="9">
        <v>45665.385462962964</v>
      </c>
      <c r="N971" t="s">
        <v>62</v>
      </c>
      <c r="O971" t="s">
        <v>62</v>
      </c>
      <c r="P971" s="8">
        <v>45665</v>
      </c>
      <c r="Q971" t="s">
        <v>3864</v>
      </c>
      <c r="R971" t="s">
        <v>4041</v>
      </c>
      <c r="S971" t="s">
        <v>1600</v>
      </c>
      <c r="V971">
        <v>551132373552</v>
      </c>
      <c r="Y971" t="s">
        <v>4917</v>
      </c>
      <c r="Z971" t="s">
        <v>106</v>
      </c>
      <c r="AA971" t="s">
        <v>148</v>
      </c>
      <c r="AB971" t="s">
        <v>1601</v>
      </c>
      <c r="AC971">
        <v>27932302</v>
      </c>
      <c r="AD971" t="s">
        <v>1602</v>
      </c>
      <c r="AE971" t="s">
        <v>1603</v>
      </c>
      <c r="AF971">
        <v>0</v>
      </c>
      <c r="AM971" t="s">
        <v>119</v>
      </c>
      <c r="AP9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Row],[Comentário]]=back!C972,back!B972,""))))))))</f>
        <v/>
      </c>
      <c r="AQ9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2" spans="1:44" x14ac:dyDescent="0.25">
      <c r="A972" t="s">
        <v>5298</v>
      </c>
      <c r="B972">
        <v>136905097</v>
      </c>
      <c r="C972" t="s">
        <v>62</v>
      </c>
      <c r="E972">
        <v>27544167</v>
      </c>
      <c r="F972" t="s">
        <v>3716</v>
      </c>
      <c r="G972" t="s">
        <v>101</v>
      </c>
      <c r="I972">
        <v>40502697</v>
      </c>
      <c r="J972" t="s">
        <v>324</v>
      </c>
      <c r="K972" s="9">
        <v>45665.382696759261</v>
      </c>
      <c r="L972" s="9">
        <v>45665.381944444445</v>
      </c>
      <c r="M972" s="9">
        <v>45665.382696759261</v>
      </c>
      <c r="N972" t="s">
        <v>62</v>
      </c>
      <c r="O972" t="s">
        <v>62</v>
      </c>
      <c r="P972" s="8">
        <v>45665</v>
      </c>
      <c r="R972" t="s">
        <v>4953</v>
      </c>
      <c r="S972" t="s">
        <v>3717</v>
      </c>
      <c r="Y972" t="s">
        <v>3718</v>
      </c>
      <c r="Z972" t="s">
        <v>106</v>
      </c>
      <c r="AA972" t="s">
        <v>159</v>
      </c>
      <c r="AB972" t="s">
        <v>2119</v>
      </c>
      <c r="AC972">
        <v>35595000</v>
      </c>
      <c r="AD972" t="s">
        <v>161</v>
      </c>
      <c r="AE972" t="s">
        <v>3719</v>
      </c>
      <c r="AF972">
        <v>260</v>
      </c>
      <c r="AM972" t="s">
        <v>222</v>
      </c>
      <c r="AN972" t="s">
        <v>258</v>
      </c>
      <c r="AP9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Row],[Comentário]]=back!C973,back!B973,""))))))))</f>
        <v/>
      </c>
      <c r="AQ9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3" spans="1:44" x14ac:dyDescent="0.25">
      <c r="A973" t="s">
        <v>5298</v>
      </c>
      <c r="B973">
        <v>136905002</v>
      </c>
      <c r="C973" t="s">
        <v>62</v>
      </c>
      <c r="E973">
        <v>27544167</v>
      </c>
      <c r="F973" t="s">
        <v>3716</v>
      </c>
      <c r="G973" t="s">
        <v>101</v>
      </c>
      <c r="I973">
        <v>40502697</v>
      </c>
      <c r="J973" t="s">
        <v>324</v>
      </c>
      <c r="K973" s="9">
        <v>45665.382245370369</v>
      </c>
      <c r="L973" s="9">
        <v>45665.395833333336</v>
      </c>
      <c r="M973" s="9">
        <v>45665.382951388892</v>
      </c>
      <c r="N973" t="s">
        <v>62</v>
      </c>
      <c r="O973" t="s">
        <v>62</v>
      </c>
      <c r="P973" s="8">
        <v>45665</v>
      </c>
      <c r="R973" t="s">
        <v>4954</v>
      </c>
      <c r="S973" t="s">
        <v>3717</v>
      </c>
      <c r="Y973" t="s">
        <v>3718</v>
      </c>
      <c r="Z973" t="s">
        <v>106</v>
      </c>
      <c r="AA973" t="s">
        <v>159</v>
      </c>
      <c r="AB973" t="s">
        <v>2119</v>
      </c>
      <c r="AC973">
        <v>35595000</v>
      </c>
      <c r="AD973" t="s">
        <v>161</v>
      </c>
      <c r="AE973" t="s">
        <v>3719</v>
      </c>
      <c r="AF973">
        <v>260</v>
      </c>
      <c r="AM973" t="s">
        <v>222</v>
      </c>
      <c r="AN973" t="s">
        <v>258</v>
      </c>
      <c r="AP9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Row],[Comentário]]=back!C974,back!B974,""))))))))</f>
        <v/>
      </c>
      <c r="AQ9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74" spans="1:44" x14ac:dyDescent="0.25">
      <c r="A974" t="s">
        <v>5298</v>
      </c>
      <c r="B974">
        <v>136832971</v>
      </c>
      <c r="C974" t="s">
        <v>62</v>
      </c>
      <c r="E974">
        <v>27544167</v>
      </c>
      <c r="F974" t="s">
        <v>3716</v>
      </c>
      <c r="G974" t="s">
        <v>101</v>
      </c>
      <c r="I974">
        <v>40502697</v>
      </c>
      <c r="J974" t="s">
        <v>324</v>
      </c>
      <c r="K974" s="9">
        <v>45664.617384259262</v>
      </c>
      <c r="L974" s="9">
        <v>45665.375</v>
      </c>
      <c r="M974" s="9">
        <v>45665.381111111114</v>
      </c>
      <c r="N974" t="s">
        <v>62</v>
      </c>
      <c r="O974" t="s">
        <v>62</v>
      </c>
      <c r="P974" s="8">
        <v>45665</v>
      </c>
      <c r="R974" t="s">
        <v>4863</v>
      </c>
      <c r="S974" t="s">
        <v>3717</v>
      </c>
      <c r="Y974" t="s">
        <v>3718</v>
      </c>
      <c r="Z974" t="s">
        <v>106</v>
      </c>
      <c r="AA974" t="s">
        <v>159</v>
      </c>
      <c r="AB974" t="s">
        <v>2119</v>
      </c>
      <c r="AC974">
        <v>35595000</v>
      </c>
      <c r="AD974" t="s">
        <v>161</v>
      </c>
      <c r="AE974" t="s">
        <v>3719</v>
      </c>
      <c r="AF974">
        <v>260</v>
      </c>
      <c r="AM974" t="s">
        <v>222</v>
      </c>
      <c r="AN974" t="s">
        <v>258</v>
      </c>
      <c r="AP9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Row],[Comentário]]=back!C975,back!B975,""))))))))</f>
        <v/>
      </c>
      <c r="AQ9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75" spans="1:44" x14ac:dyDescent="0.25">
      <c r="A975" t="s">
        <v>5298</v>
      </c>
      <c r="B975">
        <v>136904941</v>
      </c>
      <c r="C975" t="s">
        <v>62</v>
      </c>
      <c r="E975">
        <v>27544167</v>
      </c>
      <c r="F975" t="s">
        <v>3716</v>
      </c>
      <c r="G975" t="s">
        <v>101</v>
      </c>
      <c r="I975">
        <v>40502697</v>
      </c>
      <c r="J975" t="s">
        <v>324</v>
      </c>
      <c r="K975" s="9">
        <v>45665.38181712963</v>
      </c>
      <c r="L975" s="9">
        <v>45665.381099537037</v>
      </c>
      <c r="M975" s="9">
        <v>45665.38181712963</v>
      </c>
      <c r="N975" t="s">
        <v>62</v>
      </c>
      <c r="O975" t="s">
        <v>62</v>
      </c>
      <c r="P975" s="8">
        <v>45665</v>
      </c>
      <c r="Q975" t="s">
        <v>3864</v>
      </c>
      <c r="R975" t="s">
        <v>4671</v>
      </c>
      <c r="S975" t="s">
        <v>3717</v>
      </c>
      <c r="Y975" t="s">
        <v>3718</v>
      </c>
      <c r="Z975" t="s">
        <v>106</v>
      </c>
      <c r="AA975" t="s">
        <v>159</v>
      </c>
      <c r="AB975" t="s">
        <v>2119</v>
      </c>
      <c r="AC975">
        <v>35595000</v>
      </c>
      <c r="AD975" t="s">
        <v>161</v>
      </c>
      <c r="AE975" t="s">
        <v>3719</v>
      </c>
      <c r="AF975">
        <v>260</v>
      </c>
      <c r="AM975" t="s">
        <v>222</v>
      </c>
      <c r="AN975" t="s">
        <v>258</v>
      </c>
      <c r="AP9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Row],[Comentário]]=back!C976,back!B976,""))))))))</f>
        <v/>
      </c>
      <c r="AQ9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6" spans="1:44" x14ac:dyDescent="0.25">
      <c r="A976" t="s">
        <v>5298</v>
      </c>
      <c r="B976">
        <v>136904659</v>
      </c>
      <c r="C976" t="s">
        <v>62</v>
      </c>
      <c r="E976">
        <v>28663389</v>
      </c>
      <c r="F976" t="s">
        <v>209</v>
      </c>
      <c r="G976" t="s">
        <v>101</v>
      </c>
      <c r="K976" s="9">
        <v>45665.380370370367</v>
      </c>
      <c r="L976" s="9">
        <v>45665.379861111112</v>
      </c>
      <c r="M976" s="9">
        <v>45665.380370370367</v>
      </c>
      <c r="N976" t="s">
        <v>62</v>
      </c>
      <c r="O976" t="s">
        <v>62</v>
      </c>
      <c r="P976" s="8">
        <v>45665</v>
      </c>
      <c r="R976" t="s">
        <v>4955</v>
      </c>
      <c r="AP9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Row],[Comentário]]=back!C977,back!B977,""))))))))</f>
        <v/>
      </c>
      <c r="AQ9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7" spans="1:44" x14ac:dyDescent="0.25">
      <c r="A977" t="s">
        <v>5298</v>
      </c>
      <c r="B977">
        <v>136904355</v>
      </c>
      <c r="C977" t="s">
        <v>62</v>
      </c>
      <c r="E977">
        <v>28663383</v>
      </c>
      <c r="F977" t="s">
        <v>211</v>
      </c>
      <c r="G977" t="s">
        <v>101</v>
      </c>
      <c r="K977" s="9">
        <v>45665.378854166665</v>
      </c>
      <c r="L977" s="9">
        <v>45665.378472222219</v>
      </c>
      <c r="M977" s="9">
        <v>45665.378854166665</v>
      </c>
      <c r="N977" t="s">
        <v>62</v>
      </c>
      <c r="O977" t="s">
        <v>62</v>
      </c>
      <c r="P977" s="8">
        <v>45665</v>
      </c>
      <c r="R977" t="s">
        <v>4955</v>
      </c>
      <c r="AP9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Row],[Comentário]]=back!C978,back!B978,""))))))))</f>
        <v/>
      </c>
      <c r="AQ9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8" spans="1:44" x14ac:dyDescent="0.25">
      <c r="A978" t="s">
        <v>5298</v>
      </c>
      <c r="B978">
        <v>136903925</v>
      </c>
      <c r="C978" t="s">
        <v>62</v>
      </c>
      <c r="E978">
        <v>28663379</v>
      </c>
      <c r="F978" t="s">
        <v>213</v>
      </c>
      <c r="G978" t="s">
        <v>101</v>
      </c>
      <c r="K978" s="9">
        <v>45665.37672453704</v>
      </c>
      <c r="L978" s="9">
        <v>45665.368750000001</v>
      </c>
      <c r="M978" s="9">
        <v>45665.37672453704</v>
      </c>
      <c r="N978" t="s">
        <v>62</v>
      </c>
      <c r="O978" t="s">
        <v>62</v>
      </c>
      <c r="P978" s="8">
        <v>45665</v>
      </c>
      <c r="R978" t="s">
        <v>4955</v>
      </c>
      <c r="AP9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Row],[Comentário]]=back!C979,back!B979,""))))))))</f>
        <v/>
      </c>
      <c r="AQ9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9" spans="1:44" x14ac:dyDescent="0.25">
      <c r="A979" t="s">
        <v>5298</v>
      </c>
      <c r="B979">
        <v>136900979</v>
      </c>
      <c r="C979" t="s">
        <v>62</v>
      </c>
      <c r="E979">
        <v>28663335</v>
      </c>
      <c r="F979" t="s">
        <v>232</v>
      </c>
      <c r="G979" t="s">
        <v>101</v>
      </c>
      <c r="K979" s="9">
        <v>45665.360138888886</v>
      </c>
      <c r="L979" s="9">
        <v>45665.359722222223</v>
      </c>
      <c r="M979" s="9">
        <v>45665.360138888886</v>
      </c>
      <c r="N979" t="s">
        <v>62</v>
      </c>
      <c r="O979" t="s">
        <v>62</v>
      </c>
      <c r="P979" s="8">
        <v>45665</v>
      </c>
      <c r="R979" t="s">
        <v>4955</v>
      </c>
      <c r="AP9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Row],[Comentário]]=back!C980,back!B980,""))))))))</f>
        <v/>
      </c>
      <c r="AQ9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0" spans="1:44" x14ac:dyDescent="0.25">
      <c r="A980" t="s">
        <v>5298</v>
      </c>
      <c r="B980">
        <v>136901242</v>
      </c>
      <c r="C980" t="s">
        <v>62</v>
      </c>
      <c r="E980">
        <v>28663349</v>
      </c>
      <c r="F980" t="s">
        <v>214</v>
      </c>
      <c r="G980" t="s">
        <v>101</v>
      </c>
      <c r="K980" s="9">
        <v>45665.362291666665</v>
      </c>
      <c r="L980" s="9">
        <v>45665.359722222223</v>
      </c>
      <c r="M980" s="9">
        <v>45665.362291666665</v>
      </c>
      <c r="N980" t="s">
        <v>62</v>
      </c>
      <c r="O980" t="s">
        <v>62</v>
      </c>
      <c r="P980" s="8">
        <v>45665</v>
      </c>
      <c r="R980" t="s">
        <v>4955</v>
      </c>
      <c r="AP9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Row],[Comentário]]=back!C981,back!B981,""))))))))</f>
        <v/>
      </c>
      <c r="AQ9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1" spans="1:44" x14ac:dyDescent="0.25">
      <c r="A981" t="s">
        <v>5298</v>
      </c>
      <c r="B981">
        <v>136900781</v>
      </c>
      <c r="C981" t="s">
        <v>62</v>
      </c>
      <c r="E981">
        <v>28663310</v>
      </c>
      <c r="F981" t="s">
        <v>262</v>
      </c>
      <c r="G981" t="s">
        <v>101</v>
      </c>
      <c r="K981" s="9">
        <v>45665.358449074076</v>
      </c>
      <c r="L981" s="9">
        <v>45665.356249999997</v>
      </c>
      <c r="M981" s="9">
        <v>45665.358449074076</v>
      </c>
      <c r="N981" t="s">
        <v>62</v>
      </c>
      <c r="O981" t="s">
        <v>62</v>
      </c>
      <c r="P981" s="8">
        <v>45665</v>
      </c>
      <c r="R981" t="s">
        <v>4955</v>
      </c>
      <c r="AP9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Row],[Comentário]]=back!C982,back!B982,""))))))))</f>
        <v/>
      </c>
      <c r="AQ9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2" spans="1:44" x14ac:dyDescent="0.25">
      <c r="A982" t="s">
        <v>5298</v>
      </c>
      <c r="B982">
        <v>136900487</v>
      </c>
      <c r="C982" t="s">
        <v>62</v>
      </c>
      <c r="E982">
        <v>28663307</v>
      </c>
      <c r="F982" t="s">
        <v>263</v>
      </c>
      <c r="G982" t="s">
        <v>101</v>
      </c>
      <c r="K982" s="9">
        <v>45665.355891203704</v>
      </c>
      <c r="L982" s="9">
        <v>45665.355555555558</v>
      </c>
      <c r="M982" s="9">
        <v>45665.355891203704</v>
      </c>
      <c r="N982" t="s">
        <v>62</v>
      </c>
      <c r="O982" t="s">
        <v>62</v>
      </c>
      <c r="P982" s="8">
        <v>45665</v>
      </c>
      <c r="R982" t="s">
        <v>4955</v>
      </c>
      <c r="AP9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Row],[Comentário]]=back!C983,back!B983,""))))))))</f>
        <v/>
      </c>
      <c r="AQ9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3" spans="1:44" x14ac:dyDescent="0.25">
      <c r="A983" t="s">
        <v>5298</v>
      </c>
      <c r="B983">
        <v>136900195</v>
      </c>
      <c r="C983" t="s">
        <v>62</v>
      </c>
      <c r="E983">
        <v>28663304</v>
      </c>
      <c r="F983" t="s">
        <v>264</v>
      </c>
      <c r="G983" t="s">
        <v>101</v>
      </c>
      <c r="K983" s="9">
        <v>45665.353321759256</v>
      </c>
      <c r="L983" s="9">
        <v>45665.352777777778</v>
      </c>
      <c r="M983" s="9">
        <v>45665.353321759256</v>
      </c>
      <c r="N983" t="s">
        <v>62</v>
      </c>
      <c r="O983" t="s">
        <v>62</v>
      </c>
      <c r="P983" s="8">
        <v>45665</v>
      </c>
      <c r="R983" t="s">
        <v>4955</v>
      </c>
      <c r="AP9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Row],[Comentário]]=back!C984,back!B984,""))))))))</f>
        <v/>
      </c>
      <c r="AQ9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4" spans="1:44" x14ac:dyDescent="0.25">
      <c r="A984" t="s">
        <v>5298</v>
      </c>
      <c r="B984">
        <v>136899963</v>
      </c>
      <c r="C984" t="s">
        <v>62</v>
      </c>
      <c r="E984">
        <v>28663278</v>
      </c>
      <c r="F984" t="s">
        <v>266</v>
      </c>
      <c r="G984" t="s">
        <v>101</v>
      </c>
      <c r="K984" s="9">
        <v>45665.351261574076</v>
      </c>
      <c r="L984" s="9">
        <v>45665.350694444445</v>
      </c>
      <c r="M984" s="9">
        <v>45665.351261574076</v>
      </c>
      <c r="N984" t="s">
        <v>62</v>
      </c>
      <c r="O984" t="s">
        <v>62</v>
      </c>
      <c r="P984" s="8">
        <v>45665</v>
      </c>
      <c r="R984" t="s">
        <v>4955</v>
      </c>
      <c r="AP9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Row],[Comentário]]=back!C985,back!B985,""))))))))</f>
        <v/>
      </c>
      <c r="AQ9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5" spans="1:44" x14ac:dyDescent="0.25">
      <c r="A985" t="s">
        <v>5298</v>
      </c>
      <c r="B985">
        <v>136899681</v>
      </c>
      <c r="C985" t="s">
        <v>62</v>
      </c>
      <c r="E985">
        <v>28663265</v>
      </c>
      <c r="F985" t="s">
        <v>267</v>
      </c>
      <c r="G985" t="s">
        <v>101</v>
      </c>
      <c r="K985" s="9">
        <v>45665.348310185182</v>
      </c>
      <c r="L985" s="9">
        <v>45665.347916666666</v>
      </c>
      <c r="M985" s="9">
        <v>45665.348310185182</v>
      </c>
      <c r="N985" t="s">
        <v>62</v>
      </c>
      <c r="O985" t="s">
        <v>62</v>
      </c>
      <c r="P985" s="8">
        <v>45665</v>
      </c>
      <c r="R985" t="s">
        <v>4955</v>
      </c>
      <c r="AP9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Row],[Comentário]]=back!C986,back!B986,""))))))))</f>
        <v/>
      </c>
      <c r="AQ9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6" spans="1:44" x14ac:dyDescent="0.25">
      <c r="A986" t="s">
        <v>5298</v>
      </c>
      <c r="B986">
        <v>136899364</v>
      </c>
      <c r="C986" t="s">
        <v>62</v>
      </c>
      <c r="E986">
        <v>28663260</v>
      </c>
      <c r="F986" t="s">
        <v>268</v>
      </c>
      <c r="G986" t="s">
        <v>101</v>
      </c>
      <c r="K986" s="9">
        <v>45665.345196759263</v>
      </c>
      <c r="L986" s="9">
        <v>45665.345138888886</v>
      </c>
      <c r="M986" s="9">
        <v>45665.345196759263</v>
      </c>
      <c r="N986" t="s">
        <v>62</v>
      </c>
      <c r="O986" t="s">
        <v>62</v>
      </c>
      <c r="P986" s="8">
        <v>45665</v>
      </c>
      <c r="R986" t="s">
        <v>4955</v>
      </c>
      <c r="AP9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Row],[Comentário]]=back!C987,back!B987,""))))))))</f>
        <v/>
      </c>
      <c r="AQ9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7" spans="1:44" x14ac:dyDescent="0.25">
      <c r="A987" t="s">
        <v>5298</v>
      </c>
      <c r="B987">
        <v>136899026</v>
      </c>
      <c r="C987" t="s">
        <v>62</v>
      </c>
      <c r="E987">
        <v>28663256</v>
      </c>
      <c r="F987" t="s">
        <v>269</v>
      </c>
      <c r="G987" t="s">
        <v>101</v>
      </c>
      <c r="K987" s="9">
        <v>45665.341041666667</v>
      </c>
      <c r="L987" s="9">
        <v>45665.34097222222</v>
      </c>
      <c r="M987" s="9">
        <v>45665.341041666667</v>
      </c>
      <c r="N987" t="s">
        <v>62</v>
      </c>
      <c r="O987" t="s">
        <v>62</v>
      </c>
      <c r="P987" s="8">
        <v>45665</v>
      </c>
      <c r="R987" t="s">
        <v>4955</v>
      </c>
      <c r="AP9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Row],[Comentário]]=back!C988,back!B988,""))))))))</f>
        <v/>
      </c>
      <c r="AQ9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8" spans="1:44" x14ac:dyDescent="0.25">
      <c r="A988" t="s">
        <v>5298</v>
      </c>
      <c r="B988">
        <v>136898834</v>
      </c>
      <c r="C988" t="s">
        <v>62</v>
      </c>
      <c r="E988">
        <v>28663248</v>
      </c>
      <c r="F988" t="s">
        <v>270</v>
      </c>
      <c r="G988" t="s">
        <v>101</v>
      </c>
      <c r="K988" s="9">
        <v>45665.338877314818</v>
      </c>
      <c r="L988" s="9">
        <v>45665.338888888888</v>
      </c>
      <c r="M988" s="9">
        <v>45665.338877314818</v>
      </c>
      <c r="N988" t="s">
        <v>62</v>
      </c>
      <c r="O988" t="s">
        <v>62</v>
      </c>
      <c r="P988" s="8">
        <v>45665</v>
      </c>
      <c r="R988" t="s">
        <v>4955</v>
      </c>
      <c r="AP9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Row],[Comentário]]=back!C989,back!B989,""))))))))</f>
        <v/>
      </c>
      <c r="AQ9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9" spans="1:44" x14ac:dyDescent="0.25">
      <c r="A989" t="s">
        <v>5298</v>
      </c>
      <c r="B989">
        <v>136898720</v>
      </c>
      <c r="C989" t="s">
        <v>62</v>
      </c>
      <c r="E989">
        <v>28663244</v>
      </c>
      <c r="F989" t="s">
        <v>271</v>
      </c>
      <c r="G989" t="s">
        <v>101</v>
      </c>
      <c r="K989" s="9">
        <v>45665.337048611109</v>
      </c>
      <c r="L989" s="9">
        <v>45665.334027777775</v>
      </c>
      <c r="M989" s="9">
        <v>45665.337048611109</v>
      </c>
      <c r="N989" t="s">
        <v>62</v>
      </c>
      <c r="O989" t="s">
        <v>62</v>
      </c>
      <c r="P989" s="8">
        <v>45665</v>
      </c>
      <c r="R989" t="s">
        <v>4955</v>
      </c>
      <c r="AP9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Row],[Comentário]]=back!C990,back!B990,""))))))))</f>
        <v/>
      </c>
      <c r="AQ9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0" spans="1:44" x14ac:dyDescent="0.25">
      <c r="A990" t="s">
        <v>5298</v>
      </c>
      <c r="B990">
        <v>136898536</v>
      </c>
      <c r="C990" t="s">
        <v>62</v>
      </c>
      <c r="E990">
        <v>28663236</v>
      </c>
      <c r="F990" t="s">
        <v>272</v>
      </c>
      <c r="G990" t="s">
        <v>101</v>
      </c>
      <c r="K990" s="9">
        <v>45665.333831018521</v>
      </c>
      <c r="L990" s="9">
        <v>45665.333333333336</v>
      </c>
      <c r="M990" s="9">
        <v>45665.333831018521</v>
      </c>
      <c r="N990" t="s">
        <v>62</v>
      </c>
      <c r="O990" t="s">
        <v>62</v>
      </c>
      <c r="P990" s="8">
        <v>45665</v>
      </c>
      <c r="R990" t="s">
        <v>4956</v>
      </c>
      <c r="AP9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Row],[Comentário]]=back!C991,back!B991,""))))))))</f>
        <v/>
      </c>
      <c r="AQ9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1" spans="1:44" x14ac:dyDescent="0.25">
      <c r="A991" t="s">
        <v>5298</v>
      </c>
      <c r="B991">
        <v>136898468</v>
      </c>
      <c r="C991" t="s">
        <v>62</v>
      </c>
      <c r="E991">
        <v>28663234</v>
      </c>
      <c r="F991" t="s">
        <v>273</v>
      </c>
      <c r="G991" t="s">
        <v>101</v>
      </c>
      <c r="K991" s="9">
        <v>45665.332569444443</v>
      </c>
      <c r="L991" s="9">
        <v>45665.331944444442</v>
      </c>
      <c r="M991" s="9">
        <v>45665.332569444443</v>
      </c>
      <c r="N991" t="s">
        <v>62</v>
      </c>
      <c r="O991" t="s">
        <v>62</v>
      </c>
      <c r="P991" s="8">
        <v>45665</v>
      </c>
      <c r="R991" t="s">
        <v>4955</v>
      </c>
      <c r="AP9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Row],[Comentário]]=back!C992,back!B992,""))))))))</f>
        <v/>
      </c>
      <c r="AQ9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2" spans="1:44" x14ac:dyDescent="0.25">
      <c r="A992" t="s">
        <v>5298</v>
      </c>
      <c r="B992">
        <v>136885920</v>
      </c>
      <c r="C992" t="s">
        <v>62</v>
      </c>
      <c r="E992">
        <v>28663314</v>
      </c>
      <c r="F992" t="s">
        <v>175</v>
      </c>
      <c r="G992" t="s">
        <v>101</v>
      </c>
      <c r="K992" s="9">
        <v>45664.729166666664</v>
      </c>
      <c r="L992" s="9">
        <v>45664.728472222225</v>
      </c>
      <c r="M992" s="9">
        <v>45664.729166666664</v>
      </c>
      <c r="N992" t="s">
        <v>62</v>
      </c>
      <c r="O992" t="s">
        <v>62</v>
      </c>
      <c r="P992" s="8">
        <v>45664</v>
      </c>
      <c r="R992" t="s">
        <v>4868</v>
      </c>
      <c r="AP9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Row],[Comentário]]=back!C993,back!B993,""))))))))</f>
        <v/>
      </c>
      <c r="AQ9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3" spans="1:44" x14ac:dyDescent="0.25">
      <c r="A993" t="s">
        <v>5298</v>
      </c>
      <c r="B993">
        <v>136883626</v>
      </c>
      <c r="C993" t="s">
        <v>62</v>
      </c>
      <c r="E993">
        <v>27302630</v>
      </c>
      <c r="F993" t="s">
        <v>311</v>
      </c>
      <c r="G993" t="s">
        <v>101</v>
      </c>
      <c r="I993">
        <v>40389021</v>
      </c>
      <c r="J993" t="s">
        <v>310</v>
      </c>
      <c r="K993" s="9">
        <v>45664.728425925925</v>
      </c>
      <c r="L993" s="9">
        <v>45664.727777777778</v>
      </c>
      <c r="M993" s="9">
        <v>45664.728425925925</v>
      </c>
      <c r="N993" t="s">
        <v>62</v>
      </c>
      <c r="O993" t="s">
        <v>62</v>
      </c>
      <c r="P993" s="8">
        <v>45664</v>
      </c>
      <c r="R993" t="s">
        <v>4869</v>
      </c>
      <c r="S993" t="s">
        <v>312</v>
      </c>
      <c r="T993" t="s">
        <v>313</v>
      </c>
      <c r="Y993" t="s">
        <v>314</v>
      </c>
      <c r="Z993" t="s">
        <v>106</v>
      </c>
      <c r="AA993" t="s">
        <v>315</v>
      </c>
      <c r="AB993" t="s">
        <v>316</v>
      </c>
      <c r="AC993">
        <v>84130000</v>
      </c>
      <c r="AD993" t="s">
        <v>317</v>
      </c>
      <c r="AE993" t="s">
        <v>318</v>
      </c>
      <c r="AF993">
        <v>1705</v>
      </c>
      <c r="AM993" t="s">
        <v>256</v>
      </c>
      <c r="AN993" t="s">
        <v>108</v>
      </c>
      <c r="AP9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Row],[Comentário]]=back!C994,back!B994,""))))))))</f>
        <v/>
      </c>
      <c r="AQ9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4" spans="1:44" x14ac:dyDescent="0.25">
      <c r="A994" t="s">
        <v>5298</v>
      </c>
      <c r="B994">
        <v>136883399</v>
      </c>
      <c r="C994" t="s">
        <v>62</v>
      </c>
      <c r="E994">
        <v>28663911</v>
      </c>
      <c r="F994" t="s">
        <v>154</v>
      </c>
      <c r="G994" t="s">
        <v>101</v>
      </c>
      <c r="I994">
        <v>41071906</v>
      </c>
      <c r="J994" t="s">
        <v>153</v>
      </c>
      <c r="K994" s="9">
        <v>45664.727280092593</v>
      </c>
      <c r="L994" s="9">
        <v>45664.727083333331</v>
      </c>
      <c r="M994" s="9">
        <v>45664.727280092593</v>
      </c>
      <c r="N994" t="s">
        <v>62</v>
      </c>
      <c r="O994" t="s">
        <v>62</v>
      </c>
      <c r="P994" s="8">
        <v>45664</v>
      </c>
      <c r="R994" t="s">
        <v>4870</v>
      </c>
      <c r="S994" t="s">
        <v>156</v>
      </c>
      <c r="T994" t="s">
        <v>157</v>
      </c>
      <c r="V994">
        <v>553537226305</v>
      </c>
      <c r="Y994" t="s">
        <v>158</v>
      </c>
      <c r="Z994" t="s">
        <v>106</v>
      </c>
      <c r="AA994" t="s">
        <v>159</v>
      </c>
      <c r="AB994" t="s">
        <v>160</v>
      </c>
      <c r="AC994">
        <v>37993000</v>
      </c>
      <c r="AD994" t="s">
        <v>161</v>
      </c>
      <c r="AE994" t="s">
        <v>162</v>
      </c>
      <c r="AF994">
        <v>615</v>
      </c>
      <c r="AM994" t="s">
        <v>119</v>
      </c>
      <c r="AP9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Row],[Comentário]]=back!C995,back!B995,""))))))))</f>
        <v/>
      </c>
      <c r="AQ9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5" spans="1:44" x14ac:dyDescent="0.25">
      <c r="A995" t="s">
        <v>5298</v>
      </c>
      <c r="B995">
        <v>136883527</v>
      </c>
      <c r="C995" t="s">
        <v>62</v>
      </c>
      <c r="E995">
        <v>27564192</v>
      </c>
      <c r="F995" t="s">
        <v>3407</v>
      </c>
      <c r="G995" t="s">
        <v>101</v>
      </c>
      <c r="I995">
        <v>40508930</v>
      </c>
      <c r="J995" t="s">
        <v>3406</v>
      </c>
      <c r="K995" s="9">
        <v>45664.727893518517</v>
      </c>
      <c r="L995" s="9">
        <v>45664.727083333331</v>
      </c>
      <c r="M995" s="9">
        <v>45664.727893518517</v>
      </c>
      <c r="N995" t="s">
        <v>62</v>
      </c>
      <c r="O995" t="s">
        <v>62</v>
      </c>
      <c r="P995" s="8">
        <v>45664</v>
      </c>
      <c r="R995" t="s">
        <v>4871</v>
      </c>
      <c r="S995" t="s">
        <v>3408</v>
      </c>
      <c r="Y995" t="s">
        <v>3409</v>
      </c>
      <c r="Z995" t="s">
        <v>106</v>
      </c>
      <c r="AA995" t="s">
        <v>315</v>
      </c>
      <c r="AB995" t="s">
        <v>3410</v>
      </c>
      <c r="AC995">
        <v>86702280</v>
      </c>
      <c r="AD995" t="s">
        <v>3411</v>
      </c>
      <c r="AE995" t="s">
        <v>3412</v>
      </c>
      <c r="AF995">
        <v>210</v>
      </c>
      <c r="AG995" t="s">
        <v>3413</v>
      </c>
      <c r="AM995" t="s">
        <v>222</v>
      </c>
      <c r="AN995" t="s">
        <v>108</v>
      </c>
      <c r="AP9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Row],[Comentário]]=back!C996,back!B996,""))))))))</f>
        <v/>
      </c>
      <c r="AQ9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6" spans="1:44" x14ac:dyDescent="0.25">
      <c r="A996" t="s">
        <v>5298</v>
      </c>
      <c r="B996">
        <v>136883345</v>
      </c>
      <c r="C996" t="s">
        <v>62</v>
      </c>
      <c r="E996">
        <v>28616227</v>
      </c>
      <c r="F996" t="s">
        <v>226</v>
      </c>
      <c r="G996" t="s">
        <v>101</v>
      </c>
      <c r="I996">
        <v>41071970</v>
      </c>
      <c r="J996" t="s">
        <v>225</v>
      </c>
      <c r="K996" s="9">
        <v>45664.727025462962</v>
      </c>
      <c r="L996" s="9">
        <v>45664.726388888892</v>
      </c>
      <c r="M996" s="9">
        <v>45664.727025462962</v>
      </c>
      <c r="N996" t="s">
        <v>62</v>
      </c>
      <c r="O996" t="s">
        <v>62</v>
      </c>
      <c r="P996" s="8">
        <v>45664</v>
      </c>
      <c r="R996" t="s">
        <v>4872</v>
      </c>
      <c r="S996" t="s">
        <v>227</v>
      </c>
      <c r="T996" t="s">
        <v>228</v>
      </c>
      <c r="Y996" t="s">
        <v>229</v>
      </c>
      <c r="Z996" t="s">
        <v>106</v>
      </c>
      <c r="AA996" t="s">
        <v>107</v>
      </c>
      <c r="AB996" t="s">
        <v>110</v>
      </c>
      <c r="AC996">
        <v>3137020</v>
      </c>
      <c r="AD996" t="s">
        <v>230</v>
      </c>
      <c r="AE996" t="s">
        <v>231</v>
      </c>
      <c r="AF996">
        <v>513</v>
      </c>
      <c r="AM996" t="s">
        <v>119</v>
      </c>
      <c r="AP9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Row],[Comentário]]=back!C997,back!B997,""))))))))</f>
        <v/>
      </c>
      <c r="AQ9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7" spans="1:44" x14ac:dyDescent="0.25">
      <c r="A997" t="s">
        <v>5298</v>
      </c>
      <c r="B997">
        <v>136557381</v>
      </c>
      <c r="C997" t="s">
        <v>62</v>
      </c>
      <c r="E997">
        <v>28586978</v>
      </c>
      <c r="F997" t="s">
        <v>5556</v>
      </c>
      <c r="G997" t="s">
        <v>101</v>
      </c>
      <c r="I997">
        <v>41056295</v>
      </c>
      <c r="J997" t="s">
        <v>246</v>
      </c>
      <c r="K997" s="9">
        <v>45653.637789351851</v>
      </c>
      <c r="L997" s="9">
        <v>45663.429166666669</v>
      </c>
      <c r="M997" s="9">
        <v>45664.724791666667</v>
      </c>
      <c r="N997" t="s">
        <v>62</v>
      </c>
      <c r="O997" t="s">
        <v>62</v>
      </c>
      <c r="P997" s="8">
        <v>45664</v>
      </c>
      <c r="R997" t="s">
        <v>3879</v>
      </c>
      <c r="S997" t="s">
        <v>4916</v>
      </c>
      <c r="T997" t="s">
        <v>247</v>
      </c>
      <c r="V997">
        <v>551938453638</v>
      </c>
      <c r="Y997" t="s">
        <v>248</v>
      </c>
      <c r="Z997" t="s">
        <v>106</v>
      </c>
      <c r="AA997" t="s">
        <v>107</v>
      </c>
      <c r="AB997" t="s">
        <v>249</v>
      </c>
      <c r="AC997">
        <v>13185345</v>
      </c>
      <c r="AD997" t="s">
        <v>250</v>
      </c>
      <c r="AE997" t="s">
        <v>251</v>
      </c>
      <c r="AF997">
        <v>93</v>
      </c>
      <c r="AM997" t="s">
        <v>119</v>
      </c>
      <c r="AP9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Row],[Comentário]]=back!C998,back!B998,""))))))))</f>
        <v/>
      </c>
      <c r="AQ9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98" spans="1:44" x14ac:dyDescent="0.25">
      <c r="A998" t="s">
        <v>5298</v>
      </c>
      <c r="B998">
        <v>136668488</v>
      </c>
      <c r="C998" t="s">
        <v>62</v>
      </c>
      <c r="E998">
        <v>28614252</v>
      </c>
      <c r="F998" t="s">
        <v>1599</v>
      </c>
      <c r="G998" t="s">
        <v>101</v>
      </c>
      <c r="I998">
        <v>41071773</v>
      </c>
      <c r="J998" t="s">
        <v>1598</v>
      </c>
      <c r="K998" s="9">
        <v>45660.593333333331</v>
      </c>
      <c r="L998" s="9">
        <v>45660.676388888889</v>
      </c>
      <c r="M998" s="9">
        <v>45664.722430555557</v>
      </c>
      <c r="N998" t="s">
        <v>62</v>
      </c>
      <c r="O998" t="s">
        <v>62</v>
      </c>
      <c r="P998" s="8">
        <v>45664</v>
      </c>
      <c r="R998" t="s">
        <v>3874</v>
      </c>
      <c r="S998" t="s">
        <v>1600</v>
      </c>
      <c r="V998">
        <v>551132373552</v>
      </c>
      <c r="Y998" t="s">
        <v>4917</v>
      </c>
      <c r="Z998" t="s">
        <v>106</v>
      </c>
      <c r="AA998" t="s">
        <v>148</v>
      </c>
      <c r="AB998" t="s">
        <v>1601</v>
      </c>
      <c r="AC998">
        <v>27932302</v>
      </c>
      <c r="AD998" t="s">
        <v>1602</v>
      </c>
      <c r="AE998" t="s">
        <v>1603</v>
      </c>
      <c r="AF998">
        <v>0</v>
      </c>
      <c r="AM998" t="s">
        <v>119</v>
      </c>
      <c r="AP9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Row],[Comentário]]=back!C999,back!B999,""))))))))</f>
        <v/>
      </c>
      <c r="AQ9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99" spans="1:44" x14ac:dyDescent="0.25">
      <c r="A999" t="s">
        <v>5298</v>
      </c>
      <c r="B999">
        <v>136879601</v>
      </c>
      <c r="C999" t="s">
        <v>62</v>
      </c>
      <c r="E999">
        <v>28613201</v>
      </c>
      <c r="F999" t="s">
        <v>2354</v>
      </c>
      <c r="G999" t="s">
        <v>101</v>
      </c>
      <c r="I999">
        <v>41071303</v>
      </c>
      <c r="J999" t="s">
        <v>2353</v>
      </c>
      <c r="K999" s="9">
        <v>45664.71943287037</v>
      </c>
      <c r="L999" s="9">
        <v>45664.71875</v>
      </c>
      <c r="M999" s="9">
        <v>45664.71943287037</v>
      </c>
      <c r="N999" t="s">
        <v>62</v>
      </c>
      <c r="O999" t="s">
        <v>62</v>
      </c>
      <c r="P999" s="8">
        <v>45664</v>
      </c>
      <c r="R999" t="s">
        <v>4873</v>
      </c>
      <c r="S999" t="s">
        <v>2355</v>
      </c>
      <c r="Y999" t="s">
        <v>4874</v>
      </c>
      <c r="Z999" t="s">
        <v>106</v>
      </c>
      <c r="AA999" t="s">
        <v>159</v>
      </c>
      <c r="AB999" t="s">
        <v>2356</v>
      </c>
      <c r="AC999">
        <v>38402360</v>
      </c>
      <c r="AD999" t="s">
        <v>615</v>
      </c>
      <c r="AE999" t="s">
        <v>2357</v>
      </c>
      <c r="AF999">
        <v>0</v>
      </c>
      <c r="AG999" t="s">
        <v>2358</v>
      </c>
      <c r="AM999" t="s">
        <v>119</v>
      </c>
      <c r="AP9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Row],[Comentário]]=back!C1000,back!B1000,""))))))))</f>
        <v/>
      </c>
      <c r="AQ9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0" spans="1:44" x14ac:dyDescent="0.25">
      <c r="A1000" t="s">
        <v>5298</v>
      </c>
      <c r="B1000">
        <v>136877845</v>
      </c>
      <c r="C1000" t="s">
        <v>62</v>
      </c>
      <c r="E1000">
        <v>27505905</v>
      </c>
      <c r="F1000" t="s">
        <v>3483</v>
      </c>
      <c r="G1000" t="s">
        <v>101</v>
      </c>
      <c r="I1000">
        <v>40466569</v>
      </c>
      <c r="J1000" t="s">
        <v>3482</v>
      </c>
      <c r="K1000" s="9">
        <v>45664.710914351854</v>
      </c>
      <c r="L1000" s="9">
        <v>45664.710416666669</v>
      </c>
      <c r="M1000" s="9">
        <v>45664.710914351854</v>
      </c>
      <c r="N1000" t="s">
        <v>62</v>
      </c>
      <c r="O1000" t="s">
        <v>62</v>
      </c>
      <c r="P1000" s="8">
        <v>45664</v>
      </c>
      <c r="R1000" t="s">
        <v>4875</v>
      </c>
      <c r="S1000" t="s">
        <v>4857</v>
      </c>
      <c r="T1000" t="s">
        <v>3484</v>
      </c>
      <c r="Y1000" t="s">
        <v>3485</v>
      </c>
      <c r="Z1000" t="s">
        <v>106</v>
      </c>
      <c r="AA1000" t="s">
        <v>107</v>
      </c>
      <c r="AB1000" t="s">
        <v>3486</v>
      </c>
      <c r="AC1000">
        <v>6900050</v>
      </c>
      <c r="AD1000" t="s">
        <v>161</v>
      </c>
      <c r="AE1000" t="s">
        <v>3487</v>
      </c>
      <c r="AF1000">
        <v>119</v>
      </c>
      <c r="AM1000" t="s">
        <v>222</v>
      </c>
      <c r="AN1000" t="s">
        <v>108</v>
      </c>
      <c r="AP10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Row],[Comentário]]=back!C1001,back!B1001,""))))))))</f>
        <v/>
      </c>
      <c r="AQ10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1" spans="1:44" x14ac:dyDescent="0.25">
      <c r="A1001" t="s">
        <v>5298</v>
      </c>
      <c r="B1001">
        <v>136877889</v>
      </c>
      <c r="C1001" t="s">
        <v>62</v>
      </c>
      <c r="E1001">
        <v>27505905</v>
      </c>
      <c r="F1001" t="s">
        <v>3483</v>
      </c>
      <c r="G1001" t="s">
        <v>101</v>
      </c>
      <c r="I1001">
        <v>40466569</v>
      </c>
      <c r="J1001" t="s">
        <v>3482</v>
      </c>
      <c r="K1001" s="9">
        <v>45664.711087962962</v>
      </c>
      <c r="L1001" s="9">
        <v>45664.710416666669</v>
      </c>
      <c r="M1001" s="9">
        <v>45664.711087962962</v>
      </c>
      <c r="N1001" t="s">
        <v>62</v>
      </c>
      <c r="O1001" t="s">
        <v>62</v>
      </c>
      <c r="P1001" s="8">
        <v>45664</v>
      </c>
      <c r="R1001" t="s">
        <v>4876</v>
      </c>
      <c r="S1001" t="s">
        <v>4857</v>
      </c>
      <c r="T1001" t="s">
        <v>3484</v>
      </c>
      <c r="Y1001" t="s">
        <v>3485</v>
      </c>
      <c r="Z1001" t="s">
        <v>106</v>
      </c>
      <c r="AA1001" t="s">
        <v>107</v>
      </c>
      <c r="AB1001" t="s">
        <v>3486</v>
      </c>
      <c r="AC1001">
        <v>6900050</v>
      </c>
      <c r="AD1001" t="s">
        <v>161</v>
      </c>
      <c r="AE1001" t="s">
        <v>3487</v>
      </c>
      <c r="AF1001">
        <v>119</v>
      </c>
      <c r="AM1001" t="s">
        <v>222</v>
      </c>
      <c r="AN1001" t="s">
        <v>108</v>
      </c>
      <c r="AP10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Row],[Comentário]]=back!C1002,back!B1002,""))))))))</f>
        <v/>
      </c>
      <c r="AQ10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2" spans="1:44" x14ac:dyDescent="0.25">
      <c r="A1002" t="s">
        <v>5298</v>
      </c>
      <c r="B1002">
        <v>136877820</v>
      </c>
      <c r="C1002" t="s">
        <v>62</v>
      </c>
      <c r="E1002">
        <v>27505905</v>
      </c>
      <c r="F1002" t="s">
        <v>3483</v>
      </c>
      <c r="G1002" t="s">
        <v>101</v>
      </c>
      <c r="I1002">
        <v>40466569</v>
      </c>
      <c r="J1002" t="s">
        <v>3482</v>
      </c>
      <c r="K1002" s="9">
        <v>45664.710775462961</v>
      </c>
      <c r="L1002" s="9">
        <v>45664.710358796299</v>
      </c>
      <c r="M1002" s="9">
        <v>45664.710787037038</v>
      </c>
      <c r="N1002" t="s">
        <v>62</v>
      </c>
      <c r="O1002" t="s">
        <v>62</v>
      </c>
      <c r="P1002" s="8">
        <v>45664</v>
      </c>
      <c r="Q1002" t="s">
        <v>3864</v>
      </c>
      <c r="R1002" t="s">
        <v>4557</v>
      </c>
      <c r="S1002" t="s">
        <v>4857</v>
      </c>
      <c r="T1002" t="s">
        <v>3484</v>
      </c>
      <c r="Y1002" t="s">
        <v>3485</v>
      </c>
      <c r="Z1002" t="s">
        <v>106</v>
      </c>
      <c r="AA1002" t="s">
        <v>107</v>
      </c>
      <c r="AB1002" t="s">
        <v>3486</v>
      </c>
      <c r="AC1002">
        <v>6900050</v>
      </c>
      <c r="AD1002" t="s">
        <v>161</v>
      </c>
      <c r="AE1002" t="s">
        <v>3487</v>
      </c>
      <c r="AF1002">
        <v>119</v>
      </c>
      <c r="AM1002" t="s">
        <v>222</v>
      </c>
      <c r="AN1002" t="s">
        <v>108</v>
      </c>
      <c r="AP10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Row],[Comentário]]=back!C1003,back!B1003,""))))))))</f>
        <v/>
      </c>
      <c r="AQ10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3" spans="1:44" x14ac:dyDescent="0.25">
      <c r="A1003" t="s">
        <v>5298</v>
      </c>
      <c r="B1003">
        <v>136877755</v>
      </c>
      <c r="C1003" t="s">
        <v>62</v>
      </c>
      <c r="E1003">
        <v>27505905</v>
      </c>
      <c r="F1003" t="s">
        <v>3483</v>
      </c>
      <c r="G1003" t="s">
        <v>101</v>
      </c>
      <c r="I1003">
        <v>40466569</v>
      </c>
      <c r="J1003" t="s">
        <v>3482</v>
      </c>
      <c r="K1003" s="9">
        <v>45664.710381944446</v>
      </c>
      <c r="L1003" s="9">
        <v>45664.710046296299</v>
      </c>
      <c r="M1003" s="9">
        <v>45664.710381944446</v>
      </c>
      <c r="N1003" t="s">
        <v>62</v>
      </c>
      <c r="O1003" t="s">
        <v>62</v>
      </c>
      <c r="P1003" s="8">
        <v>45664</v>
      </c>
      <c r="Q1003" t="s">
        <v>3864</v>
      </c>
      <c r="R1003" t="s">
        <v>4558</v>
      </c>
      <c r="S1003" t="s">
        <v>4857</v>
      </c>
      <c r="T1003" t="s">
        <v>3484</v>
      </c>
      <c r="Y1003" t="s">
        <v>3485</v>
      </c>
      <c r="Z1003" t="s">
        <v>106</v>
      </c>
      <c r="AA1003" t="s">
        <v>107</v>
      </c>
      <c r="AB1003" t="s">
        <v>3486</v>
      </c>
      <c r="AC1003">
        <v>6900050</v>
      </c>
      <c r="AD1003" t="s">
        <v>161</v>
      </c>
      <c r="AE1003" t="s">
        <v>3487</v>
      </c>
      <c r="AF1003">
        <v>119</v>
      </c>
      <c r="AM1003" t="s">
        <v>222</v>
      </c>
      <c r="AN1003" t="s">
        <v>108</v>
      </c>
      <c r="AP10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Row],[Comentário]]=back!C1004,back!B1004,""))))))))</f>
        <v/>
      </c>
      <c r="AQ10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4" spans="1:44" x14ac:dyDescent="0.25">
      <c r="A1004" t="s">
        <v>5298</v>
      </c>
      <c r="B1004">
        <v>136877719</v>
      </c>
      <c r="C1004" t="s">
        <v>62</v>
      </c>
      <c r="E1004">
        <v>27505905</v>
      </c>
      <c r="F1004" t="s">
        <v>3483</v>
      </c>
      <c r="G1004" t="s">
        <v>101</v>
      </c>
      <c r="I1004">
        <v>40466569</v>
      </c>
      <c r="J1004" t="s">
        <v>3482</v>
      </c>
      <c r="K1004" s="9">
        <v>45664.710127314815</v>
      </c>
      <c r="L1004" s="9">
        <v>45664.709722222222</v>
      </c>
      <c r="M1004" s="9">
        <v>45664.710127314815</v>
      </c>
      <c r="N1004" t="s">
        <v>62</v>
      </c>
      <c r="O1004" t="s">
        <v>62</v>
      </c>
      <c r="P1004" s="8">
        <v>45664</v>
      </c>
      <c r="Q1004" t="s">
        <v>3864</v>
      </c>
      <c r="R1004" t="s">
        <v>4877</v>
      </c>
      <c r="S1004" t="s">
        <v>4857</v>
      </c>
      <c r="T1004" t="s">
        <v>3484</v>
      </c>
      <c r="Y1004" t="s">
        <v>3485</v>
      </c>
      <c r="Z1004" t="s">
        <v>106</v>
      </c>
      <c r="AA1004" t="s">
        <v>107</v>
      </c>
      <c r="AB1004" t="s">
        <v>3486</v>
      </c>
      <c r="AC1004">
        <v>6900050</v>
      </c>
      <c r="AD1004" t="s">
        <v>161</v>
      </c>
      <c r="AE1004" t="s">
        <v>3487</v>
      </c>
      <c r="AF1004">
        <v>119</v>
      </c>
      <c r="AM1004" t="s">
        <v>222</v>
      </c>
      <c r="AN1004" t="s">
        <v>108</v>
      </c>
      <c r="AP10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Row],[Comentário]]=back!C1005,back!B1005,""))))))))</f>
        <v/>
      </c>
      <c r="AQ10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5" spans="1:44" x14ac:dyDescent="0.25">
      <c r="A1005" t="s">
        <v>5298</v>
      </c>
      <c r="B1005">
        <v>136877551</v>
      </c>
      <c r="C1005" t="s">
        <v>62</v>
      </c>
      <c r="E1005">
        <v>27505905</v>
      </c>
      <c r="F1005" t="s">
        <v>3483</v>
      </c>
      <c r="G1005" t="s">
        <v>101</v>
      </c>
      <c r="I1005">
        <v>40466569</v>
      </c>
      <c r="J1005" t="s">
        <v>3482</v>
      </c>
      <c r="K1005" s="9">
        <v>45664.709340277775</v>
      </c>
      <c r="L1005" s="9">
        <v>45664.708692129629</v>
      </c>
      <c r="M1005" s="9">
        <v>45664.709340277775</v>
      </c>
      <c r="N1005" t="s">
        <v>62</v>
      </c>
      <c r="O1005" t="s">
        <v>62</v>
      </c>
      <c r="P1005" s="8">
        <v>45664</v>
      </c>
      <c r="Q1005" t="s">
        <v>3864</v>
      </c>
      <c r="R1005" t="s">
        <v>4556</v>
      </c>
      <c r="S1005" t="s">
        <v>4857</v>
      </c>
      <c r="T1005" t="s">
        <v>3484</v>
      </c>
      <c r="Y1005" t="s">
        <v>3485</v>
      </c>
      <c r="Z1005" t="s">
        <v>106</v>
      </c>
      <c r="AA1005" t="s">
        <v>107</v>
      </c>
      <c r="AB1005" t="s">
        <v>3486</v>
      </c>
      <c r="AC1005">
        <v>6900050</v>
      </c>
      <c r="AD1005" t="s">
        <v>161</v>
      </c>
      <c r="AE1005" t="s">
        <v>3487</v>
      </c>
      <c r="AF1005">
        <v>119</v>
      </c>
      <c r="AM1005" t="s">
        <v>222</v>
      </c>
      <c r="AN1005" t="s">
        <v>108</v>
      </c>
      <c r="AP10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Row],[Comentário]]=back!C1006,back!B1006,""))))))))</f>
        <v/>
      </c>
      <c r="AQ10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6" spans="1:44" x14ac:dyDescent="0.25">
      <c r="A1006" t="s">
        <v>5298</v>
      </c>
      <c r="B1006">
        <v>136877355</v>
      </c>
      <c r="C1006" t="s">
        <v>62</v>
      </c>
      <c r="E1006">
        <v>27505905</v>
      </c>
      <c r="F1006" t="s">
        <v>3483</v>
      </c>
      <c r="G1006" t="s">
        <v>101</v>
      </c>
      <c r="I1006">
        <v>40466569</v>
      </c>
      <c r="J1006" t="s">
        <v>3482</v>
      </c>
      <c r="K1006" s="9">
        <v>45664.708229166667</v>
      </c>
      <c r="L1006" s="9">
        <v>45664.707997685182</v>
      </c>
      <c r="M1006" s="9">
        <v>45664.708240740743</v>
      </c>
      <c r="N1006" t="s">
        <v>62</v>
      </c>
      <c r="O1006" t="s">
        <v>62</v>
      </c>
      <c r="P1006" s="8">
        <v>45664</v>
      </c>
      <c r="Q1006" t="s">
        <v>3864</v>
      </c>
      <c r="R1006" t="s">
        <v>4556</v>
      </c>
      <c r="S1006" t="s">
        <v>4857</v>
      </c>
      <c r="T1006" t="s">
        <v>3484</v>
      </c>
      <c r="Y1006" t="s">
        <v>3485</v>
      </c>
      <c r="Z1006" t="s">
        <v>106</v>
      </c>
      <c r="AA1006" t="s">
        <v>107</v>
      </c>
      <c r="AB1006" t="s">
        <v>3486</v>
      </c>
      <c r="AC1006">
        <v>6900050</v>
      </c>
      <c r="AD1006" t="s">
        <v>161</v>
      </c>
      <c r="AE1006" t="s">
        <v>3487</v>
      </c>
      <c r="AF1006">
        <v>119</v>
      </c>
      <c r="AM1006" t="s">
        <v>222</v>
      </c>
      <c r="AN1006" t="s">
        <v>108</v>
      </c>
      <c r="AP10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Row],[Comentário]]=back!C1007,back!B1007,""))))))))</f>
        <v/>
      </c>
      <c r="AQ10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7" spans="1:44" x14ac:dyDescent="0.25">
      <c r="A1007" t="s">
        <v>5298</v>
      </c>
      <c r="B1007">
        <v>136875282</v>
      </c>
      <c r="C1007" t="s">
        <v>62</v>
      </c>
      <c r="E1007">
        <v>27505905</v>
      </c>
      <c r="F1007" t="s">
        <v>3483</v>
      </c>
      <c r="G1007" t="s">
        <v>101</v>
      </c>
      <c r="I1007">
        <v>40466569</v>
      </c>
      <c r="J1007" t="s">
        <v>3482</v>
      </c>
      <c r="K1007" s="9">
        <v>45664.700300925928</v>
      </c>
      <c r="L1007" s="9">
        <v>45664.699965277781</v>
      </c>
      <c r="M1007" s="9">
        <v>45664.700300925928</v>
      </c>
      <c r="N1007" t="s">
        <v>62</v>
      </c>
      <c r="O1007" t="s">
        <v>62</v>
      </c>
      <c r="P1007" s="8">
        <v>45664</v>
      </c>
      <c r="Q1007" t="s">
        <v>3864</v>
      </c>
      <c r="R1007" t="s">
        <v>4558</v>
      </c>
      <c r="S1007" t="s">
        <v>4857</v>
      </c>
      <c r="T1007" t="s">
        <v>3484</v>
      </c>
      <c r="Y1007" t="s">
        <v>3485</v>
      </c>
      <c r="Z1007" t="s">
        <v>106</v>
      </c>
      <c r="AA1007" t="s">
        <v>107</v>
      </c>
      <c r="AB1007" t="s">
        <v>3486</v>
      </c>
      <c r="AC1007">
        <v>6900050</v>
      </c>
      <c r="AD1007" t="s">
        <v>161</v>
      </c>
      <c r="AE1007" t="s">
        <v>3487</v>
      </c>
      <c r="AF1007">
        <v>119</v>
      </c>
      <c r="AM1007" t="s">
        <v>222</v>
      </c>
      <c r="AN1007" t="s">
        <v>108</v>
      </c>
      <c r="AP10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Row],[Comentário]]=back!C1008,back!B1008,""))))))))</f>
        <v/>
      </c>
      <c r="AQ10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8" spans="1:44" x14ac:dyDescent="0.25">
      <c r="A1008" t="s">
        <v>5298</v>
      </c>
      <c r="B1008">
        <v>136873904</v>
      </c>
      <c r="C1008" t="s">
        <v>62</v>
      </c>
      <c r="E1008">
        <v>27505328</v>
      </c>
      <c r="F1008" t="s">
        <v>3497</v>
      </c>
      <c r="G1008" t="s">
        <v>101</v>
      </c>
      <c r="I1008">
        <v>40466682</v>
      </c>
      <c r="J1008" t="s">
        <v>3496</v>
      </c>
      <c r="K1008" s="9">
        <v>45664.694594907407</v>
      </c>
      <c r="L1008" s="9">
        <v>45664.690300925926</v>
      </c>
      <c r="M1008" s="9">
        <v>45664.694594907407</v>
      </c>
      <c r="N1008" t="s">
        <v>62</v>
      </c>
      <c r="O1008" t="s">
        <v>62</v>
      </c>
      <c r="P1008" s="8">
        <v>45664</v>
      </c>
      <c r="Q1008" t="s">
        <v>3864</v>
      </c>
      <c r="R1008" t="s">
        <v>4562</v>
      </c>
      <c r="S1008" t="s">
        <v>3498</v>
      </c>
      <c r="Y1008" t="s">
        <v>3499</v>
      </c>
      <c r="Z1008" t="s">
        <v>106</v>
      </c>
      <c r="AA1008" t="s">
        <v>107</v>
      </c>
      <c r="AB1008" t="s">
        <v>844</v>
      </c>
      <c r="AC1008">
        <v>18087120</v>
      </c>
      <c r="AD1008" t="s">
        <v>2673</v>
      </c>
      <c r="AE1008" t="s">
        <v>3500</v>
      </c>
      <c r="AF1008">
        <v>562</v>
      </c>
      <c r="AM1008" t="s">
        <v>222</v>
      </c>
      <c r="AN1008" t="s">
        <v>108</v>
      </c>
      <c r="AP10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Row],[Comentário]]=back!C1009,back!B1009,""))))))))</f>
        <v/>
      </c>
      <c r="AQ10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9" spans="1:44" x14ac:dyDescent="0.25">
      <c r="A1009" t="s">
        <v>5298</v>
      </c>
      <c r="B1009">
        <v>136874483</v>
      </c>
      <c r="C1009" t="s">
        <v>62</v>
      </c>
      <c r="E1009">
        <v>27505328</v>
      </c>
      <c r="F1009" t="s">
        <v>3497</v>
      </c>
      <c r="G1009" t="s">
        <v>101</v>
      </c>
      <c r="I1009">
        <v>40466682</v>
      </c>
      <c r="J1009" t="s">
        <v>3496</v>
      </c>
      <c r="K1009" s="9">
        <v>45664.696863425925</v>
      </c>
      <c r="L1009" s="9">
        <v>45664.69027777778</v>
      </c>
      <c r="M1009" s="9">
        <v>45664.696863425925</v>
      </c>
      <c r="N1009" t="s">
        <v>62</v>
      </c>
      <c r="O1009" t="s">
        <v>62</v>
      </c>
      <c r="P1009" s="8">
        <v>45664</v>
      </c>
      <c r="R1009" t="s">
        <v>4878</v>
      </c>
      <c r="S1009" t="s">
        <v>3498</v>
      </c>
      <c r="Y1009" t="s">
        <v>3499</v>
      </c>
      <c r="Z1009" t="s">
        <v>106</v>
      </c>
      <c r="AA1009" t="s">
        <v>107</v>
      </c>
      <c r="AB1009" t="s">
        <v>844</v>
      </c>
      <c r="AC1009">
        <v>18087120</v>
      </c>
      <c r="AD1009" t="s">
        <v>2673</v>
      </c>
      <c r="AE1009" t="s">
        <v>3500</v>
      </c>
      <c r="AF1009">
        <v>562</v>
      </c>
      <c r="AM1009" t="s">
        <v>222</v>
      </c>
      <c r="AN1009" t="s">
        <v>108</v>
      </c>
      <c r="AP10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Row],[Comentário]]=back!C1010,back!B1010,""))))))))</f>
        <v/>
      </c>
      <c r="AQ10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0" spans="1:44" x14ac:dyDescent="0.25">
      <c r="A1010" t="s">
        <v>5298</v>
      </c>
      <c r="B1010">
        <v>136872735</v>
      </c>
      <c r="C1010" t="s">
        <v>62</v>
      </c>
      <c r="E1010">
        <v>27501013</v>
      </c>
      <c r="F1010" t="s">
        <v>3502</v>
      </c>
      <c r="G1010" t="s">
        <v>101</v>
      </c>
      <c r="I1010">
        <v>40466850</v>
      </c>
      <c r="J1010" t="s">
        <v>3501</v>
      </c>
      <c r="K1010" s="9">
        <v>45664.689525462964</v>
      </c>
      <c r="L1010" s="9">
        <v>45664.689583333333</v>
      </c>
      <c r="M1010" s="9">
        <v>45664.689525462964</v>
      </c>
      <c r="N1010" t="s">
        <v>62</v>
      </c>
      <c r="O1010" t="s">
        <v>62</v>
      </c>
      <c r="P1010" s="8">
        <v>45664</v>
      </c>
      <c r="R1010" t="s">
        <v>4875</v>
      </c>
      <c r="S1010" t="s">
        <v>3503</v>
      </c>
      <c r="T1010" t="s">
        <v>3504</v>
      </c>
      <c r="V1010">
        <v>5511954720898</v>
      </c>
      <c r="Y1010" t="s">
        <v>3505</v>
      </c>
      <c r="Z1010" t="s">
        <v>106</v>
      </c>
      <c r="AA1010" t="s">
        <v>107</v>
      </c>
      <c r="AB1010" t="s">
        <v>3506</v>
      </c>
      <c r="AC1010">
        <v>13318344</v>
      </c>
      <c r="AD1010" t="s">
        <v>3507</v>
      </c>
      <c r="AE1010" t="s">
        <v>3508</v>
      </c>
      <c r="AF1010">
        <v>174</v>
      </c>
      <c r="AG1010" t="s">
        <v>3509</v>
      </c>
      <c r="AM1010" t="s">
        <v>222</v>
      </c>
      <c r="AN1010" t="s">
        <v>108</v>
      </c>
      <c r="AP10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Row],[Comentário]]=back!C1011,back!B1011,""))))))))</f>
        <v/>
      </c>
      <c r="AQ10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1" spans="1:44" x14ac:dyDescent="0.25">
      <c r="A1011" t="s">
        <v>5298</v>
      </c>
      <c r="B1011">
        <v>136872773</v>
      </c>
      <c r="C1011" t="s">
        <v>62</v>
      </c>
      <c r="E1011">
        <v>27501013</v>
      </c>
      <c r="F1011" t="s">
        <v>3502</v>
      </c>
      <c r="G1011" t="s">
        <v>101</v>
      </c>
      <c r="I1011">
        <v>40466850</v>
      </c>
      <c r="J1011" t="s">
        <v>3501</v>
      </c>
      <c r="K1011" s="9">
        <v>45664.689664351848</v>
      </c>
      <c r="L1011" s="9">
        <v>45664.689583333333</v>
      </c>
      <c r="M1011" s="9">
        <v>45664.689664351848</v>
      </c>
      <c r="N1011" t="s">
        <v>62</v>
      </c>
      <c r="O1011" t="s">
        <v>62</v>
      </c>
      <c r="P1011" s="8">
        <v>45664</v>
      </c>
      <c r="R1011" t="s">
        <v>4876</v>
      </c>
      <c r="S1011" t="s">
        <v>3503</v>
      </c>
      <c r="T1011" t="s">
        <v>3504</v>
      </c>
      <c r="V1011">
        <v>5511954720898</v>
      </c>
      <c r="Y1011" t="s">
        <v>3505</v>
      </c>
      <c r="Z1011" t="s">
        <v>106</v>
      </c>
      <c r="AA1011" t="s">
        <v>107</v>
      </c>
      <c r="AB1011" t="s">
        <v>3506</v>
      </c>
      <c r="AC1011">
        <v>13318344</v>
      </c>
      <c r="AD1011" t="s">
        <v>3507</v>
      </c>
      <c r="AE1011" t="s">
        <v>3508</v>
      </c>
      <c r="AF1011">
        <v>174</v>
      </c>
      <c r="AG1011" t="s">
        <v>3509</v>
      </c>
      <c r="AM1011" t="s">
        <v>222</v>
      </c>
      <c r="AN1011" t="s">
        <v>108</v>
      </c>
      <c r="AP10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Row],[Comentário]]=back!C1012,back!B1012,""))))))))</f>
        <v/>
      </c>
      <c r="AQ10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2" spans="1:44" x14ac:dyDescent="0.25">
      <c r="A1012" t="s">
        <v>5298</v>
      </c>
      <c r="B1012">
        <v>136872643</v>
      </c>
      <c r="C1012" t="s">
        <v>62</v>
      </c>
      <c r="E1012">
        <v>27501013</v>
      </c>
      <c r="F1012" t="s">
        <v>3502</v>
      </c>
      <c r="G1012" t="s">
        <v>101</v>
      </c>
      <c r="I1012">
        <v>40466850</v>
      </c>
      <c r="J1012" t="s">
        <v>3501</v>
      </c>
      <c r="K1012" s="9">
        <v>45664.689155092594</v>
      </c>
      <c r="L1012" s="9">
        <v>45664.688981481479</v>
      </c>
      <c r="M1012" s="9">
        <v>45664.689155092594</v>
      </c>
      <c r="N1012" t="s">
        <v>62</v>
      </c>
      <c r="O1012" t="s">
        <v>62</v>
      </c>
      <c r="P1012" s="8">
        <v>45664</v>
      </c>
      <c r="Q1012" t="s">
        <v>3864</v>
      </c>
      <c r="R1012" t="s">
        <v>4563</v>
      </c>
      <c r="S1012" t="s">
        <v>3503</v>
      </c>
      <c r="T1012" t="s">
        <v>3504</v>
      </c>
      <c r="V1012">
        <v>5511954720898</v>
      </c>
      <c r="Y1012" t="s">
        <v>3505</v>
      </c>
      <c r="Z1012" t="s">
        <v>106</v>
      </c>
      <c r="AA1012" t="s">
        <v>107</v>
      </c>
      <c r="AB1012" t="s">
        <v>3506</v>
      </c>
      <c r="AC1012">
        <v>13318344</v>
      </c>
      <c r="AD1012" t="s">
        <v>3507</v>
      </c>
      <c r="AE1012" t="s">
        <v>3508</v>
      </c>
      <c r="AF1012">
        <v>174</v>
      </c>
      <c r="AG1012" t="s">
        <v>3509</v>
      </c>
      <c r="AM1012" t="s">
        <v>222</v>
      </c>
      <c r="AN1012" t="s">
        <v>108</v>
      </c>
      <c r="AP10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Row],[Comentário]]=back!C1013,back!B1013,""))))))))</f>
        <v/>
      </c>
      <c r="AQ10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3" spans="1:44" x14ac:dyDescent="0.25">
      <c r="A1013" t="s">
        <v>5298</v>
      </c>
      <c r="B1013">
        <v>133379530</v>
      </c>
      <c r="C1013" t="s">
        <v>62</v>
      </c>
      <c r="E1013">
        <v>27501013</v>
      </c>
      <c r="F1013" t="s">
        <v>3502</v>
      </c>
      <c r="G1013" t="s">
        <v>101</v>
      </c>
      <c r="I1013">
        <v>40466850</v>
      </c>
      <c r="J1013" t="s">
        <v>3501</v>
      </c>
      <c r="K1013" s="9">
        <v>45603.41746527778</v>
      </c>
      <c r="L1013" s="9">
        <v>45607.416666666664</v>
      </c>
      <c r="M1013" s="9">
        <v>45664.688055555554</v>
      </c>
      <c r="N1013" t="s">
        <v>62</v>
      </c>
      <c r="O1013" t="s">
        <v>62</v>
      </c>
      <c r="P1013" s="8">
        <v>45664</v>
      </c>
      <c r="Q1013" t="s">
        <v>3864</v>
      </c>
      <c r="R1013" t="s">
        <v>3864</v>
      </c>
      <c r="S1013" t="s">
        <v>3503</v>
      </c>
      <c r="T1013" t="s">
        <v>3504</v>
      </c>
      <c r="V1013">
        <v>5511954720898</v>
      </c>
      <c r="Y1013" t="s">
        <v>3505</v>
      </c>
      <c r="Z1013" t="s">
        <v>106</v>
      </c>
      <c r="AA1013" t="s">
        <v>107</v>
      </c>
      <c r="AB1013" t="s">
        <v>3506</v>
      </c>
      <c r="AC1013">
        <v>13318344</v>
      </c>
      <c r="AD1013" t="s">
        <v>3507</v>
      </c>
      <c r="AE1013" t="s">
        <v>3508</v>
      </c>
      <c r="AF1013">
        <v>174</v>
      </c>
      <c r="AG1013" t="s">
        <v>3509</v>
      </c>
      <c r="AM1013" t="s">
        <v>222</v>
      </c>
      <c r="AN1013" t="s">
        <v>108</v>
      </c>
      <c r="AP10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Row],[Comentário]]=back!C1014,back!B1014,""))))))))</f>
        <v/>
      </c>
      <c r="AQ10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4" spans="1:44" x14ac:dyDescent="0.25">
      <c r="A1014" t="s">
        <v>5298</v>
      </c>
      <c r="B1014">
        <v>136872589</v>
      </c>
      <c r="C1014" t="s">
        <v>62</v>
      </c>
      <c r="E1014">
        <v>27501013</v>
      </c>
      <c r="F1014" t="s">
        <v>3502</v>
      </c>
      <c r="G1014" t="s">
        <v>101</v>
      </c>
      <c r="I1014">
        <v>40466850</v>
      </c>
      <c r="J1014" t="s">
        <v>3501</v>
      </c>
      <c r="K1014" s="9">
        <v>45664.688935185186</v>
      </c>
      <c r="L1014" s="9">
        <v>45664.687534722223</v>
      </c>
      <c r="M1014" s="9">
        <v>45664.688935185186</v>
      </c>
      <c r="N1014" t="s">
        <v>62</v>
      </c>
      <c r="O1014" t="s">
        <v>62</v>
      </c>
      <c r="P1014" s="8">
        <v>45664</v>
      </c>
      <c r="Q1014" t="s">
        <v>3864</v>
      </c>
      <c r="R1014" t="s">
        <v>4564</v>
      </c>
      <c r="S1014" t="s">
        <v>3503</v>
      </c>
      <c r="T1014" t="s">
        <v>3504</v>
      </c>
      <c r="V1014">
        <v>5511954720898</v>
      </c>
      <c r="Y1014" t="s">
        <v>3505</v>
      </c>
      <c r="Z1014" t="s">
        <v>106</v>
      </c>
      <c r="AA1014" t="s">
        <v>107</v>
      </c>
      <c r="AB1014" t="s">
        <v>3506</v>
      </c>
      <c r="AC1014">
        <v>13318344</v>
      </c>
      <c r="AD1014" t="s">
        <v>3507</v>
      </c>
      <c r="AE1014" t="s">
        <v>3508</v>
      </c>
      <c r="AF1014">
        <v>174</v>
      </c>
      <c r="AG1014" t="s">
        <v>3509</v>
      </c>
      <c r="AM1014" t="s">
        <v>222</v>
      </c>
      <c r="AN1014" t="s">
        <v>108</v>
      </c>
      <c r="AP10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Row],[Comentário]]=back!C1015,back!B1015,""))))))))</f>
        <v/>
      </c>
      <c r="AQ10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5" spans="1:44" x14ac:dyDescent="0.25">
      <c r="A1015" t="s">
        <v>5298</v>
      </c>
      <c r="B1015">
        <v>136872052</v>
      </c>
      <c r="C1015" t="s">
        <v>62</v>
      </c>
      <c r="E1015">
        <v>27493809</v>
      </c>
      <c r="F1015" t="s">
        <v>3676</v>
      </c>
      <c r="G1015" t="s">
        <v>101</v>
      </c>
      <c r="I1015">
        <v>40464102</v>
      </c>
      <c r="J1015" t="s">
        <v>3675</v>
      </c>
      <c r="K1015" s="9">
        <v>45664.686898148146</v>
      </c>
      <c r="L1015" s="9">
        <v>45664.685416666667</v>
      </c>
      <c r="M1015" s="9">
        <v>45664.686898148146</v>
      </c>
      <c r="N1015" t="s">
        <v>62</v>
      </c>
      <c r="O1015" t="s">
        <v>62</v>
      </c>
      <c r="P1015" s="8">
        <v>45664</v>
      </c>
      <c r="R1015" t="s">
        <v>4879</v>
      </c>
      <c r="S1015" t="s">
        <v>3677</v>
      </c>
      <c r="T1015" t="s">
        <v>4880</v>
      </c>
      <c r="Y1015" t="s">
        <v>3678</v>
      </c>
      <c r="Z1015" t="s">
        <v>106</v>
      </c>
      <c r="AA1015" t="s">
        <v>107</v>
      </c>
      <c r="AB1015" t="s">
        <v>1979</v>
      </c>
      <c r="AC1015">
        <v>13290000</v>
      </c>
      <c r="AD1015" t="s">
        <v>3542</v>
      </c>
      <c r="AE1015" t="s">
        <v>3679</v>
      </c>
      <c r="AF1015">
        <v>982</v>
      </c>
      <c r="AM1015" t="s">
        <v>119</v>
      </c>
      <c r="AN1015" t="s">
        <v>108</v>
      </c>
      <c r="AP10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Row],[Comentário]]=back!C1016,back!B1016,""))))))))</f>
        <v/>
      </c>
      <c r="AQ10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6" spans="1:44" x14ac:dyDescent="0.25">
      <c r="A1016" t="s">
        <v>5298</v>
      </c>
      <c r="B1016">
        <v>136868455</v>
      </c>
      <c r="C1016" t="s">
        <v>62</v>
      </c>
      <c r="E1016">
        <v>27493809</v>
      </c>
      <c r="F1016" t="s">
        <v>3676</v>
      </c>
      <c r="G1016" t="s">
        <v>101</v>
      </c>
      <c r="I1016">
        <v>40464102</v>
      </c>
      <c r="J1016" t="s">
        <v>3675</v>
      </c>
      <c r="K1016" s="9">
        <v>45664.685474537036</v>
      </c>
      <c r="L1016" s="9">
        <v>45664.685173611113</v>
      </c>
      <c r="M1016" s="9">
        <v>45664.685474537036</v>
      </c>
      <c r="N1016" t="s">
        <v>62</v>
      </c>
      <c r="O1016" t="s">
        <v>62</v>
      </c>
      <c r="P1016" s="8">
        <v>45664</v>
      </c>
      <c r="Q1016" t="s">
        <v>3864</v>
      </c>
      <c r="R1016" t="s">
        <v>4881</v>
      </c>
      <c r="S1016" t="s">
        <v>3677</v>
      </c>
      <c r="T1016" t="s">
        <v>4880</v>
      </c>
      <c r="Y1016" t="s">
        <v>3678</v>
      </c>
      <c r="Z1016" t="s">
        <v>106</v>
      </c>
      <c r="AA1016" t="s">
        <v>107</v>
      </c>
      <c r="AB1016" t="s">
        <v>1979</v>
      </c>
      <c r="AC1016">
        <v>13290000</v>
      </c>
      <c r="AD1016" t="s">
        <v>3542</v>
      </c>
      <c r="AE1016" t="s">
        <v>3679</v>
      </c>
      <c r="AF1016">
        <v>982</v>
      </c>
      <c r="AM1016" t="s">
        <v>119</v>
      </c>
      <c r="AN1016" t="s">
        <v>108</v>
      </c>
      <c r="AP10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Row],[Comentário]]=back!C1017,back!B1017,""))))))))</f>
        <v/>
      </c>
      <c r="AQ10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7" spans="1:44" x14ac:dyDescent="0.25">
      <c r="A1017" t="s">
        <v>5298</v>
      </c>
      <c r="B1017">
        <v>136865665</v>
      </c>
      <c r="C1017" t="s">
        <v>62</v>
      </c>
      <c r="E1017">
        <v>28663336</v>
      </c>
      <c r="F1017" t="s">
        <v>195</v>
      </c>
      <c r="G1017" t="s">
        <v>101</v>
      </c>
      <c r="K1017" s="9">
        <v>45664.675740740742</v>
      </c>
      <c r="L1017" s="9">
        <v>45664.675694444442</v>
      </c>
      <c r="M1017" s="9">
        <v>45664.675740740742</v>
      </c>
      <c r="N1017" t="s">
        <v>62</v>
      </c>
      <c r="O1017" t="s">
        <v>62</v>
      </c>
      <c r="P1017" s="8">
        <v>45664</v>
      </c>
      <c r="R1017" t="s">
        <v>4875</v>
      </c>
      <c r="AP10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Row],[Comentário]]=back!C1018,back!B1018,""))))))))</f>
        <v/>
      </c>
      <c r="AQ10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8" spans="1:44" x14ac:dyDescent="0.25">
      <c r="A1018" t="s">
        <v>5298</v>
      </c>
      <c r="B1018">
        <v>136865855</v>
      </c>
      <c r="C1018" t="s">
        <v>62</v>
      </c>
      <c r="E1018">
        <v>28663336</v>
      </c>
      <c r="F1018" t="s">
        <v>195</v>
      </c>
      <c r="G1018" t="s">
        <v>101</v>
      </c>
      <c r="K1018" s="9">
        <v>45664.676423611112</v>
      </c>
      <c r="L1018" s="9">
        <v>45664.675694444442</v>
      </c>
      <c r="M1018" s="9">
        <v>45664.676423611112</v>
      </c>
      <c r="N1018" t="s">
        <v>62</v>
      </c>
      <c r="O1018" t="s">
        <v>62</v>
      </c>
      <c r="P1018" s="8">
        <v>45664</v>
      </c>
      <c r="R1018" t="s">
        <v>4876</v>
      </c>
      <c r="AP10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Row],[Comentário]]=back!C1019,back!B1019,""))))))))</f>
        <v/>
      </c>
      <c r="AQ10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9" spans="1:44" x14ac:dyDescent="0.25">
      <c r="A1019" t="s">
        <v>5298</v>
      </c>
      <c r="B1019">
        <v>136865664</v>
      </c>
      <c r="C1019" t="s">
        <v>62</v>
      </c>
      <c r="E1019">
        <v>28663336</v>
      </c>
      <c r="F1019" t="s">
        <v>195</v>
      </c>
      <c r="G1019" t="s">
        <v>101</v>
      </c>
      <c r="K1019" s="9">
        <v>45664.675740740742</v>
      </c>
      <c r="L1019" s="9">
        <v>45664.675358796296</v>
      </c>
      <c r="M1019" s="9">
        <v>45664.675740740742</v>
      </c>
      <c r="N1019" t="s">
        <v>62</v>
      </c>
      <c r="O1019" t="s">
        <v>62</v>
      </c>
      <c r="P1019" s="8">
        <v>45664</v>
      </c>
      <c r="Q1019" t="s">
        <v>3864</v>
      </c>
      <c r="R1019" t="s">
        <v>3919</v>
      </c>
      <c r="AP10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Row],[Comentário]]=back!C1020,back!B1020,""))))))))</f>
        <v/>
      </c>
      <c r="AQ10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0" spans="1:44" x14ac:dyDescent="0.25">
      <c r="A1020" t="s">
        <v>5298</v>
      </c>
      <c r="B1020">
        <v>136865535</v>
      </c>
      <c r="C1020" t="s">
        <v>62</v>
      </c>
      <c r="E1020">
        <v>28663336</v>
      </c>
      <c r="F1020" t="s">
        <v>195</v>
      </c>
      <c r="G1020" t="s">
        <v>101</v>
      </c>
      <c r="K1020" s="9">
        <v>45664.675335648149</v>
      </c>
      <c r="L1020" s="9">
        <v>45664.675150462965</v>
      </c>
      <c r="M1020" s="9">
        <v>45664.675335648149</v>
      </c>
      <c r="N1020" t="s">
        <v>62</v>
      </c>
      <c r="O1020" t="s">
        <v>62</v>
      </c>
      <c r="P1020" s="8">
        <v>45664</v>
      </c>
      <c r="Q1020" t="s">
        <v>3864</v>
      </c>
      <c r="R1020" t="s">
        <v>3940</v>
      </c>
      <c r="AP10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Row],[Comentário]]=back!C1021,back!B1021,""))))))))</f>
        <v/>
      </c>
      <c r="AQ10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1" spans="1:44" x14ac:dyDescent="0.25">
      <c r="A1021" t="s">
        <v>5298</v>
      </c>
      <c r="B1021">
        <v>136754153</v>
      </c>
      <c r="C1021" t="s">
        <v>62</v>
      </c>
      <c r="E1021">
        <v>28663336</v>
      </c>
      <c r="F1021" t="s">
        <v>195</v>
      </c>
      <c r="G1021" t="s">
        <v>101</v>
      </c>
      <c r="K1021" s="9">
        <v>45663.658715277779</v>
      </c>
      <c r="L1021" s="9">
        <v>45664.658333333333</v>
      </c>
      <c r="M1021" s="9">
        <v>45664.67491898148</v>
      </c>
      <c r="N1021" t="s">
        <v>62</v>
      </c>
      <c r="O1021" t="s">
        <v>62</v>
      </c>
      <c r="P1021" s="8">
        <v>45664</v>
      </c>
      <c r="R1021" t="s">
        <v>3881</v>
      </c>
      <c r="AP10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Row],[Comentário]]=back!C1022,back!B1022,""))))))))</f>
        <v/>
      </c>
      <c r="AQ10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22" spans="1:44" x14ac:dyDescent="0.25">
      <c r="A1022" t="s">
        <v>5298</v>
      </c>
      <c r="B1022">
        <v>136865406</v>
      </c>
      <c r="C1022" t="s">
        <v>62</v>
      </c>
      <c r="E1022">
        <v>28663336</v>
      </c>
      <c r="F1022" t="s">
        <v>195</v>
      </c>
      <c r="G1022" t="s">
        <v>101</v>
      </c>
      <c r="K1022" s="9">
        <v>45664.674837962964</v>
      </c>
      <c r="L1022" s="9">
        <v>45664.674317129633</v>
      </c>
      <c r="M1022" s="9">
        <v>45664.674837962964</v>
      </c>
      <c r="N1022" t="s">
        <v>62</v>
      </c>
      <c r="O1022" t="s">
        <v>62</v>
      </c>
      <c r="P1022" s="8">
        <v>45664</v>
      </c>
      <c r="Q1022" t="s">
        <v>3864</v>
      </c>
      <c r="R1022" t="s">
        <v>3939</v>
      </c>
      <c r="AP10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Row],[Comentário]]=back!C1023,back!B1023,""))))))))</f>
        <v/>
      </c>
      <c r="AQ10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3" spans="1:44" x14ac:dyDescent="0.25">
      <c r="A1023" t="s">
        <v>5298</v>
      </c>
      <c r="B1023">
        <v>136865255</v>
      </c>
      <c r="C1023" t="s">
        <v>62</v>
      </c>
      <c r="E1023">
        <v>28663336</v>
      </c>
      <c r="F1023" t="s">
        <v>195</v>
      </c>
      <c r="G1023" t="s">
        <v>101</v>
      </c>
      <c r="K1023" s="9">
        <v>45664.674328703702</v>
      </c>
      <c r="L1023" s="9">
        <v>45664.673935185187</v>
      </c>
      <c r="M1023" s="9">
        <v>45664.674328703702</v>
      </c>
      <c r="N1023" t="s">
        <v>62</v>
      </c>
      <c r="O1023" t="s">
        <v>62</v>
      </c>
      <c r="P1023" s="8">
        <v>45664</v>
      </c>
      <c r="Q1023" t="s">
        <v>3864</v>
      </c>
      <c r="R1023" t="s">
        <v>3919</v>
      </c>
      <c r="AP10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Row],[Comentário]]=back!C1024,back!B1024,""))))))))</f>
        <v/>
      </c>
      <c r="AQ10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4" spans="1:44" x14ac:dyDescent="0.25">
      <c r="A1024" t="s">
        <v>5298</v>
      </c>
      <c r="B1024">
        <v>136865000</v>
      </c>
      <c r="C1024" t="s">
        <v>62</v>
      </c>
      <c r="E1024">
        <v>27500921</v>
      </c>
      <c r="F1024" t="s">
        <v>3511</v>
      </c>
      <c r="G1024" t="s">
        <v>101</v>
      </c>
      <c r="I1024">
        <v>40466815</v>
      </c>
      <c r="J1024" t="s">
        <v>3510</v>
      </c>
      <c r="K1024" s="9">
        <v>45664.673263888886</v>
      </c>
      <c r="L1024" s="9">
        <v>45664.67291666667</v>
      </c>
      <c r="M1024" s="9">
        <v>45664.673263888886</v>
      </c>
      <c r="N1024" t="s">
        <v>62</v>
      </c>
      <c r="O1024" t="s">
        <v>62</v>
      </c>
      <c r="P1024" s="8">
        <v>45664</v>
      </c>
      <c r="R1024" t="s">
        <v>4876</v>
      </c>
      <c r="S1024" t="s">
        <v>3512</v>
      </c>
      <c r="T1024" t="s">
        <v>3513</v>
      </c>
      <c r="Y1024" t="s">
        <v>3514</v>
      </c>
      <c r="Z1024" t="s">
        <v>106</v>
      </c>
      <c r="AA1024" t="s">
        <v>1074</v>
      </c>
      <c r="AB1024" t="s">
        <v>1075</v>
      </c>
      <c r="AC1024">
        <v>29103300</v>
      </c>
      <c r="AD1024" t="s">
        <v>3515</v>
      </c>
      <c r="AE1024" t="s">
        <v>3516</v>
      </c>
      <c r="AF1024">
        <v>4000</v>
      </c>
      <c r="AG1024" t="s">
        <v>3517</v>
      </c>
      <c r="AM1024" t="s">
        <v>222</v>
      </c>
      <c r="AN1024" t="s">
        <v>261</v>
      </c>
      <c r="AP10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Row],[Comentário]]=back!C1025,back!B1025,""))))))))</f>
        <v/>
      </c>
      <c r="AQ10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5" spans="1:44" x14ac:dyDescent="0.25">
      <c r="A1025" t="s">
        <v>5298</v>
      </c>
      <c r="B1025">
        <v>136864965</v>
      </c>
      <c r="C1025" t="s">
        <v>62</v>
      </c>
      <c r="E1025">
        <v>27500921</v>
      </c>
      <c r="F1025" t="s">
        <v>3511</v>
      </c>
      <c r="G1025" t="s">
        <v>101</v>
      </c>
      <c r="I1025">
        <v>40466815</v>
      </c>
      <c r="J1025" t="s">
        <v>3510</v>
      </c>
      <c r="K1025" s="9">
        <v>45664.673090277778</v>
      </c>
      <c r="L1025" s="9">
        <v>45664.672511574077</v>
      </c>
      <c r="M1025" s="9">
        <v>45664.673090277778</v>
      </c>
      <c r="N1025" t="s">
        <v>62</v>
      </c>
      <c r="O1025" t="s">
        <v>62</v>
      </c>
      <c r="P1025" s="8">
        <v>45664</v>
      </c>
      <c r="Q1025" t="s">
        <v>3864</v>
      </c>
      <c r="R1025" t="s">
        <v>4790</v>
      </c>
      <c r="S1025" t="s">
        <v>3512</v>
      </c>
      <c r="T1025" t="s">
        <v>3513</v>
      </c>
      <c r="Y1025" t="s">
        <v>3514</v>
      </c>
      <c r="Z1025" t="s">
        <v>106</v>
      </c>
      <c r="AA1025" t="s">
        <v>1074</v>
      </c>
      <c r="AB1025" t="s">
        <v>1075</v>
      </c>
      <c r="AC1025">
        <v>29103300</v>
      </c>
      <c r="AD1025" t="s">
        <v>3515</v>
      </c>
      <c r="AE1025" t="s">
        <v>3516</v>
      </c>
      <c r="AF1025">
        <v>4000</v>
      </c>
      <c r="AG1025" t="s">
        <v>3517</v>
      </c>
      <c r="AM1025" t="s">
        <v>222</v>
      </c>
      <c r="AN1025" t="s">
        <v>261</v>
      </c>
      <c r="AP10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Row],[Comentário]]=back!C1026,back!B1026,""))))))))</f>
        <v/>
      </c>
      <c r="AQ10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6" spans="1:44" x14ac:dyDescent="0.25">
      <c r="A1026" t="s">
        <v>5298</v>
      </c>
      <c r="B1026">
        <v>136864962</v>
      </c>
      <c r="C1026" t="s">
        <v>62</v>
      </c>
      <c r="E1026">
        <v>27500921</v>
      </c>
      <c r="F1026" t="s">
        <v>3511</v>
      </c>
      <c r="G1026" t="s">
        <v>101</v>
      </c>
      <c r="I1026">
        <v>40466815</v>
      </c>
      <c r="J1026" t="s">
        <v>3510</v>
      </c>
      <c r="K1026" s="9">
        <v>45664.673090277778</v>
      </c>
      <c r="L1026" s="9">
        <v>45664.672222222223</v>
      </c>
      <c r="M1026" s="9">
        <v>45664.673090277778</v>
      </c>
      <c r="N1026" t="s">
        <v>62</v>
      </c>
      <c r="O1026" t="s">
        <v>62</v>
      </c>
      <c r="P1026" s="8">
        <v>45664</v>
      </c>
      <c r="R1026" t="s">
        <v>4875</v>
      </c>
      <c r="S1026" t="s">
        <v>3512</v>
      </c>
      <c r="T1026" t="s">
        <v>3513</v>
      </c>
      <c r="Y1026" t="s">
        <v>3514</v>
      </c>
      <c r="Z1026" t="s">
        <v>106</v>
      </c>
      <c r="AA1026" t="s">
        <v>1074</v>
      </c>
      <c r="AB1026" t="s">
        <v>1075</v>
      </c>
      <c r="AC1026">
        <v>29103300</v>
      </c>
      <c r="AD1026" t="s">
        <v>3515</v>
      </c>
      <c r="AE1026" t="s">
        <v>3516</v>
      </c>
      <c r="AF1026">
        <v>4000</v>
      </c>
      <c r="AG1026" t="s">
        <v>3517</v>
      </c>
      <c r="AM1026" t="s">
        <v>222</v>
      </c>
      <c r="AN1026" t="s">
        <v>261</v>
      </c>
      <c r="AP10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Row],[Comentário]]=back!C1027,back!B1027,""))))))))</f>
        <v/>
      </c>
      <c r="AQ10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7" spans="1:44" x14ac:dyDescent="0.25">
      <c r="A1027" t="s">
        <v>5298</v>
      </c>
      <c r="B1027">
        <v>136864846</v>
      </c>
      <c r="C1027" t="s">
        <v>62</v>
      </c>
      <c r="E1027">
        <v>27500921</v>
      </c>
      <c r="F1027" t="s">
        <v>3511</v>
      </c>
      <c r="G1027" t="s">
        <v>101</v>
      </c>
      <c r="I1027">
        <v>40466815</v>
      </c>
      <c r="J1027" t="s">
        <v>3510</v>
      </c>
      <c r="K1027" s="9">
        <v>45664.672592592593</v>
      </c>
      <c r="L1027" s="9">
        <v>45664.672025462962</v>
      </c>
      <c r="M1027" s="9">
        <v>45664.672592592593</v>
      </c>
      <c r="N1027" t="s">
        <v>62</v>
      </c>
      <c r="O1027" t="s">
        <v>62</v>
      </c>
      <c r="P1027" s="8">
        <v>45664</v>
      </c>
      <c r="Q1027" t="s">
        <v>3864</v>
      </c>
      <c r="R1027" t="s">
        <v>4565</v>
      </c>
      <c r="S1027" t="s">
        <v>3512</v>
      </c>
      <c r="T1027" t="s">
        <v>3513</v>
      </c>
      <c r="Y1027" t="s">
        <v>3514</v>
      </c>
      <c r="Z1027" t="s">
        <v>106</v>
      </c>
      <c r="AA1027" t="s">
        <v>1074</v>
      </c>
      <c r="AB1027" t="s">
        <v>1075</v>
      </c>
      <c r="AC1027">
        <v>29103300</v>
      </c>
      <c r="AD1027" t="s">
        <v>3515</v>
      </c>
      <c r="AE1027" t="s">
        <v>3516</v>
      </c>
      <c r="AF1027">
        <v>4000</v>
      </c>
      <c r="AG1027" t="s">
        <v>3517</v>
      </c>
      <c r="AM1027" t="s">
        <v>222</v>
      </c>
      <c r="AN1027" t="s">
        <v>261</v>
      </c>
      <c r="AP10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Row],[Comentário]]=back!C1028,back!B1028,""))))))))</f>
        <v/>
      </c>
      <c r="AQ10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8" spans="1:44" x14ac:dyDescent="0.25">
      <c r="A1028" t="s">
        <v>5298</v>
      </c>
      <c r="B1028">
        <v>136864405</v>
      </c>
      <c r="C1028" t="s">
        <v>62</v>
      </c>
      <c r="E1028">
        <v>27500921</v>
      </c>
      <c r="F1028" t="s">
        <v>3511</v>
      </c>
      <c r="G1028" t="s">
        <v>101</v>
      </c>
      <c r="I1028">
        <v>40466815</v>
      </c>
      <c r="J1028" t="s">
        <v>3510</v>
      </c>
      <c r="K1028" s="9">
        <v>45664.670706018522</v>
      </c>
      <c r="L1028" s="9">
        <v>45664.670312499999</v>
      </c>
      <c r="M1028" s="9">
        <v>45664.670706018522</v>
      </c>
      <c r="N1028" t="s">
        <v>62</v>
      </c>
      <c r="O1028" t="s">
        <v>62</v>
      </c>
      <c r="P1028" s="8">
        <v>45664</v>
      </c>
      <c r="Q1028" t="s">
        <v>3864</v>
      </c>
      <c r="R1028" t="s">
        <v>4565</v>
      </c>
      <c r="S1028" t="s">
        <v>3512</v>
      </c>
      <c r="T1028" t="s">
        <v>3513</v>
      </c>
      <c r="Y1028" t="s">
        <v>3514</v>
      </c>
      <c r="Z1028" t="s">
        <v>106</v>
      </c>
      <c r="AA1028" t="s">
        <v>1074</v>
      </c>
      <c r="AB1028" t="s">
        <v>1075</v>
      </c>
      <c r="AC1028">
        <v>29103300</v>
      </c>
      <c r="AD1028" t="s">
        <v>3515</v>
      </c>
      <c r="AE1028" t="s">
        <v>3516</v>
      </c>
      <c r="AF1028">
        <v>4000</v>
      </c>
      <c r="AG1028" t="s">
        <v>3517</v>
      </c>
      <c r="AM1028" t="s">
        <v>222</v>
      </c>
      <c r="AN1028" t="s">
        <v>261</v>
      </c>
      <c r="AP10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Row],[Comentário]]=back!C1029,back!B1029,""))))))))</f>
        <v/>
      </c>
      <c r="AQ10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9" spans="1:44" x14ac:dyDescent="0.25">
      <c r="A1029" t="s">
        <v>5298</v>
      </c>
      <c r="B1029">
        <v>136864295</v>
      </c>
      <c r="C1029" t="s">
        <v>62</v>
      </c>
      <c r="E1029">
        <v>27500921</v>
      </c>
      <c r="F1029" t="s">
        <v>3511</v>
      </c>
      <c r="G1029" t="s">
        <v>101</v>
      </c>
      <c r="I1029">
        <v>40466815</v>
      </c>
      <c r="J1029" t="s">
        <v>3510</v>
      </c>
      <c r="K1029" s="9">
        <v>45664.670300925929</v>
      </c>
      <c r="L1029" s="9">
        <v>45664.669687499998</v>
      </c>
      <c r="M1029" s="9">
        <v>45664.670300925929</v>
      </c>
      <c r="N1029" t="s">
        <v>62</v>
      </c>
      <c r="O1029" t="s">
        <v>62</v>
      </c>
      <c r="P1029" s="8">
        <v>45664</v>
      </c>
      <c r="Q1029" t="s">
        <v>3864</v>
      </c>
      <c r="R1029" t="s">
        <v>4790</v>
      </c>
      <c r="S1029" t="s">
        <v>3512</v>
      </c>
      <c r="T1029" t="s">
        <v>3513</v>
      </c>
      <c r="Y1029" t="s">
        <v>3514</v>
      </c>
      <c r="Z1029" t="s">
        <v>106</v>
      </c>
      <c r="AA1029" t="s">
        <v>1074</v>
      </c>
      <c r="AB1029" t="s">
        <v>1075</v>
      </c>
      <c r="AC1029">
        <v>29103300</v>
      </c>
      <c r="AD1029" t="s">
        <v>3515</v>
      </c>
      <c r="AE1029" t="s">
        <v>3516</v>
      </c>
      <c r="AF1029">
        <v>4000</v>
      </c>
      <c r="AG1029" t="s">
        <v>3517</v>
      </c>
      <c r="AM1029" t="s">
        <v>222</v>
      </c>
      <c r="AN1029" t="s">
        <v>261</v>
      </c>
      <c r="AP10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Row],[Comentário]]=back!C1030,back!B1030,""))))))))</f>
        <v/>
      </c>
      <c r="AQ10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0" spans="1:44" x14ac:dyDescent="0.25">
      <c r="A1030" t="s">
        <v>5298</v>
      </c>
      <c r="B1030">
        <v>136863875</v>
      </c>
      <c r="C1030" t="s">
        <v>62</v>
      </c>
      <c r="E1030">
        <v>27500708</v>
      </c>
      <c r="F1030" t="s">
        <v>3519</v>
      </c>
      <c r="G1030" t="s">
        <v>101</v>
      </c>
      <c r="I1030">
        <v>40466743</v>
      </c>
      <c r="J1030" t="s">
        <v>3518</v>
      </c>
      <c r="K1030" s="9">
        <v>45664.668587962966</v>
      </c>
      <c r="L1030" s="9">
        <v>45664.668055555558</v>
      </c>
      <c r="M1030" s="9">
        <v>45664.668587962966</v>
      </c>
      <c r="N1030" t="s">
        <v>62</v>
      </c>
      <c r="O1030" t="s">
        <v>62</v>
      </c>
      <c r="P1030" s="8">
        <v>45664</v>
      </c>
      <c r="R1030" t="s">
        <v>4875</v>
      </c>
      <c r="S1030" t="s">
        <v>3520</v>
      </c>
      <c r="T1030" t="s">
        <v>3521</v>
      </c>
      <c r="V1030">
        <v>551136125600</v>
      </c>
      <c r="Y1030" t="s">
        <v>3522</v>
      </c>
      <c r="Z1030" t="s">
        <v>106</v>
      </c>
      <c r="AA1030" t="s">
        <v>107</v>
      </c>
      <c r="AB1030" t="s">
        <v>3523</v>
      </c>
      <c r="AC1030">
        <v>9380000</v>
      </c>
      <c r="AD1030" t="s">
        <v>3524</v>
      </c>
      <c r="AE1030" t="s">
        <v>3525</v>
      </c>
      <c r="AF1030">
        <v>1240</v>
      </c>
      <c r="AM1030" t="s">
        <v>222</v>
      </c>
      <c r="AN1030" t="s">
        <v>108</v>
      </c>
      <c r="AP10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Row],[Comentário]]=back!C1031,back!B1031,""))))))))</f>
        <v/>
      </c>
      <c r="AQ10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1" spans="1:44" x14ac:dyDescent="0.25">
      <c r="A1031" t="s">
        <v>5298</v>
      </c>
      <c r="B1031">
        <v>136863911</v>
      </c>
      <c r="C1031" t="s">
        <v>62</v>
      </c>
      <c r="E1031">
        <v>27500708</v>
      </c>
      <c r="F1031" t="s">
        <v>3519</v>
      </c>
      <c r="G1031" t="s">
        <v>101</v>
      </c>
      <c r="I1031">
        <v>40466743</v>
      </c>
      <c r="J1031" t="s">
        <v>3518</v>
      </c>
      <c r="K1031" s="9">
        <v>45664.668749999997</v>
      </c>
      <c r="L1031" s="9">
        <v>45664.668055555558</v>
      </c>
      <c r="M1031" s="9">
        <v>45664.668749999997</v>
      </c>
      <c r="N1031" t="s">
        <v>62</v>
      </c>
      <c r="O1031" t="s">
        <v>62</v>
      </c>
      <c r="P1031" s="8">
        <v>45664</v>
      </c>
      <c r="R1031" t="s">
        <v>4882</v>
      </c>
      <c r="S1031" t="s">
        <v>3520</v>
      </c>
      <c r="T1031" t="s">
        <v>3521</v>
      </c>
      <c r="V1031">
        <v>551136125600</v>
      </c>
      <c r="Y1031" t="s">
        <v>3522</v>
      </c>
      <c r="Z1031" t="s">
        <v>106</v>
      </c>
      <c r="AA1031" t="s">
        <v>107</v>
      </c>
      <c r="AB1031" t="s">
        <v>3523</v>
      </c>
      <c r="AC1031">
        <v>9380000</v>
      </c>
      <c r="AD1031" t="s">
        <v>3524</v>
      </c>
      <c r="AE1031" t="s">
        <v>3525</v>
      </c>
      <c r="AF1031">
        <v>1240</v>
      </c>
      <c r="AM1031" t="s">
        <v>222</v>
      </c>
      <c r="AN1031" t="s">
        <v>108</v>
      </c>
      <c r="AP10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Row],[Comentário]]=back!C1032,back!B1032,""))))))))</f>
        <v/>
      </c>
      <c r="AQ10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2" spans="1:44" x14ac:dyDescent="0.25">
      <c r="A1032" t="s">
        <v>5298</v>
      </c>
      <c r="B1032">
        <v>136863873</v>
      </c>
      <c r="C1032" t="s">
        <v>62</v>
      </c>
      <c r="E1032">
        <v>27500708</v>
      </c>
      <c r="F1032" t="s">
        <v>3519</v>
      </c>
      <c r="G1032" t="s">
        <v>101</v>
      </c>
      <c r="I1032">
        <v>40466743</v>
      </c>
      <c r="J1032" t="s">
        <v>3518</v>
      </c>
      <c r="K1032" s="9">
        <v>45664.668576388889</v>
      </c>
      <c r="L1032" s="9">
        <v>45664.667858796296</v>
      </c>
      <c r="M1032" s="9">
        <v>45664.668587962966</v>
      </c>
      <c r="N1032" t="s">
        <v>62</v>
      </c>
      <c r="O1032" t="s">
        <v>62</v>
      </c>
      <c r="P1032" s="8">
        <v>45664</v>
      </c>
      <c r="Q1032" t="s">
        <v>3864</v>
      </c>
      <c r="R1032" t="s">
        <v>4567</v>
      </c>
      <c r="S1032" t="s">
        <v>3520</v>
      </c>
      <c r="T1032" t="s">
        <v>3521</v>
      </c>
      <c r="V1032">
        <v>551136125600</v>
      </c>
      <c r="Y1032" t="s">
        <v>3522</v>
      </c>
      <c r="Z1032" t="s">
        <v>106</v>
      </c>
      <c r="AA1032" t="s">
        <v>107</v>
      </c>
      <c r="AB1032" t="s">
        <v>3523</v>
      </c>
      <c r="AC1032">
        <v>9380000</v>
      </c>
      <c r="AD1032" t="s">
        <v>3524</v>
      </c>
      <c r="AE1032" t="s">
        <v>3525</v>
      </c>
      <c r="AF1032">
        <v>1240</v>
      </c>
      <c r="AM1032" t="s">
        <v>222</v>
      </c>
      <c r="AN1032" t="s">
        <v>108</v>
      </c>
      <c r="AP10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Row],[Comentário]]=back!C1033,back!B1033,""))))))))</f>
        <v/>
      </c>
      <c r="AQ10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3" spans="1:44" x14ac:dyDescent="0.25">
      <c r="A1033" t="s">
        <v>5298</v>
      </c>
      <c r="B1033">
        <v>136863682</v>
      </c>
      <c r="C1033" t="s">
        <v>62</v>
      </c>
      <c r="E1033">
        <v>27500708</v>
      </c>
      <c r="F1033" t="s">
        <v>3519</v>
      </c>
      <c r="G1033" t="s">
        <v>101</v>
      </c>
      <c r="I1033">
        <v>40466743</v>
      </c>
      <c r="J1033" t="s">
        <v>3518</v>
      </c>
      <c r="K1033" s="9">
        <v>45664.667881944442</v>
      </c>
      <c r="L1033" s="9">
        <v>45664.667071759257</v>
      </c>
      <c r="M1033" s="9">
        <v>45664.667893518519</v>
      </c>
      <c r="N1033" t="s">
        <v>62</v>
      </c>
      <c r="O1033" t="s">
        <v>62</v>
      </c>
      <c r="P1033" s="8">
        <v>45664</v>
      </c>
      <c r="Q1033" t="s">
        <v>3864</v>
      </c>
      <c r="R1033" t="s">
        <v>4883</v>
      </c>
      <c r="S1033" t="s">
        <v>3520</v>
      </c>
      <c r="T1033" t="s">
        <v>3521</v>
      </c>
      <c r="V1033">
        <v>551136125600</v>
      </c>
      <c r="Y1033" t="s">
        <v>3522</v>
      </c>
      <c r="Z1033" t="s">
        <v>106</v>
      </c>
      <c r="AA1033" t="s">
        <v>107</v>
      </c>
      <c r="AB1033" t="s">
        <v>3523</v>
      </c>
      <c r="AC1033">
        <v>9380000</v>
      </c>
      <c r="AD1033" t="s">
        <v>3524</v>
      </c>
      <c r="AE1033" t="s">
        <v>3525</v>
      </c>
      <c r="AF1033">
        <v>1240</v>
      </c>
      <c r="AM1033" t="s">
        <v>222</v>
      </c>
      <c r="AN1033" t="s">
        <v>108</v>
      </c>
      <c r="AP10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Row],[Comentário]]=back!C1034,back!B1034,""))))))))</f>
        <v/>
      </c>
      <c r="AQ10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4" spans="1:44" x14ac:dyDescent="0.25">
      <c r="A1034" t="s">
        <v>5298</v>
      </c>
      <c r="B1034">
        <v>136862646</v>
      </c>
      <c r="C1034" t="s">
        <v>62</v>
      </c>
      <c r="E1034">
        <v>27500708</v>
      </c>
      <c r="F1034" t="s">
        <v>3519</v>
      </c>
      <c r="G1034" t="s">
        <v>101</v>
      </c>
      <c r="I1034">
        <v>40466743</v>
      </c>
      <c r="J1034" t="s">
        <v>3518</v>
      </c>
      <c r="K1034" s="9">
        <v>45664.663645833331</v>
      </c>
      <c r="L1034" s="9">
        <v>45664.662812499999</v>
      </c>
      <c r="M1034" s="9">
        <v>45664.663645833331</v>
      </c>
      <c r="N1034" t="s">
        <v>62</v>
      </c>
      <c r="O1034" t="s">
        <v>62</v>
      </c>
      <c r="P1034" s="8">
        <v>45664</v>
      </c>
      <c r="Q1034" t="s">
        <v>3864</v>
      </c>
      <c r="R1034" t="s">
        <v>4567</v>
      </c>
      <c r="S1034" t="s">
        <v>3520</v>
      </c>
      <c r="T1034" t="s">
        <v>3521</v>
      </c>
      <c r="V1034">
        <v>551136125600</v>
      </c>
      <c r="Y1034" t="s">
        <v>3522</v>
      </c>
      <c r="Z1034" t="s">
        <v>106</v>
      </c>
      <c r="AA1034" t="s">
        <v>107</v>
      </c>
      <c r="AB1034" t="s">
        <v>3523</v>
      </c>
      <c r="AC1034">
        <v>9380000</v>
      </c>
      <c r="AD1034" t="s">
        <v>3524</v>
      </c>
      <c r="AE1034" t="s">
        <v>3525</v>
      </c>
      <c r="AF1034">
        <v>1240</v>
      </c>
      <c r="AM1034" t="s">
        <v>222</v>
      </c>
      <c r="AN1034" t="s">
        <v>108</v>
      </c>
      <c r="AP10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Row],[Comentário]]=back!C1035,back!B1035,""))))))))</f>
        <v/>
      </c>
      <c r="AQ10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5" spans="1:44" x14ac:dyDescent="0.25">
      <c r="A1035" t="s">
        <v>5298</v>
      </c>
      <c r="B1035">
        <v>136862109</v>
      </c>
      <c r="C1035" t="s">
        <v>62</v>
      </c>
      <c r="E1035">
        <v>27506595</v>
      </c>
      <c r="F1035" t="s">
        <v>3527</v>
      </c>
      <c r="G1035" t="s">
        <v>101</v>
      </c>
      <c r="I1035">
        <v>40466608</v>
      </c>
      <c r="J1035" t="s">
        <v>3526</v>
      </c>
      <c r="K1035" s="9">
        <v>45664.661631944444</v>
      </c>
      <c r="L1035" s="9">
        <v>45664.660416666666</v>
      </c>
      <c r="M1035" s="9">
        <v>45664.661631944444</v>
      </c>
      <c r="N1035" t="s">
        <v>62</v>
      </c>
      <c r="O1035" t="s">
        <v>62</v>
      </c>
      <c r="P1035" s="8">
        <v>45664</v>
      </c>
      <c r="R1035" t="s">
        <v>4884</v>
      </c>
      <c r="S1035" t="s">
        <v>3528</v>
      </c>
      <c r="T1035" t="s">
        <v>3529</v>
      </c>
      <c r="V1035">
        <v>554332748611</v>
      </c>
      <c r="Y1035" t="s">
        <v>3530</v>
      </c>
      <c r="Z1035" t="s">
        <v>106</v>
      </c>
      <c r="AA1035" t="s">
        <v>315</v>
      </c>
      <c r="AB1035" t="s">
        <v>3410</v>
      </c>
      <c r="AC1035">
        <v>86703290</v>
      </c>
      <c r="AD1035" t="s">
        <v>2721</v>
      </c>
      <c r="AE1035" t="s">
        <v>3531</v>
      </c>
      <c r="AF1035">
        <v>145</v>
      </c>
      <c r="AM1035" t="s">
        <v>222</v>
      </c>
      <c r="AN1035" t="s">
        <v>108</v>
      </c>
      <c r="AP10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Row],[Comentário]]=back!C1036,back!B1036,""))))))))</f>
        <v/>
      </c>
      <c r="AQ10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6" spans="1:44" x14ac:dyDescent="0.25">
      <c r="A1036" t="s">
        <v>5298</v>
      </c>
      <c r="B1036">
        <v>133369657</v>
      </c>
      <c r="C1036" t="s">
        <v>62</v>
      </c>
      <c r="E1036">
        <v>27506595</v>
      </c>
      <c r="F1036" t="s">
        <v>3527</v>
      </c>
      <c r="G1036" t="s">
        <v>101</v>
      </c>
      <c r="I1036">
        <v>40466608</v>
      </c>
      <c r="J1036" t="s">
        <v>3526</v>
      </c>
      <c r="K1036" s="9">
        <v>45603.386458333334</v>
      </c>
      <c r="L1036" s="9">
        <v>45607.375</v>
      </c>
      <c r="M1036" s="9">
        <v>45664.659016203703</v>
      </c>
      <c r="N1036" t="s">
        <v>62</v>
      </c>
      <c r="O1036" t="s">
        <v>62</v>
      </c>
      <c r="P1036" s="8">
        <v>45664</v>
      </c>
      <c r="Q1036" t="s">
        <v>3864</v>
      </c>
      <c r="R1036" t="s">
        <v>3864</v>
      </c>
      <c r="S1036" t="s">
        <v>3528</v>
      </c>
      <c r="T1036" t="s">
        <v>3529</v>
      </c>
      <c r="V1036">
        <v>554332748611</v>
      </c>
      <c r="Y1036" t="s">
        <v>3530</v>
      </c>
      <c r="Z1036" t="s">
        <v>106</v>
      </c>
      <c r="AA1036" t="s">
        <v>315</v>
      </c>
      <c r="AB1036" t="s">
        <v>3410</v>
      </c>
      <c r="AC1036">
        <v>86703290</v>
      </c>
      <c r="AD1036" t="s">
        <v>2721</v>
      </c>
      <c r="AE1036" t="s">
        <v>3531</v>
      </c>
      <c r="AF1036">
        <v>145</v>
      </c>
      <c r="AM1036" t="s">
        <v>222</v>
      </c>
      <c r="AN1036" t="s">
        <v>108</v>
      </c>
      <c r="AP10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Row],[Comentário]]=back!C1037,back!B1037,""))))))))</f>
        <v/>
      </c>
      <c r="AQ10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7" spans="1:44" x14ac:dyDescent="0.25">
      <c r="A1037" t="s">
        <v>5298</v>
      </c>
      <c r="B1037">
        <v>136423432</v>
      </c>
      <c r="C1037" t="s">
        <v>62</v>
      </c>
      <c r="E1037">
        <v>27506595</v>
      </c>
      <c r="F1037" t="s">
        <v>3527</v>
      </c>
      <c r="G1037" t="s">
        <v>101</v>
      </c>
      <c r="I1037">
        <v>40466608</v>
      </c>
      <c r="J1037" t="s">
        <v>3526</v>
      </c>
      <c r="K1037" s="9">
        <v>45646.550162037034</v>
      </c>
      <c r="L1037" s="9">
        <v>45646.569444444445</v>
      </c>
      <c r="M1037" s="9">
        <v>45664.653773148151</v>
      </c>
      <c r="N1037" t="s">
        <v>62</v>
      </c>
      <c r="O1037" t="s">
        <v>62</v>
      </c>
      <c r="P1037" s="8">
        <v>45664</v>
      </c>
      <c r="R1037" t="s">
        <v>3874</v>
      </c>
      <c r="S1037" t="s">
        <v>3528</v>
      </c>
      <c r="T1037" t="s">
        <v>3529</v>
      </c>
      <c r="V1037">
        <v>554332748611</v>
      </c>
      <c r="Y1037" t="s">
        <v>3530</v>
      </c>
      <c r="Z1037" t="s">
        <v>106</v>
      </c>
      <c r="AA1037" t="s">
        <v>315</v>
      </c>
      <c r="AB1037" t="s">
        <v>3410</v>
      </c>
      <c r="AC1037">
        <v>86703290</v>
      </c>
      <c r="AD1037" t="s">
        <v>2721</v>
      </c>
      <c r="AE1037" t="s">
        <v>3531</v>
      </c>
      <c r="AF1037">
        <v>145</v>
      </c>
      <c r="AM1037" t="s">
        <v>222</v>
      </c>
      <c r="AN1037" t="s">
        <v>108</v>
      </c>
      <c r="AP10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Row],[Comentário]]=back!C1038,back!B1038,""))))))))</f>
        <v/>
      </c>
      <c r="AQ10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38" spans="1:44" x14ac:dyDescent="0.25">
      <c r="A1038" t="s">
        <v>5298</v>
      </c>
      <c r="B1038">
        <v>136860959</v>
      </c>
      <c r="C1038" t="s">
        <v>62</v>
      </c>
      <c r="E1038">
        <v>27506595</v>
      </c>
      <c r="F1038" t="s">
        <v>3527</v>
      </c>
      <c r="G1038" t="s">
        <v>101</v>
      </c>
      <c r="I1038">
        <v>40466608</v>
      </c>
      <c r="J1038" t="s">
        <v>3526</v>
      </c>
      <c r="K1038" s="9">
        <v>45664.656967592593</v>
      </c>
      <c r="L1038" s="9">
        <v>45664.653865740744</v>
      </c>
      <c r="M1038" s="9">
        <v>45664.656990740739</v>
      </c>
      <c r="N1038" t="s">
        <v>62</v>
      </c>
      <c r="O1038" t="s">
        <v>62</v>
      </c>
      <c r="P1038" s="8">
        <v>45664</v>
      </c>
      <c r="Q1038" t="s">
        <v>3864</v>
      </c>
      <c r="R1038" t="s">
        <v>4570</v>
      </c>
      <c r="S1038" t="s">
        <v>3528</v>
      </c>
      <c r="T1038" t="s">
        <v>3529</v>
      </c>
      <c r="V1038">
        <v>554332748611</v>
      </c>
      <c r="Y1038" t="s">
        <v>3530</v>
      </c>
      <c r="Z1038" t="s">
        <v>106</v>
      </c>
      <c r="AA1038" t="s">
        <v>315</v>
      </c>
      <c r="AB1038" t="s">
        <v>3410</v>
      </c>
      <c r="AC1038">
        <v>86703290</v>
      </c>
      <c r="AD1038" t="s">
        <v>2721</v>
      </c>
      <c r="AE1038" t="s">
        <v>3531</v>
      </c>
      <c r="AF1038">
        <v>145</v>
      </c>
      <c r="AM1038" t="s">
        <v>222</v>
      </c>
      <c r="AN1038" t="s">
        <v>108</v>
      </c>
      <c r="AP10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Row],[Comentário]]=back!C1039,back!B1039,""))))))))</f>
        <v/>
      </c>
      <c r="AQ10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9" spans="1:44" x14ac:dyDescent="0.25">
      <c r="A1039" t="s">
        <v>5298</v>
      </c>
      <c r="B1039">
        <v>136841654</v>
      </c>
      <c r="C1039" t="s">
        <v>62</v>
      </c>
      <c r="E1039">
        <v>27543535</v>
      </c>
      <c r="F1039" t="s">
        <v>3556</v>
      </c>
      <c r="G1039" t="s">
        <v>101</v>
      </c>
      <c r="I1039">
        <v>40502310</v>
      </c>
      <c r="J1039" t="s">
        <v>3555</v>
      </c>
      <c r="K1039" s="9">
        <v>45664.652071759258</v>
      </c>
      <c r="L1039" s="9">
        <v>45664.652083333334</v>
      </c>
      <c r="M1039" s="9">
        <v>45664.652071759258</v>
      </c>
      <c r="N1039" t="s">
        <v>62</v>
      </c>
      <c r="O1039" t="s">
        <v>62</v>
      </c>
      <c r="P1039" s="8">
        <v>45664</v>
      </c>
      <c r="R1039" t="s">
        <v>4875</v>
      </c>
      <c r="S1039" t="s">
        <v>3557</v>
      </c>
      <c r="Y1039" t="s">
        <v>3558</v>
      </c>
      <c r="Z1039" t="s">
        <v>106</v>
      </c>
      <c r="AA1039" t="s">
        <v>107</v>
      </c>
      <c r="AB1039" t="s">
        <v>837</v>
      </c>
      <c r="AC1039">
        <v>13240000</v>
      </c>
      <c r="AD1039" t="s">
        <v>3559</v>
      </c>
      <c r="AE1039" t="s">
        <v>3560</v>
      </c>
      <c r="AF1039">
        <v>0</v>
      </c>
      <c r="AG1039" t="s">
        <v>3561</v>
      </c>
      <c r="AM1039" t="s">
        <v>222</v>
      </c>
      <c r="AN1039" t="s">
        <v>1474</v>
      </c>
      <c r="AP10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Row],[Comentário]]=back!C1040,back!B1040,""))))))))</f>
        <v/>
      </c>
      <c r="AQ10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0" spans="1:44" x14ac:dyDescent="0.25">
      <c r="A1040" t="s">
        <v>5298</v>
      </c>
      <c r="B1040">
        <v>136841817</v>
      </c>
      <c r="C1040" t="s">
        <v>62</v>
      </c>
      <c r="E1040">
        <v>27543535</v>
      </c>
      <c r="F1040" t="s">
        <v>3556</v>
      </c>
      <c r="G1040" t="s">
        <v>101</v>
      </c>
      <c r="I1040">
        <v>40502310</v>
      </c>
      <c r="J1040" t="s">
        <v>3555</v>
      </c>
      <c r="K1040" s="9">
        <v>45664.652708333335</v>
      </c>
      <c r="L1040" s="9">
        <v>45664.652083333334</v>
      </c>
      <c r="M1040" s="9">
        <v>45664.652708333335</v>
      </c>
      <c r="N1040" t="s">
        <v>62</v>
      </c>
      <c r="O1040" t="s">
        <v>62</v>
      </c>
      <c r="P1040" s="8">
        <v>45664</v>
      </c>
      <c r="R1040" t="s">
        <v>4885</v>
      </c>
      <c r="S1040" t="s">
        <v>3557</v>
      </c>
      <c r="Y1040" t="s">
        <v>3558</v>
      </c>
      <c r="Z1040" t="s">
        <v>106</v>
      </c>
      <c r="AA1040" t="s">
        <v>107</v>
      </c>
      <c r="AB1040" t="s">
        <v>837</v>
      </c>
      <c r="AC1040">
        <v>13240000</v>
      </c>
      <c r="AD1040" t="s">
        <v>3559</v>
      </c>
      <c r="AE1040" t="s">
        <v>3560</v>
      </c>
      <c r="AF1040">
        <v>0</v>
      </c>
      <c r="AG1040" t="s">
        <v>3561</v>
      </c>
      <c r="AM1040" t="s">
        <v>222</v>
      </c>
      <c r="AN1040" t="s">
        <v>1474</v>
      </c>
      <c r="AP10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Row],[Comentário]]=back!C1041,back!B1041,""))))))))</f>
        <v/>
      </c>
      <c r="AQ10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1" spans="1:44" x14ac:dyDescent="0.25">
      <c r="A1041" t="s">
        <v>5298</v>
      </c>
      <c r="B1041">
        <v>136841605</v>
      </c>
      <c r="C1041" t="s">
        <v>62</v>
      </c>
      <c r="E1041">
        <v>27543535</v>
      </c>
      <c r="F1041" t="s">
        <v>3556</v>
      </c>
      <c r="G1041" t="s">
        <v>101</v>
      </c>
      <c r="I1041">
        <v>40502310</v>
      </c>
      <c r="J1041" t="s">
        <v>3555</v>
      </c>
      <c r="K1041" s="9">
        <v>45664.651875000003</v>
      </c>
      <c r="L1041" s="9">
        <v>45664.651064814818</v>
      </c>
      <c r="M1041" s="9">
        <v>45664.651875000003</v>
      </c>
      <c r="N1041" t="s">
        <v>62</v>
      </c>
      <c r="O1041" t="s">
        <v>62</v>
      </c>
      <c r="P1041" s="8">
        <v>45664</v>
      </c>
      <c r="Q1041" t="s">
        <v>3864</v>
      </c>
      <c r="R1041" t="s">
        <v>4582</v>
      </c>
      <c r="S1041" t="s">
        <v>3557</v>
      </c>
      <c r="Y1041" t="s">
        <v>3558</v>
      </c>
      <c r="Z1041" t="s">
        <v>106</v>
      </c>
      <c r="AA1041" t="s">
        <v>107</v>
      </c>
      <c r="AB1041" t="s">
        <v>837</v>
      </c>
      <c r="AC1041">
        <v>13240000</v>
      </c>
      <c r="AD1041" t="s">
        <v>3559</v>
      </c>
      <c r="AE1041" t="s">
        <v>3560</v>
      </c>
      <c r="AF1041">
        <v>0</v>
      </c>
      <c r="AG1041" t="s">
        <v>3561</v>
      </c>
      <c r="AM1041" t="s">
        <v>222</v>
      </c>
      <c r="AN1041" t="s">
        <v>1474</v>
      </c>
      <c r="AP10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Row],[Comentário]]=back!C1042,back!B1042,""))))))))</f>
        <v/>
      </c>
      <c r="AQ10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2" spans="1:44" x14ac:dyDescent="0.25">
      <c r="A1042" t="s">
        <v>5298</v>
      </c>
      <c r="B1042">
        <v>133515151</v>
      </c>
      <c r="C1042" t="s">
        <v>62</v>
      </c>
      <c r="E1042">
        <v>27543535</v>
      </c>
      <c r="F1042" t="s">
        <v>3556</v>
      </c>
      <c r="G1042" t="s">
        <v>101</v>
      </c>
      <c r="I1042">
        <v>40502310</v>
      </c>
      <c r="J1042" t="s">
        <v>3555</v>
      </c>
      <c r="K1042" s="9">
        <v>45604.603125000001</v>
      </c>
      <c r="L1042" s="9">
        <v>45607.416666666664</v>
      </c>
      <c r="M1042" s="9">
        <v>45664.650763888887</v>
      </c>
      <c r="N1042" t="s">
        <v>62</v>
      </c>
      <c r="O1042" t="s">
        <v>62</v>
      </c>
      <c r="P1042" s="8">
        <v>45664</v>
      </c>
      <c r="Q1042" t="s">
        <v>3868</v>
      </c>
      <c r="R1042" t="s">
        <v>3873</v>
      </c>
      <c r="S1042" t="s">
        <v>3557</v>
      </c>
      <c r="Y1042" t="s">
        <v>3558</v>
      </c>
      <c r="Z1042" t="s">
        <v>106</v>
      </c>
      <c r="AA1042" t="s">
        <v>107</v>
      </c>
      <c r="AB1042" t="s">
        <v>837</v>
      </c>
      <c r="AC1042">
        <v>13240000</v>
      </c>
      <c r="AD1042" t="s">
        <v>3559</v>
      </c>
      <c r="AE1042" t="s">
        <v>3560</v>
      </c>
      <c r="AF1042">
        <v>0</v>
      </c>
      <c r="AG1042" t="s">
        <v>3561</v>
      </c>
      <c r="AM1042" t="s">
        <v>222</v>
      </c>
      <c r="AN1042" t="s">
        <v>1474</v>
      </c>
      <c r="AP10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Row],[Comentário]]=back!C1043,back!B1043,""))))))))</f>
        <v/>
      </c>
      <c r="AQ10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3" spans="1:44" x14ac:dyDescent="0.25">
      <c r="A1043" t="s">
        <v>5298</v>
      </c>
      <c r="B1043">
        <v>136841274</v>
      </c>
      <c r="C1043" t="s">
        <v>62</v>
      </c>
      <c r="E1043">
        <v>27505318</v>
      </c>
      <c r="F1043" t="s">
        <v>3577</v>
      </c>
      <c r="G1043" t="s">
        <v>101</v>
      </c>
      <c r="I1043">
        <v>40469065</v>
      </c>
      <c r="J1043" t="s">
        <v>3576</v>
      </c>
      <c r="K1043" s="9">
        <v>45664.650451388887</v>
      </c>
      <c r="L1043" s="9">
        <v>45664.65</v>
      </c>
      <c r="M1043" s="9">
        <v>45664.650451388887</v>
      </c>
      <c r="N1043" t="s">
        <v>62</v>
      </c>
      <c r="O1043" t="s">
        <v>62</v>
      </c>
      <c r="P1043" s="8">
        <v>45664</v>
      </c>
      <c r="R1043" t="s">
        <v>4876</v>
      </c>
      <c r="S1043" t="s">
        <v>3578</v>
      </c>
      <c r="T1043" t="s">
        <v>3579</v>
      </c>
      <c r="Y1043" t="s">
        <v>3580</v>
      </c>
      <c r="Z1043" t="s">
        <v>106</v>
      </c>
      <c r="AA1043" t="s">
        <v>994</v>
      </c>
      <c r="AB1043" t="s">
        <v>3581</v>
      </c>
      <c r="AC1043">
        <v>79965000</v>
      </c>
      <c r="AD1043" t="s">
        <v>615</v>
      </c>
      <c r="AE1043" t="s">
        <v>3582</v>
      </c>
      <c r="AF1043">
        <v>0</v>
      </c>
      <c r="AG1043" t="s">
        <v>3583</v>
      </c>
      <c r="AM1043" t="s">
        <v>222</v>
      </c>
      <c r="AN1043" t="s">
        <v>261</v>
      </c>
      <c r="AP10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Row],[Comentário]]=back!C1044,back!B1044,""))))))))</f>
        <v/>
      </c>
      <c r="AQ10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4" spans="1:44" x14ac:dyDescent="0.25">
      <c r="A1044" t="s">
        <v>5298</v>
      </c>
      <c r="B1044">
        <v>136840912</v>
      </c>
      <c r="C1044" t="s">
        <v>62</v>
      </c>
      <c r="E1044">
        <v>27505318</v>
      </c>
      <c r="F1044" t="s">
        <v>3577</v>
      </c>
      <c r="G1044" t="s">
        <v>101</v>
      </c>
      <c r="I1044">
        <v>40469065</v>
      </c>
      <c r="J1044" t="s">
        <v>3576</v>
      </c>
      <c r="K1044" s="9">
        <v>45664.64875</v>
      </c>
      <c r="L1044" s="9">
        <v>45664.648159722223</v>
      </c>
      <c r="M1044" s="9">
        <v>45664.64875</v>
      </c>
      <c r="N1044" t="s">
        <v>62</v>
      </c>
      <c r="O1044" t="s">
        <v>62</v>
      </c>
      <c r="P1044" s="8">
        <v>45664</v>
      </c>
      <c r="Q1044" t="s">
        <v>3864</v>
      </c>
      <c r="R1044" t="s">
        <v>4585</v>
      </c>
      <c r="S1044" t="s">
        <v>3578</v>
      </c>
      <c r="T1044" t="s">
        <v>3579</v>
      </c>
      <c r="Y1044" t="s">
        <v>3580</v>
      </c>
      <c r="Z1044" t="s">
        <v>106</v>
      </c>
      <c r="AA1044" t="s">
        <v>994</v>
      </c>
      <c r="AB1044" t="s">
        <v>3581</v>
      </c>
      <c r="AC1044">
        <v>79965000</v>
      </c>
      <c r="AD1044" t="s">
        <v>615</v>
      </c>
      <c r="AE1044" t="s">
        <v>3582</v>
      </c>
      <c r="AF1044">
        <v>0</v>
      </c>
      <c r="AG1044" t="s">
        <v>3583</v>
      </c>
      <c r="AM1044" t="s">
        <v>222</v>
      </c>
      <c r="AN1044" t="s">
        <v>261</v>
      </c>
      <c r="AP10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Row],[Comentário]]=back!C1045,back!B1045,""))))))))</f>
        <v/>
      </c>
      <c r="AQ10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5" spans="1:44" x14ac:dyDescent="0.25">
      <c r="A1045" t="s">
        <v>5298</v>
      </c>
      <c r="B1045">
        <v>136840796</v>
      </c>
      <c r="C1045" t="s">
        <v>62</v>
      </c>
      <c r="E1045">
        <v>27505318</v>
      </c>
      <c r="F1045" t="s">
        <v>3577</v>
      </c>
      <c r="G1045" t="s">
        <v>101</v>
      </c>
      <c r="I1045">
        <v>40469065</v>
      </c>
      <c r="J1045" t="s">
        <v>3576</v>
      </c>
      <c r="K1045" s="9">
        <v>45664.648217592592</v>
      </c>
      <c r="L1045" s="9">
        <v>45664.647962962961</v>
      </c>
      <c r="M1045" s="9">
        <v>45664.648217592592</v>
      </c>
      <c r="N1045" t="s">
        <v>62</v>
      </c>
      <c r="O1045" t="s">
        <v>62</v>
      </c>
      <c r="P1045" s="8">
        <v>45664</v>
      </c>
      <c r="Q1045" t="s">
        <v>3864</v>
      </c>
      <c r="R1045" t="s">
        <v>4586</v>
      </c>
      <c r="S1045" t="s">
        <v>3578</v>
      </c>
      <c r="T1045" t="s">
        <v>3579</v>
      </c>
      <c r="Y1045" t="s">
        <v>3580</v>
      </c>
      <c r="Z1045" t="s">
        <v>106</v>
      </c>
      <c r="AA1045" t="s">
        <v>994</v>
      </c>
      <c r="AB1045" t="s">
        <v>3581</v>
      </c>
      <c r="AC1045">
        <v>79965000</v>
      </c>
      <c r="AD1045" t="s">
        <v>615</v>
      </c>
      <c r="AE1045" t="s">
        <v>3582</v>
      </c>
      <c r="AF1045">
        <v>0</v>
      </c>
      <c r="AG1045" t="s">
        <v>3583</v>
      </c>
      <c r="AM1045" t="s">
        <v>222</v>
      </c>
      <c r="AN1045" t="s">
        <v>261</v>
      </c>
      <c r="AP10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Row],[Comentário]]=back!C1046,back!B1046,""))))))))</f>
        <v/>
      </c>
      <c r="AQ10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6" spans="1:44" x14ac:dyDescent="0.25">
      <c r="A1046" t="s">
        <v>5298</v>
      </c>
      <c r="B1046">
        <v>136840609</v>
      </c>
      <c r="C1046" t="s">
        <v>62</v>
      </c>
      <c r="E1046">
        <v>27564217</v>
      </c>
      <c r="F1046" t="s">
        <v>3600</v>
      </c>
      <c r="G1046" t="s">
        <v>101</v>
      </c>
      <c r="I1046">
        <v>40508937</v>
      </c>
      <c r="J1046" t="s">
        <v>3599</v>
      </c>
      <c r="K1046" s="9">
        <v>45664.647499999999</v>
      </c>
      <c r="L1046" s="9">
        <v>45664.646527777775</v>
      </c>
      <c r="M1046" s="9">
        <v>45664.647499999999</v>
      </c>
      <c r="N1046" t="s">
        <v>62</v>
      </c>
      <c r="O1046" t="s">
        <v>62</v>
      </c>
      <c r="P1046" s="8">
        <v>45664</v>
      </c>
      <c r="R1046" t="s">
        <v>4886</v>
      </c>
      <c r="S1046" t="s">
        <v>3601</v>
      </c>
      <c r="Y1046" t="s">
        <v>3602</v>
      </c>
      <c r="Z1046" t="s">
        <v>106</v>
      </c>
      <c r="AA1046" t="s">
        <v>107</v>
      </c>
      <c r="AB1046" t="s">
        <v>110</v>
      </c>
      <c r="AC1046">
        <v>4183000</v>
      </c>
      <c r="AD1046" t="s">
        <v>3603</v>
      </c>
      <c r="AE1046" t="s">
        <v>3604</v>
      </c>
      <c r="AF1046">
        <v>35</v>
      </c>
      <c r="AM1046" t="s">
        <v>222</v>
      </c>
      <c r="AN1046" t="s">
        <v>108</v>
      </c>
      <c r="AP10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Row],[Comentário]]=back!C1047,back!B1047,""))))))))</f>
        <v/>
      </c>
      <c r="AQ10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7" spans="1:44" x14ac:dyDescent="0.25">
      <c r="A1047" t="s">
        <v>5298</v>
      </c>
      <c r="B1047">
        <v>136840451</v>
      </c>
      <c r="C1047" t="s">
        <v>62</v>
      </c>
      <c r="E1047">
        <v>27564217</v>
      </c>
      <c r="F1047" t="s">
        <v>3600</v>
      </c>
      <c r="G1047" t="s">
        <v>101</v>
      </c>
      <c r="I1047">
        <v>40508937</v>
      </c>
      <c r="J1047" t="s">
        <v>3599</v>
      </c>
      <c r="K1047" s="9">
        <v>45664.646782407406</v>
      </c>
      <c r="L1047" s="9">
        <v>45664.646134259259</v>
      </c>
      <c r="M1047" s="9">
        <v>45664.646782407406</v>
      </c>
      <c r="N1047" t="s">
        <v>62</v>
      </c>
      <c r="O1047" t="s">
        <v>62</v>
      </c>
      <c r="P1047" s="8">
        <v>45664</v>
      </c>
      <c r="Q1047" t="s">
        <v>3864</v>
      </c>
      <c r="R1047" t="s">
        <v>4623</v>
      </c>
      <c r="S1047" t="s">
        <v>3601</v>
      </c>
      <c r="Y1047" t="s">
        <v>3602</v>
      </c>
      <c r="Z1047" t="s">
        <v>106</v>
      </c>
      <c r="AA1047" t="s">
        <v>107</v>
      </c>
      <c r="AB1047" t="s">
        <v>110</v>
      </c>
      <c r="AC1047">
        <v>4183000</v>
      </c>
      <c r="AD1047" t="s">
        <v>3603</v>
      </c>
      <c r="AE1047" t="s">
        <v>3604</v>
      </c>
      <c r="AF1047">
        <v>35</v>
      </c>
      <c r="AM1047" t="s">
        <v>222</v>
      </c>
      <c r="AN1047" t="s">
        <v>108</v>
      </c>
      <c r="AP10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Row],[Comentário]]=back!C1048,back!B1048,""))))))))</f>
        <v/>
      </c>
      <c r="AQ10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8" spans="1:44" x14ac:dyDescent="0.25">
      <c r="A1048" t="s">
        <v>5298</v>
      </c>
      <c r="B1048">
        <v>136840209</v>
      </c>
      <c r="C1048" t="s">
        <v>62</v>
      </c>
      <c r="E1048">
        <v>27487946</v>
      </c>
      <c r="F1048" t="s">
        <v>3606</v>
      </c>
      <c r="G1048" t="s">
        <v>101</v>
      </c>
      <c r="I1048">
        <v>40461588</v>
      </c>
      <c r="J1048" t="s">
        <v>3605</v>
      </c>
      <c r="K1048" s="9">
        <v>45664.645636574074</v>
      </c>
      <c r="L1048" s="9">
        <v>45664.643750000003</v>
      </c>
      <c r="M1048" s="9">
        <v>45664.645636574074</v>
      </c>
      <c r="N1048" t="s">
        <v>62</v>
      </c>
      <c r="O1048" t="s">
        <v>62</v>
      </c>
      <c r="P1048" s="8">
        <v>45664</v>
      </c>
      <c r="R1048" t="s">
        <v>4887</v>
      </c>
      <c r="S1048" t="s">
        <v>3607</v>
      </c>
      <c r="T1048" t="s">
        <v>3608</v>
      </c>
      <c r="V1048">
        <v>5581992061925</v>
      </c>
      <c r="Y1048" t="s">
        <v>3609</v>
      </c>
      <c r="Z1048" t="s">
        <v>106</v>
      </c>
      <c r="AA1048" t="s">
        <v>944</v>
      </c>
      <c r="AB1048" t="s">
        <v>3610</v>
      </c>
      <c r="AC1048">
        <v>56460000</v>
      </c>
      <c r="AD1048" t="s">
        <v>3611</v>
      </c>
      <c r="AE1048" t="s">
        <v>3612</v>
      </c>
      <c r="AF1048">
        <v>120</v>
      </c>
      <c r="AM1048" t="s">
        <v>222</v>
      </c>
      <c r="AN1048" t="s">
        <v>261</v>
      </c>
      <c r="AP10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Row],[Comentário]]=back!C1049,back!B1049,""))))))))</f>
        <v/>
      </c>
      <c r="AQ10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9" spans="1:44" x14ac:dyDescent="0.25">
      <c r="A1049" t="s">
        <v>5298</v>
      </c>
      <c r="B1049">
        <v>136839691</v>
      </c>
      <c r="C1049" t="s">
        <v>62</v>
      </c>
      <c r="E1049">
        <v>27487946</v>
      </c>
      <c r="F1049" t="s">
        <v>3606</v>
      </c>
      <c r="G1049" t="s">
        <v>101</v>
      </c>
      <c r="I1049">
        <v>40461588</v>
      </c>
      <c r="J1049" t="s">
        <v>3605</v>
      </c>
      <c r="K1049" s="9">
        <v>45664.644166666665</v>
      </c>
      <c r="L1049" s="9">
        <v>45664.643750000003</v>
      </c>
      <c r="M1049" s="9">
        <v>45664.644166666665</v>
      </c>
      <c r="N1049" t="s">
        <v>62</v>
      </c>
      <c r="O1049" t="s">
        <v>62</v>
      </c>
      <c r="P1049" s="8">
        <v>45664</v>
      </c>
      <c r="Q1049" t="s">
        <v>3868</v>
      </c>
      <c r="R1049" t="s">
        <v>4888</v>
      </c>
      <c r="S1049" t="s">
        <v>3607</v>
      </c>
      <c r="T1049" t="s">
        <v>3608</v>
      </c>
      <c r="V1049">
        <v>5581992061925</v>
      </c>
      <c r="Y1049" t="s">
        <v>3609</v>
      </c>
      <c r="Z1049" t="s">
        <v>106</v>
      </c>
      <c r="AA1049" t="s">
        <v>944</v>
      </c>
      <c r="AB1049" t="s">
        <v>3610</v>
      </c>
      <c r="AC1049">
        <v>56460000</v>
      </c>
      <c r="AD1049" t="s">
        <v>3611</v>
      </c>
      <c r="AE1049" t="s">
        <v>3612</v>
      </c>
      <c r="AF1049">
        <v>120</v>
      </c>
      <c r="AM1049" t="s">
        <v>222</v>
      </c>
      <c r="AN1049" t="s">
        <v>261</v>
      </c>
      <c r="AP10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Row],[Comentário]]=back!C1050,back!B1050,""))))))))</f>
        <v/>
      </c>
      <c r="AQ10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0" spans="1:44" x14ac:dyDescent="0.25">
      <c r="A1050" t="s">
        <v>5298</v>
      </c>
      <c r="B1050">
        <v>136839484</v>
      </c>
      <c r="C1050" t="s">
        <v>62</v>
      </c>
      <c r="E1050">
        <v>27487946</v>
      </c>
      <c r="F1050" t="s">
        <v>3606</v>
      </c>
      <c r="G1050" t="s">
        <v>101</v>
      </c>
      <c r="I1050">
        <v>40461588</v>
      </c>
      <c r="J1050" t="s">
        <v>3605</v>
      </c>
      <c r="K1050" s="9">
        <v>45664.643495370372</v>
      </c>
      <c r="L1050" s="9">
        <v>45664.641192129631</v>
      </c>
      <c r="M1050" s="9">
        <v>45664.643495370372</v>
      </c>
      <c r="N1050" t="s">
        <v>62</v>
      </c>
      <c r="O1050" t="s">
        <v>62</v>
      </c>
      <c r="P1050" s="8">
        <v>45664</v>
      </c>
      <c r="Q1050" t="s">
        <v>3864</v>
      </c>
      <c r="R1050" t="s">
        <v>4615</v>
      </c>
      <c r="S1050" t="s">
        <v>3607</v>
      </c>
      <c r="T1050" t="s">
        <v>3608</v>
      </c>
      <c r="V1050">
        <v>5581992061925</v>
      </c>
      <c r="Y1050" t="s">
        <v>3609</v>
      </c>
      <c r="Z1050" t="s">
        <v>106</v>
      </c>
      <c r="AA1050" t="s">
        <v>944</v>
      </c>
      <c r="AB1050" t="s">
        <v>3610</v>
      </c>
      <c r="AC1050">
        <v>56460000</v>
      </c>
      <c r="AD1050" t="s">
        <v>3611</v>
      </c>
      <c r="AE1050" t="s">
        <v>3612</v>
      </c>
      <c r="AF1050">
        <v>120</v>
      </c>
      <c r="AM1050" t="s">
        <v>222</v>
      </c>
      <c r="AN1050" t="s">
        <v>261</v>
      </c>
      <c r="AP10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Row],[Comentário]]=back!C1051,back!B1051,""))))))))</f>
        <v/>
      </c>
      <c r="AQ10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1" spans="1:44" x14ac:dyDescent="0.25">
      <c r="A1051" t="s">
        <v>5298</v>
      </c>
      <c r="B1051">
        <v>133434869</v>
      </c>
      <c r="C1051" t="s">
        <v>62</v>
      </c>
      <c r="E1051">
        <v>27487946</v>
      </c>
      <c r="F1051" t="s">
        <v>3606</v>
      </c>
      <c r="G1051" t="s">
        <v>101</v>
      </c>
      <c r="I1051">
        <v>40461588</v>
      </c>
      <c r="J1051" t="s">
        <v>3605</v>
      </c>
      <c r="K1051" s="9">
        <v>45603.662233796298</v>
      </c>
      <c r="L1051" s="9">
        <v>45608.458333333336</v>
      </c>
      <c r="M1051" s="9">
        <v>45664.64099537037</v>
      </c>
      <c r="N1051" t="s">
        <v>62</v>
      </c>
      <c r="O1051" t="s">
        <v>62</v>
      </c>
      <c r="P1051" s="8">
        <v>45664</v>
      </c>
      <c r="Q1051" t="s">
        <v>3864</v>
      </c>
      <c r="R1051" t="s">
        <v>3864</v>
      </c>
      <c r="S1051" t="s">
        <v>3607</v>
      </c>
      <c r="T1051" t="s">
        <v>3608</v>
      </c>
      <c r="V1051">
        <v>5581992061925</v>
      </c>
      <c r="Y1051" t="s">
        <v>3609</v>
      </c>
      <c r="Z1051" t="s">
        <v>106</v>
      </c>
      <c r="AA1051" t="s">
        <v>944</v>
      </c>
      <c r="AB1051" t="s">
        <v>3610</v>
      </c>
      <c r="AC1051">
        <v>56460000</v>
      </c>
      <c r="AD1051" t="s">
        <v>3611</v>
      </c>
      <c r="AE1051" t="s">
        <v>3612</v>
      </c>
      <c r="AF1051">
        <v>120</v>
      </c>
      <c r="AM1051" t="s">
        <v>222</v>
      </c>
      <c r="AN1051" t="s">
        <v>261</v>
      </c>
      <c r="AP10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Row],[Comentário]]=back!C1052,back!B1052,""))))))))</f>
        <v/>
      </c>
      <c r="AQ10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2" spans="1:44" x14ac:dyDescent="0.25">
      <c r="A1052" t="s">
        <v>5298</v>
      </c>
      <c r="B1052">
        <v>136838887</v>
      </c>
      <c r="C1052" t="s">
        <v>62</v>
      </c>
      <c r="E1052">
        <v>27487946</v>
      </c>
      <c r="F1052" t="s">
        <v>3606</v>
      </c>
      <c r="G1052" t="s">
        <v>101</v>
      </c>
      <c r="I1052">
        <v>40461588</v>
      </c>
      <c r="J1052" t="s">
        <v>3605</v>
      </c>
      <c r="K1052" s="9">
        <v>45664.641250000001</v>
      </c>
      <c r="L1052" s="9">
        <v>45664.640543981484</v>
      </c>
      <c r="M1052" s="9">
        <v>45664.641261574077</v>
      </c>
      <c r="N1052" t="s">
        <v>62</v>
      </c>
      <c r="O1052" t="s">
        <v>62</v>
      </c>
      <c r="P1052" s="8">
        <v>45664</v>
      </c>
      <c r="Q1052" t="s">
        <v>3864</v>
      </c>
      <c r="R1052" t="s">
        <v>4616</v>
      </c>
      <c r="S1052" t="s">
        <v>3607</v>
      </c>
      <c r="T1052" t="s">
        <v>3608</v>
      </c>
      <c r="V1052">
        <v>5581992061925</v>
      </c>
      <c r="Y1052" t="s">
        <v>3609</v>
      </c>
      <c r="Z1052" t="s">
        <v>106</v>
      </c>
      <c r="AA1052" t="s">
        <v>944</v>
      </c>
      <c r="AB1052" t="s">
        <v>3610</v>
      </c>
      <c r="AC1052">
        <v>56460000</v>
      </c>
      <c r="AD1052" t="s">
        <v>3611</v>
      </c>
      <c r="AE1052" t="s">
        <v>3612</v>
      </c>
      <c r="AF1052">
        <v>120</v>
      </c>
      <c r="AM1052" t="s">
        <v>222</v>
      </c>
      <c r="AN1052" t="s">
        <v>261</v>
      </c>
      <c r="AP10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Row],[Comentário]]=back!C1053,back!B1053,""))))))))</f>
        <v/>
      </c>
      <c r="AQ10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3" spans="1:44" x14ac:dyDescent="0.25">
      <c r="A1053" t="s">
        <v>5298</v>
      </c>
      <c r="B1053">
        <v>136838744</v>
      </c>
      <c r="C1053" t="s">
        <v>62</v>
      </c>
      <c r="E1053">
        <v>27487946</v>
      </c>
      <c r="F1053" t="s">
        <v>3606</v>
      </c>
      <c r="G1053" t="s">
        <v>101</v>
      </c>
      <c r="I1053">
        <v>40461588</v>
      </c>
      <c r="J1053" t="s">
        <v>3605</v>
      </c>
      <c r="K1053" s="9">
        <v>45664.6405787037</v>
      </c>
      <c r="L1053" s="9">
        <v>45664.639884259261</v>
      </c>
      <c r="M1053" s="9">
        <v>45664.6405787037</v>
      </c>
      <c r="N1053" t="s">
        <v>62</v>
      </c>
      <c r="O1053" t="s">
        <v>62</v>
      </c>
      <c r="P1053" s="8">
        <v>45664</v>
      </c>
      <c r="Q1053" t="s">
        <v>3864</v>
      </c>
      <c r="R1053" t="s">
        <v>4889</v>
      </c>
      <c r="S1053" t="s">
        <v>3607</v>
      </c>
      <c r="T1053" t="s">
        <v>3608</v>
      </c>
      <c r="V1053">
        <v>5581992061925</v>
      </c>
      <c r="Y1053" t="s">
        <v>3609</v>
      </c>
      <c r="Z1053" t="s">
        <v>106</v>
      </c>
      <c r="AA1053" t="s">
        <v>944</v>
      </c>
      <c r="AB1053" t="s">
        <v>3610</v>
      </c>
      <c r="AC1053">
        <v>56460000</v>
      </c>
      <c r="AD1053" t="s">
        <v>3611</v>
      </c>
      <c r="AE1053" t="s">
        <v>3612</v>
      </c>
      <c r="AF1053">
        <v>120</v>
      </c>
      <c r="AM1053" t="s">
        <v>222</v>
      </c>
      <c r="AN1053" t="s">
        <v>261</v>
      </c>
      <c r="AP10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Row],[Comentário]]=back!C1054,back!B1054,""))))))))</f>
        <v/>
      </c>
      <c r="AQ10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4" spans="1:44" x14ac:dyDescent="0.25">
      <c r="A1054" t="s">
        <v>5298</v>
      </c>
      <c r="B1054">
        <v>136838407</v>
      </c>
      <c r="C1054" t="s">
        <v>62</v>
      </c>
      <c r="E1054">
        <v>27562650</v>
      </c>
      <c r="F1054" t="s">
        <v>3617</v>
      </c>
      <c r="G1054" t="s">
        <v>101</v>
      </c>
      <c r="I1054">
        <v>40508511</v>
      </c>
      <c r="J1054" t="s">
        <v>3616</v>
      </c>
      <c r="K1054" s="9">
        <v>45664.63925925926</v>
      </c>
      <c r="L1054" s="9">
        <v>45664.638888888891</v>
      </c>
      <c r="M1054" s="9">
        <v>45664.63925925926</v>
      </c>
      <c r="N1054" t="s">
        <v>62</v>
      </c>
      <c r="O1054" t="s">
        <v>62</v>
      </c>
      <c r="P1054" s="8">
        <v>45664</v>
      </c>
      <c r="R1054" t="s">
        <v>4876</v>
      </c>
      <c r="S1054" t="s">
        <v>3618</v>
      </c>
      <c r="T1054" t="s">
        <v>3619</v>
      </c>
      <c r="Y1054" t="s">
        <v>3620</v>
      </c>
      <c r="Z1054" t="s">
        <v>106</v>
      </c>
      <c r="AA1054" t="s">
        <v>613</v>
      </c>
      <c r="AB1054" t="s">
        <v>2398</v>
      </c>
      <c r="AC1054">
        <v>42816210</v>
      </c>
      <c r="AD1054" t="s">
        <v>3621</v>
      </c>
      <c r="AE1054" t="s">
        <v>3622</v>
      </c>
      <c r="AF1054">
        <v>245</v>
      </c>
      <c r="AM1054" t="s">
        <v>222</v>
      </c>
      <c r="AN1054" t="s">
        <v>108</v>
      </c>
      <c r="AP10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Row],[Comentário]]=back!C1055,back!B1055,""))))))))</f>
        <v/>
      </c>
      <c r="AQ10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5" spans="1:44" x14ac:dyDescent="0.25">
      <c r="A1055" t="s">
        <v>5298</v>
      </c>
      <c r="B1055">
        <v>133451980</v>
      </c>
      <c r="C1055" t="s">
        <v>62</v>
      </c>
      <c r="E1055">
        <v>26698824</v>
      </c>
      <c r="F1055" t="s">
        <v>4890</v>
      </c>
      <c r="G1055" t="s">
        <v>101</v>
      </c>
      <c r="I1055">
        <v>39815531</v>
      </c>
      <c r="J1055" t="s">
        <v>3613</v>
      </c>
      <c r="K1055" s="9">
        <v>45603.724328703705</v>
      </c>
      <c r="L1055" s="9">
        <v>45607.416666666664</v>
      </c>
      <c r="M1055" s="9">
        <v>45664.638379629629</v>
      </c>
      <c r="N1055" t="s">
        <v>62</v>
      </c>
      <c r="O1055" t="s">
        <v>62</v>
      </c>
      <c r="P1055" s="8">
        <v>45664</v>
      </c>
      <c r="Q1055" t="s">
        <v>3864</v>
      </c>
      <c r="R1055" t="s">
        <v>3864</v>
      </c>
      <c r="S1055" t="s">
        <v>3614</v>
      </c>
      <c r="Z1055" t="s">
        <v>106</v>
      </c>
      <c r="AA1055" t="s">
        <v>148</v>
      </c>
      <c r="AB1055" t="s">
        <v>149</v>
      </c>
      <c r="AC1055">
        <v>22270010</v>
      </c>
      <c r="AD1055" t="s">
        <v>150</v>
      </c>
      <c r="AE1055" t="s">
        <v>3615</v>
      </c>
      <c r="AF1055">
        <v>422</v>
      </c>
      <c r="AM1055" t="s">
        <v>1410</v>
      </c>
      <c r="AN1055" t="s">
        <v>258</v>
      </c>
      <c r="AP10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Row],[Comentário]]=back!C1056,back!B1056,""))))))))</f>
        <v/>
      </c>
      <c r="AQ10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6" spans="1:44" x14ac:dyDescent="0.25">
      <c r="A1056" t="s">
        <v>5298</v>
      </c>
      <c r="B1056">
        <v>136838258</v>
      </c>
      <c r="C1056" t="s">
        <v>62</v>
      </c>
      <c r="E1056">
        <v>27562650</v>
      </c>
      <c r="F1056" t="s">
        <v>3617</v>
      </c>
      <c r="G1056" t="s">
        <v>101</v>
      </c>
      <c r="I1056">
        <v>40508511</v>
      </c>
      <c r="J1056" t="s">
        <v>3616</v>
      </c>
      <c r="K1056" s="9">
        <v>45664.638680555552</v>
      </c>
      <c r="L1056" s="9">
        <v>45664.637627314813</v>
      </c>
      <c r="M1056" s="9">
        <v>45664.638680555552</v>
      </c>
      <c r="N1056" t="s">
        <v>62</v>
      </c>
      <c r="O1056" t="s">
        <v>62</v>
      </c>
      <c r="P1056" s="8">
        <v>45664</v>
      </c>
      <c r="Q1056" t="s">
        <v>3864</v>
      </c>
      <c r="R1056" t="s">
        <v>4891</v>
      </c>
      <c r="S1056" t="s">
        <v>3618</v>
      </c>
      <c r="T1056" t="s">
        <v>3619</v>
      </c>
      <c r="Y1056" t="s">
        <v>3620</v>
      </c>
      <c r="Z1056" t="s">
        <v>106</v>
      </c>
      <c r="AA1056" t="s">
        <v>613</v>
      </c>
      <c r="AB1056" t="s">
        <v>2398</v>
      </c>
      <c r="AC1056">
        <v>42816210</v>
      </c>
      <c r="AD1056" t="s">
        <v>3621</v>
      </c>
      <c r="AE1056" t="s">
        <v>3622</v>
      </c>
      <c r="AF1056">
        <v>245</v>
      </c>
      <c r="AM1056" t="s">
        <v>222</v>
      </c>
      <c r="AN1056" t="s">
        <v>108</v>
      </c>
      <c r="AP10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Row],[Comentário]]=back!C1057,back!B1057,""))))))))</f>
        <v/>
      </c>
      <c r="AQ10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7" spans="1:44" x14ac:dyDescent="0.25">
      <c r="A1057" t="s">
        <v>5298</v>
      </c>
      <c r="B1057">
        <v>136838044</v>
      </c>
      <c r="C1057" t="s">
        <v>62</v>
      </c>
      <c r="E1057">
        <v>27562650</v>
      </c>
      <c r="F1057" t="s">
        <v>3617</v>
      </c>
      <c r="G1057" t="s">
        <v>101</v>
      </c>
      <c r="I1057">
        <v>40508511</v>
      </c>
      <c r="J1057" t="s">
        <v>3616</v>
      </c>
      <c r="K1057" s="9">
        <v>45664.637708333335</v>
      </c>
      <c r="L1057" s="9">
        <v>45664.636793981481</v>
      </c>
      <c r="M1057" s="9">
        <v>45664.637708333335</v>
      </c>
      <c r="N1057" t="s">
        <v>62</v>
      </c>
      <c r="O1057" t="s">
        <v>62</v>
      </c>
      <c r="P1057" s="8">
        <v>45664</v>
      </c>
      <c r="Q1057" t="s">
        <v>3864</v>
      </c>
      <c r="R1057" t="s">
        <v>4892</v>
      </c>
      <c r="S1057" t="s">
        <v>3618</v>
      </c>
      <c r="T1057" t="s">
        <v>3619</v>
      </c>
      <c r="Y1057" t="s">
        <v>3620</v>
      </c>
      <c r="Z1057" t="s">
        <v>106</v>
      </c>
      <c r="AA1057" t="s">
        <v>613</v>
      </c>
      <c r="AB1057" t="s">
        <v>2398</v>
      </c>
      <c r="AC1057">
        <v>42816210</v>
      </c>
      <c r="AD1057" t="s">
        <v>3621</v>
      </c>
      <c r="AE1057" t="s">
        <v>3622</v>
      </c>
      <c r="AF1057">
        <v>245</v>
      </c>
      <c r="AM1057" t="s">
        <v>222</v>
      </c>
      <c r="AN1057" t="s">
        <v>108</v>
      </c>
      <c r="AP10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Row],[Comentário]]=back!C1058,back!B1058,""))))))))</f>
        <v/>
      </c>
      <c r="AQ10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8" spans="1:44" x14ac:dyDescent="0.25">
      <c r="A1058" t="s">
        <v>5298</v>
      </c>
      <c r="B1058">
        <v>136808397</v>
      </c>
      <c r="C1058" t="s">
        <v>62</v>
      </c>
      <c r="E1058">
        <v>28613380</v>
      </c>
      <c r="F1058" t="s">
        <v>327</v>
      </c>
      <c r="G1058" t="s">
        <v>101</v>
      </c>
      <c r="I1058">
        <v>41071390</v>
      </c>
      <c r="J1058" t="s">
        <v>326</v>
      </c>
      <c r="K1058" s="9">
        <v>45664.466423611113</v>
      </c>
      <c r="L1058" s="9">
        <v>45664.625</v>
      </c>
      <c r="M1058" s="9">
        <v>45664.633391203701</v>
      </c>
      <c r="N1058" t="s">
        <v>62</v>
      </c>
      <c r="O1058" t="s">
        <v>62</v>
      </c>
      <c r="P1058" s="8">
        <v>45664</v>
      </c>
      <c r="R1058" t="s">
        <v>3874</v>
      </c>
      <c r="S1058" t="s">
        <v>328</v>
      </c>
      <c r="T1058" t="s">
        <v>329</v>
      </c>
      <c r="V1058">
        <v>5521967558814</v>
      </c>
      <c r="Y1058" t="s">
        <v>330</v>
      </c>
      <c r="Z1058" t="s">
        <v>106</v>
      </c>
      <c r="AA1058" t="s">
        <v>148</v>
      </c>
      <c r="AB1058" t="s">
        <v>149</v>
      </c>
      <c r="AC1058">
        <v>22420010</v>
      </c>
      <c r="AD1058" t="s">
        <v>331</v>
      </c>
      <c r="AE1058" t="s">
        <v>332</v>
      </c>
      <c r="AF1058">
        <v>35</v>
      </c>
      <c r="AG1058" t="s">
        <v>333</v>
      </c>
      <c r="AM1058" t="s">
        <v>119</v>
      </c>
      <c r="AP10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Row],[Comentário]]=back!C1059,back!B1059,""))))))))</f>
        <v/>
      </c>
      <c r="AQ10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59" spans="1:44" x14ac:dyDescent="0.25">
      <c r="A1059" t="s">
        <v>5298</v>
      </c>
      <c r="B1059">
        <v>136836882</v>
      </c>
      <c r="C1059" t="s">
        <v>62</v>
      </c>
      <c r="E1059">
        <v>28613380</v>
      </c>
      <c r="F1059" t="s">
        <v>327</v>
      </c>
      <c r="G1059" t="s">
        <v>101</v>
      </c>
      <c r="I1059">
        <v>41071390</v>
      </c>
      <c r="J1059" t="s">
        <v>326</v>
      </c>
      <c r="K1059" s="9">
        <v>45664.63349537037</v>
      </c>
      <c r="L1059" s="9">
        <v>45664.633043981485</v>
      </c>
      <c r="M1059" s="9">
        <v>45664.63349537037</v>
      </c>
      <c r="N1059" t="s">
        <v>62</v>
      </c>
      <c r="O1059" t="s">
        <v>62</v>
      </c>
      <c r="P1059" s="8">
        <v>45664</v>
      </c>
      <c r="Q1059" t="s">
        <v>3864</v>
      </c>
      <c r="R1059" t="s">
        <v>3992</v>
      </c>
      <c r="S1059" t="s">
        <v>328</v>
      </c>
      <c r="T1059" t="s">
        <v>329</v>
      </c>
      <c r="V1059">
        <v>5521967558814</v>
      </c>
      <c r="Y1059" t="s">
        <v>330</v>
      </c>
      <c r="Z1059" t="s">
        <v>106</v>
      </c>
      <c r="AA1059" t="s">
        <v>148</v>
      </c>
      <c r="AB1059" t="s">
        <v>149</v>
      </c>
      <c r="AC1059">
        <v>22420010</v>
      </c>
      <c r="AD1059" t="s">
        <v>331</v>
      </c>
      <c r="AE1059" t="s">
        <v>332</v>
      </c>
      <c r="AF1059">
        <v>35</v>
      </c>
      <c r="AG1059" t="s">
        <v>333</v>
      </c>
      <c r="AM1059" t="s">
        <v>119</v>
      </c>
      <c r="AP10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Row],[Comentário]]=back!C1060,back!B1060,""))))))))</f>
        <v/>
      </c>
      <c r="AQ10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0" spans="1:44" x14ac:dyDescent="0.25">
      <c r="A1060" t="s">
        <v>5298</v>
      </c>
      <c r="B1060">
        <v>136836566</v>
      </c>
      <c r="C1060" t="s">
        <v>62</v>
      </c>
      <c r="E1060">
        <v>27493809</v>
      </c>
      <c r="F1060" t="s">
        <v>3676</v>
      </c>
      <c r="G1060" t="s">
        <v>101</v>
      </c>
      <c r="I1060">
        <v>40464102</v>
      </c>
      <c r="J1060" t="s">
        <v>3675</v>
      </c>
      <c r="K1060" s="9">
        <v>45664.632118055553</v>
      </c>
      <c r="L1060" s="9">
        <v>45664.631944444445</v>
      </c>
      <c r="M1060" s="9">
        <v>45664.635763888888</v>
      </c>
      <c r="N1060" t="s">
        <v>62</v>
      </c>
      <c r="O1060" t="s">
        <v>62</v>
      </c>
      <c r="P1060" s="8">
        <v>45664</v>
      </c>
      <c r="R1060" t="s">
        <v>4893</v>
      </c>
      <c r="S1060" t="s">
        <v>3677</v>
      </c>
      <c r="T1060" t="s">
        <v>4880</v>
      </c>
      <c r="Y1060" t="s">
        <v>3678</v>
      </c>
      <c r="Z1060" t="s">
        <v>106</v>
      </c>
      <c r="AA1060" t="s">
        <v>107</v>
      </c>
      <c r="AB1060" t="s">
        <v>1979</v>
      </c>
      <c r="AC1060">
        <v>13290000</v>
      </c>
      <c r="AD1060" t="s">
        <v>3542</v>
      </c>
      <c r="AE1060" t="s">
        <v>3679</v>
      </c>
      <c r="AF1060">
        <v>982</v>
      </c>
      <c r="AM1060" t="s">
        <v>119</v>
      </c>
      <c r="AN1060" t="s">
        <v>108</v>
      </c>
      <c r="AP10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Row],[Comentário]]=back!C1061,back!B1061,""))))))))</f>
        <v/>
      </c>
      <c r="AQ10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1" spans="1:44" x14ac:dyDescent="0.25">
      <c r="A1061" t="s">
        <v>5298</v>
      </c>
      <c r="B1061">
        <v>136836426</v>
      </c>
      <c r="C1061" t="s">
        <v>62</v>
      </c>
      <c r="E1061">
        <v>27493809</v>
      </c>
      <c r="F1061" t="s">
        <v>3676</v>
      </c>
      <c r="G1061" t="s">
        <v>101</v>
      </c>
      <c r="I1061">
        <v>40464102</v>
      </c>
      <c r="J1061" t="s">
        <v>3675</v>
      </c>
      <c r="K1061" s="9">
        <v>45664.631562499999</v>
      </c>
      <c r="L1061" s="9">
        <v>45664.631377314814</v>
      </c>
      <c r="M1061" s="9">
        <v>45664.631562499999</v>
      </c>
      <c r="N1061" t="s">
        <v>62</v>
      </c>
      <c r="O1061" t="s">
        <v>62</v>
      </c>
      <c r="P1061" s="8">
        <v>45664</v>
      </c>
      <c r="Q1061" t="s">
        <v>3864</v>
      </c>
      <c r="R1061" t="s">
        <v>4881</v>
      </c>
      <c r="S1061" t="s">
        <v>3677</v>
      </c>
      <c r="T1061" t="s">
        <v>4880</v>
      </c>
      <c r="Y1061" t="s">
        <v>3678</v>
      </c>
      <c r="Z1061" t="s">
        <v>106</v>
      </c>
      <c r="AA1061" t="s">
        <v>107</v>
      </c>
      <c r="AB1061" t="s">
        <v>1979</v>
      </c>
      <c r="AC1061">
        <v>13290000</v>
      </c>
      <c r="AD1061" t="s">
        <v>3542</v>
      </c>
      <c r="AE1061" t="s">
        <v>3679</v>
      </c>
      <c r="AF1061">
        <v>982</v>
      </c>
      <c r="AM1061" t="s">
        <v>119</v>
      </c>
      <c r="AN1061" t="s">
        <v>108</v>
      </c>
      <c r="AP10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Row],[Comentário]]=back!C1062,back!B1062,""))))))))</f>
        <v/>
      </c>
      <c r="AQ10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2" spans="1:44" x14ac:dyDescent="0.25">
      <c r="A1062" t="s">
        <v>5298</v>
      </c>
      <c r="B1062">
        <v>136836381</v>
      </c>
      <c r="C1062" t="s">
        <v>62</v>
      </c>
      <c r="E1062">
        <v>27493809</v>
      </c>
      <c r="F1062" t="s">
        <v>3676</v>
      </c>
      <c r="G1062" t="s">
        <v>101</v>
      </c>
      <c r="I1062">
        <v>40464102</v>
      </c>
      <c r="J1062" t="s">
        <v>3675</v>
      </c>
      <c r="K1062" s="9">
        <v>45664.631354166668</v>
      </c>
      <c r="L1062" s="9">
        <v>45664.63040509259</v>
      </c>
      <c r="M1062" s="9">
        <v>45664.631354166668</v>
      </c>
      <c r="N1062" t="s">
        <v>62</v>
      </c>
      <c r="O1062" t="s">
        <v>62</v>
      </c>
      <c r="P1062" s="8">
        <v>45664</v>
      </c>
      <c r="Q1062" t="s">
        <v>3864</v>
      </c>
      <c r="R1062" t="s">
        <v>4894</v>
      </c>
      <c r="S1062" t="s">
        <v>3677</v>
      </c>
      <c r="T1062" t="s">
        <v>4880</v>
      </c>
      <c r="Y1062" t="s">
        <v>3678</v>
      </c>
      <c r="Z1062" t="s">
        <v>106</v>
      </c>
      <c r="AA1062" t="s">
        <v>107</v>
      </c>
      <c r="AB1062" t="s">
        <v>1979</v>
      </c>
      <c r="AC1062">
        <v>13290000</v>
      </c>
      <c r="AD1062" t="s">
        <v>3542</v>
      </c>
      <c r="AE1062" t="s">
        <v>3679</v>
      </c>
      <c r="AF1062">
        <v>982</v>
      </c>
      <c r="AM1062" t="s">
        <v>119</v>
      </c>
      <c r="AN1062" t="s">
        <v>108</v>
      </c>
      <c r="AP10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Row],[Comentário]]=back!C1063,back!B1063,""))))))))</f>
        <v/>
      </c>
      <c r="AQ10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3" spans="1:44" x14ac:dyDescent="0.25">
      <c r="A1063" t="s">
        <v>5298</v>
      </c>
      <c r="B1063">
        <v>136836058</v>
      </c>
      <c r="C1063" t="s">
        <v>62</v>
      </c>
      <c r="E1063">
        <v>27493809</v>
      </c>
      <c r="F1063" t="s">
        <v>3676</v>
      </c>
      <c r="G1063" t="s">
        <v>101</v>
      </c>
      <c r="I1063">
        <v>40464102</v>
      </c>
      <c r="J1063" t="s">
        <v>3675</v>
      </c>
      <c r="K1063" s="9">
        <v>45664.630439814813</v>
      </c>
      <c r="L1063" s="9">
        <v>45664.629780092589</v>
      </c>
      <c r="M1063" s="9">
        <v>45664.630439814813</v>
      </c>
      <c r="N1063" t="s">
        <v>62</v>
      </c>
      <c r="O1063" t="s">
        <v>62</v>
      </c>
      <c r="P1063" s="8">
        <v>45664</v>
      </c>
      <c r="Q1063" t="s">
        <v>3864</v>
      </c>
      <c r="R1063" t="s">
        <v>4895</v>
      </c>
      <c r="S1063" t="s">
        <v>3677</v>
      </c>
      <c r="T1063" t="s">
        <v>4880</v>
      </c>
      <c r="Y1063" t="s">
        <v>3678</v>
      </c>
      <c r="Z1063" t="s">
        <v>106</v>
      </c>
      <c r="AA1063" t="s">
        <v>107</v>
      </c>
      <c r="AB1063" t="s">
        <v>1979</v>
      </c>
      <c r="AC1063">
        <v>13290000</v>
      </c>
      <c r="AD1063" t="s">
        <v>3542</v>
      </c>
      <c r="AE1063" t="s">
        <v>3679</v>
      </c>
      <c r="AF1063">
        <v>982</v>
      </c>
      <c r="AM1063" t="s">
        <v>119</v>
      </c>
      <c r="AN1063" t="s">
        <v>108</v>
      </c>
      <c r="AP10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Row],[Comentário]]=back!C1064,back!B1064,""))))))))</f>
        <v/>
      </c>
      <c r="AQ10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4" spans="1:44" x14ac:dyDescent="0.25">
      <c r="A1064" t="s">
        <v>5298</v>
      </c>
      <c r="B1064">
        <v>136835187</v>
      </c>
      <c r="C1064" t="s">
        <v>62</v>
      </c>
      <c r="E1064">
        <v>27493809</v>
      </c>
      <c r="F1064" t="s">
        <v>3676</v>
      </c>
      <c r="G1064" t="s">
        <v>101</v>
      </c>
      <c r="I1064">
        <v>40464102</v>
      </c>
      <c r="J1064" t="s">
        <v>3675</v>
      </c>
      <c r="K1064" s="9">
        <v>45664.627083333333</v>
      </c>
      <c r="L1064" s="9">
        <v>45664.626782407409</v>
      </c>
      <c r="M1064" s="9">
        <v>45664.62709490741</v>
      </c>
      <c r="N1064" t="s">
        <v>62</v>
      </c>
      <c r="O1064" t="s">
        <v>62</v>
      </c>
      <c r="P1064" s="8">
        <v>45664</v>
      </c>
      <c r="Q1064" t="s">
        <v>3864</v>
      </c>
      <c r="R1064" t="s">
        <v>4896</v>
      </c>
      <c r="S1064" t="s">
        <v>3677</v>
      </c>
      <c r="T1064" t="s">
        <v>4880</v>
      </c>
      <c r="Y1064" t="s">
        <v>3678</v>
      </c>
      <c r="Z1064" t="s">
        <v>106</v>
      </c>
      <c r="AA1064" t="s">
        <v>107</v>
      </c>
      <c r="AB1064" t="s">
        <v>1979</v>
      </c>
      <c r="AC1064">
        <v>13290000</v>
      </c>
      <c r="AD1064" t="s">
        <v>3542</v>
      </c>
      <c r="AE1064" t="s">
        <v>3679</v>
      </c>
      <c r="AF1064">
        <v>982</v>
      </c>
      <c r="AM1064" t="s">
        <v>119</v>
      </c>
      <c r="AN1064" t="s">
        <v>108</v>
      </c>
      <c r="AP10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Row],[Comentário]]=back!C1065,back!B1065,""))))))))</f>
        <v/>
      </c>
      <c r="AQ10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5" spans="1:44" x14ac:dyDescent="0.25">
      <c r="A1065" t="s">
        <v>5298</v>
      </c>
      <c r="B1065">
        <v>136835124</v>
      </c>
      <c r="C1065" t="s">
        <v>62</v>
      </c>
      <c r="E1065">
        <v>27493809</v>
      </c>
      <c r="F1065" t="s">
        <v>3676</v>
      </c>
      <c r="G1065" t="s">
        <v>101</v>
      </c>
      <c r="I1065">
        <v>40464102</v>
      </c>
      <c r="J1065" t="s">
        <v>3675</v>
      </c>
      <c r="K1065" s="9">
        <v>45664.626793981479</v>
      </c>
      <c r="L1065" s="9">
        <v>45664.626631944448</v>
      </c>
      <c r="M1065" s="9">
        <v>45664.626793981479</v>
      </c>
      <c r="N1065" t="s">
        <v>62</v>
      </c>
      <c r="O1065" t="s">
        <v>62</v>
      </c>
      <c r="P1065" s="8">
        <v>45664</v>
      </c>
      <c r="Q1065" t="s">
        <v>3864</v>
      </c>
      <c r="R1065" t="s">
        <v>4897</v>
      </c>
      <c r="S1065" t="s">
        <v>3677</v>
      </c>
      <c r="T1065" t="s">
        <v>4880</v>
      </c>
      <c r="Y1065" t="s">
        <v>3678</v>
      </c>
      <c r="Z1065" t="s">
        <v>106</v>
      </c>
      <c r="AA1065" t="s">
        <v>107</v>
      </c>
      <c r="AB1065" t="s">
        <v>1979</v>
      </c>
      <c r="AC1065">
        <v>13290000</v>
      </c>
      <c r="AD1065" t="s">
        <v>3542</v>
      </c>
      <c r="AE1065" t="s">
        <v>3679</v>
      </c>
      <c r="AF1065">
        <v>982</v>
      </c>
      <c r="AM1065" t="s">
        <v>119</v>
      </c>
      <c r="AN1065" t="s">
        <v>108</v>
      </c>
      <c r="AP10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Row],[Comentário]]=back!C1066,back!B1066,""))))))))</f>
        <v/>
      </c>
      <c r="AQ10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6" spans="1:44" x14ac:dyDescent="0.25">
      <c r="A1066" t="s">
        <v>5298</v>
      </c>
      <c r="B1066">
        <v>136834871</v>
      </c>
      <c r="C1066" t="s">
        <v>62</v>
      </c>
      <c r="E1066">
        <v>27493809</v>
      </c>
      <c r="F1066" t="s">
        <v>3676</v>
      </c>
      <c r="G1066" t="s">
        <v>101</v>
      </c>
      <c r="I1066">
        <v>40464102</v>
      </c>
      <c r="J1066" t="s">
        <v>3675</v>
      </c>
      <c r="K1066" s="9">
        <v>45664.625740740739</v>
      </c>
      <c r="L1066" s="9">
        <v>45664.624560185184</v>
      </c>
      <c r="M1066" s="9">
        <v>45664.625740740739</v>
      </c>
      <c r="N1066" t="s">
        <v>62</v>
      </c>
      <c r="O1066" t="s">
        <v>62</v>
      </c>
      <c r="P1066" s="8">
        <v>45664</v>
      </c>
      <c r="Q1066" t="s">
        <v>3864</v>
      </c>
      <c r="R1066" t="s">
        <v>4895</v>
      </c>
      <c r="S1066" t="s">
        <v>3677</v>
      </c>
      <c r="T1066" t="s">
        <v>4880</v>
      </c>
      <c r="Y1066" t="s">
        <v>3678</v>
      </c>
      <c r="Z1066" t="s">
        <v>106</v>
      </c>
      <c r="AA1066" t="s">
        <v>107</v>
      </c>
      <c r="AB1066" t="s">
        <v>1979</v>
      </c>
      <c r="AC1066">
        <v>13290000</v>
      </c>
      <c r="AD1066" t="s">
        <v>3542</v>
      </c>
      <c r="AE1066" t="s">
        <v>3679</v>
      </c>
      <c r="AF1066">
        <v>982</v>
      </c>
      <c r="AM1066" t="s">
        <v>119</v>
      </c>
      <c r="AN1066" t="s">
        <v>108</v>
      </c>
      <c r="AP10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Row],[Comentário]]=back!C1067,back!B1067,""))))))))</f>
        <v/>
      </c>
      <c r="AQ10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7" spans="1:44" x14ac:dyDescent="0.25">
      <c r="A1067" t="s">
        <v>5298</v>
      </c>
      <c r="B1067">
        <v>133323024</v>
      </c>
      <c r="C1067" t="s">
        <v>62</v>
      </c>
      <c r="E1067">
        <v>27493809</v>
      </c>
      <c r="F1067" t="s">
        <v>3676</v>
      </c>
      <c r="G1067" t="s">
        <v>101</v>
      </c>
      <c r="I1067">
        <v>40464102</v>
      </c>
      <c r="J1067" t="s">
        <v>3675</v>
      </c>
      <c r="K1067" s="9">
        <v>45602.628784722219</v>
      </c>
      <c r="L1067" s="9">
        <v>45789.375</v>
      </c>
      <c r="M1067" s="9">
        <v>45664.624305555553</v>
      </c>
      <c r="N1067" t="s">
        <v>62</v>
      </c>
      <c r="O1067" t="s">
        <v>62</v>
      </c>
      <c r="P1067" s="8">
        <v>45664</v>
      </c>
      <c r="Q1067" t="s">
        <v>3868</v>
      </c>
      <c r="R1067" t="s">
        <v>3886</v>
      </c>
      <c r="S1067" t="s">
        <v>3677</v>
      </c>
      <c r="T1067" t="s">
        <v>4880</v>
      </c>
      <c r="Y1067" t="s">
        <v>3678</v>
      </c>
      <c r="Z1067" t="s">
        <v>106</v>
      </c>
      <c r="AA1067" t="s">
        <v>107</v>
      </c>
      <c r="AB1067" t="s">
        <v>1979</v>
      </c>
      <c r="AC1067">
        <v>13290000</v>
      </c>
      <c r="AD1067" t="s">
        <v>3542</v>
      </c>
      <c r="AE1067" t="s">
        <v>3679</v>
      </c>
      <c r="AF1067">
        <v>982</v>
      </c>
      <c r="AM1067" t="s">
        <v>119</v>
      </c>
      <c r="AN1067" t="s">
        <v>108</v>
      </c>
      <c r="AP10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Row],[Comentário]]=back!C1068,back!B1068,""))))))))</f>
        <v/>
      </c>
      <c r="AQ10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8" spans="1:44" x14ac:dyDescent="0.25">
      <c r="A1068" t="s">
        <v>5298</v>
      </c>
      <c r="B1068">
        <v>136834176</v>
      </c>
      <c r="C1068" t="s">
        <v>62</v>
      </c>
      <c r="E1068">
        <v>27543687</v>
      </c>
      <c r="F1068" t="s">
        <v>3711</v>
      </c>
      <c r="G1068" t="s">
        <v>101</v>
      </c>
      <c r="I1068">
        <v>40502357</v>
      </c>
      <c r="J1068" t="s">
        <v>3710</v>
      </c>
      <c r="K1068" s="9">
        <v>45664.622824074075</v>
      </c>
      <c r="L1068" s="9">
        <v>45664.621527777781</v>
      </c>
      <c r="M1068" s="9">
        <v>45664.622824074075</v>
      </c>
      <c r="N1068" t="s">
        <v>62</v>
      </c>
      <c r="O1068" t="s">
        <v>62</v>
      </c>
      <c r="P1068" s="8">
        <v>45664</v>
      </c>
      <c r="R1068" t="s">
        <v>4898</v>
      </c>
      <c r="S1068" t="s">
        <v>3712</v>
      </c>
      <c r="V1068">
        <v>554834443130</v>
      </c>
      <c r="Y1068" t="s">
        <v>3713</v>
      </c>
      <c r="Z1068" t="s">
        <v>106</v>
      </c>
      <c r="AA1068" t="s">
        <v>440</v>
      </c>
      <c r="AB1068" t="s">
        <v>3118</v>
      </c>
      <c r="AC1068">
        <v>88819799</v>
      </c>
      <c r="AD1068" t="s">
        <v>3714</v>
      </c>
      <c r="AE1068" t="s">
        <v>3715</v>
      </c>
      <c r="AF1068">
        <v>4145</v>
      </c>
      <c r="AM1068" t="s">
        <v>222</v>
      </c>
      <c r="AN1068" t="s">
        <v>108</v>
      </c>
      <c r="AP10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Row],[Comentário]]=back!C1069,back!B1069,""))))))))</f>
        <v/>
      </c>
      <c r="AQ10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9" spans="1:44" x14ac:dyDescent="0.25">
      <c r="A1069" t="s">
        <v>5298</v>
      </c>
      <c r="B1069">
        <v>136833621</v>
      </c>
      <c r="C1069" t="s">
        <v>62</v>
      </c>
      <c r="E1069">
        <v>27543687</v>
      </c>
      <c r="F1069" t="s">
        <v>3711</v>
      </c>
      <c r="G1069" t="s">
        <v>101</v>
      </c>
      <c r="I1069">
        <v>40502357</v>
      </c>
      <c r="J1069" t="s">
        <v>3710</v>
      </c>
      <c r="K1069" s="9">
        <v>45664.620486111111</v>
      </c>
      <c r="L1069" s="9">
        <v>45664.619201388887</v>
      </c>
      <c r="M1069" s="9">
        <v>45664.620486111111</v>
      </c>
      <c r="N1069" t="s">
        <v>62</v>
      </c>
      <c r="O1069" t="s">
        <v>62</v>
      </c>
      <c r="P1069" s="8">
        <v>45664</v>
      </c>
      <c r="Q1069" t="s">
        <v>3864</v>
      </c>
      <c r="R1069" t="s">
        <v>4673</v>
      </c>
      <c r="S1069" t="s">
        <v>3712</v>
      </c>
      <c r="V1069">
        <v>554834443130</v>
      </c>
      <c r="Y1069" t="s">
        <v>3713</v>
      </c>
      <c r="Z1069" t="s">
        <v>106</v>
      </c>
      <c r="AA1069" t="s">
        <v>440</v>
      </c>
      <c r="AB1069" t="s">
        <v>3118</v>
      </c>
      <c r="AC1069">
        <v>88819799</v>
      </c>
      <c r="AD1069" t="s">
        <v>3714</v>
      </c>
      <c r="AE1069" t="s">
        <v>3715</v>
      </c>
      <c r="AF1069">
        <v>4145</v>
      </c>
      <c r="AM1069" t="s">
        <v>222</v>
      </c>
      <c r="AN1069" t="s">
        <v>108</v>
      </c>
      <c r="AP10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Row],[Comentário]]=back!C1070,back!B1070,""))))))))</f>
        <v/>
      </c>
      <c r="AQ10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0" spans="1:44" x14ac:dyDescent="0.25">
      <c r="A1070" t="s">
        <v>5298</v>
      </c>
      <c r="B1070">
        <v>136833363</v>
      </c>
      <c r="C1070" t="s">
        <v>62</v>
      </c>
      <c r="E1070">
        <v>27543687</v>
      </c>
      <c r="F1070" t="s">
        <v>3711</v>
      </c>
      <c r="G1070" t="s">
        <v>101</v>
      </c>
      <c r="I1070">
        <v>40502357</v>
      </c>
      <c r="J1070" t="s">
        <v>3710</v>
      </c>
      <c r="K1070" s="9">
        <v>45664.619247685187</v>
      </c>
      <c r="L1070" s="9">
        <v>45664.618356481478</v>
      </c>
      <c r="M1070" s="9">
        <v>45664.619247685187</v>
      </c>
      <c r="N1070" t="s">
        <v>62</v>
      </c>
      <c r="O1070" t="s">
        <v>62</v>
      </c>
      <c r="P1070" s="8">
        <v>45664</v>
      </c>
      <c r="Q1070" t="s">
        <v>3864</v>
      </c>
      <c r="R1070" t="s">
        <v>4674</v>
      </c>
      <c r="S1070" t="s">
        <v>3712</v>
      </c>
      <c r="V1070">
        <v>554834443130</v>
      </c>
      <c r="Y1070" t="s">
        <v>3713</v>
      </c>
      <c r="Z1070" t="s">
        <v>106</v>
      </c>
      <c r="AA1070" t="s">
        <v>440</v>
      </c>
      <c r="AB1070" t="s">
        <v>3118</v>
      </c>
      <c r="AC1070">
        <v>88819799</v>
      </c>
      <c r="AD1070" t="s">
        <v>3714</v>
      </c>
      <c r="AE1070" t="s">
        <v>3715</v>
      </c>
      <c r="AF1070">
        <v>4145</v>
      </c>
      <c r="AM1070" t="s">
        <v>222</v>
      </c>
      <c r="AN1070" t="s">
        <v>108</v>
      </c>
      <c r="AP10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Row],[Comentário]]=back!C1071,back!B1071,""))))))))</f>
        <v/>
      </c>
      <c r="AQ10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1" spans="1:44" x14ac:dyDescent="0.25">
      <c r="A1071" t="s">
        <v>5298</v>
      </c>
      <c r="B1071">
        <v>136833091</v>
      </c>
      <c r="C1071" t="s">
        <v>62</v>
      </c>
      <c r="E1071">
        <v>27544167</v>
      </c>
      <c r="F1071" t="s">
        <v>3716</v>
      </c>
      <c r="G1071" t="s">
        <v>101</v>
      </c>
      <c r="I1071">
        <v>40502697</v>
      </c>
      <c r="J1071" t="s">
        <v>324</v>
      </c>
      <c r="K1071" s="9">
        <v>45664.617962962962</v>
      </c>
      <c r="L1071" s="9">
        <v>45664.617361111108</v>
      </c>
      <c r="M1071" s="9">
        <v>45664.617962962962</v>
      </c>
      <c r="N1071" t="s">
        <v>62</v>
      </c>
      <c r="O1071" t="s">
        <v>62</v>
      </c>
      <c r="P1071" s="8">
        <v>45664</v>
      </c>
      <c r="R1071" t="s">
        <v>4899</v>
      </c>
      <c r="S1071" t="s">
        <v>3717</v>
      </c>
      <c r="Y1071" t="s">
        <v>3718</v>
      </c>
      <c r="Z1071" t="s">
        <v>106</v>
      </c>
      <c r="AA1071" t="s">
        <v>159</v>
      </c>
      <c r="AB1071" t="s">
        <v>2119</v>
      </c>
      <c r="AC1071">
        <v>35595000</v>
      </c>
      <c r="AD1071" t="s">
        <v>161</v>
      </c>
      <c r="AE1071" t="s">
        <v>3719</v>
      </c>
      <c r="AF1071">
        <v>260</v>
      </c>
      <c r="AM1071" t="s">
        <v>222</v>
      </c>
      <c r="AN1071" t="s">
        <v>258</v>
      </c>
      <c r="AP10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Row],[Comentário]]=back!C1072,back!B1072,""))))))))</f>
        <v/>
      </c>
      <c r="AQ10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2" spans="1:44" x14ac:dyDescent="0.25">
      <c r="A1072" t="s">
        <v>5298</v>
      </c>
      <c r="B1072">
        <v>136832729</v>
      </c>
      <c r="C1072" t="s">
        <v>62</v>
      </c>
      <c r="E1072">
        <v>27544167</v>
      </c>
      <c r="F1072" t="s">
        <v>3716</v>
      </c>
      <c r="G1072" t="s">
        <v>101</v>
      </c>
      <c r="I1072">
        <v>40502697</v>
      </c>
      <c r="J1072" t="s">
        <v>324</v>
      </c>
      <c r="K1072" s="9">
        <v>45664.616342592592</v>
      </c>
      <c r="L1072" s="9">
        <v>45664.615474537037</v>
      </c>
      <c r="M1072" s="9">
        <v>45664.616342592592</v>
      </c>
      <c r="N1072" t="s">
        <v>62</v>
      </c>
      <c r="O1072" t="s">
        <v>62</v>
      </c>
      <c r="P1072" s="8">
        <v>45664</v>
      </c>
      <c r="Q1072" t="s">
        <v>3864</v>
      </c>
      <c r="R1072" t="s">
        <v>4671</v>
      </c>
      <c r="S1072" t="s">
        <v>3717</v>
      </c>
      <c r="Y1072" t="s">
        <v>3718</v>
      </c>
      <c r="Z1072" t="s">
        <v>106</v>
      </c>
      <c r="AA1072" t="s">
        <v>159</v>
      </c>
      <c r="AB1072" t="s">
        <v>2119</v>
      </c>
      <c r="AC1072">
        <v>35595000</v>
      </c>
      <c r="AD1072" t="s">
        <v>161</v>
      </c>
      <c r="AE1072" t="s">
        <v>3719</v>
      </c>
      <c r="AF1072">
        <v>260</v>
      </c>
      <c r="AM1072" t="s">
        <v>222</v>
      </c>
      <c r="AN1072" t="s">
        <v>258</v>
      </c>
      <c r="AP10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Row],[Comentário]]=back!C1073,back!B1073,""))))))))</f>
        <v/>
      </c>
      <c r="AQ10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3" spans="1:44" x14ac:dyDescent="0.25">
      <c r="A1073" t="s">
        <v>5298</v>
      </c>
      <c r="B1073">
        <v>136809123</v>
      </c>
      <c r="C1073" t="s">
        <v>62</v>
      </c>
      <c r="E1073">
        <v>28663250</v>
      </c>
      <c r="F1073" t="s">
        <v>177</v>
      </c>
      <c r="G1073" t="s">
        <v>101</v>
      </c>
      <c r="K1073" s="9">
        <v>45664.469293981485</v>
      </c>
      <c r="L1073" s="9">
        <v>45664.604166666664</v>
      </c>
      <c r="M1073" s="9">
        <v>45664.611608796295</v>
      </c>
      <c r="N1073" t="s">
        <v>62</v>
      </c>
      <c r="O1073" t="s">
        <v>62</v>
      </c>
      <c r="P1073" s="8">
        <v>45664</v>
      </c>
      <c r="R1073" t="s">
        <v>3874</v>
      </c>
      <c r="AP10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Row],[Comentário]]=back!C1074,back!B1074,""))))))))</f>
        <v/>
      </c>
      <c r="AQ10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74" spans="1:44" x14ac:dyDescent="0.25">
      <c r="A1074" t="s">
        <v>5298</v>
      </c>
      <c r="B1074">
        <v>136831613</v>
      </c>
      <c r="C1074" t="s">
        <v>62</v>
      </c>
      <c r="E1074">
        <v>28663250</v>
      </c>
      <c r="F1074" t="s">
        <v>177</v>
      </c>
      <c r="G1074" t="s">
        <v>101</v>
      </c>
      <c r="K1074" s="9">
        <v>45664.611666666664</v>
      </c>
      <c r="L1074" s="9">
        <v>45664.610833333332</v>
      </c>
      <c r="M1074" s="9">
        <v>45664.611666666664</v>
      </c>
      <c r="N1074" t="s">
        <v>62</v>
      </c>
      <c r="O1074" t="s">
        <v>62</v>
      </c>
      <c r="P1074" s="8">
        <v>45664</v>
      </c>
      <c r="Q1074" t="s">
        <v>3864</v>
      </c>
      <c r="R1074" t="s">
        <v>4839</v>
      </c>
      <c r="AP10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Row],[Comentário]]=back!C1075,back!B1075,""))))))))</f>
        <v/>
      </c>
      <c r="AQ10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5" spans="1:44" x14ac:dyDescent="0.25">
      <c r="A1075" t="s">
        <v>5298</v>
      </c>
      <c r="B1075">
        <v>136808062</v>
      </c>
      <c r="C1075" t="s">
        <v>62</v>
      </c>
      <c r="E1075">
        <v>27529910</v>
      </c>
      <c r="F1075" t="s">
        <v>3386</v>
      </c>
      <c r="G1075" t="s">
        <v>101</v>
      </c>
      <c r="I1075">
        <v>40491480</v>
      </c>
      <c r="J1075" t="s">
        <v>3385</v>
      </c>
      <c r="K1075" s="9">
        <v>45664.465185185189</v>
      </c>
      <c r="L1075" s="9">
        <v>45664.583333333336</v>
      </c>
      <c r="M1075" s="9">
        <v>45664.610462962963</v>
      </c>
      <c r="N1075" t="s">
        <v>62</v>
      </c>
      <c r="O1075" t="s">
        <v>62</v>
      </c>
      <c r="P1075" s="8">
        <v>45664</v>
      </c>
      <c r="R1075" t="s">
        <v>4824</v>
      </c>
      <c r="S1075" t="s">
        <v>1607</v>
      </c>
      <c r="V1075">
        <v>551149665522</v>
      </c>
      <c r="Y1075" t="s">
        <v>1608</v>
      </c>
      <c r="Z1075" t="s">
        <v>106</v>
      </c>
      <c r="AA1075" t="s">
        <v>148</v>
      </c>
      <c r="AB1075" t="s">
        <v>415</v>
      </c>
      <c r="AC1075">
        <v>27313190</v>
      </c>
      <c r="AD1075" t="s">
        <v>1609</v>
      </c>
      <c r="AE1075" t="s">
        <v>1610</v>
      </c>
      <c r="AF1075">
        <v>198</v>
      </c>
      <c r="AM1075" t="s">
        <v>222</v>
      </c>
      <c r="AN1075" t="s">
        <v>258</v>
      </c>
      <c r="AP10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Row],[Comentário]]=back!C1076,back!B1076,""))))))))</f>
        <v/>
      </c>
      <c r="AQ10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76" spans="1:44" x14ac:dyDescent="0.25">
      <c r="A1076" t="s">
        <v>5298</v>
      </c>
      <c r="B1076">
        <v>136831013</v>
      </c>
      <c r="C1076" t="s">
        <v>62</v>
      </c>
      <c r="E1076">
        <v>27529910</v>
      </c>
      <c r="F1076" t="s">
        <v>3386</v>
      </c>
      <c r="G1076" t="s">
        <v>101</v>
      </c>
      <c r="I1076">
        <v>40491480</v>
      </c>
      <c r="J1076" t="s">
        <v>3385</v>
      </c>
      <c r="K1076" s="9">
        <v>45664.609201388892</v>
      </c>
      <c r="L1076" s="9">
        <v>45664.60833333333</v>
      </c>
      <c r="M1076" s="9">
        <v>45664.609513888892</v>
      </c>
      <c r="N1076" t="s">
        <v>62</v>
      </c>
      <c r="O1076" t="s">
        <v>62</v>
      </c>
      <c r="P1076" s="8">
        <v>45664</v>
      </c>
      <c r="R1076" t="s">
        <v>4900</v>
      </c>
      <c r="S1076" t="s">
        <v>1607</v>
      </c>
      <c r="V1076">
        <v>551149665522</v>
      </c>
      <c r="Y1076" t="s">
        <v>1608</v>
      </c>
      <c r="Z1076" t="s">
        <v>106</v>
      </c>
      <c r="AA1076" t="s">
        <v>148</v>
      </c>
      <c r="AB1076" t="s">
        <v>415</v>
      </c>
      <c r="AC1076">
        <v>27313190</v>
      </c>
      <c r="AD1076" t="s">
        <v>1609</v>
      </c>
      <c r="AE1076" t="s">
        <v>1610</v>
      </c>
      <c r="AF1076">
        <v>198</v>
      </c>
      <c r="AM1076" t="s">
        <v>222</v>
      </c>
      <c r="AN1076" t="s">
        <v>258</v>
      </c>
      <c r="AP10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Row],[Comentário]]=back!C1077,back!B1077,""))))))))</f>
        <v/>
      </c>
      <c r="AQ10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7" spans="1:44" x14ac:dyDescent="0.25">
      <c r="A1077" t="s">
        <v>5298</v>
      </c>
      <c r="B1077">
        <v>136830884</v>
      </c>
      <c r="C1077" t="s">
        <v>62</v>
      </c>
      <c r="E1077">
        <v>27529910</v>
      </c>
      <c r="F1077" t="s">
        <v>3386</v>
      </c>
      <c r="G1077" t="s">
        <v>101</v>
      </c>
      <c r="I1077">
        <v>40491480</v>
      </c>
      <c r="J1077" t="s">
        <v>3385</v>
      </c>
      <c r="K1077" s="9">
        <v>45664.608587962961</v>
      </c>
      <c r="L1077" s="9">
        <v>45664.60833333333</v>
      </c>
      <c r="M1077" s="9">
        <v>45664.608587962961</v>
      </c>
      <c r="N1077" t="s">
        <v>62</v>
      </c>
      <c r="O1077" t="s">
        <v>62</v>
      </c>
      <c r="P1077" s="8">
        <v>45664</v>
      </c>
      <c r="Q1077" t="s">
        <v>3868</v>
      </c>
      <c r="R1077" t="s">
        <v>4901</v>
      </c>
      <c r="S1077" t="s">
        <v>1607</v>
      </c>
      <c r="V1077">
        <v>551149665522</v>
      </c>
      <c r="Y1077" t="s">
        <v>1608</v>
      </c>
      <c r="Z1077" t="s">
        <v>106</v>
      </c>
      <c r="AA1077" t="s">
        <v>148</v>
      </c>
      <c r="AB1077" t="s">
        <v>415</v>
      </c>
      <c r="AC1077">
        <v>27313190</v>
      </c>
      <c r="AD1077" t="s">
        <v>1609</v>
      </c>
      <c r="AE1077" t="s">
        <v>1610</v>
      </c>
      <c r="AF1077">
        <v>198</v>
      </c>
      <c r="AM1077" t="s">
        <v>222</v>
      </c>
      <c r="AN1077" t="s">
        <v>258</v>
      </c>
      <c r="AP10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Row],[Comentário]]=back!C1078,back!B1078,""))))))))</f>
        <v/>
      </c>
      <c r="AQ10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8" spans="1:44" x14ac:dyDescent="0.25">
      <c r="A1078" t="s">
        <v>5298</v>
      </c>
      <c r="B1078">
        <v>136830766</v>
      </c>
      <c r="C1078" t="s">
        <v>62</v>
      </c>
      <c r="E1078">
        <v>27529910</v>
      </c>
      <c r="F1078" t="s">
        <v>3386</v>
      </c>
      <c r="G1078" t="s">
        <v>101</v>
      </c>
      <c r="I1078">
        <v>40491480</v>
      </c>
      <c r="J1078" t="s">
        <v>3385</v>
      </c>
      <c r="K1078" s="9">
        <v>45664.608090277776</v>
      </c>
      <c r="L1078" s="9">
        <v>45664.607071759259</v>
      </c>
      <c r="M1078" s="9">
        <v>45664.608101851853</v>
      </c>
      <c r="N1078" t="s">
        <v>62</v>
      </c>
      <c r="O1078" t="s">
        <v>62</v>
      </c>
      <c r="P1078" s="8">
        <v>45664</v>
      </c>
      <c r="Q1078" t="s">
        <v>3864</v>
      </c>
      <c r="R1078" t="s">
        <v>4571</v>
      </c>
      <c r="S1078" t="s">
        <v>1607</v>
      </c>
      <c r="V1078">
        <v>551149665522</v>
      </c>
      <c r="Y1078" t="s">
        <v>1608</v>
      </c>
      <c r="Z1078" t="s">
        <v>106</v>
      </c>
      <c r="AA1078" t="s">
        <v>148</v>
      </c>
      <c r="AB1078" t="s">
        <v>415</v>
      </c>
      <c r="AC1078">
        <v>27313190</v>
      </c>
      <c r="AD1078" t="s">
        <v>1609</v>
      </c>
      <c r="AE1078" t="s">
        <v>1610</v>
      </c>
      <c r="AF1078">
        <v>198</v>
      </c>
      <c r="AM1078" t="s">
        <v>222</v>
      </c>
      <c r="AN1078" t="s">
        <v>258</v>
      </c>
      <c r="AP10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Row],[Comentário]]=back!C1079,back!B1079,""))))))))</f>
        <v/>
      </c>
      <c r="AQ10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9" spans="1:44" x14ac:dyDescent="0.25">
      <c r="A1079" t="s">
        <v>5298</v>
      </c>
      <c r="B1079">
        <v>136822281</v>
      </c>
      <c r="C1079" t="s">
        <v>62</v>
      </c>
      <c r="E1079">
        <v>27529910</v>
      </c>
      <c r="F1079" t="s">
        <v>3386</v>
      </c>
      <c r="G1079" t="s">
        <v>101</v>
      </c>
      <c r="I1079">
        <v>40491480</v>
      </c>
      <c r="J1079" t="s">
        <v>3385</v>
      </c>
      <c r="K1079" s="9">
        <v>45664.568703703706</v>
      </c>
      <c r="L1079" s="9">
        <v>45671.568055555559</v>
      </c>
      <c r="M1079" s="9">
        <v>45664.605937499997</v>
      </c>
      <c r="N1079" t="s">
        <v>62</v>
      </c>
      <c r="O1079" t="s">
        <v>62</v>
      </c>
      <c r="P1079" s="8">
        <v>45664</v>
      </c>
      <c r="R1079" t="s">
        <v>4902</v>
      </c>
      <c r="S1079" t="s">
        <v>1607</v>
      </c>
      <c r="V1079">
        <v>551149665522</v>
      </c>
      <c r="Y1079" t="s">
        <v>1608</v>
      </c>
      <c r="Z1079" t="s">
        <v>106</v>
      </c>
      <c r="AA1079" t="s">
        <v>148</v>
      </c>
      <c r="AB1079" t="s">
        <v>415</v>
      </c>
      <c r="AC1079">
        <v>27313190</v>
      </c>
      <c r="AD1079" t="s">
        <v>1609</v>
      </c>
      <c r="AE1079" t="s">
        <v>1610</v>
      </c>
      <c r="AF1079">
        <v>198</v>
      </c>
      <c r="AM1079" t="s">
        <v>222</v>
      </c>
      <c r="AN1079" t="s">
        <v>258</v>
      </c>
      <c r="AP10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Row],[Comentário]]=back!C1080,back!B1080,""))))))))</f>
        <v/>
      </c>
      <c r="AQ10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0" spans="1:44" x14ac:dyDescent="0.25">
      <c r="A1080" t="s">
        <v>5298</v>
      </c>
      <c r="B1080">
        <v>136830036</v>
      </c>
      <c r="C1080" t="s">
        <v>62</v>
      </c>
      <c r="E1080">
        <v>27543274</v>
      </c>
      <c r="F1080" t="s">
        <v>3726</v>
      </c>
      <c r="G1080" t="s">
        <v>101</v>
      </c>
      <c r="I1080">
        <v>40502232</v>
      </c>
      <c r="J1080" t="s">
        <v>3725</v>
      </c>
      <c r="K1080" s="9">
        <v>45664.604768518519</v>
      </c>
      <c r="L1080" s="9">
        <v>45664.604166666664</v>
      </c>
      <c r="M1080" s="9">
        <v>45664.604768518519</v>
      </c>
      <c r="N1080" t="s">
        <v>62</v>
      </c>
      <c r="O1080" t="s">
        <v>62</v>
      </c>
      <c r="P1080" s="8">
        <v>45664</v>
      </c>
      <c r="R1080" t="s">
        <v>4903</v>
      </c>
      <c r="S1080" t="s">
        <v>3727</v>
      </c>
      <c r="T1080" t="s">
        <v>3728</v>
      </c>
      <c r="Y1080" t="s">
        <v>3729</v>
      </c>
      <c r="Z1080" t="s">
        <v>106</v>
      </c>
      <c r="AA1080" t="s">
        <v>720</v>
      </c>
      <c r="AB1080" t="s">
        <v>3730</v>
      </c>
      <c r="AC1080">
        <v>67035330</v>
      </c>
      <c r="AD1080" t="s">
        <v>1427</v>
      </c>
      <c r="AE1080" t="s">
        <v>3731</v>
      </c>
      <c r="AF1080">
        <v>0</v>
      </c>
      <c r="AG1080" t="s">
        <v>3732</v>
      </c>
      <c r="AM1080" t="s">
        <v>222</v>
      </c>
      <c r="AN1080" t="s">
        <v>108</v>
      </c>
      <c r="AP10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Row],[Comentário]]=back!C1081,back!B1081,""))))))))</f>
        <v/>
      </c>
      <c r="AQ10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1" spans="1:44" x14ac:dyDescent="0.25">
      <c r="A1081" t="s">
        <v>5298</v>
      </c>
      <c r="B1081">
        <v>136829312</v>
      </c>
      <c r="C1081" t="s">
        <v>62</v>
      </c>
      <c r="E1081">
        <v>27543274</v>
      </c>
      <c r="F1081" t="s">
        <v>3726</v>
      </c>
      <c r="G1081" t="s">
        <v>101</v>
      </c>
      <c r="I1081">
        <v>40502232</v>
      </c>
      <c r="J1081" t="s">
        <v>3725</v>
      </c>
      <c r="K1081" s="9">
        <v>45664.601759259262</v>
      </c>
      <c r="L1081" s="9">
        <v>45664.601145833331</v>
      </c>
      <c r="M1081" s="9">
        <v>45664.601759259262</v>
      </c>
      <c r="N1081" t="s">
        <v>62</v>
      </c>
      <c r="O1081" t="s">
        <v>62</v>
      </c>
      <c r="P1081" s="8">
        <v>45664</v>
      </c>
      <c r="Q1081" t="s">
        <v>3864</v>
      </c>
      <c r="R1081" t="s">
        <v>4904</v>
      </c>
      <c r="S1081" t="s">
        <v>3727</v>
      </c>
      <c r="T1081" t="s">
        <v>3728</v>
      </c>
      <c r="Y1081" t="s">
        <v>3729</v>
      </c>
      <c r="Z1081" t="s">
        <v>106</v>
      </c>
      <c r="AA1081" t="s">
        <v>720</v>
      </c>
      <c r="AB1081" t="s">
        <v>3730</v>
      </c>
      <c r="AC1081">
        <v>67035330</v>
      </c>
      <c r="AD1081" t="s">
        <v>1427</v>
      </c>
      <c r="AE1081" t="s">
        <v>3731</v>
      </c>
      <c r="AF1081">
        <v>0</v>
      </c>
      <c r="AG1081" t="s">
        <v>3732</v>
      </c>
      <c r="AM1081" t="s">
        <v>222</v>
      </c>
      <c r="AN1081" t="s">
        <v>108</v>
      </c>
      <c r="AP10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Row],[Comentário]]=back!C1082,back!B1082,""))))))))</f>
        <v/>
      </c>
      <c r="AQ10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2" spans="1:44" x14ac:dyDescent="0.25">
      <c r="A1082" t="s">
        <v>5298</v>
      </c>
      <c r="B1082">
        <v>136827462</v>
      </c>
      <c r="C1082" t="s">
        <v>62</v>
      </c>
      <c r="E1082">
        <v>27500049</v>
      </c>
      <c r="F1082" t="s">
        <v>3739</v>
      </c>
      <c r="G1082" t="s">
        <v>101</v>
      </c>
      <c r="I1082">
        <v>40466430</v>
      </c>
      <c r="J1082" t="s">
        <v>3738</v>
      </c>
      <c r="K1082" s="9">
        <v>45664.595254629632</v>
      </c>
      <c r="L1082" s="9">
        <v>45664.594444444447</v>
      </c>
      <c r="M1082" s="9">
        <v>45664.595254629632</v>
      </c>
      <c r="N1082" t="s">
        <v>62</v>
      </c>
      <c r="O1082" t="s">
        <v>62</v>
      </c>
      <c r="P1082" s="8">
        <v>45664</v>
      </c>
      <c r="R1082" t="s">
        <v>4905</v>
      </c>
      <c r="S1082" t="s">
        <v>4906</v>
      </c>
      <c r="T1082" t="s">
        <v>3740</v>
      </c>
      <c r="V1082">
        <v>558130621314</v>
      </c>
      <c r="Y1082" t="s">
        <v>3741</v>
      </c>
      <c r="Z1082" t="s">
        <v>106</v>
      </c>
      <c r="AA1082" t="s">
        <v>944</v>
      </c>
      <c r="AB1082" t="s">
        <v>1785</v>
      </c>
      <c r="AC1082">
        <v>52091010</v>
      </c>
      <c r="AD1082" t="s">
        <v>3742</v>
      </c>
      <c r="AE1082" t="s">
        <v>3743</v>
      </c>
      <c r="AF1082">
        <v>4</v>
      </c>
      <c r="AG1082" t="s">
        <v>3744</v>
      </c>
      <c r="AM1082" t="s">
        <v>222</v>
      </c>
      <c r="AN1082" t="s">
        <v>108</v>
      </c>
      <c r="AP10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Row],[Comentário]]=back!C1083,back!B1083,""))))))))</f>
        <v/>
      </c>
      <c r="AQ10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3" spans="1:44" x14ac:dyDescent="0.25">
      <c r="A1083" t="s">
        <v>5298</v>
      </c>
      <c r="B1083">
        <v>136827279</v>
      </c>
      <c r="C1083" t="s">
        <v>62</v>
      </c>
      <c r="E1083">
        <v>27500049</v>
      </c>
      <c r="F1083" t="s">
        <v>3739</v>
      </c>
      <c r="G1083" t="s">
        <v>101</v>
      </c>
      <c r="I1083">
        <v>40466430</v>
      </c>
      <c r="J1083" t="s">
        <v>3738</v>
      </c>
      <c r="K1083" s="9">
        <v>45664.594340277778</v>
      </c>
      <c r="L1083" s="9">
        <v>45664.593773148146</v>
      </c>
      <c r="M1083" s="9">
        <v>45664.594340277778</v>
      </c>
      <c r="N1083" t="s">
        <v>62</v>
      </c>
      <c r="O1083" t="s">
        <v>62</v>
      </c>
      <c r="P1083" s="8">
        <v>45664</v>
      </c>
      <c r="Q1083" t="s">
        <v>3864</v>
      </c>
      <c r="R1083" t="s">
        <v>4907</v>
      </c>
      <c r="S1083" t="s">
        <v>4906</v>
      </c>
      <c r="T1083" t="s">
        <v>3740</v>
      </c>
      <c r="V1083">
        <v>558130621314</v>
      </c>
      <c r="Y1083" t="s">
        <v>3741</v>
      </c>
      <c r="Z1083" t="s">
        <v>106</v>
      </c>
      <c r="AA1083" t="s">
        <v>944</v>
      </c>
      <c r="AB1083" t="s">
        <v>1785</v>
      </c>
      <c r="AC1083">
        <v>52091010</v>
      </c>
      <c r="AD1083" t="s">
        <v>3742</v>
      </c>
      <c r="AE1083" t="s">
        <v>3743</v>
      </c>
      <c r="AF1083">
        <v>4</v>
      </c>
      <c r="AG1083" t="s">
        <v>3744</v>
      </c>
      <c r="AM1083" t="s">
        <v>222</v>
      </c>
      <c r="AN1083" t="s">
        <v>108</v>
      </c>
      <c r="AP10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Row],[Comentário]]=back!C1084,back!B1084,""))))))))</f>
        <v/>
      </c>
      <c r="AQ10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4" spans="1:44" x14ac:dyDescent="0.25">
      <c r="A1084" t="s">
        <v>5298</v>
      </c>
      <c r="B1084">
        <v>136827110</v>
      </c>
      <c r="C1084" t="s">
        <v>62</v>
      </c>
      <c r="E1084">
        <v>27500049</v>
      </c>
      <c r="F1084" t="s">
        <v>3739</v>
      </c>
      <c r="G1084" t="s">
        <v>101</v>
      </c>
      <c r="I1084">
        <v>40466430</v>
      </c>
      <c r="J1084" t="s">
        <v>3738</v>
      </c>
      <c r="K1084" s="9">
        <v>45664.593611111108</v>
      </c>
      <c r="L1084" s="9">
        <v>45664.59275462963</v>
      </c>
      <c r="M1084" s="9">
        <v>45664.593611111108</v>
      </c>
      <c r="N1084" t="s">
        <v>62</v>
      </c>
      <c r="O1084" t="s">
        <v>62</v>
      </c>
      <c r="P1084" s="8">
        <v>45664</v>
      </c>
      <c r="Q1084" t="s">
        <v>3864</v>
      </c>
      <c r="R1084" t="s">
        <v>4707</v>
      </c>
      <c r="S1084" t="s">
        <v>4906</v>
      </c>
      <c r="T1084" t="s">
        <v>3740</v>
      </c>
      <c r="V1084">
        <v>558130621314</v>
      </c>
      <c r="Y1084" t="s">
        <v>3741</v>
      </c>
      <c r="Z1084" t="s">
        <v>106</v>
      </c>
      <c r="AA1084" t="s">
        <v>944</v>
      </c>
      <c r="AB1084" t="s">
        <v>1785</v>
      </c>
      <c r="AC1084">
        <v>52091010</v>
      </c>
      <c r="AD1084" t="s">
        <v>3742</v>
      </c>
      <c r="AE1084" t="s">
        <v>3743</v>
      </c>
      <c r="AF1084">
        <v>4</v>
      </c>
      <c r="AG1084" t="s">
        <v>3744</v>
      </c>
      <c r="AM1084" t="s">
        <v>222</v>
      </c>
      <c r="AN1084" t="s">
        <v>108</v>
      </c>
      <c r="AP10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Row],[Comentário]]=back!C1085,back!B1085,""))))))))</f>
        <v/>
      </c>
      <c r="AQ10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5" spans="1:44" x14ac:dyDescent="0.25">
      <c r="A1085" t="s">
        <v>5298</v>
      </c>
      <c r="B1085">
        <v>136826725</v>
      </c>
      <c r="C1085" t="s">
        <v>62</v>
      </c>
      <c r="E1085">
        <v>27500049</v>
      </c>
      <c r="F1085" t="s">
        <v>3739</v>
      </c>
      <c r="G1085" t="s">
        <v>101</v>
      </c>
      <c r="I1085">
        <v>40466430</v>
      </c>
      <c r="J1085" t="s">
        <v>3738</v>
      </c>
      <c r="K1085" s="9">
        <v>45664.591793981483</v>
      </c>
      <c r="L1085" s="9">
        <v>45664.591041666667</v>
      </c>
      <c r="M1085" s="9">
        <v>45664.591805555552</v>
      </c>
      <c r="N1085" t="s">
        <v>62</v>
      </c>
      <c r="O1085" t="s">
        <v>62</v>
      </c>
      <c r="P1085" s="8">
        <v>45664</v>
      </c>
      <c r="Q1085" t="s">
        <v>3864</v>
      </c>
      <c r="R1085" t="s">
        <v>4707</v>
      </c>
      <c r="S1085" t="s">
        <v>4906</v>
      </c>
      <c r="T1085" t="s">
        <v>3740</v>
      </c>
      <c r="V1085">
        <v>558130621314</v>
      </c>
      <c r="Y1085" t="s">
        <v>3741</v>
      </c>
      <c r="Z1085" t="s">
        <v>106</v>
      </c>
      <c r="AA1085" t="s">
        <v>944</v>
      </c>
      <c r="AB1085" t="s">
        <v>1785</v>
      </c>
      <c r="AC1085">
        <v>52091010</v>
      </c>
      <c r="AD1085" t="s">
        <v>3742</v>
      </c>
      <c r="AE1085" t="s">
        <v>3743</v>
      </c>
      <c r="AF1085">
        <v>4</v>
      </c>
      <c r="AG1085" t="s">
        <v>3744</v>
      </c>
      <c r="AM1085" t="s">
        <v>222</v>
      </c>
      <c r="AN1085" t="s">
        <v>108</v>
      </c>
      <c r="AP10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Row],[Comentário]]=back!C1086,back!B1086,""))))))))</f>
        <v/>
      </c>
      <c r="AQ10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6" spans="1:44" x14ac:dyDescent="0.25">
      <c r="A1086" t="s">
        <v>5298</v>
      </c>
      <c r="B1086">
        <v>136824850</v>
      </c>
      <c r="C1086" t="s">
        <v>62</v>
      </c>
      <c r="E1086">
        <v>27529910</v>
      </c>
      <c r="F1086" t="s">
        <v>3386</v>
      </c>
      <c r="G1086" t="s">
        <v>101</v>
      </c>
      <c r="I1086">
        <v>40491480</v>
      </c>
      <c r="J1086" t="s">
        <v>3385</v>
      </c>
      <c r="K1086" s="9">
        <v>45664.58252314815</v>
      </c>
      <c r="L1086" s="9">
        <v>45664.581944444442</v>
      </c>
      <c r="M1086" s="9">
        <v>45664.58252314815</v>
      </c>
      <c r="N1086" t="s">
        <v>62</v>
      </c>
      <c r="O1086" t="s">
        <v>62</v>
      </c>
      <c r="P1086" s="8">
        <v>45664</v>
      </c>
      <c r="R1086" t="s">
        <v>4855</v>
      </c>
      <c r="S1086" t="s">
        <v>1607</v>
      </c>
      <c r="V1086">
        <v>551149665522</v>
      </c>
      <c r="Y1086" t="s">
        <v>1608</v>
      </c>
      <c r="Z1086" t="s">
        <v>106</v>
      </c>
      <c r="AA1086" t="s">
        <v>148</v>
      </c>
      <c r="AB1086" t="s">
        <v>415</v>
      </c>
      <c r="AC1086">
        <v>27313190</v>
      </c>
      <c r="AD1086" t="s">
        <v>1609</v>
      </c>
      <c r="AE1086" t="s">
        <v>1610</v>
      </c>
      <c r="AF1086">
        <v>198</v>
      </c>
      <c r="AM1086" t="s">
        <v>222</v>
      </c>
      <c r="AN1086" t="s">
        <v>258</v>
      </c>
      <c r="AP10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Row],[Comentário]]=back!C1087,back!B1087,""))))))))</f>
        <v/>
      </c>
      <c r="AQ10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7" spans="1:44" x14ac:dyDescent="0.25">
      <c r="A1087" t="s">
        <v>5298</v>
      </c>
      <c r="B1087">
        <v>136832309</v>
      </c>
      <c r="C1087" t="s">
        <v>62</v>
      </c>
      <c r="E1087">
        <v>28663250</v>
      </c>
      <c r="F1087" t="s">
        <v>177</v>
      </c>
      <c r="G1087" t="s">
        <v>101</v>
      </c>
      <c r="K1087" s="9">
        <v>45664.614583333336</v>
      </c>
      <c r="L1087" s="9">
        <v>45664.575694444444</v>
      </c>
      <c r="M1087" s="9">
        <v>45664.614583333336</v>
      </c>
      <c r="N1087" t="s">
        <v>62</v>
      </c>
      <c r="O1087" t="s">
        <v>62</v>
      </c>
      <c r="P1087" s="8">
        <v>45664</v>
      </c>
      <c r="R1087" t="s">
        <v>4908</v>
      </c>
      <c r="AP10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Row],[Comentário]]=back!C1088,back!B1088,""))))))))</f>
        <v/>
      </c>
      <c r="AQ10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8" spans="1:44" x14ac:dyDescent="0.25">
      <c r="A1088" t="s">
        <v>5298</v>
      </c>
      <c r="B1088">
        <v>136823475</v>
      </c>
      <c r="C1088" t="s">
        <v>62</v>
      </c>
      <c r="E1088">
        <v>27493113</v>
      </c>
      <c r="F1088" t="s">
        <v>3788</v>
      </c>
      <c r="G1088" t="s">
        <v>101</v>
      </c>
      <c r="I1088">
        <v>40463864</v>
      </c>
      <c r="J1088" t="s">
        <v>3787</v>
      </c>
      <c r="K1088" s="9">
        <v>45664.575543981482</v>
      </c>
      <c r="L1088" s="9">
        <v>45664.574999999997</v>
      </c>
      <c r="M1088" s="9">
        <v>45665.637858796297</v>
      </c>
      <c r="N1088" t="s">
        <v>62</v>
      </c>
      <c r="O1088" t="s">
        <v>62</v>
      </c>
      <c r="P1088" s="8">
        <v>45664</v>
      </c>
      <c r="R1088" t="s">
        <v>4876</v>
      </c>
      <c r="S1088" t="s">
        <v>3789</v>
      </c>
      <c r="Y1088" t="s">
        <v>3790</v>
      </c>
      <c r="Z1088" t="s">
        <v>106</v>
      </c>
      <c r="AA1088" t="s">
        <v>1074</v>
      </c>
      <c r="AB1088" t="s">
        <v>3791</v>
      </c>
      <c r="AC1088">
        <v>29830000</v>
      </c>
      <c r="AD1088" t="s">
        <v>1697</v>
      </c>
      <c r="AE1088" t="s">
        <v>3792</v>
      </c>
      <c r="AF1088">
        <v>663</v>
      </c>
      <c r="AM1088" t="s">
        <v>119</v>
      </c>
      <c r="AN1088" t="s">
        <v>108</v>
      </c>
      <c r="AP10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Row],[Comentário]]=back!C1089,back!B1089,""))))))))</f>
        <v/>
      </c>
      <c r="AQ10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9" spans="1:44" x14ac:dyDescent="0.25">
      <c r="A1089" t="s">
        <v>5298</v>
      </c>
      <c r="B1089">
        <v>136799800</v>
      </c>
      <c r="C1089" t="s">
        <v>62</v>
      </c>
      <c r="E1089">
        <v>27493113</v>
      </c>
      <c r="F1089" t="s">
        <v>3788</v>
      </c>
      <c r="G1089" t="s">
        <v>101</v>
      </c>
      <c r="I1089">
        <v>40463864</v>
      </c>
      <c r="J1089" t="s">
        <v>3787</v>
      </c>
      <c r="K1089" s="9">
        <v>45664.432222222225</v>
      </c>
      <c r="L1089" s="9">
        <v>45664.496527777781</v>
      </c>
      <c r="M1089" s="9">
        <v>45664.574849537035</v>
      </c>
      <c r="N1089" t="s">
        <v>62</v>
      </c>
      <c r="O1089" t="s">
        <v>62</v>
      </c>
      <c r="P1089" s="8">
        <v>45664</v>
      </c>
      <c r="R1089" t="s">
        <v>4823</v>
      </c>
      <c r="S1089" t="s">
        <v>3789</v>
      </c>
      <c r="Y1089" t="s">
        <v>3790</v>
      </c>
      <c r="Z1089" t="s">
        <v>106</v>
      </c>
      <c r="AA1089" t="s">
        <v>1074</v>
      </c>
      <c r="AB1089" t="s">
        <v>3791</v>
      </c>
      <c r="AC1089">
        <v>29830000</v>
      </c>
      <c r="AD1089" t="s">
        <v>1697</v>
      </c>
      <c r="AE1089" t="s">
        <v>3792</v>
      </c>
      <c r="AF1089">
        <v>663</v>
      </c>
      <c r="AM1089" t="s">
        <v>119</v>
      </c>
      <c r="AN1089" t="s">
        <v>108</v>
      </c>
      <c r="AP10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Row],[Comentário]]=back!C1090,back!B1090,""))))))))</f>
        <v/>
      </c>
      <c r="AQ10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90" spans="1:44" x14ac:dyDescent="0.25">
      <c r="A1090" t="s">
        <v>5298</v>
      </c>
      <c r="B1090">
        <v>136822467</v>
      </c>
      <c r="C1090" t="s">
        <v>62</v>
      </c>
      <c r="E1090">
        <v>28613380</v>
      </c>
      <c r="F1090" t="s">
        <v>327</v>
      </c>
      <c r="G1090" t="s">
        <v>101</v>
      </c>
      <c r="I1090">
        <v>41071390</v>
      </c>
      <c r="J1090" t="s">
        <v>326</v>
      </c>
      <c r="K1090" s="9">
        <v>45664.569826388892</v>
      </c>
      <c r="L1090" s="9">
        <v>45664.569444444445</v>
      </c>
      <c r="M1090" s="9">
        <v>45664.569826388892</v>
      </c>
      <c r="N1090" t="s">
        <v>62</v>
      </c>
      <c r="O1090" t="s">
        <v>62</v>
      </c>
      <c r="P1090" s="8">
        <v>45664</v>
      </c>
      <c r="R1090" t="s">
        <v>4825</v>
      </c>
      <c r="S1090" t="s">
        <v>328</v>
      </c>
      <c r="T1090" t="s">
        <v>329</v>
      </c>
      <c r="V1090">
        <v>5521967558814</v>
      </c>
      <c r="Y1090" t="s">
        <v>330</v>
      </c>
      <c r="Z1090" t="s">
        <v>106</v>
      </c>
      <c r="AA1090" t="s">
        <v>148</v>
      </c>
      <c r="AB1090" t="s">
        <v>149</v>
      </c>
      <c r="AC1090">
        <v>22420010</v>
      </c>
      <c r="AD1090" t="s">
        <v>331</v>
      </c>
      <c r="AE1090" t="s">
        <v>332</v>
      </c>
      <c r="AF1090">
        <v>35</v>
      </c>
      <c r="AG1090" t="s">
        <v>333</v>
      </c>
      <c r="AM1090" t="s">
        <v>119</v>
      </c>
      <c r="AP10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Row],[Comentário]]=back!C1091,back!B1091,""))))))))</f>
        <v/>
      </c>
      <c r="AQ10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1" spans="1:44" x14ac:dyDescent="0.25">
      <c r="A1091" t="s">
        <v>5298</v>
      </c>
      <c r="B1091">
        <v>136822524</v>
      </c>
      <c r="C1091" t="s">
        <v>62</v>
      </c>
      <c r="E1091">
        <v>27500285</v>
      </c>
      <c r="F1091" t="s">
        <v>3750</v>
      </c>
      <c r="G1091" t="s">
        <v>101</v>
      </c>
      <c r="I1091">
        <v>40466586</v>
      </c>
      <c r="J1091" t="s">
        <v>3749</v>
      </c>
      <c r="K1091" s="9">
        <v>45664.570162037038</v>
      </c>
      <c r="L1091" s="9">
        <v>45664.569444444445</v>
      </c>
      <c r="M1091" s="9">
        <v>45665.634953703702</v>
      </c>
      <c r="N1091" t="s">
        <v>62</v>
      </c>
      <c r="O1091" t="s">
        <v>62</v>
      </c>
      <c r="P1091" s="8">
        <v>45664</v>
      </c>
      <c r="R1091" t="s">
        <v>4994</v>
      </c>
      <c r="S1091" t="s">
        <v>3751</v>
      </c>
      <c r="T1091" t="s">
        <v>4826</v>
      </c>
      <c r="Y1091" t="s">
        <v>3752</v>
      </c>
      <c r="Z1091" t="s">
        <v>106</v>
      </c>
      <c r="AA1091" t="s">
        <v>148</v>
      </c>
      <c r="AB1091" t="s">
        <v>149</v>
      </c>
      <c r="AC1091">
        <v>21535490</v>
      </c>
      <c r="AD1091" t="s">
        <v>2700</v>
      </c>
      <c r="AE1091" t="s">
        <v>2701</v>
      </c>
      <c r="AF1091">
        <v>300</v>
      </c>
      <c r="AG1091" t="s">
        <v>3753</v>
      </c>
      <c r="AM1091" t="s">
        <v>222</v>
      </c>
      <c r="AN1091" t="s">
        <v>261</v>
      </c>
      <c r="AP10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Row],[Comentário]]=back!C1092,back!B1092,""))))))))</f>
        <v/>
      </c>
      <c r="AQ10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2" spans="1:44" x14ac:dyDescent="0.25">
      <c r="A1092" t="s">
        <v>5298</v>
      </c>
      <c r="B1092">
        <v>136822245</v>
      </c>
      <c r="C1092" t="s">
        <v>62</v>
      </c>
      <c r="E1092">
        <v>27529910</v>
      </c>
      <c r="F1092" t="s">
        <v>3386</v>
      </c>
      <c r="G1092" t="s">
        <v>101</v>
      </c>
      <c r="I1092">
        <v>40491480</v>
      </c>
      <c r="J1092" t="s">
        <v>3385</v>
      </c>
      <c r="K1092" s="9">
        <v>45664.568425925929</v>
      </c>
      <c r="L1092" s="9">
        <v>45664.568055555559</v>
      </c>
      <c r="M1092" s="9">
        <v>45664.568425925929</v>
      </c>
      <c r="N1092" t="s">
        <v>62</v>
      </c>
      <c r="O1092" t="s">
        <v>62</v>
      </c>
      <c r="P1092" s="8">
        <v>45664</v>
      </c>
      <c r="R1092" t="s">
        <v>4827</v>
      </c>
      <c r="S1092" t="s">
        <v>1607</v>
      </c>
      <c r="V1092">
        <v>551149665522</v>
      </c>
      <c r="Y1092" t="s">
        <v>1608</v>
      </c>
      <c r="Z1092" t="s">
        <v>106</v>
      </c>
      <c r="AA1092" t="s">
        <v>148</v>
      </c>
      <c r="AB1092" t="s">
        <v>415</v>
      </c>
      <c r="AC1092">
        <v>27313190</v>
      </c>
      <c r="AD1092" t="s">
        <v>1609</v>
      </c>
      <c r="AE1092" t="s">
        <v>1610</v>
      </c>
      <c r="AF1092">
        <v>198</v>
      </c>
      <c r="AM1092" t="s">
        <v>222</v>
      </c>
      <c r="AN1092" t="s">
        <v>258</v>
      </c>
      <c r="AP10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Row],[Comentário]]=back!C1093,back!B1093,""))))))))</f>
        <v/>
      </c>
      <c r="AQ10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3" spans="1:44" x14ac:dyDescent="0.25">
      <c r="A1093" t="s">
        <v>5298</v>
      </c>
      <c r="B1093">
        <v>136822200</v>
      </c>
      <c r="C1093" t="s">
        <v>62</v>
      </c>
      <c r="E1093">
        <v>27529910</v>
      </c>
      <c r="F1093" t="s">
        <v>3386</v>
      </c>
      <c r="G1093" t="s">
        <v>101</v>
      </c>
      <c r="I1093">
        <v>40491480</v>
      </c>
      <c r="J1093" t="s">
        <v>3385</v>
      </c>
      <c r="K1093" s="9">
        <v>45664.568194444444</v>
      </c>
      <c r="L1093" s="9">
        <v>45664.567361111112</v>
      </c>
      <c r="M1093" s="9">
        <v>45664.568194444444</v>
      </c>
      <c r="N1093" t="s">
        <v>62</v>
      </c>
      <c r="O1093" t="s">
        <v>62</v>
      </c>
      <c r="P1093" s="8">
        <v>45664</v>
      </c>
      <c r="R1093" t="s">
        <v>4828</v>
      </c>
      <c r="S1093" t="s">
        <v>1607</v>
      </c>
      <c r="V1093">
        <v>551149665522</v>
      </c>
      <c r="Y1093" t="s">
        <v>1608</v>
      </c>
      <c r="Z1093" t="s">
        <v>106</v>
      </c>
      <c r="AA1093" t="s">
        <v>148</v>
      </c>
      <c r="AB1093" t="s">
        <v>415</v>
      </c>
      <c r="AC1093">
        <v>27313190</v>
      </c>
      <c r="AD1093" t="s">
        <v>1609</v>
      </c>
      <c r="AE1093" t="s">
        <v>1610</v>
      </c>
      <c r="AF1093">
        <v>198</v>
      </c>
      <c r="AM1093" t="s">
        <v>222</v>
      </c>
      <c r="AN1093" t="s">
        <v>258</v>
      </c>
      <c r="AP10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Row],[Comentário]]=back!C1094,back!B1094,""))))))))</f>
        <v/>
      </c>
      <c r="AQ10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4" spans="1:44" x14ac:dyDescent="0.25">
      <c r="A1094" t="s">
        <v>5298</v>
      </c>
      <c r="B1094">
        <v>136815870</v>
      </c>
      <c r="C1094" t="s">
        <v>62</v>
      </c>
      <c r="E1094">
        <v>27493113</v>
      </c>
      <c r="F1094" t="s">
        <v>3788</v>
      </c>
      <c r="G1094" t="s">
        <v>101</v>
      </c>
      <c r="I1094">
        <v>40463864</v>
      </c>
      <c r="J1094" t="s">
        <v>3787</v>
      </c>
      <c r="K1094" s="9">
        <v>45664.498726851853</v>
      </c>
      <c r="L1094" s="9">
        <v>45664.498067129629</v>
      </c>
      <c r="M1094" s="9">
        <v>45664.498726851853</v>
      </c>
      <c r="N1094" t="s">
        <v>62</v>
      </c>
      <c r="O1094" t="s">
        <v>62</v>
      </c>
      <c r="P1094" s="8">
        <v>45664</v>
      </c>
      <c r="Q1094" t="s">
        <v>3864</v>
      </c>
      <c r="R1094" t="s">
        <v>4815</v>
      </c>
      <c r="S1094" t="s">
        <v>3789</v>
      </c>
      <c r="Y1094" t="s">
        <v>3790</v>
      </c>
      <c r="Z1094" t="s">
        <v>106</v>
      </c>
      <c r="AA1094" t="s">
        <v>1074</v>
      </c>
      <c r="AB1094" t="s">
        <v>3791</v>
      </c>
      <c r="AC1094">
        <v>29830000</v>
      </c>
      <c r="AD1094" t="s">
        <v>1697</v>
      </c>
      <c r="AE1094" t="s">
        <v>3792</v>
      </c>
      <c r="AF1094">
        <v>663</v>
      </c>
      <c r="AM1094" t="s">
        <v>119</v>
      </c>
      <c r="AN1094" t="s">
        <v>108</v>
      </c>
      <c r="AP10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Row],[Comentário]]=back!C1095,back!B1095,""))))))))</f>
        <v/>
      </c>
      <c r="AQ10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5" spans="1:44" x14ac:dyDescent="0.25">
      <c r="A1095" t="s">
        <v>5298</v>
      </c>
      <c r="B1095">
        <v>136815036</v>
      </c>
      <c r="C1095" t="s">
        <v>62</v>
      </c>
      <c r="E1095">
        <v>27500549</v>
      </c>
      <c r="F1095" t="s">
        <v>3746</v>
      </c>
      <c r="G1095" t="s">
        <v>101</v>
      </c>
      <c r="I1095">
        <v>40466697</v>
      </c>
      <c r="J1095" t="s">
        <v>3745</v>
      </c>
      <c r="K1095" s="9">
        <v>45664.494467592594</v>
      </c>
      <c r="L1095" s="9">
        <v>45664.493750000001</v>
      </c>
      <c r="M1095" s="9">
        <v>45664.494467592594</v>
      </c>
      <c r="N1095" t="s">
        <v>62</v>
      </c>
      <c r="O1095" t="s">
        <v>62</v>
      </c>
      <c r="P1095" s="8">
        <v>45664</v>
      </c>
      <c r="Q1095" t="s">
        <v>3864</v>
      </c>
      <c r="R1095" t="s">
        <v>4829</v>
      </c>
      <c r="S1095" t="s">
        <v>3747</v>
      </c>
      <c r="T1095" t="s">
        <v>4830</v>
      </c>
      <c r="V1095">
        <v>553534352375</v>
      </c>
      <c r="Y1095" t="s">
        <v>3748</v>
      </c>
      <c r="Z1095" t="s">
        <v>106</v>
      </c>
      <c r="AA1095" t="s">
        <v>159</v>
      </c>
      <c r="AB1095" t="s">
        <v>371</v>
      </c>
      <c r="AC1095">
        <v>37640000</v>
      </c>
      <c r="AD1095" t="s">
        <v>161</v>
      </c>
      <c r="AE1095" t="s">
        <v>186</v>
      </c>
      <c r="AF1095">
        <v>549</v>
      </c>
      <c r="AM1095" t="s">
        <v>222</v>
      </c>
      <c r="AN1095" t="s">
        <v>108</v>
      </c>
      <c r="AP10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Row],[Comentário]]=back!C1096,back!B1096,""))))))))</f>
        <v/>
      </c>
      <c r="AQ10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6" spans="1:44" x14ac:dyDescent="0.25">
      <c r="A1096" t="s">
        <v>5298</v>
      </c>
      <c r="B1096">
        <v>136814686</v>
      </c>
      <c r="C1096" t="s">
        <v>62</v>
      </c>
      <c r="E1096">
        <v>27500285</v>
      </c>
      <c r="F1096" t="s">
        <v>3750</v>
      </c>
      <c r="G1096" t="s">
        <v>101</v>
      </c>
      <c r="I1096">
        <v>40466586</v>
      </c>
      <c r="J1096" t="s">
        <v>3749</v>
      </c>
      <c r="K1096" s="9">
        <v>45664.492893518516</v>
      </c>
      <c r="L1096" s="9">
        <v>45664.491365740738</v>
      </c>
      <c r="M1096" s="9">
        <v>45664.492893518516</v>
      </c>
      <c r="N1096" t="s">
        <v>62</v>
      </c>
      <c r="O1096" t="s">
        <v>62</v>
      </c>
      <c r="P1096" s="8">
        <v>45664</v>
      </c>
      <c r="Q1096" t="s">
        <v>3864</v>
      </c>
      <c r="R1096" t="s">
        <v>4831</v>
      </c>
      <c r="S1096" t="s">
        <v>3751</v>
      </c>
      <c r="T1096" t="s">
        <v>4826</v>
      </c>
      <c r="Y1096" t="s">
        <v>3752</v>
      </c>
      <c r="Z1096" t="s">
        <v>106</v>
      </c>
      <c r="AA1096" t="s">
        <v>148</v>
      </c>
      <c r="AB1096" t="s">
        <v>149</v>
      </c>
      <c r="AC1096">
        <v>21535490</v>
      </c>
      <c r="AD1096" t="s">
        <v>2700</v>
      </c>
      <c r="AE1096" t="s">
        <v>2701</v>
      </c>
      <c r="AF1096">
        <v>300</v>
      </c>
      <c r="AG1096" t="s">
        <v>3753</v>
      </c>
      <c r="AM1096" t="s">
        <v>222</v>
      </c>
      <c r="AN1096" t="s">
        <v>261</v>
      </c>
      <c r="AP10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Row],[Comentário]]=back!C1097,back!B1097,""))))))))</f>
        <v/>
      </c>
      <c r="AQ10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7" spans="1:44" x14ac:dyDescent="0.25">
      <c r="A1097" t="s">
        <v>5298</v>
      </c>
      <c r="B1097">
        <v>136814323</v>
      </c>
      <c r="C1097" t="s">
        <v>62</v>
      </c>
      <c r="E1097">
        <v>27500285</v>
      </c>
      <c r="F1097" t="s">
        <v>3750</v>
      </c>
      <c r="G1097" t="s">
        <v>101</v>
      </c>
      <c r="I1097">
        <v>40466586</v>
      </c>
      <c r="J1097" t="s">
        <v>3749</v>
      </c>
      <c r="K1097" s="9">
        <v>45664.491226851853</v>
      </c>
      <c r="L1097" s="9">
        <v>45664.490960648145</v>
      </c>
      <c r="M1097" s="9">
        <v>45664.491226851853</v>
      </c>
      <c r="N1097" t="s">
        <v>62</v>
      </c>
      <c r="O1097" t="s">
        <v>62</v>
      </c>
      <c r="P1097" s="8">
        <v>45664</v>
      </c>
      <c r="Q1097" t="s">
        <v>3864</v>
      </c>
      <c r="R1097" t="s">
        <v>4832</v>
      </c>
      <c r="S1097" t="s">
        <v>3751</v>
      </c>
      <c r="T1097" t="s">
        <v>4826</v>
      </c>
      <c r="Y1097" t="s">
        <v>3752</v>
      </c>
      <c r="Z1097" t="s">
        <v>106</v>
      </c>
      <c r="AA1097" t="s">
        <v>148</v>
      </c>
      <c r="AB1097" t="s">
        <v>149</v>
      </c>
      <c r="AC1097">
        <v>21535490</v>
      </c>
      <c r="AD1097" t="s">
        <v>2700</v>
      </c>
      <c r="AE1097" t="s">
        <v>2701</v>
      </c>
      <c r="AF1097">
        <v>300</v>
      </c>
      <c r="AG1097" t="s">
        <v>3753</v>
      </c>
      <c r="AM1097" t="s">
        <v>222</v>
      </c>
      <c r="AN1097" t="s">
        <v>261</v>
      </c>
      <c r="AP10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Row],[Comentário]]=back!C1098,back!B1098,""))))))))</f>
        <v/>
      </c>
      <c r="AQ10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8" spans="1:44" x14ac:dyDescent="0.25">
      <c r="A1098" t="s">
        <v>5298</v>
      </c>
      <c r="B1098">
        <v>136814220</v>
      </c>
      <c r="C1098" t="s">
        <v>62</v>
      </c>
      <c r="E1098">
        <v>27500285</v>
      </c>
      <c r="F1098" t="s">
        <v>3750</v>
      </c>
      <c r="G1098" t="s">
        <v>101</v>
      </c>
      <c r="I1098">
        <v>40466586</v>
      </c>
      <c r="J1098" t="s">
        <v>3749</v>
      </c>
      <c r="K1098" s="9">
        <v>45664.49077546296</v>
      </c>
      <c r="L1098" s="9">
        <v>45664.490162037036</v>
      </c>
      <c r="M1098" s="9">
        <v>45664.49077546296</v>
      </c>
      <c r="N1098" t="s">
        <v>62</v>
      </c>
      <c r="O1098" t="s">
        <v>62</v>
      </c>
      <c r="P1098" s="8">
        <v>45664</v>
      </c>
      <c r="Q1098" t="s">
        <v>3864</v>
      </c>
      <c r="R1098" t="s">
        <v>4833</v>
      </c>
      <c r="S1098" t="s">
        <v>3751</v>
      </c>
      <c r="T1098" t="s">
        <v>4826</v>
      </c>
      <c r="Y1098" t="s">
        <v>3752</v>
      </c>
      <c r="Z1098" t="s">
        <v>106</v>
      </c>
      <c r="AA1098" t="s">
        <v>148</v>
      </c>
      <c r="AB1098" t="s">
        <v>149</v>
      </c>
      <c r="AC1098">
        <v>21535490</v>
      </c>
      <c r="AD1098" t="s">
        <v>2700</v>
      </c>
      <c r="AE1098" t="s">
        <v>2701</v>
      </c>
      <c r="AF1098">
        <v>300</v>
      </c>
      <c r="AG1098" t="s">
        <v>3753</v>
      </c>
      <c r="AM1098" t="s">
        <v>222</v>
      </c>
      <c r="AN1098" t="s">
        <v>261</v>
      </c>
      <c r="AP10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Row],[Comentário]]=back!C1099,back!B1099,""))))))))</f>
        <v/>
      </c>
      <c r="AQ10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9" spans="1:44" x14ac:dyDescent="0.25">
      <c r="A1099" t="s">
        <v>5298</v>
      </c>
      <c r="B1099">
        <v>136814042</v>
      </c>
      <c r="C1099" t="s">
        <v>62</v>
      </c>
      <c r="E1099">
        <v>27500285</v>
      </c>
      <c r="F1099" t="s">
        <v>3750</v>
      </c>
      <c r="G1099" t="s">
        <v>101</v>
      </c>
      <c r="I1099">
        <v>40466586</v>
      </c>
      <c r="J1099" t="s">
        <v>3749</v>
      </c>
      <c r="K1099" s="9">
        <v>45664.490034722221</v>
      </c>
      <c r="L1099" s="9">
        <v>45664.489212962966</v>
      </c>
      <c r="M1099" s="9">
        <v>45664.490034722221</v>
      </c>
      <c r="N1099" t="s">
        <v>62</v>
      </c>
      <c r="O1099" t="s">
        <v>62</v>
      </c>
      <c r="P1099" s="8">
        <v>45664</v>
      </c>
      <c r="Q1099" t="s">
        <v>3864</v>
      </c>
      <c r="R1099" t="s">
        <v>4834</v>
      </c>
      <c r="S1099" t="s">
        <v>3751</v>
      </c>
      <c r="T1099" t="s">
        <v>4826</v>
      </c>
      <c r="Y1099" t="s">
        <v>3752</v>
      </c>
      <c r="Z1099" t="s">
        <v>106</v>
      </c>
      <c r="AA1099" t="s">
        <v>148</v>
      </c>
      <c r="AB1099" t="s">
        <v>149</v>
      </c>
      <c r="AC1099">
        <v>21535490</v>
      </c>
      <c r="AD1099" t="s">
        <v>2700</v>
      </c>
      <c r="AE1099" t="s">
        <v>2701</v>
      </c>
      <c r="AF1099">
        <v>300</v>
      </c>
      <c r="AG1099" t="s">
        <v>3753</v>
      </c>
      <c r="AM1099" t="s">
        <v>222</v>
      </c>
      <c r="AN1099" t="s">
        <v>261</v>
      </c>
      <c r="AP10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Row],[Comentário]]=back!C1100,back!B1100,""))))))))</f>
        <v/>
      </c>
      <c r="AQ10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0" spans="1:44" x14ac:dyDescent="0.25">
      <c r="A1100" t="s">
        <v>5298</v>
      </c>
      <c r="B1100">
        <v>136813769</v>
      </c>
      <c r="C1100" t="s">
        <v>62</v>
      </c>
      <c r="E1100">
        <v>27500285</v>
      </c>
      <c r="F1100" t="s">
        <v>3750</v>
      </c>
      <c r="G1100" t="s">
        <v>101</v>
      </c>
      <c r="I1100">
        <v>40466586</v>
      </c>
      <c r="J1100" t="s">
        <v>3749</v>
      </c>
      <c r="K1100" s="9">
        <v>45664.488842592589</v>
      </c>
      <c r="L1100" s="9">
        <v>45664.488020833334</v>
      </c>
      <c r="M1100" s="9">
        <v>45664.488842592589</v>
      </c>
      <c r="N1100" t="s">
        <v>62</v>
      </c>
      <c r="O1100" t="s">
        <v>62</v>
      </c>
      <c r="P1100" s="8">
        <v>45664</v>
      </c>
      <c r="Q1100" t="s">
        <v>3864</v>
      </c>
      <c r="R1100" t="s">
        <v>4784</v>
      </c>
      <c r="S1100" t="s">
        <v>3751</v>
      </c>
      <c r="T1100" t="s">
        <v>4826</v>
      </c>
      <c r="Y1100" t="s">
        <v>3752</v>
      </c>
      <c r="Z1100" t="s">
        <v>106</v>
      </c>
      <c r="AA1100" t="s">
        <v>148</v>
      </c>
      <c r="AB1100" t="s">
        <v>149</v>
      </c>
      <c r="AC1100">
        <v>21535490</v>
      </c>
      <c r="AD1100" t="s">
        <v>2700</v>
      </c>
      <c r="AE1100" t="s">
        <v>2701</v>
      </c>
      <c r="AF1100">
        <v>300</v>
      </c>
      <c r="AG1100" t="s">
        <v>3753</v>
      </c>
      <c r="AM1100" t="s">
        <v>222</v>
      </c>
      <c r="AN1100" t="s">
        <v>261</v>
      </c>
      <c r="AP1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Row],[Comentário]]=back!C1101,back!B1101,""))))))))</f>
        <v/>
      </c>
      <c r="AQ1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1" spans="1:44" x14ac:dyDescent="0.25">
      <c r="A1101" t="s">
        <v>5298</v>
      </c>
      <c r="B1101">
        <v>136812627</v>
      </c>
      <c r="C1101" t="s">
        <v>62</v>
      </c>
      <c r="E1101">
        <v>27500136</v>
      </c>
      <c r="F1101" t="s">
        <v>3755</v>
      </c>
      <c r="G1101" t="s">
        <v>101</v>
      </c>
      <c r="I1101">
        <v>40466467</v>
      </c>
      <c r="J1101" t="s">
        <v>3754</v>
      </c>
      <c r="K1101" s="9">
        <v>45664.48400462963</v>
      </c>
      <c r="L1101" s="9">
        <v>45664.483784722222</v>
      </c>
      <c r="M1101" s="9">
        <v>45664.48400462963</v>
      </c>
      <c r="N1101" t="s">
        <v>62</v>
      </c>
      <c r="O1101" t="s">
        <v>62</v>
      </c>
      <c r="P1101" s="8">
        <v>45664</v>
      </c>
      <c r="Q1101" t="s">
        <v>3864</v>
      </c>
      <c r="R1101" t="s">
        <v>4705</v>
      </c>
      <c r="S1101" t="s">
        <v>3756</v>
      </c>
      <c r="Y1101" t="s">
        <v>3757</v>
      </c>
      <c r="Z1101" t="s">
        <v>106</v>
      </c>
      <c r="AA1101" t="s">
        <v>107</v>
      </c>
      <c r="AB1101" t="s">
        <v>110</v>
      </c>
      <c r="AC1101">
        <v>8280020</v>
      </c>
      <c r="AD1101" t="s">
        <v>1264</v>
      </c>
      <c r="AE1101" t="s">
        <v>3758</v>
      </c>
      <c r="AF1101">
        <v>662</v>
      </c>
      <c r="AM1101" t="s">
        <v>222</v>
      </c>
      <c r="AN1101" t="s">
        <v>258</v>
      </c>
      <c r="AP1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Row],[Comentário]]=back!C1102,back!B1102,""))))))))</f>
        <v/>
      </c>
      <c r="AQ1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2" spans="1:44" x14ac:dyDescent="0.25">
      <c r="A1102" t="s">
        <v>5298</v>
      </c>
      <c r="B1102">
        <v>136811828</v>
      </c>
      <c r="C1102" t="s">
        <v>62</v>
      </c>
      <c r="E1102">
        <v>27498682</v>
      </c>
      <c r="F1102" t="s">
        <v>3760</v>
      </c>
      <c r="G1102" t="s">
        <v>101</v>
      </c>
      <c r="I1102">
        <v>40466117</v>
      </c>
      <c r="J1102" t="s">
        <v>3759</v>
      </c>
      <c r="K1102" s="9">
        <v>45664.48060185185</v>
      </c>
      <c r="L1102" s="9">
        <v>45664.480081018519</v>
      </c>
      <c r="M1102" s="9">
        <v>45664.48060185185</v>
      </c>
      <c r="N1102" t="s">
        <v>62</v>
      </c>
      <c r="O1102" t="s">
        <v>62</v>
      </c>
      <c r="P1102" s="8">
        <v>45664</v>
      </c>
      <c r="Q1102" t="s">
        <v>3864</v>
      </c>
      <c r="R1102" t="s">
        <v>4124</v>
      </c>
      <c r="S1102" t="s">
        <v>3761</v>
      </c>
      <c r="T1102" t="s">
        <v>1975</v>
      </c>
      <c r="V1102">
        <v>551938787789</v>
      </c>
      <c r="Y1102" t="s">
        <v>1978</v>
      </c>
      <c r="Z1102" t="s">
        <v>106</v>
      </c>
      <c r="AA1102" t="s">
        <v>107</v>
      </c>
      <c r="AB1102" t="s">
        <v>1979</v>
      </c>
      <c r="AC1102">
        <v>13290000</v>
      </c>
      <c r="AD1102" t="s">
        <v>3762</v>
      </c>
      <c r="AE1102" t="s">
        <v>3763</v>
      </c>
      <c r="AF1102">
        <v>1337</v>
      </c>
      <c r="AM1102" t="s">
        <v>222</v>
      </c>
      <c r="AN1102" t="s">
        <v>108</v>
      </c>
      <c r="AP1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Row],[Comentário]]=back!C1103,back!B1103,""))))))))</f>
        <v/>
      </c>
      <c r="AQ1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3" spans="1:44" x14ac:dyDescent="0.25">
      <c r="A1103" t="s">
        <v>5298</v>
      </c>
      <c r="B1103">
        <v>136811706</v>
      </c>
      <c r="C1103" t="s">
        <v>62</v>
      </c>
      <c r="E1103">
        <v>27498682</v>
      </c>
      <c r="F1103" t="s">
        <v>3760</v>
      </c>
      <c r="G1103" t="s">
        <v>101</v>
      </c>
      <c r="I1103">
        <v>40466117</v>
      </c>
      <c r="J1103" t="s">
        <v>3759</v>
      </c>
      <c r="K1103" s="9">
        <v>45664.480115740742</v>
      </c>
      <c r="L1103" s="9">
        <v>45664.479479166665</v>
      </c>
      <c r="M1103" s="9">
        <v>45664.480115740742</v>
      </c>
      <c r="N1103" t="s">
        <v>62</v>
      </c>
      <c r="O1103" t="s">
        <v>62</v>
      </c>
      <c r="P1103" s="8">
        <v>45664</v>
      </c>
      <c r="Q1103" t="s">
        <v>3864</v>
      </c>
      <c r="R1103" t="s">
        <v>4125</v>
      </c>
      <c r="S1103" t="s">
        <v>3761</v>
      </c>
      <c r="T1103" t="s">
        <v>1975</v>
      </c>
      <c r="V1103">
        <v>551938787789</v>
      </c>
      <c r="Y1103" t="s">
        <v>1978</v>
      </c>
      <c r="Z1103" t="s">
        <v>106</v>
      </c>
      <c r="AA1103" t="s">
        <v>107</v>
      </c>
      <c r="AB1103" t="s">
        <v>1979</v>
      </c>
      <c r="AC1103">
        <v>13290000</v>
      </c>
      <c r="AD1103" t="s">
        <v>3762</v>
      </c>
      <c r="AE1103" t="s">
        <v>3763</v>
      </c>
      <c r="AF1103">
        <v>1337</v>
      </c>
      <c r="AM1103" t="s">
        <v>222</v>
      </c>
      <c r="AN1103" t="s">
        <v>108</v>
      </c>
      <c r="AP1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Row],[Comentário]]=back!C1104,back!B1104,""))))))))</f>
        <v/>
      </c>
      <c r="AQ1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4" spans="1:44" x14ac:dyDescent="0.25">
      <c r="A1104" t="s">
        <v>5298</v>
      </c>
      <c r="B1104">
        <v>136810920</v>
      </c>
      <c r="C1104" t="s">
        <v>62</v>
      </c>
      <c r="E1104">
        <v>27498327</v>
      </c>
      <c r="F1104" t="s">
        <v>3765</v>
      </c>
      <c r="G1104" t="s">
        <v>101</v>
      </c>
      <c r="I1104">
        <v>40466003</v>
      </c>
      <c r="J1104" t="s">
        <v>3764</v>
      </c>
      <c r="K1104" s="9">
        <v>45664.476770833331</v>
      </c>
      <c r="L1104" s="9">
        <v>45664.476157407407</v>
      </c>
      <c r="M1104" s="9">
        <v>45664.476770833331</v>
      </c>
      <c r="N1104" t="s">
        <v>62</v>
      </c>
      <c r="O1104" t="s">
        <v>62</v>
      </c>
      <c r="P1104" s="8">
        <v>45664</v>
      </c>
      <c r="Q1104" t="s">
        <v>3864</v>
      </c>
      <c r="R1104" t="s">
        <v>4835</v>
      </c>
      <c r="S1104" t="s">
        <v>4836</v>
      </c>
      <c r="T1104" t="s">
        <v>3766</v>
      </c>
      <c r="V1104">
        <v>551133370230</v>
      </c>
      <c r="Y1104" t="s">
        <v>3767</v>
      </c>
      <c r="Z1104" t="s">
        <v>106</v>
      </c>
      <c r="AA1104" t="s">
        <v>107</v>
      </c>
      <c r="AB1104" t="s">
        <v>110</v>
      </c>
      <c r="AC1104">
        <v>1125000</v>
      </c>
      <c r="AD1104" t="s">
        <v>1354</v>
      </c>
      <c r="AE1104" t="s">
        <v>3768</v>
      </c>
      <c r="AF1104">
        <v>856</v>
      </c>
      <c r="AM1104" t="s">
        <v>222</v>
      </c>
      <c r="AN1104" t="s">
        <v>108</v>
      </c>
      <c r="AP1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Row],[Comentário]]=back!C1105,back!B1105,""))))))))</f>
        <v/>
      </c>
      <c r="AQ1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5" spans="1:44" x14ac:dyDescent="0.25">
      <c r="A1105" t="s">
        <v>5298</v>
      </c>
      <c r="B1105">
        <v>136810106</v>
      </c>
      <c r="C1105" t="s">
        <v>62</v>
      </c>
      <c r="E1105">
        <v>27498327</v>
      </c>
      <c r="F1105" t="s">
        <v>3765</v>
      </c>
      <c r="G1105" t="s">
        <v>101</v>
      </c>
      <c r="I1105">
        <v>40466003</v>
      </c>
      <c r="J1105" t="s">
        <v>3764</v>
      </c>
      <c r="K1105" s="9">
        <v>45664.473414351851</v>
      </c>
      <c r="L1105" s="9">
        <v>45664.472743055558</v>
      </c>
      <c r="M1105" s="9">
        <v>45664.473414351851</v>
      </c>
      <c r="N1105" t="s">
        <v>62</v>
      </c>
      <c r="O1105" t="s">
        <v>62</v>
      </c>
      <c r="P1105" s="8">
        <v>45664</v>
      </c>
      <c r="Q1105" t="s">
        <v>3864</v>
      </c>
      <c r="R1105" t="s">
        <v>4837</v>
      </c>
      <c r="S1105" t="s">
        <v>4836</v>
      </c>
      <c r="T1105" t="s">
        <v>3766</v>
      </c>
      <c r="V1105">
        <v>551133370230</v>
      </c>
      <c r="Y1105" t="s">
        <v>3767</v>
      </c>
      <c r="Z1105" t="s">
        <v>106</v>
      </c>
      <c r="AA1105" t="s">
        <v>107</v>
      </c>
      <c r="AB1105" t="s">
        <v>110</v>
      </c>
      <c r="AC1105">
        <v>1125000</v>
      </c>
      <c r="AD1105" t="s">
        <v>1354</v>
      </c>
      <c r="AE1105" t="s">
        <v>3768</v>
      </c>
      <c r="AF1105">
        <v>856</v>
      </c>
      <c r="AM1105" t="s">
        <v>222</v>
      </c>
      <c r="AN1105" t="s">
        <v>108</v>
      </c>
      <c r="AP1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Row],[Comentário]]=back!C1106,back!B1106,""))))))))</f>
        <v/>
      </c>
      <c r="AQ1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6" spans="1:44" x14ac:dyDescent="0.25">
      <c r="A1106" t="s">
        <v>5298</v>
      </c>
      <c r="B1106">
        <v>136809965</v>
      </c>
      <c r="C1106" t="s">
        <v>62</v>
      </c>
      <c r="E1106">
        <v>27498327</v>
      </c>
      <c r="F1106" t="s">
        <v>3765</v>
      </c>
      <c r="G1106" t="s">
        <v>101</v>
      </c>
      <c r="I1106">
        <v>40466003</v>
      </c>
      <c r="J1106" t="s">
        <v>3764</v>
      </c>
      <c r="K1106" s="9">
        <v>45664.472800925927</v>
      </c>
      <c r="L1106" s="9">
        <v>45664.472581018519</v>
      </c>
      <c r="M1106" s="9">
        <v>45664.472800925927</v>
      </c>
      <c r="N1106" t="s">
        <v>62</v>
      </c>
      <c r="O1106" t="s">
        <v>62</v>
      </c>
      <c r="P1106" s="8">
        <v>45664</v>
      </c>
      <c r="Q1106" t="s">
        <v>3864</v>
      </c>
      <c r="R1106" t="s">
        <v>4838</v>
      </c>
      <c r="S1106" t="s">
        <v>4836</v>
      </c>
      <c r="T1106" t="s">
        <v>3766</v>
      </c>
      <c r="V1106">
        <v>551133370230</v>
      </c>
      <c r="Y1106" t="s">
        <v>3767</v>
      </c>
      <c r="Z1106" t="s">
        <v>106</v>
      </c>
      <c r="AA1106" t="s">
        <v>107</v>
      </c>
      <c r="AB1106" t="s">
        <v>110</v>
      </c>
      <c r="AC1106">
        <v>1125000</v>
      </c>
      <c r="AD1106" t="s">
        <v>1354</v>
      </c>
      <c r="AE1106" t="s">
        <v>3768</v>
      </c>
      <c r="AF1106">
        <v>856</v>
      </c>
      <c r="AM1106" t="s">
        <v>222</v>
      </c>
      <c r="AN1106" t="s">
        <v>108</v>
      </c>
      <c r="AP1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Row],[Comentário]]=back!C1107,back!B1107,""))))))))</f>
        <v/>
      </c>
      <c r="AQ1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7" spans="1:44" x14ac:dyDescent="0.25">
      <c r="A1107" t="s">
        <v>5298</v>
      </c>
      <c r="B1107">
        <v>136809410</v>
      </c>
      <c r="C1107" t="s">
        <v>62</v>
      </c>
      <c r="E1107">
        <v>27498327</v>
      </c>
      <c r="F1107" t="s">
        <v>3765</v>
      </c>
      <c r="G1107" t="s">
        <v>101</v>
      </c>
      <c r="I1107">
        <v>40466003</v>
      </c>
      <c r="J1107" t="s">
        <v>3764</v>
      </c>
      <c r="K1107" s="9">
        <v>45664.470567129632</v>
      </c>
      <c r="L1107" s="9">
        <v>45664.469675925924</v>
      </c>
      <c r="M1107" s="9">
        <v>45664.470567129632</v>
      </c>
      <c r="N1107" t="s">
        <v>62</v>
      </c>
      <c r="O1107" t="s">
        <v>62</v>
      </c>
      <c r="P1107" s="8">
        <v>45664</v>
      </c>
      <c r="Q1107" t="s">
        <v>3864</v>
      </c>
      <c r="R1107" t="s">
        <v>4771</v>
      </c>
      <c r="S1107" t="s">
        <v>4836</v>
      </c>
      <c r="T1107" t="s">
        <v>3766</v>
      </c>
      <c r="V1107">
        <v>551133370230</v>
      </c>
      <c r="Y1107" t="s">
        <v>3767</v>
      </c>
      <c r="Z1107" t="s">
        <v>106</v>
      </c>
      <c r="AA1107" t="s">
        <v>107</v>
      </c>
      <c r="AB1107" t="s">
        <v>110</v>
      </c>
      <c r="AC1107">
        <v>1125000</v>
      </c>
      <c r="AD1107" t="s">
        <v>1354</v>
      </c>
      <c r="AE1107" t="s">
        <v>3768</v>
      </c>
      <c r="AF1107">
        <v>856</v>
      </c>
      <c r="AM1107" t="s">
        <v>222</v>
      </c>
      <c r="AN1107" t="s">
        <v>108</v>
      </c>
      <c r="AP1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Row],[Comentário]]=back!C1108,back!B1108,""))))))))</f>
        <v/>
      </c>
      <c r="AQ1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8" spans="1:44" x14ac:dyDescent="0.25">
      <c r="A1108" t="s">
        <v>5298</v>
      </c>
      <c r="B1108">
        <v>136805014</v>
      </c>
      <c r="C1108" t="s">
        <v>62</v>
      </c>
      <c r="E1108">
        <v>28663250</v>
      </c>
      <c r="F1108" t="s">
        <v>177</v>
      </c>
      <c r="G1108" t="s">
        <v>101</v>
      </c>
      <c r="K1108" s="9">
        <v>45664.452824074076</v>
      </c>
      <c r="L1108" s="9">
        <v>45664.46597222222</v>
      </c>
      <c r="M1108" s="9">
        <v>45664.468865740739</v>
      </c>
      <c r="N1108" t="s">
        <v>62</v>
      </c>
      <c r="O1108" t="s">
        <v>62</v>
      </c>
      <c r="P1108" s="8">
        <v>45664</v>
      </c>
      <c r="R1108" t="s">
        <v>3874</v>
      </c>
      <c r="AP1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Row],[Comentário]]=back!C1109,back!B1109,""))))))))</f>
        <v/>
      </c>
      <c r="AQ1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09" spans="1:44" x14ac:dyDescent="0.25">
      <c r="A1109" t="s">
        <v>5298</v>
      </c>
      <c r="B1109">
        <v>136809033</v>
      </c>
      <c r="C1109" t="s">
        <v>62</v>
      </c>
      <c r="E1109">
        <v>28663250</v>
      </c>
      <c r="F1109" t="s">
        <v>177</v>
      </c>
      <c r="G1109" t="s">
        <v>101</v>
      </c>
      <c r="K1109" s="9">
        <v>45664.468981481485</v>
      </c>
      <c r="L1109" s="9">
        <v>45664.468414351853</v>
      </c>
      <c r="M1109" s="9">
        <v>45664.468981481485</v>
      </c>
      <c r="N1109" t="s">
        <v>62</v>
      </c>
      <c r="O1109" t="s">
        <v>62</v>
      </c>
      <c r="P1109" s="8">
        <v>45664</v>
      </c>
      <c r="Q1109" t="s">
        <v>3864</v>
      </c>
      <c r="R1109" t="s">
        <v>3969</v>
      </c>
      <c r="AP1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Row],[Comentário]]=back!C1110,back!B1110,""))))))))</f>
        <v/>
      </c>
      <c r="AQ1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0" spans="1:44" x14ac:dyDescent="0.25">
      <c r="A1110" t="s">
        <v>5298</v>
      </c>
      <c r="B1110">
        <v>136808913</v>
      </c>
      <c r="C1110" t="s">
        <v>62</v>
      </c>
      <c r="E1110">
        <v>28663250</v>
      </c>
      <c r="F1110" t="s">
        <v>177</v>
      </c>
      <c r="G1110" t="s">
        <v>101</v>
      </c>
      <c r="K1110" s="9">
        <v>45664.4684375</v>
      </c>
      <c r="L1110" s="9">
        <v>45664.467499999999</v>
      </c>
      <c r="M1110" s="9">
        <v>45664.4684375</v>
      </c>
      <c r="N1110" t="s">
        <v>62</v>
      </c>
      <c r="O1110" t="s">
        <v>62</v>
      </c>
      <c r="P1110" s="8">
        <v>45664</v>
      </c>
      <c r="Q1110" t="s">
        <v>3864</v>
      </c>
      <c r="R1110" t="s">
        <v>4839</v>
      </c>
      <c r="AP1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Row],[Comentário]]=back!C1111,back!B1111,""))))))))</f>
        <v/>
      </c>
      <c r="AQ1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1" spans="1:44" x14ac:dyDescent="0.25">
      <c r="A1111" t="s">
        <v>5298</v>
      </c>
      <c r="B1111">
        <v>136717597</v>
      </c>
      <c r="C1111" t="s">
        <v>62</v>
      </c>
      <c r="E1111">
        <v>28613380</v>
      </c>
      <c r="F1111" t="s">
        <v>327</v>
      </c>
      <c r="G1111" t="s">
        <v>101</v>
      </c>
      <c r="I1111">
        <v>41071390</v>
      </c>
      <c r="J1111" t="s">
        <v>326</v>
      </c>
      <c r="K1111" s="9">
        <v>45663.462337962963</v>
      </c>
      <c r="L1111" s="9">
        <v>45664.461805555555</v>
      </c>
      <c r="M1111" s="9">
        <v>45664.465636574074</v>
      </c>
      <c r="N1111" t="s">
        <v>62</v>
      </c>
      <c r="O1111" t="s">
        <v>62</v>
      </c>
      <c r="P1111" s="8">
        <v>45664</v>
      </c>
      <c r="R1111" t="s">
        <v>3874</v>
      </c>
      <c r="S1111" t="s">
        <v>328</v>
      </c>
      <c r="T1111" t="s">
        <v>329</v>
      </c>
      <c r="V1111">
        <v>5521967558814</v>
      </c>
      <c r="Y1111" t="s">
        <v>330</v>
      </c>
      <c r="Z1111" t="s">
        <v>106</v>
      </c>
      <c r="AA1111" t="s">
        <v>148</v>
      </c>
      <c r="AB1111" t="s">
        <v>149</v>
      </c>
      <c r="AC1111">
        <v>22420010</v>
      </c>
      <c r="AD1111" t="s">
        <v>331</v>
      </c>
      <c r="AE1111" t="s">
        <v>332</v>
      </c>
      <c r="AF1111">
        <v>35</v>
      </c>
      <c r="AG1111" t="s">
        <v>333</v>
      </c>
      <c r="AM1111" t="s">
        <v>119</v>
      </c>
      <c r="AP1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Row],[Comentário]]=back!C1112,back!B1112,""))))))))</f>
        <v/>
      </c>
      <c r="AQ1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2" spans="1:44" x14ac:dyDescent="0.25">
      <c r="A1112" t="s">
        <v>5298</v>
      </c>
      <c r="B1112">
        <v>136808337</v>
      </c>
      <c r="C1112" t="s">
        <v>62</v>
      </c>
      <c r="E1112">
        <v>28613380</v>
      </c>
      <c r="F1112" t="s">
        <v>327</v>
      </c>
      <c r="G1112" t="s">
        <v>101</v>
      </c>
      <c r="I1112">
        <v>41071390</v>
      </c>
      <c r="J1112" t="s">
        <v>326</v>
      </c>
      <c r="K1112" s="9">
        <v>45664.466180555559</v>
      </c>
      <c r="L1112" s="9">
        <v>45664.46570601852</v>
      </c>
      <c r="M1112" s="9">
        <v>45664.466192129628</v>
      </c>
      <c r="N1112" t="s">
        <v>62</v>
      </c>
      <c r="O1112" t="s">
        <v>62</v>
      </c>
      <c r="P1112" s="8">
        <v>45664</v>
      </c>
      <c r="Q1112" t="s">
        <v>3864</v>
      </c>
      <c r="R1112" t="s">
        <v>3991</v>
      </c>
      <c r="S1112" t="s">
        <v>328</v>
      </c>
      <c r="T1112" t="s">
        <v>329</v>
      </c>
      <c r="V1112">
        <v>5521967558814</v>
      </c>
      <c r="Y1112" t="s">
        <v>330</v>
      </c>
      <c r="Z1112" t="s">
        <v>106</v>
      </c>
      <c r="AA1112" t="s">
        <v>148</v>
      </c>
      <c r="AB1112" t="s">
        <v>149</v>
      </c>
      <c r="AC1112">
        <v>22420010</v>
      </c>
      <c r="AD1112" t="s">
        <v>331</v>
      </c>
      <c r="AE1112" t="s">
        <v>332</v>
      </c>
      <c r="AF1112">
        <v>35</v>
      </c>
      <c r="AG1112" t="s">
        <v>333</v>
      </c>
      <c r="AM1112" t="s">
        <v>119</v>
      </c>
      <c r="AP1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Row],[Comentário]]=back!C1113,back!B1113,""))))))))</f>
        <v/>
      </c>
      <c r="AQ1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3" spans="1:44" x14ac:dyDescent="0.25">
      <c r="A1113" t="s">
        <v>5298</v>
      </c>
      <c r="B1113">
        <v>136808057</v>
      </c>
      <c r="C1113" t="s">
        <v>62</v>
      </c>
      <c r="E1113">
        <v>27529910</v>
      </c>
      <c r="F1113" t="s">
        <v>3386</v>
      </c>
      <c r="G1113" t="s">
        <v>101</v>
      </c>
      <c r="I1113">
        <v>40491480</v>
      </c>
      <c r="J1113" t="s">
        <v>3385</v>
      </c>
      <c r="K1113" s="9">
        <v>45664.465162037035</v>
      </c>
      <c r="L1113" s="9">
        <v>45664.464722222219</v>
      </c>
      <c r="M1113" s="9">
        <v>45664.465162037035</v>
      </c>
      <c r="N1113" t="s">
        <v>62</v>
      </c>
      <c r="O1113" t="s">
        <v>62</v>
      </c>
      <c r="P1113" s="8">
        <v>45664</v>
      </c>
      <c r="Q1113" t="s">
        <v>3864</v>
      </c>
      <c r="R1113" t="s">
        <v>4571</v>
      </c>
      <c r="S1113" t="s">
        <v>1607</v>
      </c>
      <c r="V1113">
        <v>551149665522</v>
      </c>
      <c r="Y1113" t="s">
        <v>1608</v>
      </c>
      <c r="Z1113" t="s">
        <v>106</v>
      </c>
      <c r="AA1113" t="s">
        <v>148</v>
      </c>
      <c r="AB1113" t="s">
        <v>415</v>
      </c>
      <c r="AC1113">
        <v>27313190</v>
      </c>
      <c r="AD1113" t="s">
        <v>1609</v>
      </c>
      <c r="AE1113" t="s">
        <v>1610</v>
      </c>
      <c r="AF1113">
        <v>198</v>
      </c>
      <c r="AM1113" t="s">
        <v>222</v>
      </c>
      <c r="AN1113" t="s">
        <v>258</v>
      </c>
      <c r="AP1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Row],[Comentário]]=back!C1114,back!B1114,""))))))))</f>
        <v/>
      </c>
      <c r="AQ1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4" spans="1:44" x14ac:dyDescent="0.25">
      <c r="A1114" t="s">
        <v>5298</v>
      </c>
      <c r="B1114">
        <v>136795196</v>
      </c>
      <c r="C1114" t="s">
        <v>62</v>
      </c>
      <c r="E1114">
        <v>27529910</v>
      </c>
      <c r="F1114" t="s">
        <v>3386</v>
      </c>
      <c r="G1114" t="s">
        <v>101</v>
      </c>
      <c r="I1114">
        <v>40491480</v>
      </c>
      <c r="J1114" t="s">
        <v>3385</v>
      </c>
      <c r="K1114" s="9">
        <v>45664.416620370372</v>
      </c>
      <c r="L1114" s="9">
        <v>45664.458333333336</v>
      </c>
      <c r="M1114" s="9">
        <v>45664.464375000003</v>
      </c>
      <c r="N1114" t="s">
        <v>62</v>
      </c>
      <c r="O1114" t="s">
        <v>62</v>
      </c>
      <c r="P1114" s="8">
        <v>45664</v>
      </c>
      <c r="R1114" t="s">
        <v>3876</v>
      </c>
      <c r="S1114" t="s">
        <v>1607</v>
      </c>
      <c r="V1114">
        <v>551149665522</v>
      </c>
      <c r="Y1114" t="s">
        <v>1608</v>
      </c>
      <c r="Z1114" t="s">
        <v>106</v>
      </c>
      <c r="AA1114" t="s">
        <v>148</v>
      </c>
      <c r="AB1114" t="s">
        <v>415</v>
      </c>
      <c r="AC1114">
        <v>27313190</v>
      </c>
      <c r="AD1114" t="s">
        <v>1609</v>
      </c>
      <c r="AE1114" t="s">
        <v>1610</v>
      </c>
      <c r="AF1114">
        <v>198</v>
      </c>
      <c r="AM1114" t="s">
        <v>222</v>
      </c>
      <c r="AN1114" t="s">
        <v>258</v>
      </c>
      <c r="AP1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Row],[Comentário]]=back!C1115,back!B1115,""))))))))</f>
        <v/>
      </c>
      <c r="AQ1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5" spans="1:44" x14ac:dyDescent="0.25">
      <c r="A1115" t="s">
        <v>5298</v>
      </c>
      <c r="B1115">
        <v>136806621</v>
      </c>
      <c r="C1115" t="s">
        <v>62</v>
      </c>
      <c r="E1115">
        <v>27498174</v>
      </c>
      <c r="F1115" t="s">
        <v>3770</v>
      </c>
      <c r="G1115" t="s">
        <v>101</v>
      </c>
      <c r="I1115">
        <v>40465945</v>
      </c>
      <c r="J1115" t="s">
        <v>3769</v>
      </c>
      <c r="K1115" s="9">
        <v>45664.459293981483</v>
      </c>
      <c r="L1115" s="9">
        <v>45664.459004629629</v>
      </c>
      <c r="M1115" s="9">
        <v>45664.459293981483</v>
      </c>
      <c r="N1115" t="s">
        <v>62</v>
      </c>
      <c r="O1115" t="s">
        <v>62</v>
      </c>
      <c r="P1115" s="8">
        <v>45664</v>
      </c>
      <c r="Q1115" t="s">
        <v>3864</v>
      </c>
      <c r="R1115" t="s">
        <v>4770</v>
      </c>
      <c r="S1115" t="s">
        <v>3771</v>
      </c>
      <c r="Y1115" t="s">
        <v>3772</v>
      </c>
      <c r="Z1115" t="s">
        <v>106</v>
      </c>
      <c r="AA1115" t="s">
        <v>315</v>
      </c>
      <c r="AB1115" t="s">
        <v>1522</v>
      </c>
      <c r="AC1115">
        <v>81630110</v>
      </c>
      <c r="AD1115" t="s">
        <v>3773</v>
      </c>
      <c r="AE1115" t="s">
        <v>3774</v>
      </c>
      <c r="AF1115">
        <v>990</v>
      </c>
      <c r="AM1115" t="s">
        <v>222</v>
      </c>
      <c r="AN1115" t="s">
        <v>1474</v>
      </c>
      <c r="AP1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Row],[Comentário]]=back!C1116,back!B1116,""))))))))</f>
        <v/>
      </c>
      <c r="AQ1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6" spans="1:44" x14ac:dyDescent="0.25">
      <c r="A1116" t="s">
        <v>5298</v>
      </c>
      <c r="B1116">
        <v>136806256</v>
      </c>
      <c r="C1116" t="s">
        <v>62</v>
      </c>
      <c r="E1116">
        <v>27497828</v>
      </c>
      <c r="F1116" t="s">
        <v>3776</v>
      </c>
      <c r="G1116" t="s">
        <v>101</v>
      </c>
      <c r="I1116">
        <v>40465850</v>
      </c>
      <c r="J1116" t="s">
        <v>3775</v>
      </c>
      <c r="K1116" s="9">
        <v>45664.457777777781</v>
      </c>
      <c r="L1116" s="9">
        <v>45664.457291666666</v>
      </c>
      <c r="M1116" s="9">
        <v>45664.457777777781</v>
      </c>
      <c r="N1116" t="s">
        <v>62</v>
      </c>
      <c r="O1116" t="s">
        <v>62</v>
      </c>
      <c r="P1116" s="8">
        <v>45664</v>
      </c>
      <c r="Q1116" t="s">
        <v>3864</v>
      </c>
      <c r="R1116" t="s">
        <v>4765</v>
      </c>
      <c r="S1116" t="s">
        <v>3777</v>
      </c>
      <c r="T1116" t="s">
        <v>5279</v>
      </c>
      <c r="Z1116" t="s">
        <v>106</v>
      </c>
      <c r="AA1116" t="s">
        <v>107</v>
      </c>
      <c r="AB1116" t="s">
        <v>110</v>
      </c>
      <c r="AC1116">
        <v>2285000</v>
      </c>
      <c r="AD1116" t="s">
        <v>3778</v>
      </c>
      <c r="AE1116" t="s">
        <v>3779</v>
      </c>
      <c r="AF1116">
        <v>700</v>
      </c>
      <c r="AM1116" t="s">
        <v>222</v>
      </c>
      <c r="AN1116" t="s">
        <v>108</v>
      </c>
      <c r="AP1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Row],[Comentário]]=back!C1117,back!B1117,""))))))))</f>
        <v/>
      </c>
      <c r="AQ1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7" spans="1:44" x14ac:dyDescent="0.25">
      <c r="A1117" t="s">
        <v>5298</v>
      </c>
      <c r="B1117">
        <v>136800316</v>
      </c>
      <c r="C1117" t="s">
        <v>62</v>
      </c>
      <c r="E1117">
        <v>28663250</v>
      </c>
      <c r="F1117" t="s">
        <v>177</v>
      </c>
      <c r="G1117" t="s">
        <v>101</v>
      </c>
      <c r="K1117" s="9">
        <v>45664.434166666666</v>
      </c>
      <c r="L1117" s="9">
        <v>45664.447916666664</v>
      </c>
      <c r="M1117" s="9">
        <v>45664.452708333331</v>
      </c>
      <c r="N1117" t="s">
        <v>62</v>
      </c>
      <c r="O1117" t="s">
        <v>62</v>
      </c>
      <c r="P1117" s="8">
        <v>45664</v>
      </c>
      <c r="R1117" t="s">
        <v>4840</v>
      </c>
      <c r="AP1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Row],[Comentário]]=back!C1118,back!B1118,""))))))))</f>
        <v/>
      </c>
      <c r="AQ1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8" spans="1:44" x14ac:dyDescent="0.25">
      <c r="A1118" t="s">
        <v>5298</v>
      </c>
      <c r="B1118">
        <v>136805009</v>
      </c>
      <c r="C1118" t="s">
        <v>62</v>
      </c>
      <c r="E1118">
        <v>28663250</v>
      </c>
      <c r="F1118" t="s">
        <v>177</v>
      </c>
      <c r="G1118" t="s">
        <v>101</v>
      </c>
      <c r="K1118" s="9">
        <v>45664.4528125</v>
      </c>
      <c r="L1118" s="9">
        <v>45664.451493055552</v>
      </c>
      <c r="M1118" s="9">
        <v>45664.4528125</v>
      </c>
      <c r="N1118" t="s">
        <v>62</v>
      </c>
      <c r="O1118" t="s">
        <v>62</v>
      </c>
      <c r="P1118" s="8">
        <v>45664</v>
      </c>
      <c r="Q1118" t="s">
        <v>3864</v>
      </c>
      <c r="R1118" t="s">
        <v>4839</v>
      </c>
      <c r="AP1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Row],[Comentário]]=back!C1119,back!B1119,""))))))))</f>
        <v/>
      </c>
      <c r="AQ1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9" spans="1:44" x14ac:dyDescent="0.25">
      <c r="A1119" t="s">
        <v>5298</v>
      </c>
      <c r="B1119">
        <v>136804505</v>
      </c>
      <c r="C1119" t="s">
        <v>62</v>
      </c>
      <c r="E1119">
        <v>27496889</v>
      </c>
      <c r="F1119" t="s">
        <v>3781</v>
      </c>
      <c r="G1119" t="s">
        <v>101</v>
      </c>
      <c r="I1119">
        <v>40465174</v>
      </c>
      <c r="J1119" t="s">
        <v>3780</v>
      </c>
      <c r="K1119" s="9">
        <v>45664.450706018521</v>
      </c>
      <c r="L1119" s="9">
        <v>45664.450173611112</v>
      </c>
      <c r="M1119" s="9">
        <v>45664.450706018521</v>
      </c>
      <c r="N1119" t="s">
        <v>62</v>
      </c>
      <c r="O1119" t="s">
        <v>62</v>
      </c>
      <c r="P1119" s="8">
        <v>45664</v>
      </c>
      <c r="Q1119" t="s">
        <v>3864</v>
      </c>
      <c r="R1119" t="s">
        <v>4841</v>
      </c>
      <c r="S1119" t="s">
        <v>4842</v>
      </c>
      <c r="T1119" t="s">
        <v>3782</v>
      </c>
      <c r="V1119">
        <v>5541999942457</v>
      </c>
      <c r="Y1119" t="s">
        <v>3783</v>
      </c>
      <c r="Z1119" t="s">
        <v>106</v>
      </c>
      <c r="AA1119" t="s">
        <v>315</v>
      </c>
      <c r="AB1119" t="s">
        <v>1823</v>
      </c>
      <c r="AC1119">
        <v>83055400</v>
      </c>
      <c r="AD1119" t="s">
        <v>3784</v>
      </c>
      <c r="AE1119" t="s">
        <v>3785</v>
      </c>
      <c r="AF1119">
        <v>1475</v>
      </c>
      <c r="AG1119" t="s">
        <v>3786</v>
      </c>
      <c r="AM1119" t="s">
        <v>222</v>
      </c>
      <c r="AN1119" t="s">
        <v>108</v>
      </c>
      <c r="AP1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Row],[Comentário]]=back!C1120,back!B1120,""))))))))</f>
        <v/>
      </c>
      <c r="AQ1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0" spans="1:44" x14ac:dyDescent="0.25">
      <c r="A1120" t="s">
        <v>5298</v>
      </c>
      <c r="B1120">
        <v>136804405</v>
      </c>
      <c r="C1120" t="s">
        <v>62</v>
      </c>
      <c r="E1120">
        <v>27496889</v>
      </c>
      <c r="F1120" t="s">
        <v>3781</v>
      </c>
      <c r="G1120" t="s">
        <v>101</v>
      </c>
      <c r="I1120">
        <v>40465174</v>
      </c>
      <c r="J1120" t="s">
        <v>3780</v>
      </c>
      <c r="K1120" s="9">
        <v>45664.450219907405</v>
      </c>
      <c r="L1120" s="9">
        <v>45664.448287037034</v>
      </c>
      <c r="M1120" s="9">
        <v>45664.450219907405</v>
      </c>
      <c r="N1120" t="s">
        <v>62</v>
      </c>
      <c r="O1120" t="s">
        <v>62</v>
      </c>
      <c r="P1120" s="8">
        <v>45664</v>
      </c>
      <c r="Q1120" t="s">
        <v>3864</v>
      </c>
      <c r="R1120" t="s">
        <v>4841</v>
      </c>
      <c r="S1120" t="s">
        <v>4842</v>
      </c>
      <c r="T1120" t="s">
        <v>3782</v>
      </c>
      <c r="V1120">
        <v>5541999942457</v>
      </c>
      <c r="Y1120" t="s">
        <v>3783</v>
      </c>
      <c r="Z1120" t="s">
        <v>106</v>
      </c>
      <c r="AA1120" t="s">
        <v>315</v>
      </c>
      <c r="AB1120" t="s">
        <v>1823</v>
      </c>
      <c r="AC1120">
        <v>83055400</v>
      </c>
      <c r="AD1120" t="s">
        <v>3784</v>
      </c>
      <c r="AE1120" t="s">
        <v>3785</v>
      </c>
      <c r="AF1120">
        <v>1475</v>
      </c>
      <c r="AG1120" t="s">
        <v>3786</v>
      </c>
      <c r="AM1120" t="s">
        <v>222</v>
      </c>
      <c r="AN1120" t="s">
        <v>108</v>
      </c>
      <c r="AP1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Row],[Comentário]]=back!C1121,back!B1121,""))))))))</f>
        <v/>
      </c>
      <c r="AQ1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1" spans="1:44" x14ac:dyDescent="0.25">
      <c r="A1121" t="s">
        <v>5298</v>
      </c>
      <c r="B1121">
        <v>136803805</v>
      </c>
      <c r="C1121" t="s">
        <v>62</v>
      </c>
      <c r="E1121">
        <v>27496889</v>
      </c>
      <c r="F1121" t="s">
        <v>3781</v>
      </c>
      <c r="G1121" t="s">
        <v>101</v>
      </c>
      <c r="I1121">
        <v>40465174</v>
      </c>
      <c r="J1121" t="s">
        <v>3780</v>
      </c>
      <c r="K1121" s="9">
        <v>45664.447962962964</v>
      </c>
      <c r="L1121" s="9">
        <v>45664.447129629632</v>
      </c>
      <c r="M1121" s="9">
        <v>45664.447962962964</v>
      </c>
      <c r="N1121" t="s">
        <v>62</v>
      </c>
      <c r="O1121" t="s">
        <v>62</v>
      </c>
      <c r="P1121" s="8">
        <v>45664</v>
      </c>
      <c r="Q1121" t="s">
        <v>3864</v>
      </c>
      <c r="R1121" t="s">
        <v>4763</v>
      </c>
      <c r="S1121" t="s">
        <v>4842</v>
      </c>
      <c r="T1121" t="s">
        <v>3782</v>
      </c>
      <c r="V1121">
        <v>5541999942457</v>
      </c>
      <c r="Y1121" t="s">
        <v>3783</v>
      </c>
      <c r="Z1121" t="s">
        <v>106</v>
      </c>
      <c r="AA1121" t="s">
        <v>315</v>
      </c>
      <c r="AB1121" t="s">
        <v>1823</v>
      </c>
      <c r="AC1121">
        <v>83055400</v>
      </c>
      <c r="AD1121" t="s">
        <v>3784</v>
      </c>
      <c r="AE1121" t="s">
        <v>3785</v>
      </c>
      <c r="AF1121">
        <v>1475</v>
      </c>
      <c r="AG1121" t="s">
        <v>3786</v>
      </c>
      <c r="AM1121" t="s">
        <v>222</v>
      </c>
      <c r="AN1121" t="s">
        <v>108</v>
      </c>
      <c r="AP1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Row],[Comentário]]=back!C1122,back!B1122,""))))))))</f>
        <v/>
      </c>
      <c r="AQ1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2" spans="1:44" x14ac:dyDescent="0.25">
      <c r="A1122" t="s">
        <v>5298</v>
      </c>
      <c r="B1122">
        <v>136803584</v>
      </c>
      <c r="C1122" t="s">
        <v>62</v>
      </c>
      <c r="E1122">
        <v>27496889</v>
      </c>
      <c r="F1122" t="s">
        <v>3781</v>
      </c>
      <c r="G1122" t="s">
        <v>101</v>
      </c>
      <c r="I1122">
        <v>40465174</v>
      </c>
      <c r="J1122" t="s">
        <v>3780</v>
      </c>
      <c r="K1122" s="9">
        <v>45664.447152777779</v>
      </c>
      <c r="L1122" s="9">
        <v>45664.447025462963</v>
      </c>
      <c r="M1122" s="9">
        <v>45664.447152777779</v>
      </c>
      <c r="N1122" t="s">
        <v>62</v>
      </c>
      <c r="O1122" t="s">
        <v>62</v>
      </c>
      <c r="P1122" s="8">
        <v>45664</v>
      </c>
      <c r="Q1122" t="s">
        <v>3864</v>
      </c>
      <c r="R1122" t="s">
        <v>4843</v>
      </c>
      <c r="S1122" t="s">
        <v>4842</v>
      </c>
      <c r="T1122" t="s">
        <v>3782</v>
      </c>
      <c r="V1122">
        <v>5541999942457</v>
      </c>
      <c r="Y1122" t="s">
        <v>3783</v>
      </c>
      <c r="Z1122" t="s">
        <v>106</v>
      </c>
      <c r="AA1122" t="s">
        <v>315</v>
      </c>
      <c r="AB1122" t="s">
        <v>1823</v>
      </c>
      <c r="AC1122">
        <v>83055400</v>
      </c>
      <c r="AD1122" t="s">
        <v>3784</v>
      </c>
      <c r="AE1122" t="s">
        <v>3785</v>
      </c>
      <c r="AF1122">
        <v>1475</v>
      </c>
      <c r="AG1122" t="s">
        <v>3786</v>
      </c>
      <c r="AM1122" t="s">
        <v>222</v>
      </c>
      <c r="AN1122" t="s">
        <v>108</v>
      </c>
      <c r="AP1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Row],[Comentário]]=back!C1123,back!B1123,""))))))))</f>
        <v/>
      </c>
      <c r="AQ1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3" spans="1:44" x14ac:dyDescent="0.25">
      <c r="A1123" t="s">
        <v>5298</v>
      </c>
      <c r="B1123">
        <v>136758411</v>
      </c>
      <c r="C1123" t="s">
        <v>62</v>
      </c>
      <c r="E1123">
        <v>28663314</v>
      </c>
      <c r="F1123" t="s">
        <v>175</v>
      </c>
      <c r="G1123" t="s">
        <v>101</v>
      </c>
      <c r="K1123" s="9">
        <v>45663.67659722222</v>
      </c>
      <c r="L1123" s="9">
        <v>45664.416666666664</v>
      </c>
      <c r="M1123" s="9">
        <v>45664.439699074072</v>
      </c>
      <c r="N1123" t="s">
        <v>62</v>
      </c>
      <c r="O1123" t="s">
        <v>62</v>
      </c>
      <c r="P1123" s="8">
        <v>45664</v>
      </c>
      <c r="R1123" t="s">
        <v>3874</v>
      </c>
      <c r="AP1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Row],[Comentário]]=back!C1124,back!B1124,""))))))))</f>
        <v/>
      </c>
      <c r="AQ1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24" spans="1:44" x14ac:dyDescent="0.25">
      <c r="A1124" t="s">
        <v>5298</v>
      </c>
      <c r="B1124">
        <v>136801696</v>
      </c>
      <c r="C1124" t="s">
        <v>62</v>
      </c>
      <c r="E1124">
        <v>28663314</v>
      </c>
      <c r="F1124" t="s">
        <v>175</v>
      </c>
      <c r="G1124" t="s">
        <v>101</v>
      </c>
      <c r="K1124" s="9">
        <v>45664.439629629633</v>
      </c>
      <c r="L1124" s="9">
        <v>45664.435312499998</v>
      </c>
      <c r="M1124" s="9">
        <v>45664.439629629633</v>
      </c>
      <c r="N1124" t="s">
        <v>62</v>
      </c>
      <c r="O1124" t="s">
        <v>62</v>
      </c>
      <c r="P1124" s="8">
        <v>45664</v>
      </c>
      <c r="Q1124" t="s">
        <v>3864</v>
      </c>
      <c r="R1124" t="s">
        <v>3907</v>
      </c>
      <c r="AP1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Row],[Comentário]]=back!C1125,back!B1125,""))))))))</f>
        <v/>
      </c>
      <c r="AQ1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5" spans="1:44" x14ac:dyDescent="0.25">
      <c r="A1125" t="s">
        <v>5298</v>
      </c>
      <c r="B1125">
        <v>136757579</v>
      </c>
      <c r="C1125" t="s">
        <v>62</v>
      </c>
      <c r="E1125">
        <v>28663250</v>
      </c>
      <c r="F1125" t="s">
        <v>177</v>
      </c>
      <c r="G1125" t="s">
        <v>101</v>
      </c>
      <c r="K1125" s="9">
        <v>45663.673125000001</v>
      </c>
      <c r="L1125" s="9">
        <v>45663.693749999999</v>
      </c>
      <c r="M1125" s="9">
        <v>45664.433969907404</v>
      </c>
      <c r="N1125" t="s">
        <v>62</v>
      </c>
      <c r="O1125" t="s">
        <v>62</v>
      </c>
      <c r="P1125" s="8">
        <v>45664</v>
      </c>
      <c r="R1125" t="s">
        <v>3874</v>
      </c>
      <c r="AP1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Row],[Comentário]]=back!C1126,back!B1126,""))))))))</f>
        <v/>
      </c>
      <c r="AQ1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26" spans="1:44" x14ac:dyDescent="0.25">
      <c r="A1126" t="s">
        <v>5298</v>
      </c>
      <c r="B1126">
        <v>136800306</v>
      </c>
      <c r="C1126" t="s">
        <v>62</v>
      </c>
      <c r="E1126">
        <v>28663250</v>
      </c>
      <c r="F1126" t="s">
        <v>177</v>
      </c>
      <c r="G1126" t="s">
        <v>101</v>
      </c>
      <c r="K1126" s="9">
        <v>45664.434120370373</v>
      </c>
      <c r="L1126" s="9">
        <v>45664.433611111112</v>
      </c>
      <c r="M1126" s="9">
        <v>45664.434120370373</v>
      </c>
      <c r="N1126" t="s">
        <v>62</v>
      </c>
      <c r="O1126" t="s">
        <v>62</v>
      </c>
      <c r="P1126" s="8">
        <v>45664</v>
      </c>
      <c r="Q1126" t="s">
        <v>3864</v>
      </c>
      <c r="R1126" t="s">
        <v>3911</v>
      </c>
      <c r="AP1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Row],[Comentário]]=back!C1127,back!B1127,""))))))))</f>
        <v/>
      </c>
      <c r="AQ1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7" spans="1:44" x14ac:dyDescent="0.25">
      <c r="A1127" t="s">
        <v>5298</v>
      </c>
      <c r="B1127">
        <v>136799778</v>
      </c>
      <c r="C1127" t="s">
        <v>62</v>
      </c>
      <c r="E1127">
        <v>27493113</v>
      </c>
      <c r="F1127" t="s">
        <v>3788</v>
      </c>
      <c r="G1127" t="s">
        <v>101</v>
      </c>
      <c r="I1127">
        <v>40463864</v>
      </c>
      <c r="J1127" t="s">
        <v>3787</v>
      </c>
      <c r="K1127" s="9">
        <v>45664.432129629633</v>
      </c>
      <c r="L1127" s="9">
        <v>45664.430578703701</v>
      </c>
      <c r="M1127" s="9">
        <v>45664.432129629633</v>
      </c>
      <c r="N1127" t="s">
        <v>62</v>
      </c>
      <c r="O1127" t="s">
        <v>62</v>
      </c>
      <c r="P1127" s="8">
        <v>45664</v>
      </c>
      <c r="Q1127" t="s">
        <v>3864</v>
      </c>
      <c r="R1127" t="s">
        <v>4815</v>
      </c>
      <c r="S1127" t="s">
        <v>3789</v>
      </c>
      <c r="Y1127" t="s">
        <v>3790</v>
      </c>
      <c r="Z1127" t="s">
        <v>106</v>
      </c>
      <c r="AA1127" t="s">
        <v>1074</v>
      </c>
      <c r="AB1127" t="s">
        <v>3791</v>
      </c>
      <c r="AC1127">
        <v>29830000</v>
      </c>
      <c r="AD1127" t="s">
        <v>1697</v>
      </c>
      <c r="AE1127" t="s">
        <v>3792</v>
      </c>
      <c r="AF1127">
        <v>663</v>
      </c>
      <c r="AM1127" t="s">
        <v>119</v>
      </c>
      <c r="AN1127" t="s">
        <v>108</v>
      </c>
      <c r="AP1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Row],[Comentário]]=back!C1128,back!B1128,""))))))))</f>
        <v/>
      </c>
      <c r="AQ1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8" spans="1:44" x14ac:dyDescent="0.25">
      <c r="A1128" t="s">
        <v>5298</v>
      </c>
      <c r="B1128">
        <v>136799416</v>
      </c>
      <c r="C1128" t="s">
        <v>62</v>
      </c>
      <c r="E1128">
        <v>27493113</v>
      </c>
      <c r="F1128" t="s">
        <v>3788</v>
      </c>
      <c r="G1128" t="s">
        <v>101</v>
      </c>
      <c r="I1128">
        <v>40463864</v>
      </c>
      <c r="J1128" t="s">
        <v>3787</v>
      </c>
      <c r="K1128" s="9">
        <v>45664.430601851855</v>
      </c>
      <c r="L1128" s="9">
        <v>45664.4299537037</v>
      </c>
      <c r="M1128" s="9">
        <v>45664.430601851855</v>
      </c>
      <c r="N1128" t="s">
        <v>62</v>
      </c>
      <c r="O1128" t="s">
        <v>62</v>
      </c>
      <c r="P1128" s="8">
        <v>45664</v>
      </c>
      <c r="Q1128" t="s">
        <v>3864</v>
      </c>
      <c r="R1128" t="s">
        <v>4815</v>
      </c>
      <c r="S1128" t="s">
        <v>3789</v>
      </c>
      <c r="Y1128" t="s">
        <v>3790</v>
      </c>
      <c r="Z1128" t="s">
        <v>106</v>
      </c>
      <c r="AA1128" t="s">
        <v>1074</v>
      </c>
      <c r="AB1128" t="s">
        <v>3791</v>
      </c>
      <c r="AC1128">
        <v>29830000</v>
      </c>
      <c r="AD1128" t="s">
        <v>1697</v>
      </c>
      <c r="AE1128" t="s">
        <v>3792</v>
      </c>
      <c r="AF1128">
        <v>663</v>
      </c>
      <c r="AM1128" t="s">
        <v>119</v>
      </c>
      <c r="AN1128" t="s">
        <v>108</v>
      </c>
      <c r="AP1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Row],[Comentário]]=back!C1129,back!B1129,""))))))))</f>
        <v/>
      </c>
      <c r="AQ1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9" spans="1:44" x14ac:dyDescent="0.25">
      <c r="A1129" t="s">
        <v>5298</v>
      </c>
      <c r="B1129">
        <v>136798958</v>
      </c>
      <c r="C1129" t="s">
        <v>62</v>
      </c>
      <c r="E1129">
        <v>27490538</v>
      </c>
      <c r="F1129" t="s">
        <v>3794</v>
      </c>
      <c r="G1129" t="s">
        <v>101</v>
      </c>
      <c r="I1129">
        <v>40462659</v>
      </c>
      <c r="J1129" t="s">
        <v>3793</v>
      </c>
      <c r="K1129" s="9">
        <v>45664.428981481484</v>
      </c>
      <c r="L1129" s="9">
        <v>45664.427777777775</v>
      </c>
      <c r="M1129" s="9">
        <v>45664.428981481484</v>
      </c>
      <c r="N1129" t="s">
        <v>62</v>
      </c>
      <c r="O1129" t="s">
        <v>62</v>
      </c>
      <c r="P1129" s="8">
        <v>45664</v>
      </c>
      <c r="Q1129" t="s">
        <v>3868</v>
      </c>
      <c r="R1129" t="s">
        <v>4844</v>
      </c>
      <c r="S1129" t="s">
        <v>3795</v>
      </c>
      <c r="T1129" t="s">
        <v>3796</v>
      </c>
      <c r="Y1129" t="s">
        <v>3797</v>
      </c>
      <c r="Z1129" t="s">
        <v>106</v>
      </c>
      <c r="AA1129" t="s">
        <v>159</v>
      </c>
      <c r="AB1129" t="s">
        <v>3211</v>
      </c>
      <c r="AC1129">
        <v>36500364</v>
      </c>
      <c r="AD1129" t="s">
        <v>3798</v>
      </c>
      <c r="AE1129" t="s">
        <v>3799</v>
      </c>
      <c r="AF1129">
        <v>1725</v>
      </c>
      <c r="AM1129" t="s">
        <v>119</v>
      </c>
      <c r="AN1129" t="s">
        <v>108</v>
      </c>
      <c r="AP1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Row],[Comentário]]=back!C1130,back!B1130,""))))))))</f>
        <v/>
      </c>
      <c r="AQ1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0" spans="1:44" x14ac:dyDescent="0.25">
      <c r="A1130" t="s">
        <v>5298</v>
      </c>
      <c r="B1130">
        <v>136798634</v>
      </c>
      <c r="C1130" t="s">
        <v>62</v>
      </c>
      <c r="E1130">
        <v>27490538</v>
      </c>
      <c r="F1130" t="s">
        <v>3794</v>
      </c>
      <c r="G1130" t="s">
        <v>101</v>
      </c>
      <c r="I1130">
        <v>40462659</v>
      </c>
      <c r="J1130" t="s">
        <v>3793</v>
      </c>
      <c r="K1130" s="9">
        <v>45664.427731481483</v>
      </c>
      <c r="L1130" s="9">
        <v>45664.426192129627</v>
      </c>
      <c r="M1130" s="9">
        <v>45664.427731481483</v>
      </c>
      <c r="N1130" t="s">
        <v>62</v>
      </c>
      <c r="O1130" t="s">
        <v>62</v>
      </c>
      <c r="P1130" s="8">
        <v>45664</v>
      </c>
      <c r="Q1130" t="s">
        <v>3864</v>
      </c>
      <c r="R1130" t="s">
        <v>4709</v>
      </c>
      <c r="S1130" t="s">
        <v>3795</v>
      </c>
      <c r="T1130" t="s">
        <v>3796</v>
      </c>
      <c r="Y1130" t="s">
        <v>3797</v>
      </c>
      <c r="Z1130" t="s">
        <v>106</v>
      </c>
      <c r="AA1130" t="s">
        <v>159</v>
      </c>
      <c r="AB1130" t="s">
        <v>3211</v>
      </c>
      <c r="AC1130">
        <v>36500364</v>
      </c>
      <c r="AD1130" t="s">
        <v>3798</v>
      </c>
      <c r="AE1130" t="s">
        <v>3799</v>
      </c>
      <c r="AF1130">
        <v>1725</v>
      </c>
      <c r="AM1130" t="s">
        <v>119</v>
      </c>
      <c r="AN1130" t="s">
        <v>108</v>
      </c>
      <c r="AP1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Row],[Comentário]]=back!C1131,back!B1131,""))))))))</f>
        <v/>
      </c>
      <c r="AQ1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1" spans="1:44" x14ac:dyDescent="0.25">
      <c r="A1131" t="s">
        <v>5298</v>
      </c>
      <c r="B1131">
        <v>133401466</v>
      </c>
      <c r="C1131" t="s">
        <v>62</v>
      </c>
      <c r="E1131">
        <v>27499798</v>
      </c>
      <c r="F1131" t="s">
        <v>3825</v>
      </c>
      <c r="G1131" t="s">
        <v>101</v>
      </c>
      <c r="I1131">
        <v>40466404</v>
      </c>
      <c r="J1131" t="s">
        <v>3824</v>
      </c>
      <c r="K1131" s="9">
        <v>45603.49355324074</v>
      </c>
      <c r="L1131" s="9">
        <v>45789.375</v>
      </c>
      <c r="M1131" s="9">
        <v>45664.424212962964</v>
      </c>
      <c r="N1131" t="s">
        <v>62</v>
      </c>
      <c r="O1131" t="s">
        <v>62</v>
      </c>
      <c r="P1131" s="8">
        <v>45664</v>
      </c>
      <c r="Q1131" t="s">
        <v>3864</v>
      </c>
      <c r="R1131" t="s">
        <v>3888</v>
      </c>
      <c r="S1131" t="s">
        <v>3826</v>
      </c>
      <c r="T1131" t="s">
        <v>3827</v>
      </c>
      <c r="Y1131" t="s">
        <v>3828</v>
      </c>
      <c r="Z1131" t="s">
        <v>106</v>
      </c>
      <c r="AA1131" t="s">
        <v>107</v>
      </c>
      <c r="AB1131" t="s">
        <v>164</v>
      </c>
      <c r="AC1131">
        <v>6330281</v>
      </c>
      <c r="AD1131" t="s">
        <v>3829</v>
      </c>
      <c r="AE1131" t="s">
        <v>3830</v>
      </c>
      <c r="AF1131">
        <v>345</v>
      </c>
      <c r="AM1131" t="s">
        <v>222</v>
      </c>
      <c r="AN1131" t="s">
        <v>108</v>
      </c>
      <c r="AP1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Row],[Comentário]]=back!C1132,back!B1132,""))))))))</f>
        <v/>
      </c>
      <c r="AQ1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2" spans="1:44" x14ac:dyDescent="0.25">
      <c r="A1132" t="s">
        <v>5298</v>
      </c>
      <c r="B1132">
        <v>133496180</v>
      </c>
      <c r="C1132" t="s">
        <v>62</v>
      </c>
      <c r="E1132">
        <v>27494129</v>
      </c>
      <c r="F1132" t="s">
        <v>3272</v>
      </c>
      <c r="G1132" t="s">
        <v>101</v>
      </c>
      <c r="I1132">
        <v>40464313</v>
      </c>
      <c r="J1132" t="s">
        <v>3271</v>
      </c>
      <c r="K1132" s="9">
        <v>45604.484502314815</v>
      </c>
      <c r="L1132" s="9">
        <v>45607.416666666664</v>
      </c>
      <c r="M1132" s="9">
        <v>45664.420219907406</v>
      </c>
      <c r="N1132" t="s">
        <v>62</v>
      </c>
      <c r="O1132" t="s">
        <v>62</v>
      </c>
      <c r="P1132" s="8">
        <v>45664</v>
      </c>
      <c r="Q1132" t="s">
        <v>3864</v>
      </c>
      <c r="R1132" t="s">
        <v>3872</v>
      </c>
      <c r="S1132" t="s">
        <v>4845</v>
      </c>
      <c r="V1132">
        <v>552125802996</v>
      </c>
      <c r="Y1132" t="s">
        <v>3273</v>
      </c>
      <c r="Z1132" t="s">
        <v>106</v>
      </c>
      <c r="AA1132" t="s">
        <v>148</v>
      </c>
      <c r="AB1132" t="s">
        <v>149</v>
      </c>
      <c r="AC1132">
        <v>20910180</v>
      </c>
      <c r="AD1132" t="s">
        <v>1697</v>
      </c>
      <c r="AE1132" t="s">
        <v>3274</v>
      </c>
      <c r="AF1132">
        <v>485</v>
      </c>
      <c r="AG1132" t="s">
        <v>3275</v>
      </c>
      <c r="AM1132" t="s">
        <v>119</v>
      </c>
      <c r="AN1132" t="s">
        <v>108</v>
      </c>
      <c r="AP1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Row],[Comentário]]=back!C1133,back!B1133,""))))))))</f>
        <v/>
      </c>
      <c r="AQ1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3" spans="1:44" x14ac:dyDescent="0.25">
      <c r="A1133" t="s">
        <v>5298</v>
      </c>
      <c r="B1133">
        <v>136796345</v>
      </c>
      <c r="C1133" t="s">
        <v>62</v>
      </c>
      <c r="E1133">
        <v>27494129</v>
      </c>
      <c r="F1133" t="s">
        <v>3272</v>
      </c>
      <c r="G1133" t="s">
        <v>101</v>
      </c>
      <c r="I1133">
        <v>40464313</v>
      </c>
      <c r="J1133" t="s">
        <v>3271</v>
      </c>
      <c r="K1133" s="9">
        <v>45664.420590277776</v>
      </c>
      <c r="L1133" s="9">
        <v>45664.420092592591</v>
      </c>
      <c r="M1133" s="9">
        <v>45664.420590277776</v>
      </c>
      <c r="N1133" t="s">
        <v>62</v>
      </c>
      <c r="O1133" t="s">
        <v>62</v>
      </c>
      <c r="P1133" s="8">
        <v>45664</v>
      </c>
      <c r="Q1133" t="s">
        <v>3864</v>
      </c>
      <c r="R1133" t="s">
        <v>4806</v>
      </c>
      <c r="S1133" t="s">
        <v>4845</v>
      </c>
      <c r="V1133">
        <v>552125802996</v>
      </c>
      <c r="Y1133" t="s">
        <v>3273</v>
      </c>
      <c r="Z1133" t="s">
        <v>106</v>
      </c>
      <c r="AA1133" t="s">
        <v>148</v>
      </c>
      <c r="AB1133" t="s">
        <v>149</v>
      </c>
      <c r="AC1133">
        <v>20910180</v>
      </c>
      <c r="AD1133" t="s">
        <v>1697</v>
      </c>
      <c r="AE1133" t="s">
        <v>3274</v>
      </c>
      <c r="AF1133">
        <v>485</v>
      </c>
      <c r="AG1133" t="s">
        <v>3275</v>
      </c>
      <c r="AM1133" t="s">
        <v>119</v>
      </c>
      <c r="AN1133" t="s">
        <v>108</v>
      </c>
      <c r="AP1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Row],[Comentário]]=back!C1134,back!B1134,""))))))))</f>
        <v/>
      </c>
      <c r="AQ1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4" spans="1:44" x14ac:dyDescent="0.25">
      <c r="A1134" t="s">
        <v>5298</v>
      </c>
      <c r="B1134">
        <v>136796004</v>
      </c>
      <c r="C1134" t="s">
        <v>62</v>
      </c>
      <c r="E1134">
        <v>27494129</v>
      </c>
      <c r="F1134" t="s">
        <v>3272</v>
      </c>
      <c r="G1134" t="s">
        <v>101</v>
      </c>
      <c r="I1134">
        <v>40464313</v>
      </c>
      <c r="J1134" t="s">
        <v>3271</v>
      </c>
      <c r="K1134" s="9">
        <v>45664.419664351852</v>
      </c>
      <c r="L1134" s="9">
        <v>45664.418993055559</v>
      </c>
      <c r="M1134" s="9">
        <v>45664.419664351852</v>
      </c>
      <c r="N1134" t="s">
        <v>62</v>
      </c>
      <c r="O1134" t="s">
        <v>62</v>
      </c>
      <c r="P1134" s="8">
        <v>45664</v>
      </c>
      <c r="Q1134" t="s">
        <v>3864</v>
      </c>
      <c r="R1134" t="s">
        <v>4445</v>
      </c>
      <c r="S1134" t="s">
        <v>4845</v>
      </c>
      <c r="V1134">
        <v>552125802996</v>
      </c>
      <c r="Y1134" t="s">
        <v>3273</v>
      </c>
      <c r="Z1134" t="s">
        <v>106</v>
      </c>
      <c r="AA1134" t="s">
        <v>148</v>
      </c>
      <c r="AB1134" t="s">
        <v>149</v>
      </c>
      <c r="AC1134">
        <v>20910180</v>
      </c>
      <c r="AD1134" t="s">
        <v>1697</v>
      </c>
      <c r="AE1134" t="s">
        <v>3274</v>
      </c>
      <c r="AF1134">
        <v>485</v>
      </c>
      <c r="AG1134" t="s">
        <v>3275</v>
      </c>
      <c r="AM1134" t="s">
        <v>119</v>
      </c>
      <c r="AN1134" t="s">
        <v>108</v>
      </c>
      <c r="AP1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Row],[Comentário]]=back!C1135,back!B1135,""))))))))</f>
        <v/>
      </c>
      <c r="AQ1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5" spans="1:44" x14ac:dyDescent="0.25">
      <c r="A1135" t="s">
        <v>5298</v>
      </c>
      <c r="B1135">
        <v>136795801</v>
      </c>
      <c r="C1135" t="s">
        <v>62</v>
      </c>
      <c r="E1135">
        <v>27494129</v>
      </c>
      <c r="F1135" t="s">
        <v>3272</v>
      </c>
      <c r="G1135" t="s">
        <v>101</v>
      </c>
      <c r="I1135">
        <v>40464313</v>
      </c>
      <c r="J1135" t="s">
        <v>3271</v>
      </c>
      <c r="K1135" s="9">
        <v>45664.418912037036</v>
      </c>
      <c r="L1135" s="9">
        <v>45664.418414351851</v>
      </c>
      <c r="M1135" s="9">
        <v>45664.418912037036</v>
      </c>
      <c r="N1135" t="s">
        <v>62</v>
      </c>
      <c r="O1135" t="s">
        <v>62</v>
      </c>
      <c r="P1135" s="8">
        <v>45664</v>
      </c>
      <c r="Q1135" t="s">
        <v>3864</v>
      </c>
      <c r="R1135" t="s">
        <v>4846</v>
      </c>
      <c r="S1135" t="s">
        <v>4845</v>
      </c>
      <c r="V1135">
        <v>552125802996</v>
      </c>
      <c r="Y1135" t="s">
        <v>3273</v>
      </c>
      <c r="Z1135" t="s">
        <v>106</v>
      </c>
      <c r="AA1135" t="s">
        <v>148</v>
      </c>
      <c r="AB1135" t="s">
        <v>149</v>
      </c>
      <c r="AC1135">
        <v>20910180</v>
      </c>
      <c r="AD1135" t="s">
        <v>1697</v>
      </c>
      <c r="AE1135" t="s">
        <v>3274</v>
      </c>
      <c r="AF1135">
        <v>485</v>
      </c>
      <c r="AG1135" t="s">
        <v>3275</v>
      </c>
      <c r="AM1135" t="s">
        <v>119</v>
      </c>
      <c r="AN1135" t="s">
        <v>108</v>
      </c>
      <c r="AP1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Row],[Comentário]]=back!C1136,back!B1136,""))))))))</f>
        <v/>
      </c>
      <c r="AQ1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6" spans="1:44" x14ac:dyDescent="0.25">
      <c r="A1136" t="s">
        <v>5298</v>
      </c>
      <c r="B1136">
        <v>136475611</v>
      </c>
      <c r="C1136" t="s">
        <v>62</v>
      </c>
      <c r="E1136">
        <v>27494129</v>
      </c>
      <c r="F1136" t="s">
        <v>3272</v>
      </c>
      <c r="G1136" t="s">
        <v>101</v>
      </c>
      <c r="I1136">
        <v>40464313</v>
      </c>
      <c r="J1136" t="s">
        <v>3271</v>
      </c>
      <c r="K1136" s="9">
        <v>45649.599976851852</v>
      </c>
      <c r="L1136" s="9">
        <v>45649.64166666667</v>
      </c>
      <c r="M1136" s="9">
        <v>45664.417847222219</v>
      </c>
      <c r="N1136" t="s">
        <v>62</v>
      </c>
      <c r="O1136" t="s">
        <v>62</v>
      </c>
      <c r="P1136" s="8">
        <v>45664</v>
      </c>
      <c r="R1136" t="s">
        <v>3874</v>
      </c>
      <c r="S1136" t="s">
        <v>4845</v>
      </c>
      <c r="V1136">
        <v>552125802996</v>
      </c>
      <c r="Y1136" t="s">
        <v>3273</v>
      </c>
      <c r="Z1136" t="s">
        <v>106</v>
      </c>
      <c r="AA1136" t="s">
        <v>148</v>
      </c>
      <c r="AB1136" t="s">
        <v>149</v>
      </c>
      <c r="AC1136">
        <v>20910180</v>
      </c>
      <c r="AD1136" t="s">
        <v>1697</v>
      </c>
      <c r="AE1136" t="s">
        <v>3274</v>
      </c>
      <c r="AF1136">
        <v>485</v>
      </c>
      <c r="AG1136" t="s">
        <v>3275</v>
      </c>
      <c r="AM1136" t="s">
        <v>119</v>
      </c>
      <c r="AN1136" t="s">
        <v>108</v>
      </c>
      <c r="AP1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Row],[Comentário]]=back!C1137,back!B1137,""))))))))</f>
        <v/>
      </c>
      <c r="AQ1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37" spans="1:44" x14ac:dyDescent="0.25">
      <c r="A1137" t="s">
        <v>5298</v>
      </c>
      <c r="B1137">
        <v>136795226</v>
      </c>
      <c r="C1137" t="s">
        <v>62</v>
      </c>
      <c r="E1137">
        <v>27529910</v>
      </c>
      <c r="F1137" t="s">
        <v>3386</v>
      </c>
      <c r="G1137" t="s">
        <v>101</v>
      </c>
      <c r="I1137">
        <v>40491480</v>
      </c>
      <c r="J1137" t="s">
        <v>3385</v>
      </c>
      <c r="K1137" s="9">
        <v>45664.416747685187</v>
      </c>
      <c r="L1137" s="9">
        <v>45664.415613425925</v>
      </c>
      <c r="M1137" s="9">
        <v>45664.416747685187</v>
      </c>
      <c r="N1137" t="s">
        <v>62</v>
      </c>
      <c r="O1137" t="s">
        <v>62</v>
      </c>
      <c r="P1137" s="8">
        <v>45664</v>
      </c>
      <c r="Q1137" t="s">
        <v>3864</v>
      </c>
      <c r="R1137" t="s">
        <v>4571</v>
      </c>
      <c r="S1137" t="s">
        <v>1607</v>
      </c>
      <c r="V1137">
        <v>551149665522</v>
      </c>
      <c r="Y1137" t="s">
        <v>1608</v>
      </c>
      <c r="Z1137" t="s">
        <v>106</v>
      </c>
      <c r="AA1137" t="s">
        <v>148</v>
      </c>
      <c r="AB1137" t="s">
        <v>415</v>
      </c>
      <c r="AC1137">
        <v>27313190</v>
      </c>
      <c r="AD1137" t="s">
        <v>1609</v>
      </c>
      <c r="AE1137" t="s">
        <v>1610</v>
      </c>
      <c r="AF1137">
        <v>198</v>
      </c>
      <c r="AM1137" t="s">
        <v>222</v>
      </c>
      <c r="AN1137" t="s">
        <v>258</v>
      </c>
      <c r="AP1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Row],[Comentário]]=back!C1138,back!B1138,""))))))))</f>
        <v/>
      </c>
      <c r="AQ1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8" spans="1:44" x14ac:dyDescent="0.25">
      <c r="A1138" t="s">
        <v>5298</v>
      </c>
      <c r="B1138">
        <v>136794941</v>
      </c>
      <c r="C1138" t="s">
        <v>62</v>
      </c>
      <c r="E1138">
        <v>27529910</v>
      </c>
      <c r="F1138" t="s">
        <v>3386</v>
      </c>
      <c r="G1138" t="s">
        <v>101</v>
      </c>
      <c r="I1138">
        <v>40491480</v>
      </c>
      <c r="J1138" t="s">
        <v>3385</v>
      </c>
      <c r="K1138" s="9">
        <v>45664.415613425925</v>
      </c>
      <c r="L1138" s="9">
        <v>45664.415451388886</v>
      </c>
      <c r="M1138" s="9">
        <v>45664.415613425925</v>
      </c>
      <c r="N1138" t="s">
        <v>62</v>
      </c>
      <c r="O1138" t="s">
        <v>62</v>
      </c>
      <c r="P1138" s="8">
        <v>45664</v>
      </c>
      <c r="Q1138" t="s">
        <v>3864</v>
      </c>
      <c r="R1138" t="s">
        <v>4043</v>
      </c>
      <c r="S1138" t="s">
        <v>1607</v>
      </c>
      <c r="V1138">
        <v>551149665522</v>
      </c>
      <c r="Y1138" t="s">
        <v>1608</v>
      </c>
      <c r="Z1138" t="s">
        <v>106</v>
      </c>
      <c r="AA1138" t="s">
        <v>148</v>
      </c>
      <c r="AB1138" t="s">
        <v>415</v>
      </c>
      <c r="AC1138">
        <v>27313190</v>
      </c>
      <c r="AD1138" t="s">
        <v>1609</v>
      </c>
      <c r="AE1138" t="s">
        <v>1610</v>
      </c>
      <c r="AF1138">
        <v>198</v>
      </c>
      <c r="AM1138" t="s">
        <v>222</v>
      </c>
      <c r="AN1138" t="s">
        <v>258</v>
      </c>
      <c r="AP1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Row],[Comentário]]=back!C1139,back!B1139,""))))))))</f>
        <v/>
      </c>
      <c r="AQ1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9" spans="1:44" x14ac:dyDescent="0.25">
      <c r="A1139" t="s">
        <v>5298</v>
      </c>
      <c r="B1139">
        <v>136423324</v>
      </c>
      <c r="C1139" t="s">
        <v>62</v>
      </c>
      <c r="E1139">
        <v>27529910</v>
      </c>
      <c r="F1139" t="s">
        <v>3386</v>
      </c>
      <c r="G1139" t="s">
        <v>101</v>
      </c>
      <c r="I1139">
        <v>40491480</v>
      </c>
      <c r="J1139" t="s">
        <v>3385</v>
      </c>
      <c r="K1139" s="9">
        <v>45646.548530092594</v>
      </c>
      <c r="L1139" s="9">
        <v>45646.568749999999</v>
      </c>
      <c r="M1139" s="9">
        <v>45664.41510416667</v>
      </c>
      <c r="N1139" t="s">
        <v>62</v>
      </c>
      <c r="O1139" t="s">
        <v>62</v>
      </c>
      <c r="P1139" s="8">
        <v>45664</v>
      </c>
      <c r="R1139" t="s">
        <v>3876</v>
      </c>
      <c r="S1139" t="s">
        <v>1607</v>
      </c>
      <c r="V1139">
        <v>551149665522</v>
      </c>
      <c r="Y1139" t="s">
        <v>1608</v>
      </c>
      <c r="Z1139" t="s">
        <v>106</v>
      </c>
      <c r="AA1139" t="s">
        <v>148</v>
      </c>
      <c r="AB1139" t="s">
        <v>415</v>
      </c>
      <c r="AC1139">
        <v>27313190</v>
      </c>
      <c r="AD1139" t="s">
        <v>1609</v>
      </c>
      <c r="AE1139" t="s">
        <v>1610</v>
      </c>
      <c r="AF1139">
        <v>198</v>
      </c>
      <c r="AM1139" t="s">
        <v>222</v>
      </c>
      <c r="AN1139" t="s">
        <v>258</v>
      </c>
      <c r="AP1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Row],[Comentário]]=back!C1140,back!B1140,""))))))))</f>
        <v/>
      </c>
      <c r="AQ1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40" spans="1:44" x14ac:dyDescent="0.25">
      <c r="A1140" t="s">
        <v>5298</v>
      </c>
      <c r="B1140">
        <v>136793511</v>
      </c>
      <c r="C1140" t="s">
        <v>62</v>
      </c>
      <c r="E1140">
        <v>27564192</v>
      </c>
      <c r="F1140" t="s">
        <v>3407</v>
      </c>
      <c r="G1140" t="s">
        <v>101</v>
      </c>
      <c r="I1140">
        <v>40508930</v>
      </c>
      <c r="J1140" t="s">
        <v>3406</v>
      </c>
      <c r="K1140" s="9">
        <v>45664.409791666665</v>
      </c>
      <c r="L1140" s="9">
        <v>45664.408194444448</v>
      </c>
      <c r="M1140" s="9">
        <v>45664.409791666665</v>
      </c>
      <c r="N1140" t="s">
        <v>62</v>
      </c>
      <c r="O1140" t="s">
        <v>62</v>
      </c>
      <c r="P1140" s="8">
        <v>45664</v>
      </c>
      <c r="Q1140" t="s">
        <v>3864</v>
      </c>
      <c r="R1140" t="s">
        <v>4549</v>
      </c>
      <c r="S1140" t="s">
        <v>3408</v>
      </c>
      <c r="Y1140" t="s">
        <v>3409</v>
      </c>
      <c r="Z1140" t="s">
        <v>106</v>
      </c>
      <c r="AA1140" t="s">
        <v>315</v>
      </c>
      <c r="AB1140" t="s">
        <v>3410</v>
      </c>
      <c r="AC1140">
        <v>86702280</v>
      </c>
      <c r="AD1140" t="s">
        <v>3411</v>
      </c>
      <c r="AE1140" t="s">
        <v>3412</v>
      </c>
      <c r="AF1140">
        <v>210</v>
      </c>
      <c r="AG1140" t="s">
        <v>3413</v>
      </c>
      <c r="AM1140" t="s">
        <v>222</v>
      </c>
      <c r="AN1140" t="s">
        <v>108</v>
      </c>
      <c r="AP1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Row],[Comentário]]=back!C1141,back!B1141,""))))))))</f>
        <v/>
      </c>
      <c r="AQ1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1" spans="1:44" x14ac:dyDescent="0.25">
      <c r="A1141" t="s">
        <v>5298</v>
      </c>
      <c r="B1141">
        <v>136794482</v>
      </c>
      <c r="C1141" t="s">
        <v>62</v>
      </c>
      <c r="E1141">
        <v>27564192</v>
      </c>
      <c r="F1141" t="s">
        <v>3407</v>
      </c>
      <c r="G1141" t="s">
        <v>101</v>
      </c>
      <c r="I1141">
        <v>40508930</v>
      </c>
      <c r="J1141" t="s">
        <v>3406</v>
      </c>
      <c r="K1141" s="9">
        <v>45664.413576388892</v>
      </c>
      <c r="L1141" s="9">
        <v>45664.407638888886</v>
      </c>
      <c r="M1141" s="9">
        <v>45664.413587962961</v>
      </c>
      <c r="N1141" t="s">
        <v>62</v>
      </c>
      <c r="O1141" t="s">
        <v>62</v>
      </c>
      <c r="P1141" s="8">
        <v>45664</v>
      </c>
      <c r="Q1141" t="s">
        <v>3868</v>
      </c>
      <c r="R1141" t="s">
        <v>41</v>
      </c>
      <c r="S1141" t="s">
        <v>3408</v>
      </c>
      <c r="Y1141" t="s">
        <v>3409</v>
      </c>
      <c r="Z1141" t="s">
        <v>106</v>
      </c>
      <c r="AA1141" t="s">
        <v>315</v>
      </c>
      <c r="AB1141" t="s">
        <v>3410</v>
      </c>
      <c r="AC1141">
        <v>86702280</v>
      </c>
      <c r="AD1141" t="s">
        <v>3411</v>
      </c>
      <c r="AE1141" t="s">
        <v>3412</v>
      </c>
      <c r="AF1141">
        <v>210</v>
      </c>
      <c r="AG1141" t="s">
        <v>3413</v>
      </c>
      <c r="AM1141" t="s">
        <v>222</v>
      </c>
      <c r="AN1141" t="s">
        <v>108</v>
      </c>
      <c r="AP1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Row],[Comentário]]=back!C1142,back!B1142,""))))))))</f>
        <v/>
      </c>
      <c r="AQ1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2" spans="1:44" x14ac:dyDescent="0.25">
      <c r="A1142" t="s">
        <v>5298</v>
      </c>
      <c r="B1142">
        <v>136793159</v>
      </c>
      <c r="C1142" t="s">
        <v>62</v>
      </c>
      <c r="E1142">
        <v>27564192</v>
      </c>
      <c r="F1142" t="s">
        <v>3407</v>
      </c>
      <c r="G1142" t="s">
        <v>101</v>
      </c>
      <c r="I1142">
        <v>40508930</v>
      </c>
      <c r="J1142" t="s">
        <v>3406</v>
      </c>
      <c r="K1142" s="9">
        <v>45664.40828703704</v>
      </c>
      <c r="L1142" s="9">
        <v>45664.407048611109</v>
      </c>
      <c r="M1142" s="9">
        <v>45664.40828703704</v>
      </c>
      <c r="N1142" t="s">
        <v>62</v>
      </c>
      <c r="O1142" t="s">
        <v>62</v>
      </c>
      <c r="P1142" s="8">
        <v>45664</v>
      </c>
      <c r="Q1142" t="s">
        <v>3864</v>
      </c>
      <c r="R1142" t="s">
        <v>4549</v>
      </c>
      <c r="S1142" t="s">
        <v>3408</v>
      </c>
      <c r="Y1142" t="s">
        <v>3409</v>
      </c>
      <c r="Z1142" t="s">
        <v>106</v>
      </c>
      <c r="AA1142" t="s">
        <v>315</v>
      </c>
      <c r="AB1142" t="s">
        <v>3410</v>
      </c>
      <c r="AC1142">
        <v>86702280</v>
      </c>
      <c r="AD1142" t="s">
        <v>3411</v>
      </c>
      <c r="AE1142" t="s">
        <v>3412</v>
      </c>
      <c r="AF1142">
        <v>210</v>
      </c>
      <c r="AG1142" t="s">
        <v>3413</v>
      </c>
      <c r="AM1142" t="s">
        <v>222</v>
      </c>
      <c r="AN1142" t="s">
        <v>108</v>
      </c>
      <c r="AP1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Row],[Comentário]]=back!C1143,back!B1143,""))))))))</f>
        <v/>
      </c>
      <c r="AQ1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3" spans="1:44" x14ac:dyDescent="0.25">
      <c r="A1143" t="s">
        <v>5298</v>
      </c>
      <c r="B1143">
        <v>136792574</v>
      </c>
      <c r="C1143" t="s">
        <v>62</v>
      </c>
      <c r="E1143">
        <v>27529949</v>
      </c>
      <c r="F1143" t="s">
        <v>3465</v>
      </c>
      <c r="G1143" t="s">
        <v>101</v>
      </c>
      <c r="I1143">
        <v>40491501</v>
      </c>
      <c r="J1143" t="s">
        <v>3464</v>
      </c>
      <c r="K1143" s="9">
        <v>45664.405694444446</v>
      </c>
      <c r="L1143" s="9">
        <v>45664.403148148151</v>
      </c>
      <c r="M1143" s="9">
        <v>45664.405694444446</v>
      </c>
      <c r="N1143" t="s">
        <v>62</v>
      </c>
      <c r="O1143" t="s">
        <v>62</v>
      </c>
      <c r="P1143" s="8">
        <v>45664</v>
      </c>
      <c r="Q1143" t="s">
        <v>3864</v>
      </c>
      <c r="R1143" t="s">
        <v>4318</v>
      </c>
      <c r="S1143" t="s">
        <v>2633</v>
      </c>
      <c r="V1143">
        <v>5544999116067</v>
      </c>
      <c r="Z1143" t="s">
        <v>106</v>
      </c>
      <c r="AA1143" t="s">
        <v>107</v>
      </c>
      <c r="AB1143" t="s">
        <v>1861</v>
      </c>
      <c r="AC1143">
        <v>6807320</v>
      </c>
      <c r="AD1143" t="s">
        <v>3466</v>
      </c>
      <c r="AE1143" t="s">
        <v>3467</v>
      </c>
      <c r="AF1143">
        <v>197</v>
      </c>
      <c r="AM1143" t="s">
        <v>222</v>
      </c>
      <c r="AN1143" t="s">
        <v>261</v>
      </c>
      <c r="AP1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Row],[Comentário]]=back!C1144,back!B1144,""))))))))</f>
        <v/>
      </c>
      <c r="AQ1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4" spans="1:44" x14ac:dyDescent="0.25">
      <c r="A1144" t="s">
        <v>5298</v>
      </c>
      <c r="B1144">
        <v>136791931</v>
      </c>
      <c r="C1144" t="s">
        <v>62</v>
      </c>
      <c r="E1144">
        <v>27529949</v>
      </c>
      <c r="F1144" t="s">
        <v>3465</v>
      </c>
      <c r="G1144" t="s">
        <v>101</v>
      </c>
      <c r="I1144">
        <v>40491501</v>
      </c>
      <c r="J1144" t="s">
        <v>3464</v>
      </c>
      <c r="K1144" s="9">
        <v>45664.403194444443</v>
      </c>
      <c r="L1144" s="9">
        <v>45664.402754629627</v>
      </c>
      <c r="M1144" s="9">
        <v>45664.403194444443</v>
      </c>
      <c r="N1144" t="s">
        <v>62</v>
      </c>
      <c r="O1144" t="s">
        <v>62</v>
      </c>
      <c r="P1144" s="8">
        <v>45664</v>
      </c>
      <c r="Q1144" t="s">
        <v>3864</v>
      </c>
      <c r="R1144" t="s">
        <v>4550</v>
      </c>
      <c r="S1144" t="s">
        <v>2633</v>
      </c>
      <c r="V1144">
        <v>5544999116067</v>
      </c>
      <c r="Z1144" t="s">
        <v>106</v>
      </c>
      <c r="AA1144" t="s">
        <v>107</v>
      </c>
      <c r="AB1144" t="s">
        <v>1861</v>
      </c>
      <c r="AC1144">
        <v>6807320</v>
      </c>
      <c r="AD1144" t="s">
        <v>3466</v>
      </c>
      <c r="AE1144" t="s">
        <v>3467</v>
      </c>
      <c r="AF1144">
        <v>197</v>
      </c>
      <c r="AM1144" t="s">
        <v>222</v>
      </c>
      <c r="AN1144" t="s">
        <v>261</v>
      </c>
      <c r="AP1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Row],[Comentário]]=back!C1145,back!B1145,""))))))))</f>
        <v/>
      </c>
      <c r="AQ1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5" spans="1:44" x14ac:dyDescent="0.25">
      <c r="A1145" t="s">
        <v>5298</v>
      </c>
      <c r="B1145">
        <v>136403469</v>
      </c>
      <c r="C1145" t="s">
        <v>62</v>
      </c>
      <c r="E1145">
        <v>27529949</v>
      </c>
      <c r="F1145" t="s">
        <v>3465</v>
      </c>
      <c r="G1145" t="s">
        <v>101</v>
      </c>
      <c r="I1145">
        <v>40491501</v>
      </c>
      <c r="J1145" t="s">
        <v>3464</v>
      </c>
      <c r="K1145" s="9">
        <v>45646.397488425922</v>
      </c>
      <c r="L1145" s="9">
        <v>45646.583333333336</v>
      </c>
      <c r="M1145" s="9">
        <v>45664.402627314812</v>
      </c>
      <c r="N1145" t="s">
        <v>62</v>
      </c>
      <c r="O1145" t="s">
        <v>62</v>
      </c>
      <c r="P1145" s="8">
        <v>45664</v>
      </c>
      <c r="R1145" t="s">
        <v>3877</v>
      </c>
      <c r="S1145" t="s">
        <v>2633</v>
      </c>
      <c r="V1145">
        <v>5544999116067</v>
      </c>
      <c r="Z1145" t="s">
        <v>106</v>
      </c>
      <c r="AA1145" t="s">
        <v>107</v>
      </c>
      <c r="AB1145" t="s">
        <v>1861</v>
      </c>
      <c r="AC1145">
        <v>6807320</v>
      </c>
      <c r="AD1145" t="s">
        <v>3466</v>
      </c>
      <c r="AE1145" t="s">
        <v>3467</v>
      </c>
      <c r="AF1145">
        <v>197</v>
      </c>
      <c r="AM1145" t="s">
        <v>222</v>
      </c>
      <c r="AN1145" t="s">
        <v>261</v>
      </c>
      <c r="AP1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Row],[Comentário]]=back!C1146,back!B1146,""))))))))</f>
        <v/>
      </c>
      <c r="AQ1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46" spans="1:44" x14ac:dyDescent="0.25">
      <c r="A1146" t="s">
        <v>5298</v>
      </c>
      <c r="B1146">
        <v>136791665</v>
      </c>
      <c r="C1146" t="s">
        <v>62</v>
      </c>
      <c r="E1146">
        <v>27423817</v>
      </c>
      <c r="F1146" t="s">
        <v>3585</v>
      </c>
      <c r="G1146" t="s">
        <v>101</v>
      </c>
      <c r="I1146">
        <v>40408010</v>
      </c>
      <c r="J1146" t="s">
        <v>3584</v>
      </c>
      <c r="K1146" s="9">
        <v>45664.402233796296</v>
      </c>
      <c r="L1146" s="9">
        <v>45664.402083333334</v>
      </c>
      <c r="M1146" s="9">
        <v>45664.402233796296</v>
      </c>
      <c r="N1146" t="s">
        <v>62</v>
      </c>
      <c r="O1146" t="s">
        <v>62</v>
      </c>
      <c r="P1146" s="8">
        <v>45664</v>
      </c>
      <c r="Q1146" t="s">
        <v>3864</v>
      </c>
      <c r="R1146" t="s">
        <v>4713</v>
      </c>
      <c r="S1146" t="s">
        <v>3586</v>
      </c>
      <c r="T1146" t="s">
        <v>3587</v>
      </c>
      <c r="V1146">
        <v>5521993198829</v>
      </c>
      <c r="Y1146" t="s">
        <v>3588</v>
      </c>
      <c r="Z1146" t="s">
        <v>106</v>
      </c>
      <c r="AA1146" t="s">
        <v>148</v>
      </c>
      <c r="AB1146" t="s">
        <v>300</v>
      </c>
      <c r="AC1146">
        <v>24060008</v>
      </c>
      <c r="AD1146" t="s">
        <v>3589</v>
      </c>
      <c r="AE1146" t="s">
        <v>3590</v>
      </c>
      <c r="AF1146">
        <v>202</v>
      </c>
      <c r="AG1146" t="s">
        <v>3591</v>
      </c>
      <c r="AM1146" t="s">
        <v>256</v>
      </c>
      <c r="AN1146" t="s">
        <v>261</v>
      </c>
      <c r="AP1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Row],[Comentário]]=back!C1147,back!B1147,""))))))))</f>
        <v/>
      </c>
      <c r="AQ1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7" spans="1:44" x14ac:dyDescent="0.25">
      <c r="A1147" t="s">
        <v>5298</v>
      </c>
      <c r="B1147">
        <v>136791636</v>
      </c>
      <c r="C1147" t="s">
        <v>62</v>
      </c>
      <c r="E1147">
        <v>27423817</v>
      </c>
      <c r="F1147" t="s">
        <v>3585</v>
      </c>
      <c r="G1147" t="s">
        <v>101</v>
      </c>
      <c r="I1147">
        <v>40408010</v>
      </c>
      <c r="J1147" t="s">
        <v>3584</v>
      </c>
      <c r="K1147" s="9">
        <v>45664.402141203704</v>
      </c>
      <c r="L1147" s="9">
        <v>45664.401979166665</v>
      </c>
      <c r="M1147" s="9">
        <v>45664.402141203704</v>
      </c>
      <c r="N1147" t="s">
        <v>62</v>
      </c>
      <c r="O1147" t="s">
        <v>62</v>
      </c>
      <c r="P1147" s="8">
        <v>45664</v>
      </c>
      <c r="Q1147" t="s">
        <v>3864</v>
      </c>
      <c r="R1147" t="s">
        <v>4588</v>
      </c>
      <c r="S1147" t="s">
        <v>3586</v>
      </c>
      <c r="T1147" t="s">
        <v>3587</v>
      </c>
      <c r="V1147">
        <v>5521993198829</v>
      </c>
      <c r="Y1147" t="s">
        <v>3588</v>
      </c>
      <c r="Z1147" t="s">
        <v>106</v>
      </c>
      <c r="AA1147" t="s">
        <v>148</v>
      </c>
      <c r="AB1147" t="s">
        <v>300</v>
      </c>
      <c r="AC1147">
        <v>24060008</v>
      </c>
      <c r="AD1147" t="s">
        <v>3589</v>
      </c>
      <c r="AE1147" t="s">
        <v>3590</v>
      </c>
      <c r="AF1147">
        <v>202</v>
      </c>
      <c r="AG1147" t="s">
        <v>3591</v>
      </c>
      <c r="AM1147" t="s">
        <v>256</v>
      </c>
      <c r="AN1147" t="s">
        <v>261</v>
      </c>
      <c r="AP1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Row],[Comentário]]=back!C1148,back!B1148,""))))))))</f>
        <v/>
      </c>
      <c r="AQ1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8" spans="1:44" x14ac:dyDescent="0.25">
      <c r="A1148" t="s">
        <v>5298</v>
      </c>
      <c r="B1148">
        <v>136791599</v>
      </c>
      <c r="C1148" t="s">
        <v>62</v>
      </c>
      <c r="E1148">
        <v>27423817</v>
      </c>
      <c r="F1148" t="s">
        <v>3585</v>
      </c>
      <c r="G1148" t="s">
        <v>101</v>
      </c>
      <c r="I1148">
        <v>40408010</v>
      </c>
      <c r="J1148" t="s">
        <v>3584</v>
      </c>
      <c r="K1148" s="9">
        <v>45664.402037037034</v>
      </c>
      <c r="L1148" s="9">
        <v>45664.401724537034</v>
      </c>
      <c r="M1148" s="9">
        <v>45664.402048611111</v>
      </c>
      <c r="N1148" t="s">
        <v>62</v>
      </c>
      <c r="O1148" t="s">
        <v>62</v>
      </c>
      <c r="P1148" s="8">
        <v>45664</v>
      </c>
      <c r="Q1148" t="s">
        <v>3864</v>
      </c>
      <c r="R1148" t="s">
        <v>4587</v>
      </c>
      <c r="S1148" t="s">
        <v>3586</v>
      </c>
      <c r="T1148" t="s">
        <v>3587</v>
      </c>
      <c r="V1148">
        <v>5521993198829</v>
      </c>
      <c r="Y1148" t="s">
        <v>3588</v>
      </c>
      <c r="Z1148" t="s">
        <v>106</v>
      </c>
      <c r="AA1148" t="s">
        <v>148</v>
      </c>
      <c r="AB1148" t="s">
        <v>300</v>
      </c>
      <c r="AC1148">
        <v>24060008</v>
      </c>
      <c r="AD1148" t="s">
        <v>3589</v>
      </c>
      <c r="AE1148" t="s">
        <v>3590</v>
      </c>
      <c r="AF1148">
        <v>202</v>
      </c>
      <c r="AG1148" t="s">
        <v>3591</v>
      </c>
      <c r="AM1148" t="s">
        <v>256</v>
      </c>
      <c r="AN1148" t="s">
        <v>261</v>
      </c>
      <c r="AP1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Row],[Comentário]]=back!C1149,back!B1149,""))))))))</f>
        <v/>
      </c>
      <c r="AQ1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9" spans="1:44" x14ac:dyDescent="0.25">
      <c r="A1149" t="s">
        <v>5298</v>
      </c>
      <c r="B1149">
        <v>136791006</v>
      </c>
      <c r="C1149" t="s">
        <v>62</v>
      </c>
      <c r="E1149">
        <v>27485074</v>
      </c>
      <c r="F1149" t="s">
        <v>3593</v>
      </c>
      <c r="G1149" t="s">
        <v>101</v>
      </c>
      <c r="I1149">
        <v>40460259</v>
      </c>
      <c r="J1149" t="s">
        <v>3592</v>
      </c>
      <c r="K1149" s="9">
        <v>45664.39984953704</v>
      </c>
      <c r="L1149" s="9">
        <v>45664.397118055553</v>
      </c>
      <c r="M1149" s="9">
        <v>45664.39984953704</v>
      </c>
      <c r="N1149" t="s">
        <v>62</v>
      </c>
      <c r="O1149" t="s">
        <v>62</v>
      </c>
      <c r="P1149" s="8">
        <v>45664</v>
      </c>
      <c r="Q1149" t="s">
        <v>3864</v>
      </c>
      <c r="R1149" t="s">
        <v>4589</v>
      </c>
      <c r="S1149" t="s">
        <v>3594</v>
      </c>
      <c r="T1149" t="s">
        <v>3595</v>
      </c>
      <c r="Y1149" t="s">
        <v>3596</v>
      </c>
      <c r="Z1149" t="s">
        <v>106</v>
      </c>
      <c r="AA1149" t="s">
        <v>159</v>
      </c>
      <c r="AB1149" t="s">
        <v>371</v>
      </c>
      <c r="AC1149">
        <v>37640000</v>
      </c>
      <c r="AD1149" t="s">
        <v>3597</v>
      </c>
      <c r="AE1149" t="s">
        <v>3598</v>
      </c>
      <c r="AF1149">
        <v>1300</v>
      </c>
      <c r="AM1149" t="s">
        <v>222</v>
      </c>
      <c r="AN1149" t="s">
        <v>108</v>
      </c>
      <c r="AP1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Row],[Comentário]]=back!C1150,back!B1150,""))))))))</f>
        <v/>
      </c>
      <c r="AQ1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0" spans="1:44" x14ac:dyDescent="0.25">
      <c r="A1150" t="s">
        <v>5298</v>
      </c>
      <c r="B1150">
        <v>136790346</v>
      </c>
      <c r="C1150" t="s">
        <v>62</v>
      </c>
      <c r="E1150">
        <v>27485074</v>
      </c>
      <c r="F1150" t="s">
        <v>3593</v>
      </c>
      <c r="G1150" t="s">
        <v>101</v>
      </c>
      <c r="I1150">
        <v>40460259</v>
      </c>
      <c r="J1150" t="s">
        <v>3592</v>
      </c>
      <c r="K1150" s="9">
        <v>45664.397152777776</v>
      </c>
      <c r="L1150" s="9">
        <v>45664.396249999998</v>
      </c>
      <c r="M1150" s="9">
        <v>45664.397164351853</v>
      </c>
      <c r="N1150" t="s">
        <v>62</v>
      </c>
      <c r="O1150" t="s">
        <v>62</v>
      </c>
      <c r="P1150" s="8">
        <v>45664</v>
      </c>
      <c r="Q1150" t="s">
        <v>3864</v>
      </c>
      <c r="R1150" t="s">
        <v>4714</v>
      </c>
      <c r="S1150" t="s">
        <v>3594</v>
      </c>
      <c r="T1150" t="s">
        <v>3595</v>
      </c>
      <c r="Y1150" t="s">
        <v>3596</v>
      </c>
      <c r="Z1150" t="s">
        <v>106</v>
      </c>
      <c r="AA1150" t="s">
        <v>159</v>
      </c>
      <c r="AB1150" t="s">
        <v>371</v>
      </c>
      <c r="AC1150">
        <v>37640000</v>
      </c>
      <c r="AD1150" t="s">
        <v>3597</v>
      </c>
      <c r="AE1150" t="s">
        <v>3598</v>
      </c>
      <c r="AF1150">
        <v>1300</v>
      </c>
      <c r="AM1150" t="s">
        <v>222</v>
      </c>
      <c r="AN1150" t="s">
        <v>108</v>
      </c>
      <c r="AP1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Row],[Comentário]]=back!C1151,back!B1151,""))))))))</f>
        <v/>
      </c>
      <c r="AQ1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1" spans="1:44" x14ac:dyDescent="0.25">
      <c r="A1151" t="s">
        <v>5298</v>
      </c>
      <c r="B1151">
        <v>136789327</v>
      </c>
      <c r="C1151" t="s">
        <v>62</v>
      </c>
      <c r="E1151">
        <v>27487036</v>
      </c>
      <c r="F1151" t="s">
        <v>1565</v>
      </c>
      <c r="G1151" t="s">
        <v>101</v>
      </c>
      <c r="I1151">
        <v>40461057</v>
      </c>
      <c r="J1151" t="s">
        <v>1564</v>
      </c>
      <c r="K1151" s="9">
        <v>45664.392592592594</v>
      </c>
      <c r="L1151" s="9">
        <v>45664.391944444447</v>
      </c>
      <c r="M1151" s="9">
        <v>45664.392592592594</v>
      </c>
      <c r="N1151" t="s">
        <v>62</v>
      </c>
      <c r="O1151" t="s">
        <v>62</v>
      </c>
      <c r="P1151" s="8">
        <v>45664</v>
      </c>
      <c r="Q1151" t="s">
        <v>3864</v>
      </c>
      <c r="R1151" t="s">
        <v>4031</v>
      </c>
      <c r="S1151" t="s">
        <v>1566</v>
      </c>
      <c r="T1151" t="s">
        <v>4915</v>
      </c>
      <c r="V1151">
        <v>551140589609</v>
      </c>
      <c r="Y1151" t="s">
        <v>1567</v>
      </c>
      <c r="Z1151" t="s">
        <v>106</v>
      </c>
      <c r="AA1151" t="s">
        <v>107</v>
      </c>
      <c r="AB1151" t="s">
        <v>110</v>
      </c>
      <c r="AC1151">
        <v>5416000</v>
      </c>
      <c r="AD1151" t="s">
        <v>112</v>
      </c>
      <c r="AE1151" t="s">
        <v>1568</v>
      </c>
      <c r="AF1151">
        <v>50</v>
      </c>
      <c r="AG1151" t="s">
        <v>1569</v>
      </c>
      <c r="AM1151" t="s">
        <v>222</v>
      </c>
      <c r="AN1151" t="s">
        <v>261</v>
      </c>
      <c r="AP1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Row],[Comentário]]=back!C1152,back!B1152,""))))))))</f>
        <v/>
      </c>
      <c r="AQ1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2" spans="1:44" x14ac:dyDescent="0.25">
      <c r="A1152" t="s">
        <v>5298</v>
      </c>
      <c r="B1152">
        <v>136789188</v>
      </c>
      <c r="C1152" t="s">
        <v>62</v>
      </c>
      <c r="E1152">
        <v>27487036</v>
      </c>
      <c r="F1152" t="s">
        <v>1565</v>
      </c>
      <c r="G1152" t="s">
        <v>101</v>
      </c>
      <c r="I1152">
        <v>40461057</v>
      </c>
      <c r="J1152" t="s">
        <v>1564</v>
      </c>
      <c r="K1152" s="9">
        <v>45664.391967592594</v>
      </c>
      <c r="L1152" s="9">
        <v>45664.3906712963</v>
      </c>
      <c r="M1152" s="9">
        <v>45664.391967592594</v>
      </c>
      <c r="N1152" t="s">
        <v>62</v>
      </c>
      <c r="O1152" t="s">
        <v>62</v>
      </c>
      <c r="P1152" s="8">
        <v>45664</v>
      </c>
      <c r="Q1152" t="s">
        <v>3864</v>
      </c>
      <c r="R1152" t="s">
        <v>4032</v>
      </c>
      <c r="S1152" t="s">
        <v>1566</v>
      </c>
      <c r="T1152" t="s">
        <v>4915</v>
      </c>
      <c r="V1152">
        <v>551140589609</v>
      </c>
      <c r="Y1152" t="s">
        <v>1567</v>
      </c>
      <c r="Z1152" t="s">
        <v>106</v>
      </c>
      <c r="AA1152" t="s">
        <v>107</v>
      </c>
      <c r="AB1152" t="s">
        <v>110</v>
      </c>
      <c r="AC1152">
        <v>5416000</v>
      </c>
      <c r="AD1152" t="s">
        <v>112</v>
      </c>
      <c r="AE1152" t="s">
        <v>1568</v>
      </c>
      <c r="AF1152">
        <v>50</v>
      </c>
      <c r="AG1152" t="s">
        <v>1569</v>
      </c>
      <c r="AM1152" t="s">
        <v>222</v>
      </c>
      <c r="AN1152" t="s">
        <v>261</v>
      </c>
      <c r="AP1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Row],[Comentário]]=back!C1153,back!B1153,""))))))))</f>
        <v/>
      </c>
      <c r="AQ1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3" spans="1:44" x14ac:dyDescent="0.25">
      <c r="A1153" t="s">
        <v>5298</v>
      </c>
      <c r="B1153">
        <v>136788906</v>
      </c>
      <c r="C1153" t="s">
        <v>62</v>
      </c>
      <c r="E1153">
        <v>27487036</v>
      </c>
      <c r="F1153" t="s">
        <v>1565</v>
      </c>
      <c r="G1153" t="s">
        <v>101</v>
      </c>
      <c r="I1153">
        <v>40461057</v>
      </c>
      <c r="J1153" t="s">
        <v>1564</v>
      </c>
      <c r="K1153" s="9">
        <v>45664.3906712963</v>
      </c>
      <c r="L1153" s="9">
        <v>45664.388113425928</v>
      </c>
      <c r="M1153" s="9">
        <v>45664.3906712963</v>
      </c>
      <c r="N1153" t="s">
        <v>62</v>
      </c>
      <c r="O1153" t="s">
        <v>62</v>
      </c>
      <c r="P1153" s="8">
        <v>45664</v>
      </c>
      <c r="Q1153" t="s">
        <v>3864</v>
      </c>
      <c r="R1153" t="s">
        <v>4032</v>
      </c>
      <c r="S1153" t="s">
        <v>1566</v>
      </c>
      <c r="T1153" t="s">
        <v>4915</v>
      </c>
      <c r="V1153">
        <v>551140589609</v>
      </c>
      <c r="Y1153" t="s">
        <v>1567</v>
      </c>
      <c r="Z1153" t="s">
        <v>106</v>
      </c>
      <c r="AA1153" t="s">
        <v>107</v>
      </c>
      <c r="AB1153" t="s">
        <v>110</v>
      </c>
      <c r="AC1153">
        <v>5416000</v>
      </c>
      <c r="AD1153" t="s">
        <v>112</v>
      </c>
      <c r="AE1153" t="s">
        <v>1568</v>
      </c>
      <c r="AF1153">
        <v>50</v>
      </c>
      <c r="AG1153" t="s">
        <v>1569</v>
      </c>
      <c r="AM1153" t="s">
        <v>222</v>
      </c>
      <c r="AN1153" t="s">
        <v>261</v>
      </c>
      <c r="AP1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Row],[Comentário]]=back!C1154,back!B1154,""))))))))</f>
        <v/>
      </c>
      <c r="AQ1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4" spans="1:44" x14ac:dyDescent="0.25">
      <c r="A1154" t="s">
        <v>5298</v>
      </c>
      <c r="B1154">
        <v>136788183</v>
      </c>
      <c r="C1154" t="s">
        <v>62</v>
      </c>
      <c r="E1154">
        <v>27499690</v>
      </c>
      <c r="F1154" t="s">
        <v>1571</v>
      </c>
      <c r="G1154" t="s">
        <v>101</v>
      </c>
      <c r="I1154">
        <v>40466305</v>
      </c>
      <c r="J1154" t="s">
        <v>1570</v>
      </c>
      <c r="K1154" s="9">
        <v>45664.387488425928</v>
      </c>
      <c r="L1154" s="9">
        <v>45664.387013888889</v>
      </c>
      <c r="M1154" s="9">
        <v>45664.387488425928</v>
      </c>
      <c r="N1154" t="s">
        <v>62</v>
      </c>
      <c r="O1154" t="s">
        <v>62</v>
      </c>
      <c r="P1154" s="8">
        <v>45664</v>
      </c>
      <c r="Q1154" t="s">
        <v>3864</v>
      </c>
      <c r="R1154" t="s">
        <v>4034</v>
      </c>
      <c r="S1154" t="s">
        <v>1572</v>
      </c>
      <c r="T1154" t="s">
        <v>1573</v>
      </c>
      <c r="Y1154" t="s">
        <v>1574</v>
      </c>
      <c r="Z1154" t="s">
        <v>106</v>
      </c>
      <c r="AA1154" t="s">
        <v>128</v>
      </c>
      <c r="AB1154" t="s">
        <v>1575</v>
      </c>
      <c r="AC1154">
        <v>75460000</v>
      </c>
      <c r="AD1154" t="s">
        <v>161</v>
      </c>
      <c r="AE1154" t="s">
        <v>1576</v>
      </c>
      <c r="AF1154">
        <v>0</v>
      </c>
      <c r="AG1154" t="s">
        <v>1577</v>
      </c>
      <c r="AM1154" t="s">
        <v>222</v>
      </c>
      <c r="AN1154" t="s">
        <v>261</v>
      </c>
      <c r="AP1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Row],[Comentário]]=back!C1155,back!B1155,""))))))))</f>
        <v/>
      </c>
      <c r="AQ1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5" spans="1:44" x14ac:dyDescent="0.25">
      <c r="A1155" t="s">
        <v>5298</v>
      </c>
      <c r="B1155">
        <v>136788048</v>
      </c>
      <c r="C1155" t="s">
        <v>62</v>
      </c>
      <c r="E1155">
        <v>27499690</v>
      </c>
      <c r="F1155" t="s">
        <v>1571</v>
      </c>
      <c r="G1155" t="s">
        <v>101</v>
      </c>
      <c r="I1155">
        <v>40466305</v>
      </c>
      <c r="J1155" t="s">
        <v>1570</v>
      </c>
      <c r="K1155" s="9">
        <v>45664.386793981481</v>
      </c>
      <c r="L1155" s="9">
        <v>45664.385914351849</v>
      </c>
      <c r="M1155" s="9">
        <v>45664.386793981481</v>
      </c>
      <c r="N1155" t="s">
        <v>62</v>
      </c>
      <c r="O1155" t="s">
        <v>62</v>
      </c>
      <c r="P1155" s="8">
        <v>45664</v>
      </c>
      <c r="Q1155" t="s">
        <v>3864</v>
      </c>
      <c r="R1155" t="s">
        <v>4035</v>
      </c>
      <c r="S1155" t="s">
        <v>1572</v>
      </c>
      <c r="T1155" t="s">
        <v>1573</v>
      </c>
      <c r="Y1155" t="s">
        <v>1574</v>
      </c>
      <c r="Z1155" t="s">
        <v>106</v>
      </c>
      <c r="AA1155" t="s">
        <v>128</v>
      </c>
      <c r="AB1155" t="s">
        <v>1575</v>
      </c>
      <c r="AC1155">
        <v>75460000</v>
      </c>
      <c r="AD1155" t="s">
        <v>161</v>
      </c>
      <c r="AE1155" t="s">
        <v>1576</v>
      </c>
      <c r="AF1155">
        <v>0</v>
      </c>
      <c r="AG1155" t="s">
        <v>1577</v>
      </c>
      <c r="AM1155" t="s">
        <v>222</v>
      </c>
      <c r="AN1155" t="s">
        <v>261</v>
      </c>
      <c r="AP1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Row],[Comentário]]=back!C1156,back!B1156,""))))))))</f>
        <v/>
      </c>
      <c r="AQ1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6" spans="1:44" x14ac:dyDescent="0.25">
      <c r="A1156" t="s">
        <v>5298</v>
      </c>
      <c r="B1156">
        <v>136787598</v>
      </c>
      <c r="C1156" t="s">
        <v>62</v>
      </c>
      <c r="E1156">
        <v>27529752</v>
      </c>
      <c r="F1156" t="s">
        <v>1579</v>
      </c>
      <c r="G1156" t="s">
        <v>101</v>
      </c>
      <c r="I1156">
        <v>40491411</v>
      </c>
      <c r="J1156" t="s">
        <v>1578</v>
      </c>
      <c r="K1156" s="9">
        <v>45664.384976851848</v>
      </c>
      <c r="L1156" s="9">
        <v>45664.383935185186</v>
      </c>
      <c r="M1156" s="9">
        <v>45664.384976851848</v>
      </c>
      <c r="N1156" t="s">
        <v>62</v>
      </c>
      <c r="O1156" t="s">
        <v>62</v>
      </c>
      <c r="P1156" s="8">
        <v>45664</v>
      </c>
      <c r="Q1156" t="s">
        <v>3864</v>
      </c>
      <c r="R1156" t="s">
        <v>4036</v>
      </c>
      <c r="S1156" t="s">
        <v>1580</v>
      </c>
      <c r="T1156" t="s">
        <v>1581</v>
      </c>
      <c r="V1156">
        <v>5511984310600</v>
      </c>
      <c r="Y1156" t="s">
        <v>1582</v>
      </c>
      <c r="Z1156" t="s">
        <v>106</v>
      </c>
      <c r="AA1156" t="s">
        <v>107</v>
      </c>
      <c r="AB1156" t="s">
        <v>1583</v>
      </c>
      <c r="AC1156">
        <v>12980000</v>
      </c>
      <c r="AD1156" t="s">
        <v>1584</v>
      </c>
      <c r="AE1156" t="s">
        <v>1585</v>
      </c>
      <c r="AF1156">
        <v>451</v>
      </c>
      <c r="AM1156" t="s">
        <v>222</v>
      </c>
      <c r="AN1156" t="s">
        <v>108</v>
      </c>
      <c r="AP1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Row],[Comentário]]=back!C1157,back!B1157,""))))))))</f>
        <v/>
      </c>
      <c r="AQ1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7" spans="1:44" x14ac:dyDescent="0.25">
      <c r="A1157" t="s">
        <v>5298</v>
      </c>
      <c r="B1157">
        <v>136787393</v>
      </c>
      <c r="C1157" t="s">
        <v>62</v>
      </c>
      <c r="E1157">
        <v>27529752</v>
      </c>
      <c r="F1157" t="s">
        <v>1579</v>
      </c>
      <c r="G1157" t="s">
        <v>101</v>
      </c>
      <c r="I1157">
        <v>40491411</v>
      </c>
      <c r="J1157" t="s">
        <v>1578</v>
      </c>
      <c r="K1157" s="9">
        <v>45664.383946759262</v>
      </c>
      <c r="L1157" s="9">
        <v>45664.383483796293</v>
      </c>
      <c r="M1157" s="9">
        <v>45664.383946759262</v>
      </c>
      <c r="N1157" t="s">
        <v>62</v>
      </c>
      <c r="O1157" t="s">
        <v>62</v>
      </c>
      <c r="P1157" s="8">
        <v>45664</v>
      </c>
      <c r="Q1157" t="s">
        <v>3864</v>
      </c>
      <c r="R1157" t="s">
        <v>4037</v>
      </c>
      <c r="S1157" t="s">
        <v>1580</v>
      </c>
      <c r="T1157" t="s">
        <v>1581</v>
      </c>
      <c r="V1157">
        <v>5511984310600</v>
      </c>
      <c r="Y1157" t="s">
        <v>1582</v>
      </c>
      <c r="Z1157" t="s">
        <v>106</v>
      </c>
      <c r="AA1157" t="s">
        <v>107</v>
      </c>
      <c r="AB1157" t="s">
        <v>1583</v>
      </c>
      <c r="AC1157">
        <v>12980000</v>
      </c>
      <c r="AD1157" t="s">
        <v>1584</v>
      </c>
      <c r="AE1157" t="s">
        <v>1585</v>
      </c>
      <c r="AF1157">
        <v>451</v>
      </c>
      <c r="AM1157" t="s">
        <v>222</v>
      </c>
      <c r="AN1157" t="s">
        <v>108</v>
      </c>
      <c r="AP1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Row],[Comentário]]=back!C1158,back!B1158,""))))))))</f>
        <v/>
      </c>
      <c r="AQ1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8" spans="1:44" x14ac:dyDescent="0.25">
      <c r="A1158" t="s">
        <v>5298</v>
      </c>
      <c r="B1158">
        <v>136787291</v>
      </c>
      <c r="C1158" t="s">
        <v>62</v>
      </c>
      <c r="E1158">
        <v>27529752</v>
      </c>
      <c r="F1158" t="s">
        <v>1579</v>
      </c>
      <c r="G1158" t="s">
        <v>101</v>
      </c>
      <c r="I1158">
        <v>40491411</v>
      </c>
      <c r="J1158" t="s">
        <v>1578</v>
      </c>
      <c r="K1158" s="9">
        <v>45664.383564814816</v>
      </c>
      <c r="L1158" s="9">
        <v>45664.382615740738</v>
      </c>
      <c r="M1158" s="9">
        <v>45664.383564814816</v>
      </c>
      <c r="N1158" t="s">
        <v>62</v>
      </c>
      <c r="O1158" t="s">
        <v>62</v>
      </c>
      <c r="P1158" s="8">
        <v>45664</v>
      </c>
      <c r="Q1158" t="s">
        <v>3864</v>
      </c>
      <c r="R1158" t="s">
        <v>4038</v>
      </c>
      <c r="S1158" t="s">
        <v>1580</v>
      </c>
      <c r="T1158" t="s">
        <v>1581</v>
      </c>
      <c r="V1158">
        <v>5511984310600</v>
      </c>
      <c r="Y1158" t="s">
        <v>1582</v>
      </c>
      <c r="Z1158" t="s">
        <v>106</v>
      </c>
      <c r="AA1158" t="s">
        <v>107</v>
      </c>
      <c r="AB1158" t="s">
        <v>1583</v>
      </c>
      <c r="AC1158">
        <v>12980000</v>
      </c>
      <c r="AD1158" t="s">
        <v>1584</v>
      </c>
      <c r="AE1158" t="s">
        <v>1585</v>
      </c>
      <c r="AF1158">
        <v>451</v>
      </c>
      <c r="AM1158" t="s">
        <v>222</v>
      </c>
      <c r="AN1158" t="s">
        <v>108</v>
      </c>
      <c r="AP1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Row],[Comentário]]=back!C1159,back!B1159,""))))))))</f>
        <v/>
      </c>
      <c r="AQ1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9" spans="1:44" x14ac:dyDescent="0.25">
      <c r="A1159" t="s">
        <v>5298</v>
      </c>
      <c r="B1159">
        <v>136787069</v>
      </c>
      <c r="C1159" t="s">
        <v>62</v>
      </c>
      <c r="E1159">
        <v>27529752</v>
      </c>
      <c r="F1159" t="s">
        <v>1579</v>
      </c>
      <c r="G1159" t="s">
        <v>101</v>
      </c>
      <c r="I1159">
        <v>40491411</v>
      </c>
      <c r="J1159" t="s">
        <v>1578</v>
      </c>
      <c r="K1159" s="9">
        <v>45664.382650462961</v>
      </c>
      <c r="L1159" s="9">
        <v>45664.382453703707</v>
      </c>
      <c r="M1159" s="9">
        <v>45664.382650462961</v>
      </c>
      <c r="N1159" t="s">
        <v>62</v>
      </c>
      <c r="O1159" t="s">
        <v>62</v>
      </c>
      <c r="P1159" s="8">
        <v>45664</v>
      </c>
      <c r="Q1159" t="s">
        <v>3864</v>
      </c>
      <c r="R1159" t="s">
        <v>4847</v>
      </c>
      <c r="S1159" t="s">
        <v>1580</v>
      </c>
      <c r="T1159" t="s">
        <v>1581</v>
      </c>
      <c r="V1159">
        <v>5511984310600</v>
      </c>
      <c r="Y1159" t="s">
        <v>1582</v>
      </c>
      <c r="Z1159" t="s">
        <v>106</v>
      </c>
      <c r="AA1159" t="s">
        <v>107</v>
      </c>
      <c r="AB1159" t="s">
        <v>1583</v>
      </c>
      <c r="AC1159">
        <v>12980000</v>
      </c>
      <c r="AD1159" t="s">
        <v>1584</v>
      </c>
      <c r="AE1159" t="s">
        <v>1585</v>
      </c>
      <c r="AF1159">
        <v>451</v>
      </c>
      <c r="AM1159" t="s">
        <v>222</v>
      </c>
      <c r="AN1159" t="s">
        <v>108</v>
      </c>
      <c r="AP1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Row],[Comentário]]=back!C1160,back!B1160,""))))))))</f>
        <v/>
      </c>
      <c r="AQ1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0" spans="1:44" x14ac:dyDescent="0.25">
      <c r="A1160" t="s">
        <v>5298</v>
      </c>
      <c r="B1160">
        <v>136786817</v>
      </c>
      <c r="C1160" t="s">
        <v>62</v>
      </c>
      <c r="E1160">
        <v>27562610</v>
      </c>
      <c r="F1160" t="s">
        <v>1612</v>
      </c>
      <c r="G1160" t="s">
        <v>101</v>
      </c>
      <c r="I1160">
        <v>40508475</v>
      </c>
      <c r="J1160" t="s">
        <v>1611</v>
      </c>
      <c r="K1160" s="9">
        <v>45664.381481481483</v>
      </c>
      <c r="L1160" s="9">
        <v>45664.381226851852</v>
      </c>
      <c r="M1160" s="9">
        <v>45664.381481481483</v>
      </c>
      <c r="N1160" t="s">
        <v>62</v>
      </c>
      <c r="O1160" t="s">
        <v>62</v>
      </c>
      <c r="P1160" s="8">
        <v>45664</v>
      </c>
      <c r="Q1160" t="s">
        <v>3864</v>
      </c>
      <c r="R1160" t="s">
        <v>4848</v>
      </c>
      <c r="S1160" t="s">
        <v>1613</v>
      </c>
      <c r="T1160" t="s">
        <v>4821</v>
      </c>
      <c r="V1160">
        <v>552132066703</v>
      </c>
      <c r="Z1160" t="s">
        <v>106</v>
      </c>
      <c r="AA1160" t="s">
        <v>148</v>
      </c>
      <c r="AB1160" t="s">
        <v>149</v>
      </c>
      <c r="AC1160">
        <v>22450220</v>
      </c>
      <c r="AD1160" t="s">
        <v>1614</v>
      </c>
      <c r="AE1160" t="s">
        <v>1615</v>
      </c>
      <c r="AF1160">
        <v>2</v>
      </c>
      <c r="AG1160" t="s">
        <v>1616</v>
      </c>
      <c r="AM1160" t="s">
        <v>222</v>
      </c>
      <c r="AN1160" t="s">
        <v>108</v>
      </c>
      <c r="AP1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Row],[Comentário]]=back!C1161,back!B1161,""))))))))</f>
        <v/>
      </c>
      <c r="AQ1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1" spans="1:44" x14ac:dyDescent="0.25">
      <c r="A1161" t="s">
        <v>5298</v>
      </c>
      <c r="B1161">
        <v>136786774</v>
      </c>
      <c r="C1161" t="s">
        <v>62</v>
      </c>
      <c r="E1161">
        <v>27562610</v>
      </c>
      <c r="F1161" t="s">
        <v>1612</v>
      </c>
      <c r="G1161" t="s">
        <v>101</v>
      </c>
      <c r="I1161">
        <v>40508475</v>
      </c>
      <c r="J1161" t="s">
        <v>1611</v>
      </c>
      <c r="K1161" s="9">
        <v>45664.381296296298</v>
      </c>
      <c r="L1161" s="9">
        <v>45664.380983796298</v>
      </c>
      <c r="M1161" s="9">
        <v>45664.381296296298</v>
      </c>
      <c r="N1161" t="s">
        <v>62</v>
      </c>
      <c r="O1161" t="s">
        <v>62</v>
      </c>
      <c r="P1161" s="8">
        <v>45664</v>
      </c>
      <c r="Q1161" t="s">
        <v>3864</v>
      </c>
      <c r="R1161" t="s">
        <v>4849</v>
      </c>
      <c r="S1161" t="s">
        <v>1613</v>
      </c>
      <c r="T1161" t="s">
        <v>4821</v>
      </c>
      <c r="V1161">
        <v>552132066703</v>
      </c>
      <c r="Z1161" t="s">
        <v>106</v>
      </c>
      <c r="AA1161" t="s">
        <v>148</v>
      </c>
      <c r="AB1161" t="s">
        <v>149</v>
      </c>
      <c r="AC1161">
        <v>22450220</v>
      </c>
      <c r="AD1161" t="s">
        <v>1614</v>
      </c>
      <c r="AE1161" t="s">
        <v>1615</v>
      </c>
      <c r="AF1161">
        <v>2</v>
      </c>
      <c r="AG1161" t="s">
        <v>1616</v>
      </c>
      <c r="AM1161" t="s">
        <v>222</v>
      </c>
      <c r="AN1161" t="s">
        <v>108</v>
      </c>
      <c r="AP1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Row],[Comentário]]=back!C1162,back!B1162,""))))))))</f>
        <v/>
      </c>
      <c r="AQ1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2" spans="1:44" x14ac:dyDescent="0.25">
      <c r="A1162" t="s">
        <v>5298</v>
      </c>
      <c r="B1162">
        <v>136786730</v>
      </c>
      <c r="C1162" t="s">
        <v>62</v>
      </c>
      <c r="E1162">
        <v>27562610</v>
      </c>
      <c r="F1162" t="s">
        <v>1612</v>
      </c>
      <c r="G1162" t="s">
        <v>101</v>
      </c>
      <c r="I1162">
        <v>40508475</v>
      </c>
      <c r="J1162" t="s">
        <v>1611</v>
      </c>
      <c r="K1162" s="9">
        <v>45664.381041666667</v>
      </c>
      <c r="L1162" s="9">
        <v>45664.377858796295</v>
      </c>
      <c r="M1162" s="9">
        <v>45664.381041666667</v>
      </c>
      <c r="N1162" t="s">
        <v>62</v>
      </c>
      <c r="O1162" t="s">
        <v>62</v>
      </c>
      <c r="P1162" s="8">
        <v>45664</v>
      </c>
      <c r="Q1162" t="s">
        <v>3864</v>
      </c>
      <c r="R1162" t="s">
        <v>4045</v>
      </c>
      <c r="S1162" t="s">
        <v>1613</v>
      </c>
      <c r="T1162" t="s">
        <v>4821</v>
      </c>
      <c r="V1162">
        <v>552132066703</v>
      </c>
      <c r="Z1162" t="s">
        <v>106</v>
      </c>
      <c r="AA1162" t="s">
        <v>148</v>
      </c>
      <c r="AB1162" t="s">
        <v>149</v>
      </c>
      <c r="AC1162">
        <v>22450220</v>
      </c>
      <c r="AD1162" t="s">
        <v>1614</v>
      </c>
      <c r="AE1162" t="s">
        <v>1615</v>
      </c>
      <c r="AF1162">
        <v>2</v>
      </c>
      <c r="AG1162" t="s">
        <v>1616</v>
      </c>
      <c r="AM1162" t="s">
        <v>222</v>
      </c>
      <c r="AN1162" t="s">
        <v>108</v>
      </c>
      <c r="AP1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Row],[Comentário]]=back!C1163,back!B1163,""))))))))</f>
        <v/>
      </c>
      <c r="AQ1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3" spans="1:44" x14ac:dyDescent="0.25">
      <c r="A1163" t="s">
        <v>5298</v>
      </c>
      <c r="B1163">
        <v>136785592</v>
      </c>
      <c r="C1163" t="s">
        <v>62</v>
      </c>
      <c r="E1163">
        <v>27500160</v>
      </c>
      <c r="F1163" t="s">
        <v>4822</v>
      </c>
      <c r="G1163" t="s">
        <v>101</v>
      </c>
      <c r="I1163">
        <v>40466480</v>
      </c>
      <c r="J1163" t="s">
        <v>1623</v>
      </c>
      <c r="K1163" s="9">
        <v>45664.376226851855</v>
      </c>
      <c r="L1163" s="9">
        <v>45664.375127314815</v>
      </c>
      <c r="M1163" s="9">
        <v>45664.376226851855</v>
      </c>
      <c r="N1163" t="s">
        <v>62</v>
      </c>
      <c r="O1163" t="s">
        <v>62</v>
      </c>
      <c r="P1163" s="8">
        <v>45664</v>
      </c>
      <c r="Q1163" t="s">
        <v>3864</v>
      </c>
      <c r="R1163" t="s">
        <v>4048</v>
      </c>
      <c r="S1163" t="s">
        <v>1624</v>
      </c>
      <c r="Y1163" t="s">
        <v>1625</v>
      </c>
      <c r="Z1163" t="s">
        <v>106</v>
      </c>
      <c r="AA1163" t="s">
        <v>107</v>
      </c>
      <c r="AB1163" t="s">
        <v>1626</v>
      </c>
      <c r="AC1163">
        <v>6612060</v>
      </c>
      <c r="AD1163" t="s">
        <v>1627</v>
      </c>
      <c r="AE1163" t="s">
        <v>1628</v>
      </c>
      <c r="AF1163">
        <v>326</v>
      </c>
      <c r="AM1163" t="s">
        <v>222</v>
      </c>
      <c r="AN1163" t="s">
        <v>108</v>
      </c>
      <c r="AP1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Row],[Comentário]]=back!C1164,back!B1164,""))))))))</f>
        <v/>
      </c>
      <c r="AQ1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4" spans="1:44" x14ac:dyDescent="0.25">
      <c r="A1164" t="s">
        <v>5298</v>
      </c>
      <c r="B1164">
        <v>136832768</v>
      </c>
      <c r="C1164" t="s">
        <v>62</v>
      </c>
      <c r="E1164">
        <v>27544167</v>
      </c>
      <c r="F1164" t="s">
        <v>3716</v>
      </c>
      <c r="G1164" t="s">
        <v>101</v>
      </c>
      <c r="I1164">
        <v>40502697</v>
      </c>
      <c r="J1164" t="s">
        <v>324</v>
      </c>
      <c r="K1164" s="9">
        <v>45664.61650462963</v>
      </c>
      <c r="L1164" s="9">
        <v>45664.375</v>
      </c>
      <c r="M1164" s="9">
        <v>45664.616689814815</v>
      </c>
      <c r="N1164" t="s">
        <v>62</v>
      </c>
      <c r="O1164" t="s">
        <v>62</v>
      </c>
      <c r="P1164" s="8">
        <v>45664</v>
      </c>
      <c r="R1164" t="s">
        <v>4863</v>
      </c>
      <c r="S1164" t="s">
        <v>3717</v>
      </c>
      <c r="Y1164" t="s">
        <v>3718</v>
      </c>
      <c r="Z1164" t="s">
        <v>106</v>
      </c>
      <c r="AA1164" t="s">
        <v>159</v>
      </c>
      <c r="AB1164" t="s">
        <v>2119</v>
      </c>
      <c r="AC1164">
        <v>35595000</v>
      </c>
      <c r="AD1164" t="s">
        <v>161</v>
      </c>
      <c r="AE1164" t="s">
        <v>3719</v>
      </c>
      <c r="AF1164">
        <v>260</v>
      </c>
      <c r="AM1164" t="s">
        <v>222</v>
      </c>
      <c r="AN1164" t="s">
        <v>258</v>
      </c>
      <c r="AP1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Row],[Comentário]]=back!C1165,back!B1165,""))))))))</f>
        <v/>
      </c>
      <c r="AQ1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65" spans="1:44" x14ac:dyDescent="0.25">
      <c r="A1165" t="s">
        <v>5298</v>
      </c>
      <c r="B1165">
        <v>136785214</v>
      </c>
      <c r="C1165" t="s">
        <v>62</v>
      </c>
      <c r="E1165">
        <v>28614612</v>
      </c>
      <c r="F1165" t="s">
        <v>1693</v>
      </c>
      <c r="G1165" t="s">
        <v>101</v>
      </c>
      <c r="I1165">
        <v>41071920</v>
      </c>
      <c r="J1165" t="s">
        <v>1692</v>
      </c>
      <c r="K1165" s="9">
        <v>45664.374456018515</v>
      </c>
      <c r="L1165" s="9">
        <v>45664.373796296299</v>
      </c>
      <c r="M1165" s="9">
        <v>45664.374456018515</v>
      </c>
      <c r="N1165" t="s">
        <v>62</v>
      </c>
      <c r="O1165" t="s">
        <v>62</v>
      </c>
      <c r="P1165" s="8">
        <v>45664</v>
      </c>
      <c r="Q1165" t="s">
        <v>3864</v>
      </c>
      <c r="R1165" t="s">
        <v>4850</v>
      </c>
      <c r="S1165" t="s">
        <v>1694</v>
      </c>
      <c r="T1165" t="s">
        <v>1695</v>
      </c>
      <c r="V1165">
        <v>552122833511</v>
      </c>
      <c r="Y1165" t="s">
        <v>1696</v>
      </c>
      <c r="Z1165" t="s">
        <v>106</v>
      </c>
      <c r="AA1165" t="s">
        <v>148</v>
      </c>
      <c r="AB1165" t="s">
        <v>149</v>
      </c>
      <c r="AC1165">
        <v>20921030</v>
      </c>
      <c r="AD1165" t="s">
        <v>1697</v>
      </c>
      <c r="AE1165" t="s">
        <v>1698</v>
      </c>
      <c r="AF1165">
        <v>335</v>
      </c>
      <c r="AG1165" t="s">
        <v>1699</v>
      </c>
      <c r="AM1165" t="s">
        <v>119</v>
      </c>
      <c r="AP1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Row],[Comentário]]=back!C1166,back!B1166,""))))))))</f>
        <v/>
      </c>
      <c r="AQ1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6" spans="1:44" x14ac:dyDescent="0.25">
      <c r="A1166" t="s">
        <v>5298</v>
      </c>
      <c r="B1166">
        <v>136785082</v>
      </c>
      <c r="C1166" t="s">
        <v>62</v>
      </c>
      <c r="E1166">
        <v>28614612</v>
      </c>
      <c r="F1166" t="s">
        <v>1693</v>
      </c>
      <c r="G1166" t="s">
        <v>101</v>
      </c>
      <c r="I1166">
        <v>41071920</v>
      </c>
      <c r="J1166" t="s">
        <v>1692</v>
      </c>
      <c r="K1166" s="9">
        <v>45664.373796296299</v>
      </c>
      <c r="L1166" s="9">
        <v>45664.373356481483</v>
      </c>
      <c r="M1166" s="9">
        <v>45664.373796296299</v>
      </c>
      <c r="N1166" t="s">
        <v>62</v>
      </c>
      <c r="O1166" t="s">
        <v>62</v>
      </c>
      <c r="P1166" s="8">
        <v>45664</v>
      </c>
      <c r="Q1166" t="s">
        <v>3864</v>
      </c>
      <c r="R1166" t="s">
        <v>4084</v>
      </c>
      <c r="S1166" t="s">
        <v>1694</v>
      </c>
      <c r="T1166" t="s">
        <v>1695</v>
      </c>
      <c r="V1166">
        <v>552122833511</v>
      </c>
      <c r="Y1166" t="s">
        <v>1696</v>
      </c>
      <c r="Z1166" t="s">
        <v>106</v>
      </c>
      <c r="AA1166" t="s">
        <v>148</v>
      </c>
      <c r="AB1166" t="s">
        <v>149</v>
      </c>
      <c r="AC1166">
        <v>20921030</v>
      </c>
      <c r="AD1166" t="s">
        <v>1697</v>
      </c>
      <c r="AE1166" t="s">
        <v>1698</v>
      </c>
      <c r="AF1166">
        <v>335</v>
      </c>
      <c r="AG1166" t="s">
        <v>1699</v>
      </c>
      <c r="AM1166" t="s">
        <v>119</v>
      </c>
      <c r="AP1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Row],[Comentário]]=back!C1167,back!B1167,""))))))))</f>
        <v/>
      </c>
      <c r="AQ1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7" spans="1:44" x14ac:dyDescent="0.25">
      <c r="A1167" t="s">
        <v>5298</v>
      </c>
      <c r="B1167">
        <v>136785010</v>
      </c>
      <c r="C1167" t="s">
        <v>62</v>
      </c>
      <c r="E1167">
        <v>28614612</v>
      </c>
      <c r="F1167" t="s">
        <v>1693</v>
      </c>
      <c r="G1167" t="s">
        <v>101</v>
      </c>
      <c r="I1167">
        <v>41071920</v>
      </c>
      <c r="J1167" t="s">
        <v>1692</v>
      </c>
      <c r="K1167" s="9">
        <v>45664.373391203706</v>
      </c>
      <c r="L1167" s="9">
        <v>45664.373101851852</v>
      </c>
      <c r="M1167" s="9">
        <v>45664.373391203706</v>
      </c>
      <c r="N1167" t="s">
        <v>62</v>
      </c>
      <c r="O1167" t="s">
        <v>62</v>
      </c>
      <c r="P1167" s="8">
        <v>45664</v>
      </c>
      <c r="Q1167" t="s">
        <v>3864</v>
      </c>
      <c r="R1167" t="s">
        <v>4055</v>
      </c>
      <c r="S1167" t="s">
        <v>1694</v>
      </c>
      <c r="T1167" t="s">
        <v>1695</v>
      </c>
      <c r="V1167">
        <v>552122833511</v>
      </c>
      <c r="Y1167" t="s">
        <v>1696</v>
      </c>
      <c r="Z1167" t="s">
        <v>106</v>
      </c>
      <c r="AA1167" t="s">
        <v>148</v>
      </c>
      <c r="AB1167" t="s">
        <v>149</v>
      </c>
      <c r="AC1167">
        <v>20921030</v>
      </c>
      <c r="AD1167" t="s">
        <v>1697</v>
      </c>
      <c r="AE1167" t="s">
        <v>1698</v>
      </c>
      <c r="AF1167">
        <v>335</v>
      </c>
      <c r="AG1167" t="s">
        <v>1699</v>
      </c>
      <c r="AM1167" t="s">
        <v>119</v>
      </c>
      <c r="AP1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Row],[Comentário]]=back!C1168,back!B1168,""))))))))</f>
        <v/>
      </c>
      <c r="AQ1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8" spans="1:44" x14ac:dyDescent="0.25">
      <c r="A1168" t="s">
        <v>5298</v>
      </c>
      <c r="B1168">
        <v>136784967</v>
      </c>
      <c r="C1168" t="s">
        <v>62</v>
      </c>
      <c r="E1168">
        <v>28614612</v>
      </c>
      <c r="F1168" t="s">
        <v>1693</v>
      </c>
      <c r="G1168" t="s">
        <v>101</v>
      </c>
      <c r="I1168">
        <v>41071920</v>
      </c>
      <c r="J1168" t="s">
        <v>1692</v>
      </c>
      <c r="K1168" s="9">
        <v>45664.373194444444</v>
      </c>
      <c r="L1168" s="9">
        <v>45664.372685185182</v>
      </c>
      <c r="M1168" s="9">
        <v>45664.373194444444</v>
      </c>
      <c r="N1168" t="s">
        <v>62</v>
      </c>
      <c r="O1168" t="s">
        <v>62</v>
      </c>
      <c r="P1168" s="8">
        <v>45664</v>
      </c>
      <c r="Q1168" t="s">
        <v>3864</v>
      </c>
      <c r="R1168" t="s">
        <v>4055</v>
      </c>
      <c r="S1168" t="s">
        <v>1694</v>
      </c>
      <c r="T1168" t="s">
        <v>1695</v>
      </c>
      <c r="V1168">
        <v>552122833511</v>
      </c>
      <c r="Y1168" t="s">
        <v>1696</v>
      </c>
      <c r="Z1168" t="s">
        <v>106</v>
      </c>
      <c r="AA1168" t="s">
        <v>148</v>
      </c>
      <c r="AB1168" t="s">
        <v>149</v>
      </c>
      <c r="AC1168">
        <v>20921030</v>
      </c>
      <c r="AD1168" t="s">
        <v>1697</v>
      </c>
      <c r="AE1168" t="s">
        <v>1698</v>
      </c>
      <c r="AF1168">
        <v>335</v>
      </c>
      <c r="AG1168" t="s">
        <v>1699</v>
      </c>
      <c r="AM1168" t="s">
        <v>119</v>
      </c>
      <c r="AP1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Row],[Comentário]]=back!C1169,back!B1169,""))))))))</f>
        <v/>
      </c>
      <c r="AQ1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9" spans="1:44" x14ac:dyDescent="0.25">
      <c r="A1169" t="s">
        <v>5298</v>
      </c>
      <c r="B1169">
        <v>136784843</v>
      </c>
      <c r="C1169" t="s">
        <v>62</v>
      </c>
      <c r="E1169">
        <v>28614612</v>
      </c>
      <c r="F1169" t="s">
        <v>1693</v>
      </c>
      <c r="G1169" t="s">
        <v>101</v>
      </c>
      <c r="I1169">
        <v>41071920</v>
      </c>
      <c r="J1169" t="s">
        <v>1692</v>
      </c>
      <c r="K1169" s="9">
        <v>45664.372569444444</v>
      </c>
      <c r="L1169" s="9">
        <v>45664.372106481482</v>
      </c>
      <c r="M1169" s="9">
        <v>45664.372569444444</v>
      </c>
      <c r="N1169" t="s">
        <v>62</v>
      </c>
      <c r="O1169" t="s">
        <v>62</v>
      </c>
      <c r="P1169" s="8">
        <v>45664</v>
      </c>
      <c r="Q1169" t="s">
        <v>3864</v>
      </c>
      <c r="R1169" t="s">
        <v>4055</v>
      </c>
      <c r="S1169" t="s">
        <v>1694</v>
      </c>
      <c r="T1169" t="s">
        <v>1695</v>
      </c>
      <c r="V1169">
        <v>552122833511</v>
      </c>
      <c r="Y1169" t="s">
        <v>1696</v>
      </c>
      <c r="Z1169" t="s">
        <v>106</v>
      </c>
      <c r="AA1169" t="s">
        <v>148</v>
      </c>
      <c r="AB1169" t="s">
        <v>149</v>
      </c>
      <c r="AC1169">
        <v>20921030</v>
      </c>
      <c r="AD1169" t="s">
        <v>1697</v>
      </c>
      <c r="AE1169" t="s">
        <v>1698</v>
      </c>
      <c r="AF1169">
        <v>335</v>
      </c>
      <c r="AG1169" t="s">
        <v>1699</v>
      </c>
      <c r="AM1169" t="s">
        <v>119</v>
      </c>
      <c r="AP1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Row],[Comentário]]=back!C1170,back!B1170,""))))))))</f>
        <v/>
      </c>
      <c r="AQ1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0" spans="1:44" x14ac:dyDescent="0.25">
      <c r="A1170" t="s">
        <v>5298</v>
      </c>
      <c r="B1170">
        <v>136784749</v>
      </c>
      <c r="C1170" t="s">
        <v>62</v>
      </c>
      <c r="E1170">
        <v>28588650</v>
      </c>
      <c r="F1170" t="s">
        <v>2424</v>
      </c>
      <c r="G1170" t="s">
        <v>101</v>
      </c>
      <c r="I1170">
        <v>41056836</v>
      </c>
      <c r="J1170" t="s">
        <v>2423</v>
      </c>
      <c r="K1170" s="9">
        <v>45664.372002314813</v>
      </c>
      <c r="L1170" s="9">
        <v>45664.371874999997</v>
      </c>
      <c r="M1170" s="9">
        <v>45664.372002314813</v>
      </c>
      <c r="N1170" t="s">
        <v>62</v>
      </c>
      <c r="O1170" t="s">
        <v>62</v>
      </c>
      <c r="P1170" s="8">
        <v>45664</v>
      </c>
      <c r="Q1170" t="s">
        <v>3864</v>
      </c>
      <c r="R1170" t="s">
        <v>4219</v>
      </c>
      <c r="S1170" t="s">
        <v>2425</v>
      </c>
      <c r="T1170" t="s">
        <v>2426</v>
      </c>
      <c r="V1170">
        <v>551125289079</v>
      </c>
      <c r="Y1170" t="s">
        <v>2427</v>
      </c>
      <c r="Z1170" t="s">
        <v>106</v>
      </c>
      <c r="AA1170" t="s">
        <v>107</v>
      </c>
      <c r="AB1170" t="s">
        <v>110</v>
      </c>
      <c r="AC1170">
        <v>5436050</v>
      </c>
      <c r="AD1170" t="s">
        <v>1138</v>
      </c>
      <c r="AE1170" t="s">
        <v>2428</v>
      </c>
      <c r="AF1170">
        <v>400</v>
      </c>
      <c r="AM1170" t="s">
        <v>119</v>
      </c>
      <c r="AP1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Row],[Comentário]]=back!C1171,back!B1171,""))))))))</f>
        <v/>
      </c>
      <c r="AQ1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1" spans="1:44" x14ac:dyDescent="0.25">
      <c r="A1171" t="s">
        <v>5298</v>
      </c>
      <c r="B1171">
        <v>136784742</v>
      </c>
      <c r="C1171" t="s">
        <v>62</v>
      </c>
      <c r="E1171">
        <v>28588650</v>
      </c>
      <c r="F1171" t="s">
        <v>2424</v>
      </c>
      <c r="G1171" t="s">
        <v>101</v>
      </c>
      <c r="I1171">
        <v>41056836</v>
      </c>
      <c r="J1171" t="s">
        <v>2423</v>
      </c>
      <c r="K1171" s="9">
        <v>45664.371921296297</v>
      </c>
      <c r="L1171" s="9">
        <v>45664.371747685182</v>
      </c>
      <c r="M1171" s="9">
        <v>45664.371921296297</v>
      </c>
      <c r="N1171" t="s">
        <v>62</v>
      </c>
      <c r="O1171" t="s">
        <v>62</v>
      </c>
      <c r="P1171" s="8">
        <v>45664</v>
      </c>
      <c r="Q1171" t="s">
        <v>3864</v>
      </c>
      <c r="R1171" t="s">
        <v>4220</v>
      </c>
      <c r="S1171" t="s">
        <v>2425</v>
      </c>
      <c r="T1171" t="s">
        <v>2426</v>
      </c>
      <c r="V1171">
        <v>551125289079</v>
      </c>
      <c r="Y1171" t="s">
        <v>2427</v>
      </c>
      <c r="Z1171" t="s">
        <v>106</v>
      </c>
      <c r="AA1171" t="s">
        <v>107</v>
      </c>
      <c r="AB1171" t="s">
        <v>110</v>
      </c>
      <c r="AC1171">
        <v>5436050</v>
      </c>
      <c r="AD1171" t="s">
        <v>1138</v>
      </c>
      <c r="AE1171" t="s">
        <v>2428</v>
      </c>
      <c r="AF1171">
        <v>400</v>
      </c>
      <c r="AM1171" t="s">
        <v>119</v>
      </c>
      <c r="AP1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Row],[Comentário]]=back!C1172,back!B1172,""))))))))</f>
        <v/>
      </c>
      <c r="AQ1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2" spans="1:44" x14ac:dyDescent="0.25">
      <c r="A1172" t="s">
        <v>5298</v>
      </c>
      <c r="B1172">
        <v>136784705</v>
      </c>
      <c r="C1172" t="s">
        <v>62</v>
      </c>
      <c r="E1172">
        <v>28588650</v>
      </c>
      <c r="F1172" t="s">
        <v>2424</v>
      </c>
      <c r="G1172" t="s">
        <v>101</v>
      </c>
      <c r="I1172">
        <v>41056836</v>
      </c>
      <c r="J1172" t="s">
        <v>2423</v>
      </c>
      <c r="K1172" s="9">
        <v>45664.371759259258</v>
      </c>
      <c r="L1172" s="9">
        <v>45664.37164351852</v>
      </c>
      <c r="M1172" s="9">
        <v>45664.371759259258</v>
      </c>
      <c r="N1172" t="s">
        <v>62</v>
      </c>
      <c r="O1172" t="s">
        <v>62</v>
      </c>
      <c r="P1172" s="8">
        <v>45664</v>
      </c>
      <c r="Q1172" t="s">
        <v>3864</v>
      </c>
      <c r="R1172" t="s">
        <v>4851</v>
      </c>
      <c r="S1172" t="s">
        <v>2425</v>
      </c>
      <c r="T1172" t="s">
        <v>2426</v>
      </c>
      <c r="V1172">
        <v>551125289079</v>
      </c>
      <c r="Y1172" t="s">
        <v>2427</v>
      </c>
      <c r="Z1172" t="s">
        <v>106</v>
      </c>
      <c r="AA1172" t="s">
        <v>107</v>
      </c>
      <c r="AB1172" t="s">
        <v>110</v>
      </c>
      <c r="AC1172">
        <v>5436050</v>
      </c>
      <c r="AD1172" t="s">
        <v>1138</v>
      </c>
      <c r="AE1172" t="s">
        <v>2428</v>
      </c>
      <c r="AF1172">
        <v>400</v>
      </c>
      <c r="AM1172" t="s">
        <v>119</v>
      </c>
      <c r="AP1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Row],[Comentário]]=back!C1173,back!B1173,""))))))))</f>
        <v/>
      </c>
      <c r="AQ1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3" spans="1:44" x14ac:dyDescent="0.25">
      <c r="A1173" t="s">
        <v>5298</v>
      </c>
      <c r="B1173">
        <v>136784085</v>
      </c>
      <c r="C1173" t="s">
        <v>62</v>
      </c>
      <c r="E1173">
        <v>28662957</v>
      </c>
      <c r="F1173" t="s">
        <v>364</v>
      </c>
      <c r="G1173" t="s">
        <v>101</v>
      </c>
      <c r="K1173" s="9">
        <v>45664.367881944447</v>
      </c>
      <c r="L1173" s="9">
        <v>45664.367638888885</v>
      </c>
      <c r="M1173" s="9">
        <v>45664.367881944447</v>
      </c>
      <c r="N1173" t="s">
        <v>62</v>
      </c>
      <c r="O1173" t="s">
        <v>62</v>
      </c>
      <c r="P1173" s="8">
        <v>45664</v>
      </c>
      <c r="Q1173" t="s">
        <v>3864</v>
      </c>
      <c r="R1173" t="s">
        <v>4852</v>
      </c>
      <c r="AP1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Row],[Comentário]]=back!C1174,back!B1174,""))))))))</f>
        <v/>
      </c>
      <c r="AQ1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4" spans="1:44" x14ac:dyDescent="0.25">
      <c r="A1174" t="s">
        <v>5298</v>
      </c>
      <c r="B1174">
        <v>136783882</v>
      </c>
      <c r="C1174" t="s">
        <v>62</v>
      </c>
      <c r="E1174">
        <v>28662957</v>
      </c>
      <c r="F1174" t="s">
        <v>364</v>
      </c>
      <c r="G1174" t="s">
        <v>101</v>
      </c>
      <c r="K1174" s="9">
        <v>45664.366643518515</v>
      </c>
      <c r="L1174" s="9">
        <v>45664.36619212963</v>
      </c>
      <c r="M1174" s="9">
        <v>45664.366643518515</v>
      </c>
      <c r="N1174" t="s">
        <v>62</v>
      </c>
      <c r="O1174" t="s">
        <v>62</v>
      </c>
      <c r="P1174" s="8">
        <v>45664</v>
      </c>
      <c r="Q1174" t="s">
        <v>3864</v>
      </c>
      <c r="R1174" t="s">
        <v>4005</v>
      </c>
      <c r="AP1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Row],[Comentário]]=back!C1175,back!B1175,""))))))))</f>
        <v/>
      </c>
      <c r="AQ1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5" spans="1:44" x14ac:dyDescent="0.25">
      <c r="A1175" t="s">
        <v>5298</v>
      </c>
      <c r="B1175">
        <v>136783808</v>
      </c>
      <c r="C1175" t="s">
        <v>62</v>
      </c>
      <c r="E1175">
        <v>28662957</v>
      </c>
      <c r="F1175" t="s">
        <v>364</v>
      </c>
      <c r="G1175" t="s">
        <v>101</v>
      </c>
      <c r="K1175" s="9">
        <v>45664.366226851853</v>
      </c>
      <c r="L1175" s="9">
        <v>45664.365636574075</v>
      </c>
      <c r="M1175" s="9">
        <v>45664.366238425922</v>
      </c>
      <c r="N1175" t="s">
        <v>62</v>
      </c>
      <c r="O1175" t="s">
        <v>62</v>
      </c>
      <c r="P1175" s="8">
        <v>45664</v>
      </c>
      <c r="Q1175" t="s">
        <v>3864</v>
      </c>
      <c r="R1175" t="s">
        <v>4006</v>
      </c>
      <c r="AP1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Row],[Comentário]]=back!C1176,back!B1176,""))))))))</f>
        <v/>
      </c>
      <c r="AQ1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6" spans="1:44" x14ac:dyDescent="0.25">
      <c r="A1176" t="s">
        <v>5298</v>
      </c>
      <c r="B1176">
        <v>136783589</v>
      </c>
      <c r="C1176" t="s">
        <v>62</v>
      </c>
      <c r="E1176">
        <v>28616281</v>
      </c>
      <c r="F1176" t="s">
        <v>1685</v>
      </c>
      <c r="G1176" t="s">
        <v>101</v>
      </c>
      <c r="I1176">
        <v>41072320</v>
      </c>
      <c r="J1176" t="s">
        <v>1684</v>
      </c>
      <c r="K1176" s="9">
        <v>45664.364872685182</v>
      </c>
      <c r="L1176" s="9">
        <v>45664.364490740743</v>
      </c>
      <c r="M1176" s="9">
        <v>45664.364872685182</v>
      </c>
      <c r="N1176" t="s">
        <v>62</v>
      </c>
      <c r="O1176" t="s">
        <v>62</v>
      </c>
      <c r="P1176" s="8">
        <v>45664</v>
      </c>
      <c r="Q1176" t="s">
        <v>3864</v>
      </c>
      <c r="R1176" t="s">
        <v>4053</v>
      </c>
      <c r="S1176" t="s">
        <v>1686</v>
      </c>
      <c r="T1176" t="s">
        <v>1687</v>
      </c>
      <c r="V1176">
        <v>5521980239115</v>
      </c>
      <c r="Y1176" t="s">
        <v>1688</v>
      </c>
      <c r="Z1176" t="s">
        <v>106</v>
      </c>
      <c r="AA1176" t="s">
        <v>148</v>
      </c>
      <c r="AB1176" t="s">
        <v>149</v>
      </c>
      <c r="AC1176">
        <v>21321381</v>
      </c>
      <c r="AD1176" t="s">
        <v>1689</v>
      </c>
      <c r="AE1176" t="s">
        <v>1690</v>
      </c>
      <c r="AF1176">
        <v>1081</v>
      </c>
      <c r="AG1176" t="s">
        <v>1691</v>
      </c>
      <c r="AM1176" t="s">
        <v>119</v>
      </c>
      <c r="AP1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Row],[Comentário]]=back!C1177,back!B1177,""))))))))</f>
        <v/>
      </c>
      <c r="AQ1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7" spans="1:44" x14ac:dyDescent="0.25">
      <c r="A1177" t="s">
        <v>5298</v>
      </c>
      <c r="B1177">
        <v>136783530</v>
      </c>
      <c r="C1177" t="s">
        <v>62</v>
      </c>
      <c r="E1177">
        <v>28616281</v>
      </c>
      <c r="F1177" t="s">
        <v>1685</v>
      </c>
      <c r="G1177" t="s">
        <v>101</v>
      </c>
      <c r="I1177">
        <v>41072320</v>
      </c>
      <c r="J1177" t="s">
        <v>1684</v>
      </c>
      <c r="K1177" s="9">
        <v>45664.364479166667</v>
      </c>
      <c r="L1177" s="9">
        <v>45664.364178240743</v>
      </c>
      <c r="M1177" s="9">
        <v>45664.364490740743</v>
      </c>
      <c r="N1177" t="s">
        <v>62</v>
      </c>
      <c r="O1177" t="s">
        <v>62</v>
      </c>
      <c r="P1177" s="8">
        <v>45664</v>
      </c>
      <c r="Q1177" t="s">
        <v>3864</v>
      </c>
      <c r="R1177" t="s">
        <v>4052</v>
      </c>
      <c r="S1177" t="s">
        <v>1686</v>
      </c>
      <c r="T1177" t="s">
        <v>1687</v>
      </c>
      <c r="V1177">
        <v>5521980239115</v>
      </c>
      <c r="Y1177" t="s">
        <v>1688</v>
      </c>
      <c r="Z1177" t="s">
        <v>106</v>
      </c>
      <c r="AA1177" t="s">
        <v>148</v>
      </c>
      <c r="AB1177" t="s">
        <v>149</v>
      </c>
      <c r="AC1177">
        <v>21321381</v>
      </c>
      <c r="AD1177" t="s">
        <v>1689</v>
      </c>
      <c r="AE1177" t="s">
        <v>1690</v>
      </c>
      <c r="AF1177">
        <v>1081</v>
      </c>
      <c r="AG1177" t="s">
        <v>1691</v>
      </c>
      <c r="AM1177" t="s">
        <v>119</v>
      </c>
      <c r="AP1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Row],[Comentário]]=back!C1178,back!B1178,""))))))))</f>
        <v/>
      </c>
      <c r="AQ1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8" spans="1:44" x14ac:dyDescent="0.25">
      <c r="A1178" t="s">
        <v>5298</v>
      </c>
      <c r="B1178">
        <v>136783447</v>
      </c>
      <c r="C1178" t="s">
        <v>62</v>
      </c>
      <c r="E1178">
        <v>28614445</v>
      </c>
      <c r="F1178" t="s">
        <v>1873</v>
      </c>
      <c r="G1178" t="s">
        <v>101</v>
      </c>
      <c r="I1178">
        <v>41071837</v>
      </c>
      <c r="J1178" t="s">
        <v>1872</v>
      </c>
      <c r="K1178" s="9">
        <v>45664.364016203705</v>
      </c>
      <c r="L1178" s="9">
        <v>45664.363240740742</v>
      </c>
      <c r="M1178" s="9">
        <v>45664.364016203705</v>
      </c>
      <c r="N1178" t="s">
        <v>62</v>
      </c>
      <c r="O1178" t="s">
        <v>62</v>
      </c>
      <c r="P1178" s="8">
        <v>45664</v>
      </c>
      <c r="Q1178" t="s">
        <v>3864</v>
      </c>
      <c r="R1178" t="s">
        <v>4089</v>
      </c>
      <c r="S1178" t="s">
        <v>430</v>
      </c>
      <c r="Y1178" t="s">
        <v>431</v>
      </c>
      <c r="Z1178" t="s">
        <v>106</v>
      </c>
      <c r="AA1178" t="s">
        <v>432</v>
      </c>
      <c r="AB1178" t="s">
        <v>1874</v>
      </c>
      <c r="AC1178">
        <v>59140023</v>
      </c>
      <c r="AD1178" t="s">
        <v>161</v>
      </c>
      <c r="AE1178" t="s">
        <v>1875</v>
      </c>
      <c r="AF1178">
        <v>69</v>
      </c>
      <c r="AG1178" t="s">
        <v>1876</v>
      </c>
      <c r="AM1178" t="s">
        <v>119</v>
      </c>
      <c r="AP1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Row],[Comentário]]=back!C1179,back!B1179,""))))))))</f>
        <v/>
      </c>
      <c r="AQ1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9" spans="1:44" x14ac:dyDescent="0.25">
      <c r="A1179" t="s">
        <v>5298</v>
      </c>
      <c r="B1179">
        <v>136782798</v>
      </c>
      <c r="C1179" t="s">
        <v>62</v>
      </c>
      <c r="E1179">
        <v>28614445</v>
      </c>
      <c r="F1179" t="s">
        <v>1873</v>
      </c>
      <c r="G1179" t="s">
        <v>101</v>
      </c>
      <c r="I1179">
        <v>41071837</v>
      </c>
      <c r="J1179" t="s">
        <v>1872</v>
      </c>
      <c r="K1179" s="9">
        <v>45664.359918981485</v>
      </c>
      <c r="L1179" s="9">
        <v>45664.35974537037</v>
      </c>
      <c r="M1179" s="9">
        <v>45664.359918981485</v>
      </c>
      <c r="N1179" t="s">
        <v>62</v>
      </c>
      <c r="O1179" t="s">
        <v>62</v>
      </c>
      <c r="P1179" s="8">
        <v>45664</v>
      </c>
      <c r="Q1179" t="s">
        <v>3864</v>
      </c>
      <c r="R1179" t="s">
        <v>4853</v>
      </c>
      <c r="S1179" t="s">
        <v>430</v>
      </c>
      <c r="Y1179" t="s">
        <v>431</v>
      </c>
      <c r="Z1179" t="s">
        <v>106</v>
      </c>
      <c r="AA1179" t="s">
        <v>432</v>
      </c>
      <c r="AB1179" t="s">
        <v>1874</v>
      </c>
      <c r="AC1179">
        <v>59140023</v>
      </c>
      <c r="AD1179" t="s">
        <v>161</v>
      </c>
      <c r="AE1179" t="s">
        <v>1875</v>
      </c>
      <c r="AF1179">
        <v>69</v>
      </c>
      <c r="AG1179" t="s">
        <v>1876</v>
      </c>
      <c r="AM1179" t="s">
        <v>119</v>
      </c>
      <c r="AP1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Row],[Comentário]]=back!C1180,back!B1180,""))))))))</f>
        <v/>
      </c>
      <c r="AQ1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0" spans="1:44" x14ac:dyDescent="0.25">
      <c r="A1180" t="s">
        <v>5298</v>
      </c>
      <c r="B1180">
        <v>136782403</v>
      </c>
      <c r="C1180" t="s">
        <v>62</v>
      </c>
      <c r="E1180">
        <v>27543616</v>
      </c>
      <c r="F1180" t="s">
        <v>3551</v>
      </c>
      <c r="G1180" t="s">
        <v>101</v>
      </c>
      <c r="I1180">
        <v>40502339</v>
      </c>
      <c r="J1180" t="s">
        <v>3550</v>
      </c>
      <c r="K1180" s="9">
        <v>45664.356874999998</v>
      </c>
      <c r="L1180" s="9">
        <v>45664.355914351851</v>
      </c>
      <c r="M1180" s="9">
        <v>45664.356874999998</v>
      </c>
      <c r="N1180" t="s">
        <v>62</v>
      </c>
      <c r="O1180" t="s">
        <v>62</v>
      </c>
      <c r="P1180" s="8">
        <v>45664</v>
      </c>
      <c r="Q1180" t="s">
        <v>3864</v>
      </c>
      <c r="R1180" t="s">
        <v>4581</v>
      </c>
      <c r="S1180" t="s">
        <v>3552</v>
      </c>
      <c r="Z1180" t="s">
        <v>106</v>
      </c>
      <c r="AA1180" t="s">
        <v>440</v>
      </c>
      <c r="AB1180" t="s">
        <v>2572</v>
      </c>
      <c r="AC1180">
        <v>89110001</v>
      </c>
      <c r="AD1180" t="s">
        <v>3553</v>
      </c>
      <c r="AE1180" t="s">
        <v>3554</v>
      </c>
      <c r="AF1180">
        <v>600</v>
      </c>
      <c r="AM1180" t="s">
        <v>222</v>
      </c>
      <c r="AN1180" t="s">
        <v>108</v>
      </c>
      <c r="AP1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Row],[Comentário]]=back!C1181,back!B1181,""))))))))</f>
        <v/>
      </c>
      <c r="AQ1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1" spans="1:44" x14ac:dyDescent="0.25">
      <c r="A1181" t="s">
        <v>5298</v>
      </c>
      <c r="B1181">
        <v>136782285</v>
      </c>
      <c r="C1181" t="s">
        <v>62</v>
      </c>
      <c r="E1181">
        <v>27543616</v>
      </c>
      <c r="F1181" t="s">
        <v>3551</v>
      </c>
      <c r="G1181" t="s">
        <v>101</v>
      </c>
      <c r="I1181">
        <v>40502339</v>
      </c>
      <c r="J1181" t="s">
        <v>3550</v>
      </c>
      <c r="K1181" s="9">
        <v>45664.35596064815</v>
      </c>
      <c r="L1181" s="9">
        <v>45664.354594907411</v>
      </c>
      <c r="M1181" s="9">
        <v>45664.35596064815</v>
      </c>
      <c r="N1181" t="s">
        <v>62</v>
      </c>
      <c r="O1181" t="s">
        <v>62</v>
      </c>
      <c r="P1181" s="8">
        <v>45664</v>
      </c>
      <c r="Q1181" t="s">
        <v>3864</v>
      </c>
      <c r="R1181" t="s">
        <v>4581</v>
      </c>
      <c r="S1181" t="s">
        <v>3552</v>
      </c>
      <c r="Z1181" t="s">
        <v>106</v>
      </c>
      <c r="AA1181" t="s">
        <v>440</v>
      </c>
      <c r="AB1181" t="s">
        <v>2572</v>
      </c>
      <c r="AC1181">
        <v>89110001</v>
      </c>
      <c r="AD1181" t="s">
        <v>3553</v>
      </c>
      <c r="AE1181" t="s">
        <v>3554</v>
      </c>
      <c r="AF1181">
        <v>600</v>
      </c>
      <c r="AM1181" t="s">
        <v>222</v>
      </c>
      <c r="AN1181" t="s">
        <v>108</v>
      </c>
      <c r="AP1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Row],[Comentário]]=back!C1182,back!B1182,""))))))))</f>
        <v/>
      </c>
      <c r="AQ1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2" spans="1:44" x14ac:dyDescent="0.25">
      <c r="A1182" t="s">
        <v>5298</v>
      </c>
      <c r="B1182">
        <v>133493103</v>
      </c>
      <c r="C1182" t="s">
        <v>62</v>
      </c>
      <c r="E1182">
        <v>27543616</v>
      </c>
      <c r="F1182" t="s">
        <v>3551</v>
      </c>
      <c r="G1182" t="s">
        <v>101</v>
      </c>
      <c r="I1182">
        <v>40502339</v>
      </c>
      <c r="J1182" t="s">
        <v>3550</v>
      </c>
      <c r="K1182" s="9">
        <v>45604.472812499997</v>
      </c>
      <c r="L1182" s="9">
        <v>45607.375</v>
      </c>
      <c r="M1182" s="9">
        <v>45664.354456018518</v>
      </c>
      <c r="N1182" t="s">
        <v>62</v>
      </c>
      <c r="O1182" t="s">
        <v>62</v>
      </c>
      <c r="P1182" s="8">
        <v>45664</v>
      </c>
      <c r="Q1182" t="s">
        <v>3864</v>
      </c>
      <c r="R1182" t="s">
        <v>3864</v>
      </c>
      <c r="S1182" t="s">
        <v>3552</v>
      </c>
      <c r="Z1182" t="s">
        <v>106</v>
      </c>
      <c r="AA1182" t="s">
        <v>440</v>
      </c>
      <c r="AB1182" t="s">
        <v>2572</v>
      </c>
      <c r="AC1182">
        <v>89110001</v>
      </c>
      <c r="AD1182" t="s">
        <v>3553</v>
      </c>
      <c r="AE1182" t="s">
        <v>3554</v>
      </c>
      <c r="AF1182">
        <v>600</v>
      </c>
      <c r="AM1182" t="s">
        <v>222</v>
      </c>
      <c r="AN1182" t="s">
        <v>108</v>
      </c>
      <c r="AP1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Row],[Comentário]]=back!C1183,back!B1183,""))))))))</f>
        <v/>
      </c>
      <c r="AQ1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3" spans="1:44" x14ac:dyDescent="0.25">
      <c r="A1183" t="s">
        <v>5298</v>
      </c>
      <c r="B1183">
        <v>136781870</v>
      </c>
      <c r="C1183" t="s">
        <v>62</v>
      </c>
      <c r="E1183">
        <v>27530004</v>
      </c>
      <c r="F1183" t="s">
        <v>3457</v>
      </c>
      <c r="G1183" t="s">
        <v>101</v>
      </c>
      <c r="I1183">
        <v>40491525</v>
      </c>
      <c r="J1183" t="s">
        <v>3456</v>
      </c>
      <c r="K1183" s="9">
        <v>45664.353460648148</v>
      </c>
      <c r="L1183" s="9">
        <v>45664.353356481479</v>
      </c>
      <c r="M1183" s="9">
        <v>45664.353460648148</v>
      </c>
      <c r="N1183" t="s">
        <v>62</v>
      </c>
      <c r="O1183" t="s">
        <v>62</v>
      </c>
      <c r="P1183" s="8">
        <v>45664</v>
      </c>
      <c r="Q1183" t="s">
        <v>3864</v>
      </c>
      <c r="R1183" t="s">
        <v>4681</v>
      </c>
      <c r="S1183" t="s">
        <v>3458</v>
      </c>
      <c r="T1183" t="s">
        <v>3459</v>
      </c>
      <c r="Y1183" t="s">
        <v>3460</v>
      </c>
      <c r="Z1183" t="s">
        <v>106</v>
      </c>
      <c r="AA1183" t="s">
        <v>440</v>
      </c>
      <c r="AB1183" t="s">
        <v>2572</v>
      </c>
      <c r="AC1183">
        <v>89115285</v>
      </c>
      <c r="AD1183" t="s">
        <v>3461</v>
      </c>
      <c r="AE1183" t="s">
        <v>3462</v>
      </c>
      <c r="AF1183">
        <v>4657</v>
      </c>
      <c r="AG1183" t="s">
        <v>3463</v>
      </c>
      <c r="AM1183" t="s">
        <v>222</v>
      </c>
      <c r="AN1183" t="s">
        <v>108</v>
      </c>
      <c r="AP1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Row],[Comentário]]=back!C1184,back!B1184,""))))))))</f>
        <v/>
      </c>
      <c r="AQ1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4" spans="1:44" x14ac:dyDescent="0.25">
      <c r="A1184" t="s">
        <v>5298</v>
      </c>
      <c r="B1184">
        <v>136781861</v>
      </c>
      <c r="C1184" t="s">
        <v>62</v>
      </c>
      <c r="E1184">
        <v>27530004</v>
      </c>
      <c r="F1184" t="s">
        <v>3457</v>
      </c>
      <c r="G1184" t="s">
        <v>101</v>
      </c>
      <c r="I1184">
        <v>40491525</v>
      </c>
      <c r="J1184" t="s">
        <v>3456</v>
      </c>
      <c r="K1184" s="9">
        <v>45664.353379629632</v>
      </c>
      <c r="L1184" s="9">
        <v>45664.352581018517</v>
      </c>
      <c r="M1184" s="9">
        <v>45664.353379629632</v>
      </c>
      <c r="N1184" t="s">
        <v>62</v>
      </c>
      <c r="O1184" t="s">
        <v>62</v>
      </c>
      <c r="P1184" s="8">
        <v>45664</v>
      </c>
      <c r="Q1184" t="s">
        <v>3864</v>
      </c>
      <c r="R1184" t="s">
        <v>4682</v>
      </c>
      <c r="S1184" t="s">
        <v>3458</v>
      </c>
      <c r="T1184" t="s">
        <v>3459</v>
      </c>
      <c r="Y1184" t="s">
        <v>3460</v>
      </c>
      <c r="Z1184" t="s">
        <v>106</v>
      </c>
      <c r="AA1184" t="s">
        <v>440</v>
      </c>
      <c r="AB1184" t="s">
        <v>2572</v>
      </c>
      <c r="AC1184">
        <v>89115285</v>
      </c>
      <c r="AD1184" t="s">
        <v>3461</v>
      </c>
      <c r="AE1184" t="s">
        <v>3462</v>
      </c>
      <c r="AF1184">
        <v>4657</v>
      </c>
      <c r="AG1184" t="s">
        <v>3463</v>
      </c>
      <c r="AM1184" t="s">
        <v>222</v>
      </c>
      <c r="AN1184" t="s">
        <v>108</v>
      </c>
      <c r="AP1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Row],[Comentário]]=back!C1185,back!B1185,""))))))))</f>
        <v/>
      </c>
      <c r="AQ1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5" spans="1:44" x14ac:dyDescent="0.25">
      <c r="A1185" t="s">
        <v>5298</v>
      </c>
      <c r="B1185">
        <v>136768163</v>
      </c>
      <c r="C1185" t="s">
        <v>62</v>
      </c>
      <c r="E1185">
        <v>28663332</v>
      </c>
      <c r="F1185" t="s">
        <v>111</v>
      </c>
      <c r="G1185" t="s">
        <v>101</v>
      </c>
      <c r="K1185" s="9">
        <v>45663.719583333332</v>
      </c>
      <c r="L1185" s="9">
        <v>45663.716666666667</v>
      </c>
      <c r="M1185" s="9">
        <v>45663.719583333332</v>
      </c>
      <c r="N1185" t="s">
        <v>62</v>
      </c>
      <c r="O1185" t="s">
        <v>62</v>
      </c>
      <c r="P1185" s="8">
        <v>45663</v>
      </c>
      <c r="R1185" t="s">
        <v>3874</v>
      </c>
      <c r="AP1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Row],[Comentário]]=back!C1186,back!B1186,""))))))))</f>
        <v/>
      </c>
      <c r="AQ1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86" spans="1:44" x14ac:dyDescent="0.25">
      <c r="A1186" t="s">
        <v>5298</v>
      </c>
      <c r="B1186">
        <v>136766574</v>
      </c>
      <c r="C1186" t="s">
        <v>62</v>
      </c>
      <c r="E1186">
        <v>28663978</v>
      </c>
      <c r="F1186" t="s">
        <v>114</v>
      </c>
      <c r="G1186" t="s">
        <v>101</v>
      </c>
      <c r="I1186">
        <v>41071521</v>
      </c>
      <c r="J1186" t="s">
        <v>113</v>
      </c>
      <c r="K1186" s="9">
        <v>45663.711562500001</v>
      </c>
      <c r="L1186" s="9">
        <v>45663.710694444446</v>
      </c>
      <c r="M1186" s="9">
        <v>45663.711562500001</v>
      </c>
      <c r="N1186" t="s">
        <v>62</v>
      </c>
      <c r="O1186" t="s">
        <v>62</v>
      </c>
      <c r="P1186" s="8">
        <v>45663</v>
      </c>
      <c r="Q1186" t="s">
        <v>3864</v>
      </c>
      <c r="R1186" t="s">
        <v>3889</v>
      </c>
      <c r="S1186" t="s">
        <v>116</v>
      </c>
      <c r="T1186" t="s">
        <v>117</v>
      </c>
      <c r="Y1186" t="s">
        <v>118</v>
      </c>
      <c r="Z1186" t="s">
        <v>106</v>
      </c>
      <c r="AA1186" t="s">
        <v>107</v>
      </c>
      <c r="AB1186" t="s">
        <v>120</v>
      </c>
      <c r="AC1186">
        <v>13323505</v>
      </c>
      <c r="AD1186" t="s">
        <v>121</v>
      </c>
      <c r="AE1186" t="s">
        <v>122</v>
      </c>
      <c r="AF1186">
        <v>1920</v>
      </c>
      <c r="AM1186" t="s">
        <v>119</v>
      </c>
      <c r="AP1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Row],[Comentário]]=back!C1187,back!B1187,""))))))))</f>
        <v/>
      </c>
      <c r="AQ1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7" spans="1:44" x14ac:dyDescent="0.25">
      <c r="A1187" t="s">
        <v>5298</v>
      </c>
      <c r="B1187">
        <v>136766259</v>
      </c>
      <c r="C1187" t="s">
        <v>62</v>
      </c>
      <c r="E1187">
        <v>28663976</v>
      </c>
      <c r="F1187" t="s">
        <v>124</v>
      </c>
      <c r="G1187" t="s">
        <v>101</v>
      </c>
      <c r="I1187">
        <v>41071833</v>
      </c>
      <c r="J1187" t="s">
        <v>123</v>
      </c>
      <c r="K1187" s="9">
        <v>45663.710162037038</v>
      </c>
      <c r="L1187" s="9">
        <v>45663.709270833337</v>
      </c>
      <c r="M1187" s="9">
        <v>45663.710162037038</v>
      </c>
      <c r="N1187" t="s">
        <v>62</v>
      </c>
      <c r="O1187" t="s">
        <v>62</v>
      </c>
      <c r="P1187" s="8">
        <v>45663</v>
      </c>
      <c r="Q1187" t="s">
        <v>3864</v>
      </c>
      <c r="R1187" t="s">
        <v>3890</v>
      </c>
      <c r="S1187" t="s">
        <v>125</v>
      </c>
      <c r="T1187" t="s">
        <v>126</v>
      </c>
      <c r="V1187">
        <v>556240153540</v>
      </c>
      <c r="Y1187" t="s">
        <v>127</v>
      </c>
      <c r="Z1187" t="s">
        <v>106</v>
      </c>
      <c r="AA1187" t="s">
        <v>128</v>
      </c>
      <c r="AB1187" t="s">
        <v>129</v>
      </c>
      <c r="AC1187">
        <v>75132010</v>
      </c>
      <c r="AD1187" t="s">
        <v>130</v>
      </c>
      <c r="AE1187" t="s">
        <v>131</v>
      </c>
      <c r="AF1187">
        <v>0</v>
      </c>
      <c r="AG1187" t="s">
        <v>132</v>
      </c>
      <c r="AM1187" t="s">
        <v>119</v>
      </c>
      <c r="AP1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Row],[Comentário]]=back!C1188,back!B1188,""))))))))</f>
        <v/>
      </c>
      <c r="AQ1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8" spans="1:44" x14ac:dyDescent="0.25">
      <c r="A1188" t="s">
        <v>5298</v>
      </c>
      <c r="B1188">
        <v>136766099</v>
      </c>
      <c r="C1188" t="s">
        <v>62</v>
      </c>
      <c r="E1188">
        <v>28663976</v>
      </c>
      <c r="F1188" t="s">
        <v>124</v>
      </c>
      <c r="G1188" t="s">
        <v>101</v>
      </c>
      <c r="I1188">
        <v>41071833</v>
      </c>
      <c r="J1188" t="s">
        <v>123</v>
      </c>
      <c r="K1188" s="9">
        <v>45663.709305555552</v>
      </c>
      <c r="L1188" s="9">
        <v>45663.708437499998</v>
      </c>
      <c r="M1188" s="9">
        <v>45663.709305555552</v>
      </c>
      <c r="N1188" t="s">
        <v>62</v>
      </c>
      <c r="O1188" t="s">
        <v>62</v>
      </c>
      <c r="P1188" s="8">
        <v>45663</v>
      </c>
      <c r="Q1188" t="s">
        <v>3864</v>
      </c>
      <c r="R1188" t="s">
        <v>3891</v>
      </c>
      <c r="S1188" t="s">
        <v>125</v>
      </c>
      <c r="T1188" t="s">
        <v>126</v>
      </c>
      <c r="V1188">
        <v>556240153540</v>
      </c>
      <c r="Y1188" t="s">
        <v>127</v>
      </c>
      <c r="Z1188" t="s">
        <v>106</v>
      </c>
      <c r="AA1188" t="s">
        <v>128</v>
      </c>
      <c r="AB1188" t="s">
        <v>129</v>
      </c>
      <c r="AC1188">
        <v>75132010</v>
      </c>
      <c r="AD1188" t="s">
        <v>130</v>
      </c>
      <c r="AE1188" t="s">
        <v>131</v>
      </c>
      <c r="AF1188">
        <v>0</v>
      </c>
      <c r="AG1188" t="s">
        <v>132</v>
      </c>
      <c r="AM1188" t="s">
        <v>119</v>
      </c>
      <c r="AP1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Row],[Comentário]]=back!C1189,back!B1189,""))))))))</f>
        <v/>
      </c>
      <c r="AQ1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9" spans="1:44" x14ac:dyDescent="0.25">
      <c r="A1189" t="s">
        <v>5298</v>
      </c>
      <c r="B1189">
        <v>136765829</v>
      </c>
      <c r="C1189" t="s">
        <v>62</v>
      </c>
      <c r="E1189">
        <v>28663976</v>
      </c>
      <c r="F1189" t="s">
        <v>124</v>
      </c>
      <c r="G1189" t="s">
        <v>101</v>
      </c>
      <c r="I1189">
        <v>41071833</v>
      </c>
      <c r="J1189" t="s">
        <v>123</v>
      </c>
      <c r="K1189" s="9">
        <v>45663.708032407405</v>
      </c>
      <c r="L1189" s="9">
        <v>45663.707152777781</v>
      </c>
      <c r="M1189" s="9">
        <v>45663.708032407405</v>
      </c>
      <c r="N1189" t="s">
        <v>62</v>
      </c>
      <c r="O1189" t="s">
        <v>62</v>
      </c>
      <c r="P1189" s="8">
        <v>45663</v>
      </c>
      <c r="Q1189" t="s">
        <v>3864</v>
      </c>
      <c r="R1189" t="s">
        <v>3892</v>
      </c>
      <c r="S1189" t="s">
        <v>125</v>
      </c>
      <c r="T1189" t="s">
        <v>126</v>
      </c>
      <c r="V1189">
        <v>556240153540</v>
      </c>
      <c r="Y1189" t="s">
        <v>127</v>
      </c>
      <c r="Z1189" t="s">
        <v>106</v>
      </c>
      <c r="AA1189" t="s">
        <v>128</v>
      </c>
      <c r="AB1189" t="s">
        <v>129</v>
      </c>
      <c r="AC1189">
        <v>75132010</v>
      </c>
      <c r="AD1189" t="s">
        <v>130</v>
      </c>
      <c r="AE1189" t="s">
        <v>131</v>
      </c>
      <c r="AF1189">
        <v>0</v>
      </c>
      <c r="AG1189" t="s">
        <v>132</v>
      </c>
      <c r="AM1189" t="s">
        <v>119</v>
      </c>
      <c r="AP1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Row],[Comentário]]=back!C1190,back!B1190,""))))))))</f>
        <v/>
      </c>
      <c r="AQ1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0" spans="1:44" x14ac:dyDescent="0.25">
      <c r="A1190" t="s">
        <v>5298</v>
      </c>
      <c r="B1190">
        <v>136765596</v>
      </c>
      <c r="C1190" t="s">
        <v>62</v>
      </c>
      <c r="E1190">
        <v>28663919</v>
      </c>
      <c r="F1190" t="s">
        <v>134</v>
      </c>
      <c r="G1190" t="s">
        <v>101</v>
      </c>
      <c r="I1190">
        <v>41071865</v>
      </c>
      <c r="J1190" t="s">
        <v>133</v>
      </c>
      <c r="K1190" s="9">
        <v>45663.706828703704</v>
      </c>
      <c r="L1190" s="9">
        <v>45663.706666666665</v>
      </c>
      <c r="M1190" s="9">
        <v>45663.706828703704</v>
      </c>
      <c r="N1190" t="s">
        <v>62</v>
      </c>
      <c r="O1190" t="s">
        <v>62</v>
      </c>
      <c r="P1190" s="8">
        <v>45663</v>
      </c>
      <c r="Q1190" t="s">
        <v>3864</v>
      </c>
      <c r="R1190" t="s">
        <v>3893</v>
      </c>
      <c r="S1190" t="s">
        <v>135</v>
      </c>
      <c r="T1190" t="s">
        <v>136</v>
      </c>
      <c r="Y1190" t="s">
        <v>137</v>
      </c>
      <c r="Z1190" t="s">
        <v>106</v>
      </c>
      <c r="AA1190" t="s">
        <v>138</v>
      </c>
      <c r="AB1190" t="s">
        <v>139</v>
      </c>
      <c r="AC1190">
        <v>78360000</v>
      </c>
      <c r="AD1190" t="s">
        <v>140</v>
      </c>
      <c r="AE1190" t="s">
        <v>141</v>
      </c>
      <c r="AF1190">
        <v>875</v>
      </c>
      <c r="AG1190" t="s">
        <v>142</v>
      </c>
      <c r="AM1190" t="s">
        <v>119</v>
      </c>
      <c r="AP1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Row],[Comentário]]=back!C1191,back!B1191,""))))))))</f>
        <v/>
      </c>
      <c r="AQ1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1" spans="1:44" x14ac:dyDescent="0.25">
      <c r="A1191" t="s">
        <v>5298</v>
      </c>
      <c r="B1191">
        <v>136751133</v>
      </c>
      <c r="C1191" t="s">
        <v>62</v>
      </c>
      <c r="E1191">
        <v>28663391</v>
      </c>
      <c r="F1191" t="s">
        <v>143</v>
      </c>
      <c r="G1191" t="s">
        <v>101</v>
      </c>
      <c r="K1191" s="9">
        <v>45663.64503472222</v>
      </c>
      <c r="L1191" s="9">
        <v>45663.673611111109</v>
      </c>
      <c r="M1191" s="9">
        <v>45663.706099537034</v>
      </c>
      <c r="N1191" t="s">
        <v>62</v>
      </c>
      <c r="O1191" t="s">
        <v>62</v>
      </c>
      <c r="P1191" s="8">
        <v>45663</v>
      </c>
      <c r="R1191" t="s">
        <v>3894</v>
      </c>
      <c r="AP1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Row],[Comentário]]=back!C1192,back!B1192,""))))))))</f>
        <v/>
      </c>
      <c r="AQ1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92" spans="1:44" x14ac:dyDescent="0.25">
      <c r="A1192" t="s">
        <v>5298</v>
      </c>
      <c r="B1192">
        <v>136765430</v>
      </c>
      <c r="C1192" t="s">
        <v>62</v>
      </c>
      <c r="E1192">
        <v>28663391</v>
      </c>
      <c r="F1192" t="s">
        <v>143</v>
      </c>
      <c r="G1192" t="s">
        <v>101</v>
      </c>
      <c r="K1192" s="9">
        <v>45663.706099537034</v>
      </c>
      <c r="L1192" s="9">
        <v>45663.70521990741</v>
      </c>
      <c r="M1192" s="9">
        <v>45663.706099537034</v>
      </c>
      <c r="N1192" t="s">
        <v>62</v>
      </c>
      <c r="O1192" t="s">
        <v>62</v>
      </c>
      <c r="P1192" s="8">
        <v>45663</v>
      </c>
      <c r="Q1192" t="s">
        <v>3864</v>
      </c>
      <c r="R1192" t="s">
        <v>3895</v>
      </c>
      <c r="AP1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Row],[Comentário]]=back!C1193,back!B1193,""))))))))</f>
        <v/>
      </c>
      <c r="AQ1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3" spans="1:44" x14ac:dyDescent="0.25">
      <c r="A1193" t="s">
        <v>5298</v>
      </c>
      <c r="B1193">
        <v>136764756</v>
      </c>
      <c r="C1193" t="s">
        <v>62</v>
      </c>
      <c r="E1193">
        <v>28663918</v>
      </c>
      <c r="F1193" t="s">
        <v>146</v>
      </c>
      <c r="G1193" t="s">
        <v>101</v>
      </c>
      <c r="I1193">
        <v>41071872</v>
      </c>
      <c r="J1193" t="s">
        <v>145</v>
      </c>
      <c r="K1193" s="9">
        <v>45663.703101851854</v>
      </c>
      <c r="L1193" s="9">
        <v>45663.702245370368</v>
      </c>
      <c r="M1193" s="9">
        <v>45663.703101851854</v>
      </c>
      <c r="N1193" t="s">
        <v>62</v>
      </c>
      <c r="O1193" t="s">
        <v>62</v>
      </c>
      <c r="P1193" s="8">
        <v>45663</v>
      </c>
      <c r="Q1193" t="s">
        <v>3864</v>
      </c>
      <c r="R1193" t="s">
        <v>3896</v>
      </c>
      <c r="S1193" t="s">
        <v>147</v>
      </c>
      <c r="Z1193" t="s">
        <v>106</v>
      </c>
      <c r="AA1193" t="s">
        <v>148</v>
      </c>
      <c r="AB1193" t="s">
        <v>149</v>
      </c>
      <c r="AC1193">
        <v>22230060</v>
      </c>
      <c r="AD1193" t="s">
        <v>150</v>
      </c>
      <c r="AE1193" t="s">
        <v>151</v>
      </c>
      <c r="AF1193">
        <v>201</v>
      </c>
      <c r="AG1193" t="s">
        <v>152</v>
      </c>
      <c r="AM1193" t="s">
        <v>119</v>
      </c>
      <c r="AP1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Row],[Comentário]]=back!C1194,back!B1194,""))))))))</f>
        <v/>
      </c>
      <c r="AQ1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4" spans="1:44" x14ac:dyDescent="0.25">
      <c r="A1194" t="s">
        <v>5298</v>
      </c>
      <c r="B1194">
        <v>136764192</v>
      </c>
      <c r="C1194" t="s">
        <v>62</v>
      </c>
      <c r="E1194">
        <v>28663911</v>
      </c>
      <c r="F1194" t="s">
        <v>154</v>
      </c>
      <c r="G1194" t="s">
        <v>101</v>
      </c>
      <c r="I1194">
        <v>41071906</v>
      </c>
      <c r="J1194" t="s">
        <v>153</v>
      </c>
      <c r="K1194" s="9">
        <v>45663.700520833336</v>
      </c>
      <c r="L1194" s="9">
        <v>45663.7</v>
      </c>
      <c r="M1194" s="9">
        <v>45663.700520833336</v>
      </c>
      <c r="N1194" t="s">
        <v>62</v>
      </c>
      <c r="O1194" t="s">
        <v>62</v>
      </c>
      <c r="P1194" s="8">
        <v>45663</v>
      </c>
      <c r="Q1194" t="s">
        <v>3868</v>
      </c>
      <c r="R1194" t="s">
        <v>3897</v>
      </c>
      <c r="S1194" t="s">
        <v>156</v>
      </c>
      <c r="T1194" t="s">
        <v>157</v>
      </c>
      <c r="V1194">
        <v>553537226305</v>
      </c>
      <c r="Y1194" t="s">
        <v>158</v>
      </c>
      <c r="Z1194" t="s">
        <v>106</v>
      </c>
      <c r="AA1194" t="s">
        <v>159</v>
      </c>
      <c r="AB1194" t="s">
        <v>160</v>
      </c>
      <c r="AC1194">
        <v>37993000</v>
      </c>
      <c r="AD1194" t="s">
        <v>161</v>
      </c>
      <c r="AE1194" t="s">
        <v>162</v>
      </c>
      <c r="AF1194">
        <v>615</v>
      </c>
      <c r="AM1194" t="s">
        <v>119</v>
      </c>
      <c r="AP1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Row],[Comentário]]=back!C1195,back!B1195,""))))))))</f>
        <v/>
      </c>
      <c r="AQ1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5" spans="1:44" x14ac:dyDescent="0.25">
      <c r="A1195" t="s">
        <v>5298</v>
      </c>
      <c r="B1195">
        <v>136763676</v>
      </c>
      <c r="C1195" t="s">
        <v>62</v>
      </c>
      <c r="G1195" t="s">
        <v>101</v>
      </c>
      <c r="I1195">
        <v>41071906</v>
      </c>
      <c r="J1195" t="s">
        <v>153</v>
      </c>
      <c r="K1195" s="9">
        <v>45663.698125000003</v>
      </c>
      <c r="L1195" s="9">
        <v>45663.697916666664</v>
      </c>
      <c r="M1195" s="9">
        <v>45663.698125000003</v>
      </c>
      <c r="N1195" t="s">
        <v>62</v>
      </c>
      <c r="O1195" t="s">
        <v>62</v>
      </c>
      <c r="P1195" s="8">
        <v>45663</v>
      </c>
      <c r="Q1195" t="s">
        <v>3868</v>
      </c>
      <c r="R1195" t="s">
        <v>3897</v>
      </c>
      <c r="S1195" t="s">
        <v>156</v>
      </c>
      <c r="T1195" t="s">
        <v>157</v>
      </c>
      <c r="V1195">
        <v>553537226305</v>
      </c>
      <c r="Y1195" t="s">
        <v>158</v>
      </c>
      <c r="Z1195" t="s">
        <v>106</v>
      </c>
      <c r="AA1195" t="s">
        <v>159</v>
      </c>
      <c r="AB1195" t="s">
        <v>160</v>
      </c>
      <c r="AC1195">
        <v>37993000</v>
      </c>
      <c r="AD1195" t="s">
        <v>161</v>
      </c>
      <c r="AE1195" t="s">
        <v>162</v>
      </c>
      <c r="AF1195">
        <v>615</v>
      </c>
      <c r="AM1195" t="s">
        <v>119</v>
      </c>
      <c r="AO1195" t="s">
        <v>104</v>
      </c>
      <c r="AP1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Row],[Comentário]]=back!C1196,back!B1196,""))))))))</f>
        <v/>
      </c>
      <c r="AQ1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6" spans="1:44" x14ac:dyDescent="0.25">
      <c r="A1196" t="s">
        <v>5298</v>
      </c>
      <c r="B1196">
        <v>136762037</v>
      </c>
      <c r="C1196" t="s">
        <v>62</v>
      </c>
      <c r="E1196">
        <v>28663052</v>
      </c>
      <c r="F1196" t="s">
        <v>163</v>
      </c>
      <c r="G1196" t="s">
        <v>101</v>
      </c>
      <c r="K1196" s="9">
        <v>45663.690821759257</v>
      </c>
      <c r="L1196" s="9">
        <v>45663.690601851849</v>
      </c>
      <c r="M1196" s="9">
        <v>45663.690821759257</v>
      </c>
      <c r="N1196" t="s">
        <v>62</v>
      </c>
      <c r="O1196" t="s">
        <v>62</v>
      </c>
      <c r="P1196" s="8">
        <v>45663</v>
      </c>
      <c r="Q1196" t="s">
        <v>3864</v>
      </c>
      <c r="R1196" t="s">
        <v>3898</v>
      </c>
      <c r="AP1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Row],[Comentário]]=back!C1197,back!B1197,""))))))))</f>
        <v/>
      </c>
      <c r="AQ1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7" spans="1:44" x14ac:dyDescent="0.25">
      <c r="A1197" t="s">
        <v>5298</v>
      </c>
      <c r="B1197">
        <v>136761810</v>
      </c>
      <c r="C1197" t="s">
        <v>62</v>
      </c>
      <c r="E1197">
        <v>28663052</v>
      </c>
      <c r="F1197" t="s">
        <v>163</v>
      </c>
      <c r="G1197" t="s">
        <v>101</v>
      </c>
      <c r="K1197" s="9">
        <v>45663.689733796295</v>
      </c>
      <c r="L1197" s="9">
        <v>45663.689421296294</v>
      </c>
      <c r="M1197" s="9">
        <v>45663.689733796295</v>
      </c>
      <c r="N1197" t="s">
        <v>62</v>
      </c>
      <c r="O1197" t="s">
        <v>62</v>
      </c>
      <c r="P1197" s="8">
        <v>45663</v>
      </c>
      <c r="Q1197" t="s">
        <v>3864</v>
      </c>
      <c r="R1197" t="s">
        <v>3899</v>
      </c>
      <c r="AP1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Row],[Comentário]]=back!C1198,back!B1198,""))))))))</f>
        <v/>
      </c>
      <c r="AQ1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8" spans="1:44" x14ac:dyDescent="0.25">
      <c r="A1198" t="s">
        <v>5298</v>
      </c>
      <c r="B1198">
        <v>136761704</v>
      </c>
      <c r="C1198" t="s">
        <v>62</v>
      </c>
      <c r="E1198">
        <v>28663911</v>
      </c>
      <c r="F1198" t="s">
        <v>154</v>
      </c>
      <c r="G1198" t="s">
        <v>101</v>
      </c>
      <c r="I1198">
        <v>41071906</v>
      </c>
      <c r="J1198" t="s">
        <v>153</v>
      </c>
      <c r="K1198" s="9">
        <v>45663.689270833333</v>
      </c>
      <c r="L1198" s="9">
        <v>45663.688923611109</v>
      </c>
      <c r="M1198" s="9">
        <v>45663.689270833333</v>
      </c>
      <c r="N1198" t="s">
        <v>62</v>
      </c>
      <c r="O1198" t="s">
        <v>62</v>
      </c>
      <c r="P1198" s="8">
        <v>45663</v>
      </c>
      <c r="Q1198" t="s">
        <v>3864</v>
      </c>
      <c r="R1198" t="s">
        <v>3900</v>
      </c>
      <c r="S1198" t="s">
        <v>156</v>
      </c>
      <c r="T1198" t="s">
        <v>157</v>
      </c>
      <c r="V1198">
        <v>553537226305</v>
      </c>
      <c r="Y1198" t="s">
        <v>158</v>
      </c>
      <c r="Z1198" t="s">
        <v>106</v>
      </c>
      <c r="AA1198" t="s">
        <v>159</v>
      </c>
      <c r="AB1198" t="s">
        <v>160</v>
      </c>
      <c r="AC1198">
        <v>37993000</v>
      </c>
      <c r="AD1198" t="s">
        <v>161</v>
      </c>
      <c r="AE1198" t="s">
        <v>162</v>
      </c>
      <c r="AF1198">
        <v>615</v>
      </c>
      <c r="AM1198" t="s">
        <v>119</v>
      </c>
      <c r="AP1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Row],[Comentário]]=back!C1199,back!B1199,""))))))))</f>
        <v/>
      </c>
      <c r="AQ1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9" spans="1:44" x14ac:dyDescent="0.25">
      <c r="A1199" t="s">
        <v>5298</v>
      </c>
      <c r="B1199">
        <v>136761638</v>
      </c>
      <c r="C1199" t="s">
        <v>62</v>
      </c>
      <c r="E1199">
        <v>28663911</v>
      </c>
      <c r="F1199" t="s">
        <v>154</v>
      </c>
      <c r="G1199" t="s">
        <v>101</v>
      </c>
      <c r="I1199">
        <v>41071906</v>
      </c>
      <c r="J1199" t="s">
        <v>153</v>
      </c>
      <c r="K1199" s="9">
        <v>45663.688981481479</v>
      </c>
      <c r="L1199" s="9">
        <v>45663.687847222223</v>
      </c>
      <c r="M1199" s="9">
        <v>45663.688981481479</v>
      </c>
      <c r="N1199" t="s">
        <v>62</v>
      </c>
      <c r="O1199" t="s">
        <v>62</v>
      </c>
      <c r="P1199" s="8">
        <v>45663</v>
      </c>
      <c r="Q1199" t="s">
        <v>3864</v>
      </c>
      <c r="R1199" t="s">
        <v>3901</v>
      </c>
      <c r="S1199" t="s">
        <v>156</v>
      </c>
      <c r="T1199" t="s">
        <v>157</v>
      </c>
      <c r="V1199">
        <v>553537226305</v>
      </c>
      <c r="Y1199" t="s">
        <v>158</v>
      </c>
      <c r="Z1199" t="s">
        <v>106</v>
      </c>
      <c r="AA1199" t="s">
        <v>159</v>
      </c>
      <c r="AB1199" t="s">
        <v>160</v>
      </c>
      <c r="AC1199">
        <v>37993000</v>
      </c>
      <c r="AD1199" t="s">
        <v>161</v>
      </c>
      <c r="AE1199" t="s">
        <v>162</v>
      </c>
      <c r="AF1199">
        <v>615</v>
      </c>
      <c r="AM1199" t="s">
        <v>119</v>
      </c>
      <c r="AP1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Row],[Comentário]]=back!C1200,back!B1200,""))))))))</f>
        <v/>
      </c>
      <c r="AQ1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0" spans="1:44" x14ac:dyDescent="0.25">
      <c r="A1200" t="s">
        <v>5298</v>
      </c>
      <c r="B1200">
        <v>136748697</v>
      </c>
      <c r="C1200" t="s">
        <v>62</v>
      </c>
      <c r="E1200">
        <v>28588822</v>
      </c>
      <c r="F1200" t="s">
        <v>166</v>
      </c>
      <c r="G1200" t="s">
        <v>101</v>
      </c>
      <c r="I1200">
        <v>41056887</v>
      </c>
      <c r="J1200" t="s">
        <v>165</v>
      </c>
      <c r="K1200" s="9">
        <v>45663.635104166664</v>
      </c>
      <c r="L1200" s="9">
        <v>45663.666666666664</v>
      </c>
      <c r="M1200" s="9">
        <v>45663.680092592593</v>
      </c>
      <c r="N1200" t="s">
        <v>62</v>
      </c>
      <c r="O1200" t="s">
        <v>62</v>
      </c>
      <c r="P1200" s="8">
        <v>45663</v>
      </c>
      <c r="R1200" t="s">
        <v>3902</v>
      </c>
      <c r="S1200" t="s">
        <v>168</v>
      </c>
      <c r="T1200" t="s">
        <v>169</v>
      </c>
      <c r="V1200">
        <v>551141959593</v>
      </c>
      <c r="Y1200" t="s">
        <v>170</v>
      </c>
      <c r="Z1200" t="s">
        <v>106</v>
      </c>
      <c r="AA1200" t="s">
        <v>107</v>
      </c>
      <c r="AB1200" t="s">
        <v>171</v>
      </c>
      <c r="AC1200">
        <v>6454000</v>
      </c>
      <c r="AD1200" t="s">
        <v>172</v>
      </c>
      <c r="AE1200" t="s">
        <v>173</v>
      </c>
      <c r="AF1200">
        <v>877</v>
      </c>
      <c r="AG1200" t="s">
        <v>174</v>
      </c>
      <c r="AM1200" t="s">
        <v>119</v>
      </c>
      <c r="AP1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Row],[Comentário]]=back!C1201,back!B1201,""))))))))</f>
        <v/>
      </c>
      <c r="AQ1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1" spans="1:44" x14ac:dyDescent="0.25">
      <c r="A1201" t="s">
        <v>5298</v>
      </c>
      <c r="B1201">
        <v>136759249</v>
      </c>
      <c r="C1201" t="s">
        <v>62</v>
      </c>
      <c r="E1201">
        <v>28588822</v>
      </c>
      <c r="F1201" t="s">
        <v>166</v>
      </c>
      <c r="G1201" t="s">
        <v>101</v>
      </c>
      <c r="I1201">
        <v>41056887</v>
      </c>
      <c r="J1201" t="s">
        <v>165</v>
      </c>
      <c r="K1201" s="9">
        <v>45663.680173611108</v>
      </c>
      <c r="L1201" s="9">
        <v>45663.677106481482</v>
      </c>
      <c r="M1201" s="9">
        <v>45663.680173611108</v>
      </c>
      <c r="N1201" t="s">
        <v>62</v>
      </c>
      <c r="O1201" t="s">
        <v>62</v>
      </c>
      <c r="P1201" s="8">
        <v>45663</v>
      </c>
      <c r="Q1201" t="s">
        <v>3864</v>
      </c>
      <c r="R1201" t="s">
        <v>3903</v>
      </c>
      <c r="S1201" t="s">
        <v>168</v>
      </c>
      <c r="T1201" t="s">
        <v>169</v>
      </c>
      <c r="V1201">
        <v>551141959593</v>
      </c>
      <c r="Y1201" t="s">
        <v>170</v>
      </c>
      <c r="Z1201" t="s">
        <v>106</v>
      </c>
      <c r="AA1201" t="s">
        <v>107</v>
      </c>
      <c r="AB1201" t="s">
        <v>171</v>
      </c>
      <c r="AC1201">
        <v>6454000</v>
      </c>
      <c r="AD1201" t="s">
        <v>172</v>
      </c>
      <c r="AE1201" t="s">
        <v>173</v>
      </c>
      <c r="AF1201">
        <v>877</v>
      </c>
      <c r="AG1201" t="s">
        <v>174</v>
      </c>
      <c r="AM1201" t="s">
        <v>119</v>
      </c>
      <c r="AP1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Row],[Comentário]]=back!C1202,back!B1202,""))))))))</f>
        <v/>
      </c>
      <c r="AQ1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2" spans="1:44" x14ac:dyDescent="0.25">
      <c r="A1202" t="s">
        <v>5298</v>
      </c>
      <c r="B1202">
        <v>136739544</v>
      </c>
      <c r="C1202" t="s">
        <v>62</v>
      </c>
      <c r="E1202">
        <v>28663314</v>
      </c>
      <c r="F1202" t="s">
        <v>175</v>
      </c>
      <c r="G1202" t="s">
        <v>101</v>
      </c>
      <c r="K1202" s="9">
        <v>45663.598263888889</v>
      </c>
      <c r="L1202" s="9">
        <v>45663.666666666664</v>
      </c>
      <c r="M1202" s="9">
        <v>45663.676666666666</v>
      </c>
      <c r="N1202" t="s">
        <v>62</v>
      </c>
      <c r="O1202" t="s">
        <v>62</v>
      </c>
      <c r="P1202" s="8">
        <v>45663</v>
      </c>
      <c r="R1202" t="s">
        <v>3904</v>
      </c>
      <c r="AP1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Row],[Comentário]]=back!C1203,back!B1203,""))))))))</f>
        <v/>
      </c>
      <c r="AQ1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3" spans="1:44" x14ac:dyDescent="0.25">
      <c r="A1203" t="s">
        <v>5298</v>
      </c>
      <c r="B1203">
        <v>136758403</v>
      </c>
      <c r="C1203" t="s">
        <v>62</v>
      </c>
      <c r="E1203">
        <v>28663314</v>
      </c>
      <c r="F1203" t="s">
        <v>175</v>
      </c>
      <c r="G1203" t="s">
        <v>101</v>
      </c>
      <c r="K1203" s="9">
        <v>45663.676562499997</v>
      </c>
      <c r="L1203" s="9">
        <v>45663.675925925927</v>
      </c>
      <c r="M1203" s="9">
        <v>45663.676562499997</v>
      </c>
      <c r="N1203" t="s">
        <v>62</v>
      </c>
      <c r="O1203" t="s">
        <v>62</v>
      </c>
      <c r="P1203" s="8">
        <v>45663</v>
      </c>
      <c r="Q1203" t="s">
        <v>3864</v>
      </c>
      <c r="R1203" t="s">
        <v>3905</v>
      </c>
      <c r="AP1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Row],[Comentário]]=back!C1204,back!B1204,""))))))))</f>
        <v/>
      </c>
      <c r="AQ1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4" spans="1:44" x14ac:dyDescent="0.25">
      <c r="A1204" t="s">
        <v>5298</v>
      </c>
      <c r="B1204">
        <v>136758241</v>
      </c>
      <c r="C1204" t="s">
        <v>62</v>
      </c>
      <c r="E1204">
        <v>28663314</v>
      </c>
      <c r="F1204" t="s">
        <v>175</v>
      </c>
      <c r="G1204" t="s">
        <v>101</v>
      </c>
      <c r="K1204" s="9">
        <v>45663.675856481481</v>
      </c>
      <c r="L1204" s="9">
        <v>45663.67528935185</v>
      </c>
      <c r="M1204" s="9">
        <v>45663.675856481481</v>
      </c>
      <c r="N1204" t="s">
        <v>62</v>
      </c>
      <c r="O1204" t="s">
        <v>62</v>
      </c>
      <c r="P1204" s="8">
        <v>45663</v>
      </c>
      <c r="Q1204" t="s">
        <v>3864</v>
      </c>
      <c r="R1204" t="s">
        <v>3906</v>
      </c>
      <c r="AP1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Row],[Comentário]]=back!C1205,back!B1205,""))))))))</f>
        <v/>
      </c>
      <c r="AQ1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5" spans="1:44" x14ac:dyDescent="0.25">
      <c r="A1205" t="s">
        <v>5298</v>
      </c>
      <c r="B1205">
        <v>136758116</v>
      </c>
      <c r="C1205" t="s">
        <v>62</v>
      </c>
      <c r="E1205">
        <v>28663314</v>
      </c>
      <c r="F1205" t="s">
        <v>175</v>
      </c>
      <c r="G1205" t="s">
        <v>101</v>
      </c>
      <c r="K1205" s="9">
        <v>45663.675405092596</v>
      </c>
      <c r="L1205" s="9">
        <v>45663.674745370372</v>
      </c>
      <c r="M1205" s="9">
        <v>45663.675405092596</v>
      </c>
      <c r="N1205" t="s">
        <v>62</v>
      </c>
      <c r="O1205" t="s">
        <v>62</v>
      </c>
      <c r="P1205" s="8">
        <v>45663</v>
      </c>
      <c r="Q1205" t="s">
        <v>3864</v>
      </c>
      <c r="R1205" t="s">
        <v>3907</v>
      </c>
      <c r="AP1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Row],[Comentário]]=back!C1206,back!B1206,""))))))))</f>
        <v/>
      </c>
      <c r="AQ1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6" spans="1:44" x14ac:dyDescent="0.25">
      <c r="A1206" t="s">
        <v>5298</v>
      </c>
      <c r="B1206">
        <v>136757879</v>
      </c>
      <c r="C1206" t="s">
        <v>62</v>
      </c>
      <c r="E1206">
        <v>28663314</v>
      </c>
      <c r="F1206" t="s">
        <v>175</v>
      </c>
      <c r="G1206" t="s">
        <v>101</v>
      </c>
      <c r="K1206" s="9">
        <v>45663.674340277779</v>
      </c>
      <c r="L1206" s="9">
        <v>45663.673611111109</v>
      </c>
      <c r="M1206" s="9">
        <v>45663.674537037034</v>
      </c>
      <c r="N1206" t="s">
        <v>62</v>
      </c>
      <c r="O1206" t="s">
        <v>62</v>
      </c>
      <c r="P1206" s="8">
        <v>45663</v>
      </c>
      <c r="Q1206" t="s">
        <v>3864</v>
      </c>
      <c r="R1206" t="s">
        <v>3908</v>
      </c>
      <c r="AP1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Row],[Comentário]]=back!C1207,back!B1207,""))))))))</f>
        <v/>
      </c>
      <c r="AQ1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7" spans="1:44" x14ac:dyDescent="0.25">
      <c r="A1207" t="s">
        <v>5298</v>
      </c>
      <c r="B1207">
        <v>136757709</v>
      </c>
      <c r="C1207" t="s">
        <v>62</v>
      </c>
      <c r="E1207">
        <v>28663314</v>
      </c>
      <c r="F1207" t="s">
        <v>175</v>
      </c>
      <c r="G1207" t="s">
        <v>101</v>
      </c>
      <c r="K1207" s="9">
        <v>45663.673634259256</v>
      </c>
      <c r="L1207" s="9">
        <v>45663.673506944448</v>
      </c>
      <c r="M1207" s="9">
        <v>45663.673634259256</v>
      </c>
      <c r="N1207" t="s">
        <v>62</v>
      </c>
      <c r="O1207" t="s">
        <v>62</v>
      </c>
      <c r="P1207" s="8">
        <v>45663</v>
      </c>
      <c r="Q1207" t="s">
        <v>3864</v>
      </c>
      <c r="R1207" t="s">
        <v>3909</v>
      </c>
      <c r="AP1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Row],[Comentário]]=back!C1208,back!B1208,""))))))))</f>
        <v/>
      </c>
      <c r="AQ1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8" spans="1:44" x14ac:dyDescent="0.25">
      <c r="A1208" t="s">
        <v>5298</v>
      </c>
      <c r="B1208">
        <v>136734268</v>
      </c>
      <c r="C1208" t="s">
        <v>62</v>
      </c>
      <c r="E1208">
        <v>28663250</v>
      </c>
      <c r="F1208" t="s">
        <v>177</v>
      </c>
      <c r="G1208" t="s">
        <v>101</v>
      </c>
      <c r="K1208" s="9">
        <v>45663.574965277781</v>
      </c>
      <c r="L1208" s="9">
        <v>45663.666666666664</v>
      </c>
      <c r="M1208" s="9">
        <v>45663.672997685186</v>
      </c>
      <c r="N1208" t="s">
        <v>62</v>
      </c>
      <c r="O1208" t="s">
        <v>62</v>
      </c>
      <c r="P1208" s="8">
        <v>45663</v>
      </c>
      <c r="R1208" t="s">
        <v>3910</v>
      </c>
      <c r="AP1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Row],[Comentário]]=back!C1209,back!B1209,""))))))))</f>
        <v/>
      </c>
      <c r="AQ1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9" spans="1:44" x14ac:dyDescent="0.25">
      <c r="A1209" t="s">
        <v>5298</v>
      </c>
      <c r="B1209">
        <v>136757546</v>
      </c>
      <c r="C1209" t="s">
        <v>62</v>
      </c>
      <c r="E1209">
        <v>28663250</v>
      </c>
      <c r="F1209" t="s">
        <v>177</v>
      </c>
      <c r="G1209" t="s">
        <v>101</v>
      </c>
      <c r="K1209" s="9">
        <v>45663.672974537039</v>
      </c>
      <c r="L1209" s="9">
        <v>45663.672453703701</v>
      </c>
      <c r="M1209" s="9">
        <v>45663.672974537039</v>
      </c>
      <c r="N1209" t="s">
        <v>62</v>
      </c>
      <c r="O1209" t="s">
        <v>62</v>
      </c>
      <c r="P1209" s="8">
        <v>45663</v>
      </c>
      <c r="Q1209" t="s">
        <v>3864</v>
      </c>
      <c r="R1209" t="s">
        <v>3911</v>
      </c>
      <c r="AP1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Row],[Comentário]]=back!C1210,back!B1210,""))))))))</f>
        <v/>
      </c>
      <c r="AQ1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0" spans="1:44" x14ac:dyDescent="0.25">
      <c r="A1210" t="s">
        <v>5298</v>
      </c>
      <c r="B1210">
        <v>136757445</v>
      </c>
      <c r="C1210" t="s">
        <v>62</v>
      </c>
      <c r="E1210">
        <v>28663905</v>
      </c>
      <c r="F1210" t="s">
        <v>181</v>
      </c>
      <c r="G1210" t="s">
        <v>101</v>
      </c>
      <c r="I1210">
        <v>41071441</v>
      </c>
      <c r="J1210" t="s">
        <v>180</v>
      </c>
      <c r="K1210" s="9">
        <v>45663.672615740739</v>
      </c>
      <c r="L1210" s="9">
        <v>45663.671770833331</v>
      </c>
      <c r="M1210" s="9">
        <v>45663.672615740739</v>
      </c>
      <c r="N1210" t="s">
        <v>62</v>
      </c>
      <c r="O1210" t="s">
        <v>62</v>
      </c>
      <c r="P1210" s="8">
        <v>45663</v>
      </c>
      <c r="Q1210" t="s">
        <v>3864</v>
      </c>
      <c r="R1210" t="s">
        <v>3912</v>
      </c>
      <c r="S1210" t="s">
        <v>182</v>
      </c>
      <c r="T1210" t="s">
        <v>183</v>
      </c>
      <c r="Y1210" t="s">
        <v>184</v>
      </c>
      <c r="Z1210" t="s">
        <v>106</v>
      </c>
      <c r="AA1210" t="s">
        <v>148</v>
      </c>
      <c r="AB1210" t="s">
        <v>149</v>
      </c>
      <c r="AC1210">
        <v>23065481</v>
      </c>
      <c r="AD1210" t="s">
        <v>185</v>
      </c>
      <c r="AE1210" t="s">
        <v>186</v>
      </c>
      <c r="AF1210">
        <v>50800</v>
      </c>
      <c r="AG1210" t="s">
        <v>187</v>
      </c>
      <c r="AM1210" t="s">
        <v>119</v>
      </c>
      <c r="AP1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Row],[Comentário]]=back!C1211,back!B1211,""))))))))</f>
        <v/>
      </c>
      <c r="AQ1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1" spans="1:44" x14ac:dyDescent="0.25">
      <c r="A1211" t="s">
        <v>5298</v>
      </c>
      <c r="B1211">
        <v>136757031</v>
      </c>
      <c r="C1211" t="s">
        <v>62</v>
      </c>
      <c r="E1211">
        <v>28663902</v>
      </c>
      <c r="F1211" t="s">
        <v>188</v>
      </c>
      <c r="G1211" t="s">
        <v>101</v>
      </c>
      <c r="K1211" s="9">
        <v>45663.670740740738</v>
      </c>
      <c r="L1211" s="9">
        <v>45663.670324074075</v>
      </c>
      <c r="M1211" s="9">
        <v>45663.670740740738</v>
      </c>
      <c r="N1211" t="s">
        <v>62</v>
      </c>
      <c r="O1211" t="s">
        <v>62</v>
      </c>
      <c r="P1211" s="8">
        <v>45663</v>
      </c>
      <c r="Q1211" t="s">
        <v>3864</v>
      </c>
      <c r="R1211" t="s">
        <v>3913</v>
      </c>
      <c r="AP1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Row],[Comentário]]=back!C1212,back!B1212,""))))))))</f>
        <v/>
      </c>
      <c r="AQ1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2" spans="1:44" x14ac:dyDescent="0.25">
      <c r="A1212" t="s">
        <v>5298</v>
      </c>
      <c r="B1212">
        <v>136756822</v>
      </c>
      <c r="C1212" t="s">
        <v>62</v>
      </c>
      <c r="E1212">
        <v>28663902</v>
      </c>
      <c r="F1212" t="s">
        <v>188</v>
      </c>
      <c r="G1212" t="s">
        <v>101</v>
      </c>
      <c r="K1212" s="9">
        <v>45663.669907407406</v>
      </c>
      <c r="L1212" s="9">
        <v>45663.669629629629</v>
      </c>
      <c r="M1212" s="9">
        <v>45663.669907407406</v>
      </c>
      <c r="N1212" t="s">
        <v>62</v>
      </c>
      <c r="O1212" t="s">
        <v>62</v>
      </c>
      <c r="P1212" s="8">
        <v>45663</v>
      </c>
      <c r="Q1212" t="s">
        <v>3864</v>
      </c>
      <c r="R1212" t="s">
        <v>3913</v>
      </c>
      <c r="AP1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Row],[Comentário]]=back!C1213,back!B1213,""))))))))</f>
        <v/>
      </c>
      <c r="AQ1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3" spans="1:44" x14ac:dyDescent="0.25">
      <c r="A1213" t="s">
        <v>5298</v>
      </c>
      <c r="B1213">
        <v>136755709</v>
      </c>
      <c r="C1213" t="s">
        <v>62</v>
      </c>
      <c r="E1213">
        <v>28663886</v>
      </c>
      <c r="F1213" t="s">
        <v>190</v>
      </c>
      <c r="G1213" t="s">
        <v>101</v>
      </c>
      <c r="K1213" s="9">
        <v>45663.665000000001</v>
      </c>
      <c r="L1213" s="9">
        <v>45663.664768518516</v>
      </c>
      <c r="M1213" s="9">
        <v>45663.665000000001</v>
      </c>
      <c r="N1213" t="s">
        <v>62</v>
      </c>
      <c r="O1213" t="s">
        <v>62</v>
      </c>
      <c r="P1213" s="8">
        <v>45663</v>
      </c>
      <c r="Q1213" t="s">
        <v>3864</v>
      </c>
      <c r="R1213" t="s">
        <v>3914</v>
      </c>
      <c r="AP1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Row],[Comentário]]=back!C1214,back!B1214,""))))))))</f>
        <v/>
      </c>
      <c r="AQ1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4" spans="1:44" x14ac:dyDescent="0.25">
      <c r="A1214" t="s">
        <v>5298</v>
      </c>
      <c r="B1214">
        <v>136755310</v>
      </c>
      <c r="C1214" t="s">
        <v>62</v>
      </c>
      <c r="E1214">
        <v>28663883</v>
      </c>
      <c r="F1214" t="s">
        <v>191</v>
      </c>
      <c r="G1214" t="s">
        <v>101</v>
      </c>
      <c r="K1214" s="9">
        <v>45663.663310185184</v>
      </c>
      <c r="L1214" s="9">
        <v>45663.662418981483</v>
      </c>
      <c r="M1214" s="9">
        <v>45663.663310185184</v>
      </c>
      <c r="N1214" t="s">
        <v>62</v>
      </c>
      <c r="O1214" t="s">
        <v>62</v>
      </c>
      <c r="P1214" s="8">
        <v>45663</v>
      </c>
      <c r="Q1214" t="s">
        <v>3864</v>
      </c>
      <c r="R1214" t="s">
        <v>3915</v>
      </c>
      <c r="AP1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Row],[Comentário]]=back!C1215,back!B1215,""))))))))</f>
        <v/>
      </c>
      <c r="AQ1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5" spans="1:44" x14ac:dyDescent="0.25">
      <c r="A1215" t="s">
        <v>5298</v>
      </c>
      <c r="B1215">
        <v>136755059</v>
      </c>
      <c r="C1215" t="s">
        <v>62</v>
      </c>
      <c r="E1215">
        <v>28663881</v>
      </c>
      <c r="F1215" t="s">
        <v>193</v>
      </c>
      <c r="G1215" t="s">
        <v>101</v>
      </c>
      <c r="K1215" s="9">
        <v>45663.662314814814</v>
      </c>
      <c r="L1215" s="9">
        <v>45663.66138888889</v>
      </c>
      <c r="M1215" s="9">
        <v>45663.662314814814</v>
      </c>
      <c r="N1215" t="s">
        <v>62</v>
      </c>
      <c r="O1215" t="s">
        <v>62</v>
      </c>
      <c r="P1215" s="8">
        <v>45663</v>
      </c>
      <c r="Q1215" t="s">
        <v>3864</v>
      </c>
      <c r="R1215" t="s">
        <v>3916</v>
      </c>
      <c r="AP1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Row],[Comentário]]=back!C1216,back!B1216,""))))))))</f>
        <v/>
      </c>
      <c r="AQ1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6" spans="1:44" x14ac:dyDescent="0.25">
      <c r="A1216" t="s">
        <v>5298</v>
      </c>
      <c r="B1216">
        <v>136754756</v>
      </c>
      <c r="C1216" t="s">
        <v>62</v>
      </c>
      <c r="E1216">
        <v>28663876</v>
      </c>
      <c r="F1216" t="s">
        <v>194</v>
      </c>
      <c r="G1216" t="s">
        <v>101</v>
      </c>
      <c r="K1216" s="9">
        <v>45663.661157407405</v>
      </c>
      <c r="L1216" s="9">
        <v>45663.659872685188</v>
      </c>
      <c r="M1216" s="9">
        <v>45663.661157407405</v>
      </c>
      <c r="N1216" t="s">
        <v>62</v>
      </c>
      <c r="O1216" t="s">
        <v>62</v>
      </c>
      <c r="P1216" s="8">
        <v>45663</v>
      </c>
      <c r="Q1216" t="s">
        <v>3864</v>
      </c>
      <c r="R1216" t="s">
        <v>3917</v>
      </c>
      <c r="AP1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Row],[Comentário]]=back!C1217,back!B1217,""))))))))</f>
        <v/>
      </c>
      <c r="AQ1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7" spans="1:44" x14ac:dyDescent="0.25">
      <c r="A1217" t="s">
        <v>5298</v>
      </c>
      <c r="B1217">
        <v>136747545</v>
      </c>
      <c r="C1217" t="s">
        <v>62</v>
      </c>
      <c r="E1217">
        <v>28663336</v>
      </c>
      <c r="F1217" t="s">
        <v>195</v>
      </c>
      <c r="G1217" t="s">
        <v>101</v>
      </c>
      <c r="K1217" s="9">
        <v>45663.630185185182</v>
      </c>
      <c r="L1217" s="9">
        <v>45663.657638888886</v>
      </c>
      <c r="M1217" s="9">
        <v>45663.658599537041</v>
      </c>
      <c r="N1217" t="s">
        <v>62</v>
      </c>
      <c r="O1217" t="s">
        <v>62</v>
      </c>
      <c r="P1217" s="8">
        <v>45663</v>
      </c>
      <c r="R1217" t="s">
        <v>3918</v>
      </c>
      <c r="AP1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Row],[Comentário]]=back!C1218,back!B1218,""))))))))</f>
        <v/>
      </c>
      <c r="AQ1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18" spans="1:44" x14ac:dyDescent="0.25">
      <c r="A1218" t="s">
        <v>5298</v>
      </c>
      <c r="B1218">
        <v>136754155</v>
      </c>
      <c r="C1218" t="s">
        <v>62</v>
      </c>
      <c r="E1218">
        <v>28663336</v>
      </c>
      <c r="F1218" t="s">
        <v>195</v>
      </c>
      <c r="G1218" t="s">
        <v>101</v>
      </c>
      <c r="K1218" s="9">
        <v>45663.658715277779</v>
      </c>
      <c r="L1218" s="9">
        <v>45663.658194444448</v>
      </c>
      <c r="M1218" s="9">
        <v>45663.658715277779</v>
      </c>
      <c r="N1218" t="s">
        <v>62</v>
      </c>
      <c r="O1218" t="s">
        <v>62</v>
      </c>
      <c r="P1218" s="8">
        <v>45663</v>
      </c>
      <c r="Q1218" t="s">
        <v>3864</v>
      </c>
      <c r="R1218" t="s">
        <v>3919</v>
      </c>
      <c r="AP1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Row],[Comentário]]=back!C1219,back!B1219,""))))))))</f>
        <v/>
      </c>
      <c r="AQ1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9" spans="1:44" x14ac:dyDescent="0.25">
      <c r="A1219" t="s">
        <v>5298</v>
      </c>
      <c r="B1219">
        <v>136753609</v>
      </c>
      <c r="C1219" t="s">
        <v>62</v>
      </c>
      <c r="E1219">
        <v>28663336</v>
      </c>
      <c r="F1219" t="s">
        <v>195</v>
      </c>
      <c r="G1219" t="s">
        <v>101</v>
      </c>
      <c r="K1219" s="9">
        <v>45663.656412037039</v>
      </c>
      <c r="L1219" s="9">
        <v>45663.656319444446</v>
      </c>
      <c r="M1219" s="9">
        <v>45663.656412037039</v>
      </c>
      <c r="N1219" t="s">
        <v>62</v>
      </c>
      <c r="O1219" t="s">
        <v>62</v>
      </c>
      <c r="P1219" s="8">
        <v>45663</v>
      </c>
      <c r="Q1219" t="s">
        <v>3864</v>
      </c>
      <c r="R1219" t="s">
        <v>3920</v>
      </c>
      <c r="AP1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Row],[Comentário]]=back!C1220,back!B1220,""))))))))</f>
        <v/>
      </c>
      <c r="AQ1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0" spans="1:44" x14ac:dyDescent="0.25">
      <c r="A1220" t="s">
        <v>5298</v>
      </c>
      <c r="B1220">
        <v>136753226</v>
      </c>
      <c r="C1220" t="s">
        <v>62</v>
      </c>
      <c r="E1220">
        <v>28663876</v>
      </c>
      <c r="F1220" t="s">
        <v>194</v>
      </c>
      <c r="G1220" t="s">
        <v>101</v>
      </c>
      <c r="K1220" s="9">
        <v>45663.654537037037</v>
      </c>
      <c r="L1220" s="9">
        <v>45663.65320601852</v>
      </c>
      <c r="M1220" s="9">
        <v>45663.654537037037</v>
      </c>
      <c r="N1220" t="s">
        <v>62</v>
      </c>
      <c r="O1220" t="s">
        <v>62</v>
      </c>
      <c r="P1220" s="8">
        <v>45663</v>
      </c>
      <c r="Q1220" t="s">
        <v>3864</v>
      </c>
      <c r="R1220" t="s">
        <v>3921</v>
      </c>
      <c r="AP1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Row],[Comentário]]=back!C1221,back!B1221,""))))))))</f>
        <v/>
      </c>
      <c r="AQ1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1" spans="1:44" x14ac:dyDescent="0.25">
      <c r="A1221" t="s">
        <v>5298</v>
      </c>
      <c r="B1221">
        <v>136752930</v>
      </c>
      <c r="C1221" t="s">
        <v>62</v>
      </c>
      <c r="E1221">
        <v>28663783</v>
      </c>
      <c r="F1221" t="s">
        <v>196</v>
      </c>
      <c r="G1221" t="s">
        <v>101</v>
      </c>
      <c r="K1221" s="9">
        <v>45663.653113425928</v>
      </c>
      <c r="L1221" s="9">
        <v>45663.65284722222</v>
      </c>
      <c r="M1221" s="9">
        <v>45663.653113425928</v>
      </c>
      <c r="N1221" t="s">
        <v>62</v>
      </c>
      <c r="O1221" t="s">
        <v>62</v>
      </c>
      <c r="P1221" s="8">
        <v>45663</v>
      </c>
      <c r="Q1221" t="s">
        <v>3864</v>
      </c>
      <c r="R1221" t="s">
        <v>3922</v>
      </c>
      <c r="AP1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Row],[Comentário]]=back!C1222,back!B1222,""))))))))</f>
        <v/>
      </c>
      <c r="AQ1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2" spans="1:44" x14ac:dyDescent="0.25">
      <c r="A1222" t="s">
        <v>5298</v>
      </c>
      <c r="B1222">
        <v>136764806</v>
      </c>
      <c r="C1222" t="s">
        <v>62</v>
      </c>
      <c r="E1222">
        <v>28663918</v>
      </c>
      <c r="F1222" t="s">
        <v>146</v>
      </c>
      <c r="G1222" t="s">
        <v>101</v>
      </c>
      <c r="I1222">
        <v>41071872</v>
      </c>
      <c r="J1222" t="s">
        <v>145</v>
      </c>
      <c r="K1222" s="9">
        <v>45663.7033912037</v>
      </c>
      <c r="L1222" s="9">
        <v>45664.652777777781</v>
      </c>
      <c r="M1222" s="9">
        <v>45663.704340277778</v>
      </c>
      <c r="N1222" t="s">
        <v>62</v>
      </c>
      <c r="O1222" t="s">
        <v>62</v>
      </c>
      <c r="P1222" s="8">
        <v>45663</v>
      </c>
      <c r="R1222" t="s">
        <v>3923</v>
      </c>
      <c r="S1222" t="s">
        <v>147</v>
      </c>
      <c r="Z1222" t="s">
        <v>106</v>
      </c>
      <c r="AA1222" t="s">
        <v>148</v>
      </c>
      <c r="AB1222" t="s">
        <v>149</v>
      </c>
      <c r="AC1222">
        <v>22230060</v>
      </c>
      <c r="AD1222" t="s">
        <v>150</v>
      </c>
      <c r="AE1222" t="s">
        <v>151</v>
      </c>
      <c r="AF1222">
        <v>201</v>
      </c>
      <c r="AG1222" t="s">
        <v>152</v>
      </c>
      <c r="AM1222" t="s">
        <v>119</v>
      </c>
      <c r="AP1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Row],[Comentário]]=back!C1223,back!B1223,""))))))))</f>
        <v/>
      </c>
      <c r="AQ1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23" spans="1:44" x14ac:dyDescent="0.25">
      <c r="A1223" t="s">
        <v>5298</v>
      </c>
      <c r="B1223">
        <v>136752867</v>
      </c>
      <c r="C1223" t="s">
        <v>62</v>
      </c>
      <c r="E1223">
        <v>28662952</v>
      </c>
      <c r="F1223" t="s">
        <v>197</v>
      </c>
      <c r="G1223" t="s">
        <v>101</v>
      </c>
      <c r="K1223" s="9">
        <v>45663.652824074074</v>
      </c>
      <c r="L1223" s="9">
        <v>45663.651979166665</v>
      </c>
      <c r="M1223" s="9">
        <v>45663.652824074074</v>
      </c>
      <c r="N1223" t="s">
        <v>62</v>
      </c>
      <c r="O1223" t="s">
        <v>62</v>
      </c>
      <c r="P1223" s="8">
        <v>45663</v>
      </c>
      <c r="Q1223" t="s">
        <v>3864</v>
      </c>
      <c r="R1223" t="s">
        <v>3924</v>
      </c>
      <c r="AP1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Row],[Comentário]]=back!C1224,back!B1224,""))))))))</f>
        <v/>
      </c>
      <c r="AQ1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4" spans="1:44" x14ac:dyDescent="0.25">
      <c r="A1224" t="s">
        <v>5298</v>
      </c>
      <c r="B1224">
        <v>136752701</v>
      </c>
      <c r="C1224" t="s">
        <v>62</v>
      </c>
      <c r="E1224">
        <v>28662952</v>
      </c>
      <c r="F1224" t="s">
        <v>197</v>
      </c>
      <c r="G1224" t="s">
        <v>101</v>
      </c>
      <c r="K1224" s="9">
        <v>45663.652025462965</v>
      </c>
      <c r="L1224" s="9">
        <v>45663.65121527778</v>
      </c>
      <c r="M1224" s="9">
        <v>45663.652025462965</v>
      </c>
      <c r="N1224" t="s">
        <v>62</v>
      </c>
      <c r="O1224" t="s">
        <v>62</v>
      </c>
      <c r="P1224" s="8">
        <v>45663</v>
      </c>
      <c r="Q1224" t="s">
        <v>3864</v>
      </c>
      <c r="R1224" t="s">
        <v>3924</v>
      </c>
      <c r="AP1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Row],[Comentário]]=back!C1225,back!B1225,""))))))))</f>
        <v/>
      </c>
      <c r="AQ1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5" spans="1:44" x14ac:dyDescent="0.25">
      <c r="A1225" t="s">
        <v>5298</v>
      </c>
      <c r="B1225">
        <v>136752429</v>
      </c>
      <c r="C1225" t="s">
        <v>62</v>
      </c>
      <c r="E1225">
        <v>28663403</v>
      </c>
      <c r="F1225" t="s">
        <v>198</v>
      </c>
      <c r="G1225" t="s">
        <v>101</v>
      </c>
      <c r="K1225" s="9">
        <v>45663.650856481479</v>
      </c>
      <c r="L1225" s="9">
        <v>45663.650613425925</v>
      </c>
      <c r="M1225" s="9">
        <v>45663.650856481479</v>
      </c>
      <c r="N1225" t="s">
        <v>62</v>
      </c>
      <c r="O1225" t="s">
        <v>62</v>
      </c>
      <c r="P1225" s="8">
        <v>45663</v>
      </c>
      <c r="Q1225" t="s">
        <v>3864</v>
      </c>
      <c r="R1225" t="s">
        <v>3925</v>
      </c>
      <c r="AP1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Row],[Comentário]]=back!C1226,back!B1226,""))))))))</f>
        <v/>
      </c>
      <c r="AQ1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6" spans="1:44" x14ac:dyDescent="0.25">
      <c r="A1226" t="s">
        <v>5298</v>
      </c>
      <c r="B1226">
        <v>136752359</v>
      </c>
      <c r="C1226" t="s">
        <v>62</v>
      </c>
      <c r="E1226">
        <v>28663398</v>
      </c>
      <c r="F1226" t="s">
        <v>200</v>
      </c>
      <c r="G1226" t="s">
        <v>101</v>
      </c>
      <c r="K1226" s="9">
        <v>45663.650555555556</v>
      </c>
      <c r="L1226" s="9">
        <v>45663.649976851855</v>
      </c>
      <c r="M1226" s="9">
        <v>45663.650555555556</v>
      </c>
      <c r="N1226" t="s">
        <v>62</v>
      </c>
      <c r="O1226" t="s">
        <v>62</v>
      </c>
      <c r="P1226" s="8">
        <v>45663</v>
      </c>
      <c r="Q1226" t="s">
        <v>3864</v>
      </c>
      <c r="R1226" t="s">
        <v>3926</v>
      </c>
      <c r="AP1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Row],[Comentário]]=back!C1227,back!B1227,""))))))))</f>
        <v/>
      </c>
      <c r="AQ1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7" spans="1:44" x14ac:dyDescent="0.25">
      <c r="A1227" t="s">
        <v>5298</v>
      </c>
      <c r="B1227">
        <v>136752044</v>
      </c>
      <c r="C1227" t="s">
        <v>62</v>
      </c>
      <c r="E1227">
        <v>28663393</v>
      </c>
      <c r="F1227" t="s">
        <v>201</v>
      </c>
      <c r="G1227" t="s">
        <v>101</v>
      </c>
      <c r="K1227" s="9">
        <v>45663.64916666667</v>
      </c>
      <c r="L1227" s="9">
        <v>45663.648946759262</v>
      </c>
      <c r="M1227" s="9">
        <v>45663.64916666667</v>
      </c>
      <c r="N1227" t="s">
        <v>62</v>
      </c>
      <c r="O1227" t="s">
        <v>62</v>
      </c>
      <c r="P1227" s="8">
        <v>45663</v>
      </c>
      <c r="Q1227" t="s">
        <v>3864</v>
      </c>
      <c r="R1227" t="s">
        <v>3927</v>
      </c>
      <c r="AP1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Row],[Comentário]]=back!C1228,back!B1228,""))))))))</f>
        <v/>
      </c>
      <c r="AQ1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8" spans="1:44" x14ac:dyDescent="0.25">
      <c r="A1228" t="s">
        <v>5298</v>
      </c>
      <c r="B1228">
        <v>136751096</v>
      </c>
      <c r="C1228" t="s">
        <v>62</v>
      </c>
      <c r="E1228">
        <v>28663391</v>
      </c>
      <c r="F1228" t="s">
        <v>143</v>
      </c>
      <c r="G1228" t="s">
        <v>101</v>
      </c>
      <c r="K1228" s="9">
        <v>45663.644872685189</v>
      </c>
      <c r="L1228" s="9">
        <v>45663.644004629627</v>
      </c>
      <c r="M1228" s="9">
        <v>45663.644872685189</v>
      </c>
      <c r="N1228" t="s">
        <v>62</v>
      </c>
      <c r="O1228" t="s">
        <v>62</v>
      </c>
      <c r="P1228" s="8">
        <v>45663</v>
      </c>
      <c r="Q1228" t="s">
        <v>3864</v>
      </c>
      <c r="R1228" t="s">
        <v>3928</v>
      </c>
      <c r="AP1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Row],[Comentário]]=back!C1229,back!B1229,""))))))))</f>
        <v/>
      </c>
      <c r="AQ1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9" spans="1:44" x14ac:dyDescent="0.25">
      <c r="A1229" t="s">
        <v>5298</v>
      </c>
      <c r="B1229">
        <v>136750804</v>
      </c>
      <c r="C1229" t="s">
        <v>62</v>
      </c>
      <c r="E1229">
        <v>28663391</v>
      </c>
      <c r="F1229" t="s">
        <v>143</v>
      </c>
      <c r="G1229" t="s">
        <v>101</v>
      </c>
      <c r="K1229" s="9">
        <v>45663.643831018519</v>
      </c>
      <c r="L1229" s="9">
        <v>45663.643009259256</v>
      </c>
      <c r="M1229" s="9">
        <v>45663.643831018519</v>
      </c>
      <c r="N1229" t="s">
        <v>62</v>
      </c>
      <c r="O1229" t="s">
        <v>62</v>
      </c>
      <c r="P1229" s="8">
        <v>45663</v>
      </c>
      <c r="Q1229" t="s">
        <v>3864</v>
      </c>
      <c r="R1229" t="s">
        <v>3929</v>
      </c>
      <c r="AP1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Row],[Comentário]]=back!C1230,back!B1230,""))))))))</f>
        <v/>
      </c>
      <c r="AQ1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0" spans="1:44" x14ac:dyDescent="0.25">
      <c r="A1230" t="s">
        <v>5298</v>
      </c>
      <c r="B1230">
        <v>136750580</v>
      </c>
      <c r="C1230" t="s">
        <v>62</v>
      </c>
      <c r="E1230">
        <v>28663389</v>
      </c>
      <c r="F1230" t="s">
        <v>209</v>
      </c>
      <c r="G1230" t="s">
        <v>101</v>
      </c>
      <c r="K1230" s="9">
        <v>45663.642939814818</v>
      </c>
      <c r="L1230" s="9">
        <v>45663.64271990741</v>
      </c>
      <c r="M1230" s="9">
        <v>45663.642939814818</v>
      </c>
      <c r="N1230" t="s">
        <v>62</v>
      </c>
      <c r="O1230" t="s">
        <v>62</v>
      </c>
      <c r="P1230" s="8">
        <v>45663</v>
      </c>
      <c r="Q1230" t="s">
        <v>3864</v>
      </c>
      <c r="R1230" t="s">
        <v>3930</v>
      </c>
      <c r="AP1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Row],[Comentário]]=back!C1231,back!B1231,""))))))))</f>
        <v/>
      </c>
      <c r="AQ1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1" spans="1:44" x14ac:dyDescent="0.25">
      <c r="A1231" t="s">
        <v>5298</v>
      </c>
      <c r="B1231">
        <v>136750521</v>
      </c>
      <c r="C1231" t="s">
        <v>62</v>
      </c>
      <c r="E1231">
        <v>28663383</v>
      </c>
      <c r="F1231" t="s">
        <v>211</v>
      </c>
      <c r="G1231" t="s">
        <v>101</v>
      </c>
      <c r="K1231" s="9">
        <v>45663.64267361111</v>
      </c>
      <c r="L1231" s="9">
        <v>45663.641851851855</v>
      </c>
      <c r="M1231" s="9">
        <v>45663.64267361111</v>
      </c>
      <c r="N1231" t="s">
        <v>62</v>
      </c>
      <c r="O1231" t="s">
        <v>62</v>
      </c>
      <c r="P1231" s="8">
        <v>45663</v>
      </c>
      <c r="Q1231" t="s">
        <v>3864</v>
      </c>
      <c r="R1231" t="s">
        <v>3931</v>
      </c>
      <c r="AP1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Row],[Comentário]]=back!C1232,back!B1232,""))))))))</f>
        <v/>
      </c>
      <c r="AQ1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2" spans="1:44" x14ac:dyDescent="0.25">
      <c r="A1232" t="s">
        <v>5298</v>
      </c>
      <c r="B1232">
        <v>136750174</v>
      </c>
      <c r="C1232" t="s">
        <v>62</v>
      </c>
      <c r="E1232">
        <v>28663379</v>
      </c>
      <c r="F1232" t="s">
        <v>213</v>
      </c>
      <c r="G1232" t="s">
        <v>101</v>
      </c>
      <c r="K1232" s="9">
        <v>45663.641134259262</v>
      </c>
      <c r="L1232" s="9">
        <v>45663.640555555554</v>
      </c>
      <c r="M1232" s="9">
        <v>45663.641134259262</v>
      </c>
      <c r="N1232" t="s">
        <v>62</v>
      </c>
      <c r="O1232" t="s">
        <v>62</v>
      </c>
      <c r="P1232" s="8">
        <v>45663</v>
      </c>
      <c r="Q1232" t="s">
        <v>3864</v>
      </c>
      <c r="R1232" t="s">
        <v>3932</v>
      </c>
      <c r="AP1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Row],[Comentário]]=back!C1233,back!B1233,""))))))))</f>
        <v/>
      </c>
      <c r="AQ1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3" spans="1:44" x14ac:dyDescent="0.25">
      <c r="A1233" t="s">
        <v>5298</v>
      </c>
      <c r="B1233">
        <v>136749983</v>
      </c>
      <c r="C1233" t="s">
        <v>62</v>
      </c>
      <c r="E1233">
        <v>28663349</v>
      </c>
      <c r="F1233" t="s">
        <v>214</v>
      </c>
      <c r="G1233" t="s">
        <v>101</v>
      </c>
      <c r="K1233" s="9">
        <v>45663.640405092592</v>
      </c>
      <c r="L1233" s="9">
        <v>45663.64</v>
      </c>
      <c r="M1233" s="9">
        <v>45663.640405092592</v>
      </c>
      <c r="N1233" t="s">
        <v>62</v>
      </c>
      <c r="O1233" t="s">
        <v>62</v>
      </c>
      <c r="P1233" s="8">
        <v>45663</v>
      </c>
      <c r="Q1233" t="s">
        <v>3864</v>
      </c>
      <c r="R1233" t="s">
        <v>3933</v>
      </c>
      <c r="AP1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Row],[Comentário]]=back!C1234,back!B1234,""))))))))</f>
        <v/>
      </c>
      <c r="AQ1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4" spans="1:44" x14ac:dyDescent="0.25">
      <c r="A1234" t="s">
        <v>5298</v>
      </c>
      <c r="B1234">
        <v>136741496</v>
      </c>
      <c r="C1234" t="s">
        <v>62</v>
      </c>
      <c r="G1234" t="s">
        <v>101</v>
      </c>
      <c r="I1234">
        <v>40502277</v>
      </c>
      <c r="J1234" t="s">
        <v>217</v>
      </c>
      <c r="K1234" s="9">
        <v>45663.606296296297</v>
      </c>
      <c r="L1234" s="9">
        <v>45663.631944444445</v>
      </c>
      <c r="M1234" s="9">
        <v>45663.639201388891</v>
      </c>
      <c r="N1234" t="s">
        <v>62</v>
      </c>
      <c r="O1234" t="s">
        <v>62</v>
      </c>
      <c r="P1234" s="8">
        <v>45663</v>
      </c>
      <c r="R1234" t="s">
        <v>3874</v>
      </c>
      <c r="S1234" t="s">
        <v>219</v>
      </c>
      <c r="T1234" t="s">
        <v>220</v>
      </c>
      <c r="Y1234" t="s">
        <v>221</v>
      </c>
      <c r="Z1234" t="s">
        <v>106</v>
      </c>
      <c r="AA1234" t="s">
        <v>107</v>
      </c>
      <c r="AB1234" t="s">
        <v>110</v>
      </c>
      <c r="AC1234">
        <v>2912010</v>
      </c>
      <c r="AD1234" t="s">
        <v>223</v>
      </c>
      <c r="AE1234" t="s">
        <v>224</v>
      </c>
      <c r="AF1234">
        <v>55</v>
      </c>
      <c r="AM1234" t="s">
        <v>222</v>
      </c>
      <c r="AN1234" t="s">
        <v>108</v>
      </c>
      <c r="AO1234" t="s">
        <v>104</v>
      </c>
      <c r="AP1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Row],[Comentário]]=back!C1235,back!B1235,""))))))))</f>
        <v/>
      </c>
      <c r="AQ1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5" spans="1:44" x14ac:dyDescent="0.25">
      <c r="A1235" t="s">
        <v>5298</v>
      </c>
      <c r="B1235">
        <v>136749222</v>
      </c>
      <c r="C1235" t="s">
        <v>62</v>
      </c>
      <c r="E1235">
        <v>27543421</v>
      </c>
      <c r="F1235" t="s">
        <v>218</v>
      </c>
      <c r="G1235" t="s">
        <v>101</v>
      </c>
      <c r="I1235">
        <v>40502277</v>
      </c>
      <c r="J1235" t="s">
        <v>217</v>
      </c>
      <c r="K1235" s="9">
        <v>45663.637106481481</v>
      </c>
      <c r="L1235" s="9">
        <v>45663.635520833333</v>
      </c>
      <c r="M1235" s="9">
        <v>45663.637106481481</v>
      </c>
      <c r="N1235" t="s">
        <v>62</v>
      </c>
      <c r="O1235" t="s">
        <v>62</v>
      </c>
      <c r="P1235" s="8">
        <v>45663</v>
      </c>
      <c r="Q1235" t="s">
        <v>3864</v>
      </c>
      <c r="R1235" t="s">
        <v>3934</v>
      </c>
      <c r="S1235" t="s">
        <v>219</v>
      </c>
      <c r="T1235" t="s">
        <v>220</v>
      </c>
      <c r="Y1235" t="s">
        <v>221</v>
      </c>
      <c r="Z1235" t="s">
        <v>106</v>
      </c>
      <c r="AA1235" t="s">
        <v>107</v>
      </c>
      <c r="AB1235" t="s">
        <v>110</v>
      </c>
      <c r="AC1235">
        <v>2912010</v>
      </c>
      <c r="AD1235" t="s">
        <v>223</v>
      </c>
      <c r="AE1235" t="s">
        <v>224</v>
      </c>
      <c r="AF1235">
        <v>55</v>
      </c>
      <c r="AM1235" t="s">
        <v>222</v>
      </c>
      <c r="AN1235" t="s">
        <v>108</v>
      </c>
      <c r="AP1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Row],[Comentário]]=back!C1236,back!B1236,""))))))))</f>
        <v/>
      </c>
      <c r="AQ1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6" spans="1:44" x14ac:dyDescent="0.25">
      <c r="A1236" t="s">
        <v>5298</v>
      </c>
      <c r="B1236">
        <v>136588718</v>
      </c>
      <c r="C1236" t="s">
        <v>62</v>
      </c>
      <c r="E1236">
        <v>28588822</v>
      </c>
      <c r="F1236" t="s">
        <v>166</v>
      </c>
      <c r="G1236" t="s">
        <v>101</v>
      </c>
      <c r="I1236">
        <v>41056887</v>
      </c>
      <c r="J1236" t="s">
        <v>165</v>
      </c>
      <c r="K1236" s="9">
        <v>45656.562581018516</v>
      </c>
      <c r="L1236" s="9">
        <v>45663.631944444445</v>
      </c>
      <c r="M1236" s="9">
        <v>45663.634930555556</v>
      </c>
      <c r="N1236" t="s">
        <v>62</v>
      </c>
      <c r="O1236" t="s">
        <v>62</v>
      </c>
      <c r="P1236" s="8">
        <v>45663</v>
      </c>
      <c r="R1236" t="s">
        <v>3935</v>
      </c>
      <c r="S1236" t="s">
        <v>168</v>
      </c>
      <c r="T1236" t="s">
        <v>169</v>
      </c>
      <c r="V1236">
        <v>551141959593</v>
      </c>
      <c r="Y1236" t="s">
        <v>170</v>
      </c>
      <c r="Z1236" t="s">
        <v>106</v>
      </c>
      <c r="AA1236" t="s">
        <v>107</v>
      </c>
      <c r="AB1236" t="s">
        <v>171</v>
      </c>
      <c r="AC1236">
        <v>6454000</v>
      </c>
      <c r="AD1236" t="s">
        <v>172</v>
      </c>
      <c r="AE1236" t="s">
        <v>173</v>
      </c>
      <c r="AF1236">
        <v>877</v>
      </c>
      <c r="AG1236" t="s">
        <v>174</v>
      </c>
      <c r="AM1236" t="s">
        <v>119</v>
      </c>
      <c r="AP1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Row],[Comentário]]=back!C1237,back!B1237,""))))))))</f>
        <v/>
      </c>
      <c r="AQ1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7" spans="1:44" x14ac:dyDescent="0.25">
      <c r="A1237" t="s">
        <v>5298</v>
      </c>
      <c r="B1237">
        <v>136748696</v>
      </c>
      <c r="C1237" t="s">
        <v>62</v>
      </c>
      <c r="E1237">
        <v>28588822</v>
      </c>
      <c r="F1237" t="s">
        <v>166</v>
      </c>
      <c r="G1237" t="s">
        <v>101</v>
      </c>
      <c r="I1237">
        <v>41056887</v>
      </c>
      <c r="J1237" t="s">
        <v>165</v>
      </c>
      <c r="K1237" s="9">
        <v>45663.635092592594</v>
      </c>
      <c r="L1237" s="9">
        <v>45663.634479166663</v>
      </c>
      <c r="M1237" s="9">
        <v>45663.635092592594</v>
      </c>
      <c r="N1237" t="s">
        <v>62</v>
      </c>
      <c r="O1237" t="s">
        <v>62</v>
      </c>
      <c r="P1237" s="8">
        <v>45663</v>
      </c>
      <c r="Q1237" t="s">
        <v>3864</v>
      </c>
      <c r="R1237" t="s">
        <v>3903</v>
      </c>
      <c r="S1237" t="s">
        <v>168</v>
      </c>
      <c r="T1237" t="s">
        <v>169</v>
      </c>
      <c r="V1237">
        <v>551141959593</v>
      </c>
      <c r="Y1237" t="s">
        <v>170</v>
      </c>
      <c r="Z1237" t="s">
        <v>106</v>
      </c>
      <c r="AA1237" t="s">
        <v>107</v>
      </c>
      <c r="AB1237" t="s">
        <v>171</v>
      </c>
      <c r="AC1237">
        <v>6454000</v>
      </c>
      <c r="AD1237" t="s">
        <v>172</v>
      </c>
      <c r="AE1237" t="s">
        <v>173</v>
      </c>
      <c r="AF1237">
        <v>877</v>
      </c>
      <c r="AG1237" t="s">
        <v>174</v>
      </c>
      <c r="AM1237" t="s">
        <v>119</v>
      </c>
      <c r="AP1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Row],[Comentário]]=back!C1238,back!B1238,""))))))))</f>
        <v/>
      </c>
      <c r="AQ1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8" spans="1:44" x14ac:dyDescent="0.25">
      <c r="A1238" t="s">
        <v>5298</v>
      </c>
      <c r="B1238">
        <v>136748227</v>
      </c>
      <c r="C1238" t="s">
        <v>62</v>
      </c>
      <c r="E1238">
        <v>28616227</v>
      </c>
      <c r="F1238" t="s">
        <v>226</v>
      </c>
      <c r="G1238" t="s">
        <v>101</v>
      </c>
      <c r="I1238">
        <v>41071970</v>
      </c>
      <c r="J1238" t="s">
        <v>225</v>
      </c>
      <c r="K1238" s="9">
        <v>45663.633136574077</v>
      </c>
      <c r="L1238" s="9">
        <v>45663.631944444445</v>
      </c>
      <c r="M1238" s="9">
        <v>45663.633136574077</v>
      </c>
      <c r="N1238" t="s">
        <v>62</v>
      </c>
      <c r="O1238" t="s">
        <v>62</v>
      </c>
      <c r="P1238" s="8">
        <v>45663</v>
      </c>
      <c r="Q1238" t="s">
        <v>3868</v>
      </c>
      <c r="R1238" t="s">
        <v>3936</v>
      </c>
      <c r="S1238" t="s">
        <v>227</v>
      </c>
      <c r="T1238" t="s">
        <v>228</v>
      </c>
      <c r="Y1238" t="s">
        <v>229</v>
      </c>
      <c r="Z1238" t="s">
        <v>106</v>
      </c>
      <c r="AA1238" t="s">
        <v>107</v>
      </c>
      <c r="AB1238" t="s">
        <v>110</v>
      </c>
      <c r="AC1238">
        <v>3137020</v>
      </c>
      <c r="AD1238" t="s">
        <v>230</v>
      </c>
      <c r="AE1238" t="s">
        <v>231</v>
      </c>
      <c r="AF1238">
        <v>513</v>
      </c>
      <c r="AM1238" t="s">
        <v>119</v>
      </c>
      <c r="AP1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Row],[Comentário]]=back!C1239,back!B1239,""))))))))</f>
        <v/>
      </c>
      <c r="AQ1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9" spans="1:44" x14ac:dyDescent="0.25">
      <c r="A1239" t="s">
        <v>5298</v>
      </c>
      <c r="B1239">
        <v>136748025</v>
      </c>
      <c r="C1239" t="s">
        <v>62</v>
      </c>
      <c r="E1239">
        <v>28616227</v>
      </c>
      <c r="F1239" t="s">
        <v>226</v>
      </c>
      <c r="G1239" t="s">
        <v>101</v>
      </c>
      <c r="I1239">
        <v>41071970</v>
      </c>
      <c r="J1239" t="s">
        <v>225</v>
      </c>
      <c r="K1239" s="9">
        <v>45663.632291666669</v>
      </c>
      <c r="L1239" s="9">
        <v>45663.630879629629</v>
      </c>
      <c r="M1239" s="9">
        <v>45663.632291666669</v>
      </c>
      <c r="N1239" t="s">
        <v>62</v>
      </c>
      <c r="O1239" t="s">
        <v>62</v>
      </c>
      <c r="P1239" s="8">
        <v>45663</v>
      </c>
      <c r="Q1239" t="s">
        <v>3864</v>
      </c>
      <c r="R1239" t="s">
        <v>3937</v>
      </c>
      <c r="S1239" t="s">
        <v>227</v>
      </c>
      <c r="T1239" t="s">
        <v>228</v>
      </c>
      <c r="Y1239" t="s">
        <v>229</v>
      </c>
      <c r="Z1239" t="s">
        <v>106</v>
      </c>
      <c r="AA1239" t="s">
        <v>107</v>
      </c>
      <c r="AB1239" t="s">
        <v>110</v>
      </c>
      <c r="AC1239">
        <v>3137020</v>
      </c>
      <c r="AD1239" t="s">
        <v>230</v>
      </c>
      <c r="AE1239" t="s">
        <v>231</v>
      </c>
      <c r="AF1239">
        <v>513</v>
      </c>
      <c r="AM1239" t="s">
        <v>119</v>
      </c>
      <c r="AP1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Row],[Comentário]]=back!C1240,back!B1240,""))))))))</f>
        <v/>
      </c>
      <c r="AQ1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0" spans="1:44" x14ac:dyDescent="0.25">
      <c r="A1240" t="s">
        <v>5298</v>
      </c>
      <c r="B1240">
        <v>136731675</v>
      </c>
      <c r="C1240" t="s">
        <v>62</v>
      </c>
      <c r="G1240" t="s">
        <v>101</v>
      </c>
      <c r="I1240">
        <v>41071970</v>
      </c>
      <c r="J1240" t="s">
        <v>225</v>
      </c>
      <c r="K1240" s="9">
        <v>45663.559305555558</v>
      </c>
      <c r="L1240" s="9">
        <v>45663.625</v>
      </c>
      <c r="M1240" s="9">
        <v>45663.630578703705</v>
      </c>
      <c r="N1240" t="s">
        <v>62</v>
      </c>
      <c r="O1240" t="s">
        <v>62</v>
      </c>
      <c r="P1240" s="8">
        <v>45663</v>
      </c>
      <c r="R1240" t="s">
        <v>3938</v>
      </c>
      <c r="S1240" t="s">
        <v>227</v>
      </c>
      <c r="T1240" t="s">
        <v>228</v>
      </c>
      <c r="Y1240" t="s">
        <v>229</v>
      </c>
      <c r="Z1240" t="s">
        <v>106</v>
      </c>
      <c r="AA1240" t="s">
        <v>107</v>
      </c>
      <c r="AB1240" t="s">
        <v>110</v>
      </c>
      <c r="AC1240">
        <v>3137020</v>
      </c>
      <c r="AD1240" t="s">
        <v>230</v>
      </c>
      <c r="AE1240" t="s">
        <v>231</v>
      </c>
      <c r="AF1240">
        <v>513</v>
      </c>
      <c r="AM1240" t="s">
        <v>119</v>
      </c>
      <c r="AO1240" t="s">
        <v>104</v>
      </c>
      <c r="AP1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Row],[Comentário]]=back!C1241,back!B1241,""))))))))</f>
        <v/>
      </c>
      <c r="AQ1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41" spans="1:44" x14ac:dyDescent="0.25">
      <c r="A1241" t="s">
        <v>5298</v>
      </c>
      <c r="B1241">
        <v>136747403</v>
      </c>
      <c r="C1241" t="s">
        <v>62</v>
      </c>
      <c r="E1241">
        <v>28663336</v>
      </c>
      <c r="F1241" t="s">
        <v>195</v>
      </c>
      <c r="G1241" t="s">
        <v>101</v>
      </c>
      <c r="K1241" s="9">
        <v>45663.629861111112</v>
      </c>
      <c r="L1241" s="9">
        <v>45663.629120370373</v>
      </c>
      <c r="M1241" s="9">
        <v>45663.629861111112</v>
      </c>
      <c r="N1241" t="s">
        <v>62</v>
      </c>
      <c r="O1241" t="s">
        <v>62</v>
      </c>
      <c r="P1241" s="8">
        <v>45663</v>
      </c>
      <c r="Q1241" t="s">
        <v>3864</v>
      </c>
      <c r="R1241" t="s">
        <v>3919</v>
      </c>
      <c r="AP1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Row],[Comentário]]=back!C1242,back!B1242,""))))))))</f>
        <v/>
      </c>
      <c r="AQ1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2" spans="1:44" x14ac:dyDescent="0.25">
      <c r="A1242" t="s">
        <v>5298</v>
      </c>
      <c r="B1242">
        <v>136747205</v>
      </c>
      <c r="C1242" t="s">
        <v>62</v>
      </c>
      <c r="E1242">
        <v>28663336</v>
      </c>
      <c r="F1242" t="s">
        <v>195</v>
      </c>
      <c r="G1242" t="s">
        <v>101</v>
      </c>
      <c r="K1242" s="9">
        <v>45663.629131944443</v>
      </c>
      <c r="L1242" s="9">
        <v>45663.627604166664</v>
      </c>
      <c r="M1242" s="9">
        <v>45663.629143518519</v>
      </c>
      <c r="N1242" t="s">
        <v>62</v>
      </c>
      <c r="O1242" t="s">
        <v>62</v>
      </c>
      <c r="P1242" s="8">
        <v>45663</v>
      </c>
      <c r="Q1242" t="s">
        <v>3864</v>
      </c>
      <c r="R1242" t="s">
        <v>3939</v>
      </c>
      <c r="AP1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Row],[Comentário]]=back!C1243,back!B1243,""))))))))</f>
        <v/>
      </c>
      <c r="AQ1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3" spans="1:44" x14ac:dyDescent="0.25">
      <c r="A1243" t="s">
        <v>5298</v>
      </c>
      <c r="B1243">
        <v>136746567</v>
      </c>
      <c r="C1243" t="s">
        <v>62</v>
      </c>
      <c r="E1243">
        <v>28663336</v>
      </c>
      <c r="F1243" t="s">
        <v>195</v>
      </c>
      <c r="G1243" t="s">
        <v>101</v>
      </c>
      <c r="K1243" s="9">
        <v>45663.62636574074</v>
      </c>
      <c r="L1243" s="9">
        <v>45663.625856481478</v>
      </c>
      <c r="M1243" s="9">
        <v>45663.62636574074</v>
      </c>
      <c r="N1243" t="s">
        <v>62</v>
      </c>
      <c r="O1243" t="s">
        <v>62</v>
      </c>
      <c r="P1243" s="8">
        <v>45663</v>
      </c>
      <c r="Q1243" t="s">
        <v>3864</v>
      </c>
      <c r="R1243" t="s">
        <v>3940</v>
      </c>
      <c r="AP1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Row],[Comentário]]=back!C1244,back!B1244,""))))))))</f>
        <v/>
      </c>
      <c r="AQ1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4" spans="1:44" x14ac:dyDescent="0.25">
      <c r="A1244" t="s">
        <v>5298</v>
      </c>
      <c r="B1244">
        <v>136746463</v>
      </c>
      <c r="C1244" t="s">
        <v>62</v>
      </c>
      <c r="E1244">
        <v>28663336</v>
      </c>
      <c r="F1244" t="s">
        <v>195</v>
      </c>
      <c r="G1244" t="s">
        <v>101</v>
      </c>
      <c r="K1244" s="9">
        <v>45663.625891203701</v>
      </c>
      <c r="L1244" s="9">
        <v>45663.625324074077</v>
      </c>
      <c r="M1244" s="9">
        <v>45663.625891203701</v>
      </c>
      <c r="N1244" t="s">
        <v>62</v>
      </c>
      <c r="O1244" t="s">
        <v>62</v>
      </c>
      <c r="P1244" s="8">
        <v>45663</v>
      </c>
      <c r="Q1244" t="s">
        <v>3864</v>
      </c>
      <c r="R1244" t="s">
        <v>3941</v>
      </c>
      <c r="AP1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Row],[Comentário]]=back!C1245,back!B1245,""))))))))</f>
        <v/>
      </c>
      <c r="AQ1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5" spans="1:44" x14ac:dyDescent="0.25">
      <c r="A1245" t="s">
        <v>5298</v>
      </c>
      <c r="B1245">
        <v>136746300</v>
      </c>
      <c r="C1245" t="s">
        <v>62</v>
      </c>
      <c r="E1245">
        <v>28663335</v>
      </c>
      <c r="F1245" t="s">
        <v>232</v>
      </c>
      <c r="G1245" t="s">
        <v>101</v>
      </c>
      <c r="K1245" s="9">
        <v>45663.625208333331</v>
      </c>
      <c r="L1245" s="9">
        <v>45663.6249537037</v>
      </c>
      <c r="M1245" s="9">
        <v>45663.625208333331</v>
      </c>
      <c r="N1245" t="s">
        <v>62</v>
      </c>
      <c r="O1245" t="s">
        <v>62</v>
      </c>
      <c r="P1245" s="8">
        <v>45663</v>
      </c>
      <c r="Q1245" t="s">
        <v>3864</v>
      </c>
      <c r="R1245" t="s">
        <v>3942</v>
      </c>
      <c r="AP1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Row],[Comentário]]=back!C1246,back!B1246,""))))))))</f>
        <v/>
      </c>
      <c r="AQ1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6" spans="1:44" x14ac:dyDescent="0.25">
      <c r="A1246" t="s">
        <v>5298</v>
      </c>
      <c r="B1246">
        <v>136745613</v>
      </c>
      <c r="C1246" t="s">
        <v>62</v>
      </c>
      <c r="E1246">
        <v>28663334</v>
      </c>
      <c r="F1246" t="s">
        <v>233</v>
      </c>
      <c r="G1246" t="s">
        <v>101</v>
      </c>
      <c r="K1246" s="9">
        <v>45663.622708333336</v>
      </c>
      <c r="L1246" s="9">
        <v>45663.622175925928</v>
      </c>
      <c r="M1246" s="9">
        <v>45663.622708333336</v>
      </c>
      <c r="N1246" t="s">
        <v>62</v>
      </c>
      <c r="O1246" t="s">
        <v>62</v>
      </c>
      <c r="P1246" s="8">
        <v>45663</v>
      </c>
      <c r="Q1246" t="s">
        <v>3864</v>
      </c>
      <c r="R1246" t="s">
        <v>3943</v>
      </c>
      <c r="AP1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Row],[Comentário]]=back!C1247,back!B1247,""))))))))</f>
        <v/>
      </c>
      <c r="AQ1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7" spans="1:44" x14ac:dyDescent="0.25">
      <c r="A1247" t="s">
        <v>5298</v>
      </c>
      <c r="B1247">
        <v>136743696</v>
      </c>
      <c r="C1247" t="s">
        <v>62</v>
      </c>
      <c r="E1247">
        <v>28663332</v>
      </c>
      <c r="F1247" t="s">
        <v>111</v>
      </c>
      <c r="G1247" t="s">
        <v>101</v>
      </c>
      <c r="K1247" s="9">
        <v>45663.615162037036</v>
      </c>
      <c r="L1247" s="9">
        <v>45663.614664351851</v>
      </c>
      <c r="M1247" s="9">
        <v>45663.615162037036</v>
      </c>
      <c r="N1247" t="s">
        <v>62</v>
      </c>
      <c r="O1247" t="s">
        <v>62</v>
      </c>
      <c r="P1247" s="8">
        <v>45663</v>
      </c>
      <c r="Q1247" t="s">
        <v>3864</v>
      </c>
      <c r="R1247" t="s">
        <v>3944</v>
      </c>
      <c r="AP1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Row],[Comentário]]=back!C1248,back!B1248,""))))))))</f>
        <v/>
      </c>
      <c r="AQ1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8" spans="1:44" x14ac:dyDescent="0.25">
      <c r="A1248" t="s">
        <v>5298</v>
      </c>
      <c r="B1248">
        <v>136743584</v>
      </c>
      <c r="C1248" t="s">
        <v>62</v>
      </c>
      <c r="E1248">
        <v>28663332</v>
      </c>
      <c r="F1248" t="s">
        <v>111</v>
      </c>
      <c r="G1248" t="s">
        <v>101</v>
      </c>
      <c r="K1248" s="9">
        <v>45663.614675925928</v>
      </c>
      <c r="L1248" s="9">
        <v>45663.613888888889</v>
      </c>
      <c r="M1248" s="9">
        <v>45663.716782407406</v>
      </c>
      <c r="N1248" t="s">
        <v>62</v>
      </c>
      <c r="O1248" t="s">
        <v>62</v>
      </c>
      <c r="P1248" s="8">
        <v>45663</v>
      </c>
      <c r="Q1248" t="s">
        <v>3864</v>
      </c>
      <c r="R1248" t="s">
        <v>3945</v>
      </c>
      <c r="AP1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Row],[Comentário]]=back!C1249,back!B1249,""))))))))</f>
        <v/>
      </c>
      <c r="AQ1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9" spans="1:44" x14ac:dyDescent="0.25">
      <c r="A1249" t="s">
        <v>5298</v>
      </c>
      <c r="B1249">
        <v>136743278</v>
      </c>
      <c r="C1249" t="s">
        <v>62</v>
      </c>
      <c r="E1249">
        <v>28663332</v>
      </c>
      <c r="F1249" t="s">
        <v>111</v>
      </c>
      <c r="G1249" t="s">
        <v>101</v>
      </c>
      <c r="K1249" s="9">
        <v>45663.61347222222</v>
      </c>
      <c r="L1249" s="9">
        <v>45663.613217592596</v>
      </c>
      <c r="M1249" s="9">
        <v>45663.61347222222</v>
      </c>
      <c r="N1249" t="s">
        <v>62</v>
      </c>
      <c r="O1249" t="s">
        <v>62</v>
      </c>
      <c r="P1249" s="8">
        <v>45663</v>
      </c>
      <c r="Q1249" t="s">
        <v>3864</v>
      </c>
      <c r="R1249" t="s">
        <v>3946</v>
      </c>
      <c r="AP1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Row],[Comentário]]=back!C1250,back!B1250,""))))))))</f>
        <v/>
      </c>
      <c r="AQ1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0" spans="1:44" x14ac:dyDescent="0.25">
      <c r="A1250" t="s">
        <v>5298</v>
      </c>
      <c r="B1250">
        <v>136742564</v>
      </c>
      <c r="C1250" t="s">
        <v>62</v>
      </c>
      <c r="E1250">
        <v>28663322</v>
      </c>
      <c r="F1250" t="s">
        <v>234</v>
      </c>
      <c r="G1250" t="s">
        <v>101</v>
      </c>
      <c r="K1250" s="9">
        <v>45663.610995370371</v>
      </c>
      <c r="L1250" s="9">
        <v>45663.608807870369</v>
      </c>
      <c r="M1250" s="9">
        <v>45663.610995370371</v>
      </c>
      <c r="N1250" t="s">
        <v>62</v>
      </c>
      <c r="O1250" t="s">
        <v>62</v>
      </c>
      <c r="P1250" s="8">
        <v>45663</v>
      </c>
      <c r="Q1250" t="s">
        <v>3864</v>
      </c>
      <c r="R1250" t="s">
        <v>3947</v>
      </c>
      <c r="AP1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Row],[Comentário]]=back!C1251,back!B1251,""))))))))</f>
        <v/>
      </c>
      <c r="AQ1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1" spans="1:44" x14ac:dyDescent="0.25">
      <c r="A1251" t="s">
        <v>5298</v>
      </c>
      <c r="B1251">
        <v>136718184</v>
      </c>
      <c r="C1251" t="s">
        <v>62</v>
      </c>
      <c r="E1251">
        <v>28591853</v>
      </c>
      <c r="F1251" t="s">
        <v>238</v>
      </c>
      <c r="G1251" t="s">
        <v>101</v>
      </c>
      <c r="I1251">
        <v>41058256</v>
      </c>
      <c r="J1251" t="s">
        <v>237</v>
      </c>
      <c r="K1251" s="9">
        <v>45663.46434027778</v>
      </c>
      <c r="L1251" s="9">
        <v>45663.590277777781</v>
      </c>
      <c r="M1251" s="9">
        <v>45663.607766203706</v>
      </c>
      <c r="N1251" t="s">
        <v>62</v>
      </c>
      <c r="O1251" t="s">
        <v>62</v>
      </c>
      <c r="P1251" s="8">
        <v>45663</v>
      </c>
      <c r="R1251" t="s">
        <v>3948</v>
      </c>
      <c r="S1251" t="s">
        <v>239</v>
      </c>
      <c r="T1251" t="s">
        <v>240</v>
      </c>
      <c r="U1251" t="s">
        <v>241</v>
      </c>
      <c r="V1251">
        <v>551135279970</v>
      </c>
      <c r="Y1251" t="s">
        <v>242</v>
      </c>
      <c r="Z1251" t="s">
        <v>106</v>
      </c>
      <c r="AA1251" t="s">
        <v>107</v>
      </c>
      <c r="AB1251" t="s">
        <v>243</v>
      </c>
      <c r="AC1251">
        <v>7054030</v>
      </c>
      <c r="AD1251" t="s">
        <v>244</v>
      </c>
      <c r="AE1251" t="s">
        <v>245</v>
      </c>
      <c r="AF1251">
        <v>747</v>
      </c>
      <c r="AM1251" t="s">
        <v>222</v>
      </c>
      <c r="AP1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Row],[Comentário]]=back!C1252,back!B1252,""))))))))</f>
        <v/>
      </c>
      <c r="AQ1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52" spans="1:44" x14ac:dyDescent="0.25">
      <c r="A1252" t="s">
        <v>5298</v>
      </c>
      <c r="B1252">
        <v>136741815</v>
      </c>
      <c r="C1252" t="s">
        <v>62</v>
      </c>
      <c r="E1252">
        <v>28591853</v>
      </c>
      <c r="F1252" t="s">
        <v>238</v>
      </c>
      <c r="G1252" t="s">
        <v>101</v>
      </c>
      <c r="I1252">
        <v>41058256</v>
      </c>
      <c r="J1252" t="s">
        <v>237</v>
      </c>
      <c r="K1252" s="9">
        <v>45663.607719907406</v>
      </c>
      <c r="L1252" s="9">
        <v>45663.606666666667</v>
      </c>
      <c r="M1252" s="9">
        <v>45663.607719907406</v>
      </c>
      <c r="N1252" t="s">
        <v>62</v>
      </c>
      <c r="O1252" t="s">
        <v>62</v>
      </c>
      <c r="P1252" s="8">
        <v>45663</v>
      </c>
      <c r="Q1252" t="s">
        <v>3864</v>
      </c>
      <c r="R1252" t="s">
        <v>3949</v>
      </c>
      <c r="S1252" t="s">
        <v>239</v>
      </c>
      <c r="T1252" t="s">
        <v>240</v>
      </c>
      <c r="U1252" t="s">
        <v>241</v>
      </c>
      <c r="V1252">
        <v>551135279970</v>
      </c>
      <c r="Y1252" t="s">
        <v>242</v>
      </c>
      <c r="Z1252" t="s">
        <v>106</v>
      </c>
      <c r="AA1252" t="s">
        <v>107</v>
      </c>
      <c r="AB1252" t="s">
        <v>243</v>
      </c>
      <c r="AC1252">
        <v>7054030</v>
      </c>
      <c r="AD1252" t="s">
        <v>244</v>
      </c>
      <c r="AE1252" t="s">
        <v>245</v>
      </c>
      <c r="AF1252">
        <v>747</v>
      </c>
      <c r="AM1252" t="s">
        <v>222</v>
      </c>
      <c r="AP1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Row],[Comentário]]=back!C1253,back!B1253,""))))))))</f>
        <v/>
      </c>
      <c r="AQ1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3" spans="1:44" x14ac:dyDescent="0.25">
      <c r="A1253" t="s">
        <v>5298</v>
      </c>
      <c r="B1253">
        <v>136731214</v>
      </c>
      <c r="C1253" t="s">
        <v>62</v>
      </c>
      <c r="E1253">
        <v>27543421</v>
      </c>
      <c r="F1253" t="s">
        <v>218</v>
      </c>
      <c r="G1253" t="s">
        <v>101</v>
      </c>
      <c r="I1253">
        <v>40502277</v>
      </c>
      <c r="J1253" t="s">
        <v>217</v>
      </c>
      <c r="K1253" s="9">
        <v>45663.556689814817</v>
      </c>
      <c r="L1253" s="9">
        <v>45663.583333333336</v>
      </c>
      <c r="M1253" s="9">
        <v>45663.606215277781</v>
      </c>
      <c r="N1253" t="s">
        <v>62</v>
      </c>
      <c r="O1253" t="s">
        <v>62</v>
      </c>
      <c r="P1253" s="8">
        <v>45663</v>
      </c>
      <c r="R1253" t="s">
        <v>3950</v>
      </c>
      <c r="S1253" t="s">
        <v>219</v>
      </c>
      <c r="T1253" t="s">
        <v>220</v>
      </c>
      <c r="Y1253" t="s">
        <v>221</v>
      </c>
      <c r="Z1253" t="s">
        <v>106</v>
      </c>
      <c r="AA1253" t="s">
        <v>107</v>
      </c>
      <c r="AB1253" t="s">
        <v>110</v>
      </c>
      <c r="AC1253">
        <v>2912010</v>
      </c>
      <c r="AD1253" t="s">
        <v>223</v>
      </c>
      <c r="AE1253" t="s">
        <v>224</v>
      </c>
      <c r="AF1253">
        <v>55</v>
      </c>
      <c r="AM1253" t="s">
        <v>222</v>
      </c>
      <c r="AN1253" t="s">
        <v>108</v>
      </c>
      <c r="AP1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Row],[Comentário]]=back!C1254,back!B1254,""))))))))</f>
        <v/>
      </c>
      <c r="AQ1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54" spans="1:44" x14ac:dyDescent="0.25">
      <c r="A1254" t="s">
        <v>5298</v>
      </c>
      <c r="B1254">
        <v>136741480</v>
      </c>
      <c r="C1254" t="s">
        <v>62</v>
      </c>
      <c r="E1254">
        <v>27543421</v>
      </c>
      <c r="F1254" t="s">
        <v>218</v>
      </c>
      <c r="G1254" t="s">
        <v>101</v>
      </c>
      <c r="I1254">
        <v>40502277</v>
      </c>
      <c r="J1254" t="s">
        <v>217</v>
      </c>
      <c r="K1254" s="9">
        <v>45663.606261574074</v>
      </c>
      <c r="L1254" s="9">
        <v>45663.605567129627</v>
      </c>
      <c r="M1254" s="9">
        <v>45663.606261574074</v>
      </c>
      <c r="N1254" t="s">
        <v>62</v>
      </c>
      <c r="O1254" t="s">
        <v>62</v>
      </c>
      <c r="P1254" s="8">
        <v>45663</v>
      </c>
      <c r="Q1254" t="s">
        <v>3864</v>
      </c>
      <c r="R1254" t="s">
        <v>3934</v>
      </c>
      <c r="S1254" t="s">
        <v>219</v>
      </c>
      <c r="T1254" t="s">
        <v>220</v>
      </c>
      <c r="Y1254" t="s">
        <v>221</v>
      </c>
      <c r="Z1254" t="s">
        <v>106</v>
      </c>
      <c r="AA1254" t="s">
        <v>107</v>
      </c>
      <c r="AB1254" t="s">
        <v>110</v>
      </c>
      <c r="AC1254">
        <v>2912010</v>
      </c>
      <c r="AD1254" t="s">
        <v>223</v>
      </c>
      <c r="AE1254" t="s">
        <v>224</v>
      </c>
      <c r="AF1254">
        <v>55</v>
      </c>
      <c r="AM1254" t="s">
        <v>222</v>
      </c>
      <c r="AN1254" t="s">
        <v>108</v>
      </c>
      <c r="AP1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Row],[Comentário]]=back!C1255,back!B1255,""))))))))</f>
        <v/>
      </c>
      <c r="AQ1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5" spans="1:44" x14ac:dyDescent="0.25">
      <c r="A1255" t="s">
        <v>5298</v>
      </c>
      <c r="B1255">
        <v>136740779</v>
      </c>
      <c r="C1255" t="s">
        <v>62</v>
      </c>
      <c r="E1255">
        <v>28663318</v>
      </c>
      <c r="F1255" t="s">
        <v>252</v>
      </c>
      <c r="G1255" t="s">
        <v>101</v>
      </c>
      <c r="K1255" s="9">
        <v>45663.603275462963</v>
      </c>
      <c r="L1255" s="9">
        <v>45663.603043981479</v>
      </c>
      <c r="M1255" s="9">
        <v>45663.603275462963</v>
      </c>
      <c r="N1255" t="s">
        <v>62</v>
      </c>
      <c r="O1255" t="s">
        <v>62</v>
      </c>
      <c r="P1255" s="8">
        <v>45663</v>
      </c>
      <c r="Q1255" t="s">
        <v>3864</v>
      </c>
      <c r="R1255" t="s">
        <v>3951</v>
      </c>
      <c r="AP1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Row],[Comentário]]=back!C1256,back!B1256,""))))))))</f>
        <v/>
      </c>
      <c r="AQ1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6" spans="1:44" x14ac:dyDescent="0.25">
      <c r="A1256" t="s">
        <v>5298</v>
      </c>
      <c r="B1256">
        <v>136740714</v>
      </c>
      <c r="C1256" t="s">
        <v>62</v>
      </c>
      <c r="E1256">
        <v>28663318</v>
      </c>
      <c r="F1256" t="s">
        <v>252</v>
      </c>
      <c r="G1256" t="s">
        <v>101</v>
      </c>
      <c r="K1256" s="9">
        <v>45663.60297453704</v>
      </c>
      <c r="L1256" s="9">
        <v>45663.602731481478</v>
      </c>
      <c r="M1256" s="9">
        <v>45663.60297453704</v>
      </c>
      <c r="N1256" t="s">
        <v>62</v>
      </c>
      <c r="O1256" t="s">
        <v>62</v>
      </c>
      <c r="P1256" s="8">
        <v>45663</v>
      </c>
      <c r="Q1256" t="s">
        <v>3864</v>
      </c>
      <c r="R1256" t="s">
        <v>3952</v>
      </c>
      <c r="AP1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Row],[Comentário]]=back!C1257,back!B1257,""))))))))</f>
        <v/>
      </c>
      <c r="AQ1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7" spans="1:44" x14ac:dyDescent="0.25">
      <c r="A1257" t="s">
        <v>5298</v>
      </c>
      <c r="B1257">
        <v>136740528</v>
      </c>
      <c r="C1257" t="s">
        <v>62</v>
      </c>
      <c r="E1257">
        <v>28663318</v>
      </c>
      <c r="F1257" t="s">
        <v>252</v>
      </c>
      <c r="G1257" t="s">
        <v>101</v>
      </c>
      <c r="K1257" s="9">
        <v>45663.602233796293</v>
      </c>
      <c r="L1257" s="9">
        <v>45663.602013888885</v>
      </c>
      <c r="M1257" s="9">
        <v>45663.602233796293</v>
      </c>
      <c r="N1257" t="s">
        <v>62</v>
      </c>
      <c r="O1257" t="s">
        <v>62</v>
      </c>
      <c r="P1257" s="8">
        <v>45663</v>
      </c>
      <c r="Q1257" t="s">
        <v>3864</v>
      </c>
      <c r="R1257" t="s">
        <v>3953</v>
      </c>
      <c r="AP1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Row],[Comentário]]=back!C1258,back!B1258,""))))))))</f>
        <v/>
      </c>
      <c r="AQ1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8" spans="1:44" x14ac:dyDescent="0.25">
      <c r="A1258" t="s">
        <v>5298</v>
      </c>
      <c r="B1258">
        <v>136740014</v>
      </c>
      <c r="C1258" t="s">
        <v>62</v>
      </c>
      <c r="E1258">
        <v>28663318</v>
      </c>
      <c r="F1258" t="s">
        <v>252</v>
      </c>
      <c r="G1258" t="s">
        <v>101</v>
      </c>
      <c r="K1258" s="9">
        <v>45663.599918981483</v>
      </c>
      <c r="L1258" s="9">
        <v>45663.599421296298</v>
      </c>
      <c r="M1258" s="9">
        <v>45663.599918981483</v>
      </c>
      <c r="N1258" t="s">
        <v>62</v>
      </c>
      <c r="O1258" t="s">
        <v>62</v>
      </c>
      <c r="P1258" s="8">
        <v>45663</v>
      </c>
      <c r="Q1258" t="s">
        <v>3864</v>
      </c>
      <c r="R1258" t="s">
        <v>3953</v>
      </c>
      <c r="AP1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Row],[Comentário]]=back!C1259,back!B1259,""))))))))</f>
        <v/>
      </c>
      <c r="AQ1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9" spans="1:44" x14ac:dyDescent="0.25">
      <c r="A1259" t="s">
        <v>5298</v>
      </c>
      <c r="B1259">
        <v>136739114</v>
      </c>
      <c r="C1259" t="s">
        <v>62</v>
      </c>
      <c r="E1259">
        <v>28663314</v>
      </c>
      <c r="F1259" t="s">
        <v>175</v>
      </c>
      <c r="G1259" t="s">
        <v>101</v>
      </c>
      <c r="K1259" s="9">
        <v>45663.596388888887</v>
      </c>
      <c r="L1259" s="9">
        <v>45663.59375</v>
      </c>
      <c r="M1259" s="9">
        <v>45663.596388888887</v>
      </c>
      <c r="N1259" t="s">
        <v>62</v>
      </c>
      <c r="O1259" t="s">
        <v>62</v>
      </c>
      <c r="P1259" s="8">
        <v>45663</v>
      </c>
      <c r="Q1259" t="s">
        <v>3868</v>
      </c>
      <c r="R1259" t="s">
        <v>3954</v>
      </c>
      <c r="AP1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Row],[Comentário]]=back!C1260,back!B1260,""))))))))</f>
        <v/>
      </c>
      <c r="AQ1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0" spans="1:44" x14ac:dyDescent="0.25">
      <c r="A1260" t="s">
        <v>5298</v>
      </c>
      <c r="B1260">
        <v>136738726</v>
      </c>
      <c r="C1260" t="s">
        <v>62</v>
      </c>
      <c r="E1260">
        <v>28663314</v>
      </c>
      <c r="F1260" t="s">
        <v>175</v>
      </c>
      <c r="G1260" t="s">
        <v>101</v>
      </c>
      <c r="K1260" s="9">
        <v>45663.594571759262</v>
      </c>
      <c r="L1260" s="9">
        <v>45663.592951388891</v>
      </c>
      <c r="M1260" s="9">
        <v>45663.594583333332</v>
      </c>
      <c r="N1260" t="s">
        <v>62</v>
      </c>
      <c r="O1260" t="s">
        <v>62</v>
      </c>
      <c r="P1260" s="8">
        <v>45663</v>
      </c>
      <c r="Q1260" t="s">
        <v>3864</v>
      </c>
      <c r="R1260" t="s">
        <v>3905</v>
      </c>
      <c r="AP1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Row],[Comentário]]=back!C1261,back!B1261,""))))))))</f>
        <v/>
      </c>
      <c r="AQ1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1" spans="1:44" x14ac:dyDescent="0.25">
      <c r="A1261" t="s">
        <v>5298</v>
      </c>
      <c r="B1261">
        <v>136738379</v>
      </c>
      <c r="C1261" t="s">
        <v>62</v>
      </c>
      <c r="E1261">
        <v>28663314</v>
      </c>
      <c r="F1261" t="s">
        <v>175</v>
      </c>
      <c r="G1261" t="s">
        <v>101</v>
      </c>
      <c r="K1261" s="9">
        <v>45663.592951388891</v>
      </c>
      <c r="L1261" s="9">
        <v>45663.592546296299</v>
      </c>
      <c r="M1261" s="9">
        <v>45663.592951388891</v>
      </c>
      <c r="N1261" t="s">
        <v>62</v>
      </c>
      <c r="O1261" t="s">
        <v>62</v>
      </c>
      <c r="P1261" s="8">
        <v>45663</v>
      </c>
      <c r="Q1261" t="s">
        <v>3864</v>
      </c>
      <c r="R1261" t="s">
        <v>3909</v>
      </c>
      <c r="AP1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Row],[Comentário]]=back!C1262,back!B1262,""))))))))</f>
        <v/>
      </c>
      <c r="AQ1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2" spans="1:44" x14ac:dyDescent="0.25">
      <c r="A1262" t="s">
        <v>5298</v>
      </c>
      <c r="B1262">
        <v>136737655</v>
      </c>
      <c r="C1262" t="s">
        <v>62</v>
      </c>
      <c r="E1262">
        <v>28663314</v>
      </c>
      <c r="F1262" t="s">
        <v>175</v>
      </c>
      <c r="G1262" t="s">
        <v>101</v>
      </c>
      <c r="K1262" s="9">
        <v>45663.590312499997</v>
      </c>
      <c r="L1262" s="9">
        <v>45663.588067129633</v>
      </c>
      <c r="M1262" s="9">
        <v>45663.590312499997</v>
      </c>
      <c r="N1262" t="s">
        <v>62</v>
      </c>
      <c r="O1262" t="s">
        <v>62</v>
      </c>
      <c r="P1262" s="8">
        <v>45663</v>
      </c>
      <c r="Q1262" t="s">
        <v>3864</v>
      </c>
      <c r="R1262" t="s">
        <v>3905</v>
      </c>
      <c r="AP1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Row],[Comentário]]=back!C1263,back!B1263,""))))))))</f>
        <v/>
      </c>
      <c r="AQ1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3" spans="1:44" x14ac:dyDescent="0.25">
      <c r="A1263" t="s">
        <v>5298</v>
      </c>
      <c r="B1263">
        <v>136736949</v>
      </c>
      <c r="C1263" t="s">
        <v>62</v>
      </c>
      <c r="E1263">
        <v>28663313</v>
      </c>
      <c r="F1263" t="s">
        <v>259</v>
      </c>
      <c r="G1263" t="s">
        <v>101</v>
      </c>
      <c r="K1263" s="9">
        <v>45663.587071759262</v>
      </c>
      <c r="L1263" s="9">
        <v>45663.586446759262</v>
      </c>
      <c r="M1263" s="9">
        <v>45663.587071759262</v>
      </c>
      <c r="N1263" t="s">
        <v>62</v>
      </c>
      <c r="O1263" t="s">
        <v>62</v>
      </c>
      <c r="P1263" s="8">
        <v>45663</v>
      </c>
      <c r="Q1263" t="s">
        <v>3864</v>
      </c>
      <c r="R1263" t="s">
        <v>3955</v>
      </c>
      <c r="AP1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Row],[Comentário]]=back!C1264,back!B1264,""))))))))</f>
        <v/>
      </c>
      <c r="AQ1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4" spans="1:44" x14ac:dyDescent="0.25">
      <c r="A1264" t="s">
        <v>5298</v>
      </c>
      <c r="B1264">
        <v>136736564</v>
      </c>
      <c r="C1264" t="s">
        <v>62</v>
      </c>
      <c r="E1264">
        <v>28663313</v>
      </c>
      <c r="F1264" t="s">
        <v>259</v>
      </c>
      <c r="G1264" t="s">
        <v>101</v>
      </c>
      <c r="K1264" s="9">
        <v>45663.585219907407</v>
      </c>
      <c r="L1264" s="9">
        <v>45663.584444444445</v>
      </c>
      <c r="M1264" s="9">
        <v>45663.585231481484</v>
      </c>
      <c r="N1264" t="s">
        <v>62</v>
      </c>
      <c r="O1264" t="s">
        <v>62</v>
      </c>
      <c r="P1264" s="8">
        <v>45663</v>
      </c>
      <c r="Q1264" t="s">
        <v>3864</v>
      </c>
      <c r="R1264" t="s">
        <v>3956</v>
      </c>
      <c r="AP1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Row],[Comentário]]=back!C1265,back!B1265,""))))))))</f>
        <v/>
      </c>
      <c r="AQ1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5" spans="1:44" x14ac:dyDescent="0.25">
      <c r="A1265" t="s">
        <v>5298</v>
      </c>
      <c r="B1265">
        <v>136736368</v>
      </c>
      <c r="C1265" t="s">
        <v>62</v>
      </c>
      <c r="E1265">
        <v>28663310</v>
      </c>
      <c r="F1265" t="s">
        <v>262</v>
      </c>
      <c r="G1265" t="s">
        <v>101</v>
      </c>
      <c r="K1265" s="9">
        <v>45663.584270833337</v>
      </c>
      <c r="L1265" s="9">
        <v>45663.583379629628</v>
      </c>
      <c r="M1265" s="9">
        <v>45663.584270833337</v>
      </c>
      <c r="N1265" t="s">
        <v>62</v>
      </c>
      <c r="O1265" t="s">
        <v>62</v>
      </c>
      <c r="P1265" s="8">
        <v>45663</v>
      </c>
      <c r="Q1265" t="s">
        <v>3864</v>
      </c>
      <c r="R1265" t="s">
        <v>3957</v>
      </c>
      <c r="AP1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Row],[Comentário]]=back!C1266,back!B1266,""))))))))</f>
        <v/>
      </c>
      <c r="AQ1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6" spans="1:44" x14ac:dyDescent="0.25">
      <c r="A1266" t="s">
        <v>5298</v>
      </c>
      <c r="B1266">
        <v>136736144</v>
      </c>
      <c r="C1266" t="s">
        <v>62</v>
      </c>
      <c r="E1266">
        <v>28663310</v>
      </c>
      <c r="F1266" t="s">
        <v>262</v>
      </c>
      <c r="G1266" t="s">
        <v>101</v>
      </c>
      <c r="K1266" s="9">
        <v>45663.583194444444</v>
      </c>
      <c r="L1266" s="9">
        <v>45663.582314814812</v>
      </c>
      <c r="M1266" s="9">
        <v>45663.583194444444</v>
      </c>
      <c r="N1266" t="s">
        <v>62</v>
      </c>
      <c r="O1266" t="s">
        <v>62</v>
      </c>
      <c r="P1266" s="8">
        <v>45663</v>
      </c>
      <c r="Q1266" t="s">
        <v>3864</v>
      </c>
      <c r="R1266" t="s">
        <v>3957</v>
      </c>
      <c r="AP1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Row],[Comentário]]=back!C1267,back!B1267,""))))))))</f>
        <v/>
      </c>
      <c r="AQ1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7" spans="1:44" x14ac:dyDescent="0.25">
      <c r="A1267" t="s">
        <v>5298</v>
      </c>
      <c r="B1267">
        <v>136735843</v>
      </c>
      <c r="C1267" t="s">
        <v>62</v>
      </c>
      <c r="E1267">
        <v>28663307</v>
      </c>
      <c r="F1267" t="s">
        <v>263</v>
      </c>
      <c r="G1267" t="s">
        <v>101</v>
      </c>
      <c r="K1267" s="9">
        <v>45663.581886574073</v>
      </c>
      <c r="L1267" s="9">
        <v>45663.581631944442</v>
      </c>
      <c r="M1267" s="9">
        <v>45663.581886574073</v>
      </c>
      <c r="N1267" t="s">
        <v>62</v>
      </c>
      <c r="O1267" t="s">
        <v>62</v>
      </c>
      <c r="P1267" s="8">
        <v>45663</v>
      </c>
      <c r="Q1267" t="s">
        <v>3864</v>
      </c>
      <c r="R1267" t="s">
        <v>3958</v>
      </c>
      <c r="AP1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Row],[Comentário]]=back!C1268,back!B1268,""))))))))</f>
        <v/>
      </c>
      <c r="AQ1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8" spans="1:44" x14ac:dyDescent="0.25">
      <c r="A1268" t="s">
        <v>5298</v>
      </c>
      <c r="B1268">
        <v>136735699</v>
      </c>
      <c r="C1268" t="s">
        <v>62</v>
      </c>
      <c r="E1268">
        <v>28663304</v>
      </c>
      <c r="F1268" t="s">
        <v>264</v>
      </c>
      <c r="G1268" t="s">
        <v>101</v>
      </c>
      <c r="K1268" s="9">
        <v>45663.581250000003</v>
      </c>
      <c r="L1268" s="9">
        <v>45663.580972222226</v>
      </c>
      <c r="M1268" s="9">
        <v>45663.581250000003</v>
      </c>
      <c r="N1268" t="s">
        <v>62</v>
      </c>
      <c r="O1268" t="s">
        <v>62</v>
      </c>
      <c r="P1268" s="8">
        <v>45663</v>
      </c>
      <c r="Q1268" t="s">
        <v>3864</v>
      </c>
      <c r="R1268" t="s">
        <v>3959</v>
      </c>
      <c r="AP1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Row],[Comentário]]=back!C1269,back!B1269,""))))))))</f>
        <v/>
      </c>
      <c r="AQ1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9" spans="1:44" x14ac:dyDescent="0.25">
      <c r="A1269" t="s">
        <v>5298</v>
      </c>
      <c r="B1269">
        <v>136735642</v>
      </c>
      <c r="C1269" t="s">
        <v>62</v>
      </c>
      <c r="E1269">
        <v>28663304</v>
      </c>
      <c r="F1269" t="s">
        <v>264</v>
      </c>
      <c r="G1269" t="s">
        <v>101</v>
      </c>
      <c r="K1269" s="9">
        <v>45663.580960648149</v>
      </c>
      <c r="L1269" s="9">
        <v>45663.580092592594</v>
      </c>
      <c r="M1269" s="9">
        <v>45663.580960648149</v>
      </c>
      <c r="N1269" t="s">
        <v>62</v>
      </c>
      <c r="O1269" t="s">
        <v>62</v>
      </c>
      <c r="P1269" s="8">
        <v>45663</v>
      </c>
      <c r="Q1269" t="s">
        <v>3864</v>
      </c>
      <c r="R1269" t="s">
        <v>3960</v>
      </c>
      <c r="AP1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Row],[Comentário]]=back!C1270,back!B1270,""))))))))</f>
        <v/>
      </c>
      <c r="AQ1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0" spans="1:44" x14ac:dyDescent="0.25">
      <c r="A1270" t="s">
        <v>5298</v>
      </c>
      <c r="B1270">
        <v>136735468</v>
      </c>
      <c r="C1270" t="s">
        <v>62</v>
      </c>
      <c r="E1270">
        <v>28663278</v>
      </c>
      <c r="F1270" t="s">
        <v>266</v>
      </c>
      <c r="G1270" t="s">
        <v>101</v>
      </c>
      <c r="K1270" s="9">
        <v>45663.580034722225</v>
      </c>
      <c r="L1270" s="9">
        <v>45663.579456018517</v>
      </c>
      <c r="M1270" s="9">
        <v>45663.580034722225</v>
      </c>
      <c r="N1270" t="s">
        <v>62</v>
      </c>
      <c r="O1270" t="s">
        <v>62</v>
      </c>
      <c r="P1270" s="8">
        <v>45663</v>
      </c>
      <c r="Q1270" t="s">
        <v>3864</v>
      </c>
      <c r="R1270" t="s">
        <v>3961</v>
      </c>
      <c r="AP1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Row],[Comentário]]=back!C1271,back!B1271,""))))))))</f>
        <v/>
      </c>
      <c r="AQ1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1" spans="1:44" x14ac:dyDescent="0.25">
      <c r="A1271" t="s">
        <v>5298</v>
      </c>
      <c r="B1271">
        <v>136735307</v>
      </c>
      <c r="C1271" t="s">
        <v>62</v>
      </c>
      <c r="E1271">
        <v>28663265</v>
      </c>
      <c r="F1271" t="s">
        <v>267</v>
      </c>
      <c r="G1271" t="s">
        <v>101</v>
      </c>
      <c r="K1271" s="9">
        <v>45663.579305555555</v>
      </c>
      <c r="L1271" s="9">
        <v>45663.579108796293</v>
      </c>
      <c r="M1271" s="9">
        <v>45663.579305555555</v>
      </c>
      <c r="N1271" t="s">
        <v>62</v>
      </c>
      <c r="O1271" t="s">
        <v>62</v>
      </c>
      <c r="P1271" s="8">
        <v>45663</v>
      </c>
      <c r="Q1271" t="s">
        <v>3864</v>
      </c>
      <c r="R1271" t="s">
        <v>3962</v>
      </c>
      <c r="AP1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Row],[Comentário]]=back!C1272,back!B1272,""))))))))</f>
        <v/>
      </c>
      <c r="AQ1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2" spans="1:44" x14ac:dyDescent="0.25">
      <c r="A1272" t="s">
        <v>5298</v>
      </c>
      <c r="B1272">
        <v>136735244</v>
      </c>
      <c r="C1272" t="s">
        <v>62</v>
      </c>
      <c r="E1272">
        <v>28663265</v>
      </c>
      <c r="F1272" t="s">
        <v>267</v>
      </c>
      <c r="G1272" t="s">
        <v>101</v>
      </c>
      <c r="K1272" s="9">
        <v>45663.579039351855</v>
      </c>
      <c r="L1272" s="9">
        <v>45663.5783912037</v>
      </c>
      <c r="M1272" s="9">
        <v>45663.579039351855</v>
      </c>
      <c r="N1272" t="s">
        <v>62</v>
      </c>
      <c r="O1272" t="s">
        <v>62</v>
      </c>
      <c r="P1272" s="8">
        <v>45663</v>
      </c>
      <c r="Q1272" t="s">
        <v>3864</v>
      </c>
      <c r="R1272" t="s">
        <v>3963</v>
      </c>
      <c r="AP1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Row],[Comentário]]=back!C1273,back!B1273,""))))))))</f>
        <v/>
      </c>
      <c r="AQ1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3" spans="1:44" x14ac:dyDescent="0.25">
      <c r="A1273" t="s">
        <v>5298</v>
      </c>
      <c r="B1273">
        <v>136735099</v>
      </c>
      <c r="C1273" t="s">
        <v>62</v>
      </c>
      <c r="E1273">
        <v>28663265</v>
      </c>
      <c r="F1273" t="s">
        <v>267</v>
      </c>
      <c r="G1273" t="s">
        <v>101</v>
      </c>
      <c r="K1273" s="9">
        <v>45663.5784375</v>
      </c>
      <c r="L1273" s="9">
        <v>45663.578125</v>
      </c>
      <c r="M1273" s="9">
        <v>45663.5784375</v>
      </c>
      <c r="N1273" t="s">
        <v>62</v>
      </c>
      <c r="O1273" t="s">
        <v>62</v>
      </c>
      <c r="P1273" s="8">
        <v>45663</v>
      </c>
      <c r="Q1273" t="s">
        <v>3864</v>
      </c>
      <c r="R1273" t="s">
        <v>3964</v>
      </c>
      <c r="AP1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Row],[Comentário]]=back!C1274,back!B1274,""))))))))</f>
        <v/>
      </c>
      <c r="AQ1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4" spans="1:44" x14ac:dyDescent="0.25">
      <c r="A1274" t="s">
        <v>5298</v>
      </c>
      <c r="B1274">
        <v>136735035</v>
      </c>
      <c r="C1274" t="s">
        <v>62</v>
      </c>
      <c r="E1274">
        <v>28663260</v>
      </c>
      <c r="F1274" t="s">
        <v>268</v>
      </c>
      <c r="G1274" t="s">
        <v>101</v>
      </c>
      <c r="K1274" s="9">
        <v>45663.578090277777</v>
      </c>
      <c r="L1274" s="9">
        <v>45663.577476851853</v>
      </c>
      <c r="M1274" s="9">
        <v>45663.578090277777</v>
      </c>
      <c r="N1274" t="s">
        <v>62</v>
      </c>
      <c r="O1274" t="s">
        <v>62</v>
      </c>
      <c r="P1274" s="8">
        <v>45663</v>
      </c>
      <c r="Q1274" t="s">
        <v>3864</v>
      </c>
      <c r="R1274" t="s">
        <v>3965</v>
      </c>
      <c r="AP1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Row],[Comentário]]=back!C1275,back!B1275,""))))))))</f>
        <v/>
      </c>
      <c r="AQ1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5" spans="1:44" x14ac:dyDescent="0.25">
      <c r="A1275" t="s">
        <v>5298</v>
      </c>
      <c r="B1275">
        <v>136734907</v>
      </c>
      <c r="C1275" t="s">
        <v>62</v>
      </c>
      <c r="E1275">
        <v>28663256</v>
      </c>
      <c r="F1275" t="s">
        <v>269</v>
      </c>
      <c r="G1275" t="s">
        <v>101</v>
      </c>
      <c r="K1275" s="9">
        <v>45663.57739583333</v>
      </c>
      <c r="L1275" s="9">
        <v>45663.577233796299</v>
      </c>
      <c r="M1275" s="9">
        <v>45663.57739583333</v>
      </c>
      <c r="N1275" t="s">
        <v>62</v>
      </c>
      <c r="O1275" t="s">
        <v>62</v>
      </c>
      <c r="P1275" s="8">
        <v>45663</v>
      </c>
      <c r="Q1275" t="s">
        <v>3864</v>
      </c>
      <c r="R1275" t="s">
        <v>3966</v>
      </c>
      <c r="AP1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Row],[Comentário]]=back!C1276,back!B1276,""))))))))</f>
        <v/>
      </c>
      <c r="AQ1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6" spans="1:44" x14ac:dyDescent="0.25">
      <c r="A1276" t="s">
        <v>5298</v>
      </c>
      <c r="B1276">
        <v>136734556</v>
      </c>
      <c r="C1276" t="s">
        <v>62</v>
      </c>
      <c r="E1276">
        <v>28663250</v>
      </c>
      <c r="F1276" t="s">
        <v>177</v>
      </c>
      <c r="G1276" t="s">
        <v>101</v>
      </c>
      <c r="K1276" s="9">
        <v>45663.576354166667</v>
      </c>
      <c r="L1276" s="9">
        <v>45663.576388888891</v>
      </c>
      <c r="M1276" s="9">
        <v>45663.576354166667</v>
      </c>
      <c r="N1276" t="s">
        <v>62</v>
      </c>
      <c r="O1276" t="s">
        <v>62</v>
      </c>
      <c r="P1276" s="8">
        <v>45663</v>
      </c>
      <c r="Q1276" t="s">
        <v>3868</v>
      </c>
      <c r="R1276" t="s">
        <v>3967</v>
      </c>
      <c r="AP1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Row],[Comentário]]=back!C1277,back!B1277,""))))))))</f>
        <v/>
      </c>
      <c r="AQ1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7" spans="1:44" x14ac:dyDescent="0.25">
      <c r="A1277" t="s">
        <v>5298</v>
      </c>
      <c r="B1277">
        <v>136733672</v>
      </c>
      <c r="C1277" t="s">
        <v>62</v>
      </c>
      <c r="E1277">
        <v>28663250</v>
      </c>
      <c r="F1277" t="s">
        <v>177</v>
      </c>
      <c r="G1277" t="s">
        <v>101</v>
      </c>
      <c r="K1277" s="9">
        <v>45663.571898148148</v>
      </c>
      <c r="L1277" s="9">
        <v>45663.568807870368</v>
      </c>
      <c r="M1277" s="9">
        <v>45663.571898148148</v>
      </c>
      <c r="N1277" t="s">
        <v>62</v>
      </c>
      <c r="O1277" t="s">
        <v>62</v>
      </c>
      <c r="P1277" s="8">
        <v>45663</v>
      </c>
      <c r="Q1277" t="s">
        <v>3864</v>
      </c>
      <c r="R1277" t="s">
        <v>3911</v>
      </c>
      <c r="AP1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Row],[Comentário]]=back!C1278,back!B1278,""))))))))</f>
        <v/>
      </c>
      <c r="AQ1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8" spans="1:44" x14ac:dyDescent="0.25">
      <c r="A1278" t="s">
        <v>5298</v>
      </c>
      <c r="B1278">
        <v>136733088</v>
      </c>
      <c r="C1278" t="s">
        <v>62</v>
      </c>
      <c r="E1278">
        <v>28663250</v>
      </c>
      <c r="F1278" t="s">
        <v>177</v>
      </c>
      <c r="G1278" t="s">
        <v>101</v>
      </c>
      <c r="K1278" s="9">
        <v>45663.568738425929</v>
      </c>
      <c r="L1278" s="9">
        <v>45663.567928240744</v>
      </c>
      <c r="M1278" s="9">
        <v>45663.568738425929</v>
      </c>
      <c r="N1278" t="s">
        <v>62</v>
      </c>
      <c r="O1278" t="s">
        <v>62</v>
      </c>
      <c r="P1278" s="8">
        <v>45663</v>
      </c>
      <c r="Q1278" t="s">
        <v>3864</v>
      </c>
      <c r="R1278" t="s">
        <v>3968</v>
      </c>
      <c r="AP1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Row],[Comentário]]=back!C1279,back!B1279,""))))))))</f>
        <v/>
      </c>
      <c r="AQ1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9" spans="1:44" x14ac:dyDescent="0.25">
      <c r="A1279" t="s">
        <v>5298</v>
      </c>
      <c r="B1279">
        <v>136732932</v>
      </c>
      <c r="C1279" t="s">
        <v>62</v>
      </c>
      <c r="E1279">
        <v>28663250</v>
      </c>
      <c r="F1279" t="s">
        <v>177</v>
      </c>
      <c r="G1279" t="s">
        <v>101</v>
      </c>
      <c r="K1279" s="9">
        <v>45663.567962962959</v>
      </c>
      <c r="L1279" s="9">
        <v>45663.567418981482</v>
      </c>
      <c r="M1279" s="9">
        <v>45663.567962962959</v>
      </c>
      <c r="N1279" t="s">
        <v>62</v>
      </c>
      <c r="O1279" t="s">
        <v>62</v>
      </c>
      <c r="P1279" s="8">
        <v>45663</v>
      </c>
      <c r="Q1279" t="s">
        <v>3864</v>
      </c>
      <c r="R1279" t="s">
        <v>3969</v>
      </c>
      <c r="AP1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Row],[Comentário]]=back!C1280,back!B1280,""))))))))</f>
        <v/>
      </c>
      <c r="AQ1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0" spans="1:44" x14ac:dyDescent="0.25">
      <c r="A1280" t="s">
        <v>5298</v>
      </c>
      <c r="B1280">
        <v>136732844</v>
      </c>
      <c r="C1280" t="s">
        <v>62</v>
      </c>
      <c r="E1280">
        <v>28663248</v>
      </c>
      <c r="F1280" t="s">
        <v>270</v>
      </c>
      <c r="G1280" t="s">
        <v>101</v>
      </c>
      <c r="K1280" s="9">
        <v>45663.567384259259</v>
      </c>
      <c r="L1280" s="9">
        <v>45663.566886574074</v>
      </c>
      <c r="M1280" s="9">
        <v>45663.567384259259</v>
      </c>
      <c r="N1280" t="s">
        <v>62</v>
      </c>
      <c r="O1280" t="s">
        <v>62</v>
      </c>
      <c r="P1280" s="8">
        <v>45663</v>
      </c>
      <c r="Q1280" t="s">
        <v>3864</v>
      </c>
      <c r="R1280" t="s">
        <v>3970</v>
      </c>
      <c r="AP1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Row],[Comentário]]=back!C1281,back!B1281,""))))))))</f>
        <v/>
      </c>
      <c r="AQ1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1" spans="1:44" x14ac:dyDescent="0.25">
      <c r="A1281" t="s">
        <v>5298</v>
      </c>
      <c r="B1281">
        <v>136732764</v>
      </c>
      <c r="C1281" t="s">
        <v>62</v>
      </c>
      <c r="E1281">
        <v>28663244</v>
      </c>
      <c r="F1281" t="s">
        <v>271</v>
      </c>
      <c r="G1281" t="s">
        <v>101</v>
      </c>
      <c r="K1281" s="9">
        <v>45663.566782407404</v>
      </c>
      <c r="L1281" s="9">
        <v>45663.564560185187</v>
      </c>
      <c r="M1281" s="9">
        <v>45663.566782407404</v>
      </c>
      <c r="N1281" t="s">
        <v>62</v>
      </c>
      <c r="O1281" t="s">
        <v>62</v>
      </c>
      <c r="P1281" s="8">
        <v>45663</v>
      </c>
      <c r="Q1281" t="s">
        <v>3864</v>
      </c>
      <c r="R1281" t="s">
        <v>3971</v>
      </c>
      <c r="AP1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Row],[Comentário]]=back!C1282,back!B1282,""))))))))</f>
        <v/>
      </c>
      <c r="AQ1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2" spans="1:44" x14ac:dyDescent="0.25">
      <c r="A1282" t="s">
        <v>5298</v>
      </c>
      <c r="B1282">
        <v>136732380</v>
      </c>
      <c r="C1282" t="s">
        <v>62</v>
      </c>
      <c r="E1282">
        <v>28663236</v>
      </c>
      <c r="F1282" t="s">
        <v>272</v>
      </c>
      <c r="G1282" t="s">
        <v>101</v>
      </c>
      <c r="K1282" s="9">
        <v>45663.564236111109</v>
      </c>
      <c r="L1282" s="9">
        <v>45663.563368055555</v>
      </c>
      <c r="M1282" s="9">
        <v>45663.564236111109</v>
      </c>
      <c r="N1282" t="s">
        <v>62</v>
      </c>
      <c r="O1282" t="s">
        <v>62</v>
      </c>
      <c r="P1282" s="8">
        <v>45663</v>
      </c>
      <c r="Q1282" t="s">
        <v>3864</v>
      </c>
      <c r="R1282" t="s">
        <v>3972</v>
      </c>
      <c r="AP1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Row],[Comentário]]=back!C1283,back!B1283,""))))))))</f>
        <v/>
      </c>
      <c r="AQ1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3" spans="1:44" x14ac:dyDescent="0.25">
      <c r="A1283" t="s">
        <v>5298</v>
      </c>
      <c r="B1283">
        <v>136732255</v>
      </c>
      <c r="C1283" t="s">
        <v>62</v>
      </c>
      <c r="E1283">
        <v>28663234</v>
      </c>
      <c r="F1283" t="s">
        <v>273</v>
      </c>
      <c r="G1283" t="s">
        <v>101</v>
      </c>
      <c r="K1283" s="9">
        <v>45663.563333333332</v>
      </c>
      <c r="L1283" s="9">
        <v>45663.562708333331</v>
      </c>
      <c r="M1283" s="9">
        <v>45663.563333333332</v>
      </c>
      <c r="N1283" t="s">
        <v>62</v>
      </c>
      <c r="O1283" t="s">
        <v>62</v>
      </c>
      <c r="P1283" s="8">
        <v>45663</v>
      </c>
      <c r="Q1283" t="s">
        <v>3864</v>
      </c>
      <c r="R1283" t="s">
        <v>3973</v>
      </c>
      <c r="AP1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Row],[Comentário]]=back!C1284,back!B1284,""))))))))</f>
        <v/>
      </c>
      <c r="AQ1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4" spans="1:44" x14ac:dyDescent="0.25">
      <c r="A1284" t="s">
        <v>5298</v>
      </c>
      <c r="B1284">
        <v>136732164</v>
      </c>
      <c r="C1284" t="s">
        <v>62</v>
      </c>
      <c r="E1284">
        <v>28663229</v>
      </c>
      <c r="F1284" t="s">
        <v>275</v>
      </c>
      <c r="G1284" t="s">
        <v>101</v>
      </c>
      <c r="K1284" s="9">
        <v>45663.562662037039</v>
      </c>
      <c r="L1284" s="9">
        <v>45663.562349537038</v>
      </c>
      <c r="M1284" s="9">
        <v>45663.562662037039</v>
      </c>
      <c r="N1284" t="s">
        <v>62</v>
      </c>
      <c r="O1284" t="s">
        <v>62</v>
      </c>
      <c r="P1284" s="8">
        <v>45663</v>
      </c>
      <c r="Q1284" t="s">
        <v>3864</v>
      </c>
      <c r="R1284" t="s">
        <v>3974</v>
      </c>
      <c r="AP1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Row],[Comentário]]=back!C1285,back!B1285,""))))))))</f>
        <v/>
      </c>
      <c r="AQ1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5" spans="1:44" x14ac:dyDescent="0.25">
      <c r="A1285" t="s">
        <v>5298</v>
      </c>
      <c r="B1285">
        <v>136732108</v>
      </c>
      <c r="C1285" t="s">
        <v>62</v>
      </c>
      <c r="E1285">
        <v>28663227</v>
      </c>
      <c r="F1285" t="s">
        <v>276</v>
      </c>
      <c r="G1285" t="s">
        <v>101</v>
      </c>
      <c r="K1285" s="9">
        <v>45663.562326388892</v>
      </c>
      <c r="L1285" s="9">
        <v>45663.561967592592</v>
      </c>
      <c r="M1285" s="9">
        <v>45663.562337962961</v>
      </c>
      <c r="N1285" t="s">
        <v>62</v>
      </c>
      <c r="O1285" t="s">
        <v>62</v>
      </c>
      <c r="P1285" s="8">
        <v>45663</v>
      </c>
      <c r="Q1285" t="s">
        <v>3864</v>
      </c>
      <c r="R1285" t="s">
        <v>3975</v>
      </c>
      <c r="AP1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Row],[Comentário]]=back!C1286,back!B1286,""))))))))</f>
        <v/>
      </c>
      <c r="AQ1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6" spans="1:44" x14ac:dyDescent="0.25">
      <c r="A1286" t="s">
        <v>5298</v>
      </c>
      <c r="B1286">
        <v>136732054</v>
      </c>
      <c r="C1286" t="s">
        <v>62</v>
      </c>
      <c r="E1286">
        <v>28663224</v>
      </c>
      <c r="F1286" t="s">
        <v>277</v>
      </c>
      <c r="G1286" t="s">
        <v>101</v>
      </c>
      <c r="K1286" s="9">
        <v>45663.561932870369</v>
      </c>
      <c r="L1286" s="9">
        <v>45663.56108796296</v>
      </c>
      <c r="M1286" s="9">
        <v>45663.561932870369</v>
      </c>
      <c r="N1286" t="s">
        <v>62</v>
      </c>
      <c r="O1286" t="s">
        <v>62</v>
      </c>
      <c r="P1286" s="8">
        <v>45663</v>
      </c>
      <c r="Q1286" t="s">
        <v>3864</v>
      </c>
      <c r="R1286" t="s">
        <v>3976</v>
      </c>
      <c r="AP1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Row],[Comentário]]=back!C1287,back!B1287,""))))))))</f>
        <v/>
      </c>
      <c r="AQ1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7" spans="1:44" x14ac:dyDescent="0.25">
      <c r="A1287" t="s">
        <v>5298</v>
      </c>
      <c r="B1287">
        <v>136731918</v>
      </c>
      <c r="C1287" t="s">
        <v>62</v>
      </c>
      <c r="E1287">
        <v>28663224</v>
      </c>
      <c r="F1287" t="s">
        <v>277</v>
      </c>
      <c r="G1287" t="s">
        <v>101</v>
      </c>
      <c r="K1287" s="9">
        <v>45663.561111111114</v>
      </c>
      <c r="L1287" s="9">
        <v>45663.560254629629</v>
      </c>
      <c r="M1287" s="9">
        <v>45663.561111111114</v>
      </c>
      <c r="N1287" t="s">
        <v>62</v>
      </c>
      <c r="O1287" t="s">
        <v>62</v>
      </c>
      <c r="P1287" s="8">
        <v>45663</v>
      </c>
      <c r="Q1287" t="s">
        <v>3864</v>
      </c>
      <c r="R1287" t="s">
        <v>3976</v>
      </c>
      <c r="AP1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Row],[Comentário]]=back!C1288,back!B1288,""))))))))</f>
        <v/>
      </c>
      <c r="AQ1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8" spans="1:44" x14ac:dyDescent="0.25">
      <c r="A1288" t="s">
        <v>5298</v>
      </c>
      <c r="B1288">
        <v>136731793</v>
      </c>
      <c r="C1288" t="s">
        <v>62</v>
      </c>
      <c r="E1288">
        <v>28663157</v>
      </c>
      <c r="F1288" t="s">
        <v>278</v>
      </c>
      <c r="G1288" t="s">
        <v>101</v>
      </c>
      <c r="K1288" s="9">
        <v>45663.560231481482</v>
      </c>
      <c r="L1288" s="9">
        <v>45663.559756944444</v>
      </c>
      <c r="M1288" s="9">
        <v>45663.560231481482</v>
      </c>
      <c r="N1288" t="s">
        <v>62</v>
      </c>
      <c r="O1288" t="s">
        <v>62</v>
      </c>
      <c r="P1288" s="8">
        <v>45663</v>
      </c>
      <c r="Q1288" t="s">
        <v>3864</v>
      </c>
      <c r="R1288" t="s">
        <v>3977</v>
      </c>
      <c r="AP1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Row],[Comentário]]=back!C1289,back!B1289,""))))))))</f>
        <v/>
      </c>
      <c r="AQ1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9" spans="1:44" x14ac:dyDescent="0.25">
      <c r="A1289" t="s">
        <v>5298</v>
      </c>
      <c r="B1289">
        <v>136657584</v>
      </c>
      <c r="C1289" t="s">
        <v>62</v>
      </c>
      <c r="E1289">
        <v>28616227</v>
      </c>
      <c r="F1289" t="s">
        <v>226</v>
      </c>
      <c r="G1289" t="s">
        <v>101</v>
      </c>
      <c r="I1289">
        <v>41071970</v>
      </c>
      <c r="J1289" t="s">
        <v>225</v>
      </c>
      <c r="K1289" s="9">
        <v>45660.447337962964</v>
      </c>
      <c r="L1289" s="9">
        <v>45663.625</v>
      </c>
      <c r="M1289" s="9">
        <v>45663.558425925927</v>
      </c>
      <c r="N1289" t="s">
        <v>62</v>
      </c>
      <c r="O1289" t="s">
        <v>62</v>
      </c>
      <c r="P1289" s="8">
        <v>45663</v>
      </c>
      <c r="R1289" t="s">
        <v>3978</v>
      </c>
      <c r="S1289" t="s">
        <v>227</v>
      </c>
      <c r="T1289" t="s">
        <v>228</v>
      </c>
      <c r="Y1289" t="s">
        <v>229</v>
      </c>
      <c r="Z1289" t="s">
        <v>106</v>
      </c>
      <c r="AA1289" t="s">
        <v>107</v>
      </c>
      <c r="AB1289" t="s">
        <v>110</v>
      </c>
      <c r="AC1289">
        <v>3137020</v>
      </c>
      <c r="AD1289" t="s">
        <v>230</v>
      </c>
      <c r="AE1289" t="s">
        <v>231</v>
      </c>
      <c r="AF1289">
        <v>513</v>
      </c>
      <c r="AM1289" t="s">
        <v>119</v>
      </c>
      <c r="AP1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Row],[Comentário]]=back!C1290,back!B1290,""))))))))</f>
        <v/>
      </c>
      <c r="AQ1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0" spans="1:44" x14ac:dyDescent="0.25">
      <c r="A1290" t="s">
        <v>5298</v>
      </c>
      <c r="B1290">
        <v>136731667</v>
      </c>
      <c r="C1290" t="s">
        <v>62</v>
      </c>
      <c r="E1290">
        <v>28616227</v>
      </c>
      <c r="F1290" t="s">
        <v>226</v>
      </c>
      <c r="G1290" t="s">
        <v>101</v>
      </c>
      <c r="I1290">
        <v>41071970</v>
      </c>
      <c r="J1290" t="s">
        <v>225</v>
      </c>
      <c r="K1290" s="9">
        <v>45663.559247685182</v>
      </c>
      <c r="L1290" s="9">
        <v>45663.558356481481</v>
      </c>
      <c r="M1290" s="9">
        <v>45663.559247685182</v>
      </c>
      <c r="N1290" t="s">
        <v>62</v>
      </c>
      <c r="O1290" t="s">
        <v>62</v>
      </c>
      <c r="P1290" s="8">
        <v>45663</v>
      </c>
      <c r="Q1290" t="s">
        <v>3864</v>
      </c>
      <c r="R1290" t="s">
        <v>3979</v>
      </c>
      <c r="S1290" t="s">
        <v>227</v>
      </c>
      <c r="T1290" t="s">
        <v>228</v>
      </c>
      <c r="Y1290" t="s">
        <v>229</v>
      </c>
      <c r="Z1290" t="s">
        <v>106</v>
      </c>
      <c r="AA1290" t="s">
        <v>107</v>
      </c>
      <c r="AB1290" t="s">
        <v>110</v>
      </c>
      <c r="AC1290">
        <v>3137020</v>
      </c>
      <c r="AD1290" t="s">
        <v>230</v>
      </c>
      <c r="AE1290" t="s">
        <v>231</v>
      </c>
      <c r="AF1290">
        <v>513</v>
      </c>
      <c r="AM1290" t="s">
        <v>119</v>
      </c>
      <c r="AP1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Row],[Comentário]]=back!C1291,back!B1291,""))))))))</f>
        <v/>
      </c>
      <c r="AQ1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1" spans="1:44" x14ac:dyDescent="0.25">
      <c r="A1291" t="s">
        <v>5298</v>
      </c>
      <c r="B1291">
        <v>136414979</v>
      </c>
      <c r="C1291" t="s">
        <v>62</v>
      </c>
      <c r="E1291">
        <v>27543421</v>
      </c>
      <c r="F1291" t="s">
        <v>218</v>
      </c>
      <c r="G1291" t="s">
        <v>101</v>
      </c>
      <c r="I1291">
        <v>40502277</v>
      </c>
      <c r="J1291" t="s">
        <v>217</v>
      </c>
      <c r="K1291" s="9">
        <v>45646.468055555553</v>
      </c>
      <c r="L1291" s="9">
        <v>45663.467361111114</v>
      </c>
      <c r="M1291" s="9">
        <v>45663.556469907409</v>
      </c>
      <c r="N1291" t="s">
        <v>62</v>
      </c>
      <c r="O1291" t="s">
        <v>62</v>
      </c>
      <c r="P1291" s="8">
        <v>45663</v>
      </c>
      <c r="R1291" t="s">
        <v>3980</v>
      </c>
      <c r="S1291" t="s">
        <v>219</v>
      </c>
      <c r="T1291" t="s">
        <v>220</v>
      </c>
      <c r="Y1291" t="s">
        <v>221</v>
      </c>
      <c r="Z1291" t="s">
        <v>106</v>
      </c>
      <c r="AA1291" t="s">
        <v>107</v>
      </c>
      <c r="AB1291" t="s">
        <v>110</v>
      </c>
      <c r="AC1291">
        <v>2912010</v>
      </c>
      <c r="AD1291" t="s">
        <v>223</v>
      </c>
      <c r="AE1291" t="s">
        <v>224</v>
      </c>
      <c r="AF1291">
        <v>55</v>
      </c>
      <c r="AM1291" t="s">
        <v>222</v>
      </c>
      <c r="AN1291" t="s">
        <v>108</v>
      </c>
      <c r="AP1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Row],[Comentário]]=back!C1292,back!B1292,""))))))))</f>
        <v/>
      </c>
      <c r="AQ1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2" spans="1:44" x14ac:dyDescent="0.25">
      <c r="A1292" t="s">
        <v>5298</v>
      </c>
      <c r="B1292">
        <v>136731209</v>
      </c>
      <c r="C1292" t="s">
        <v>62</v>
      </c>
      <c r="E1292">
        <v>27543421</v>
      </c>
      <c r="F1292" t="s">
        <v>218</v>
      </c>
      <c r="G1292" t="s">
        <v>101</v>
      </c>
      <c r="I1292">
        <v>40502277</v>
      </c>
      <c r="J1292" t="s">
        <v>217</v>
      </c>
      <c r="K1292" s="9">
        <v>45663.556655092594</v>
      </c>
      <c r="L1292" s="9">
        <v>45663.555902777778</v>
      </c>
      <c r="M1292" s="9">
        <v>45663.556655092594</v>
      </c>
      <c r="N1292" t="s">
        <v>62</v>
      </c>
      <c r="O1292" t="s">
        <v>62</v>
      </c>
      <c r="P1292" s="8">
        <v>45663</v>
      </c>
      <c r="Q1292" t="s">
        <v>3864</v>
      </c>
      <c r="R1292" t="s">
        <v>3934</v>
      </c>
      <c r="S1292" t="s">
        <v>219</v>
      </c>
      <c r="T1292" t="s">
        <v>220</v>
      </c>
      <c r="Y1292" t="s">
        <v>221</v>
      </c>
      <c r="Z1292" t="s">
        <v>106</v>
      </c>
      <c r="AA1292" t="s">
        <v>107</v>
      </c>
      <c r="AB1292" t="s">
        <v>110</v>
      </c>
      <c r="AC1292">
        <v>2912010</v>
      </c>
      <c r="AD1292" t="s">
        <v>223</v>
      </c>
      <c r="AE1292" t="s">
        <v>224</v>
      </c>
      <c r="AF1292">
        <v>55</v>
      </c>
      <c r="AM1292" t="s">
        <v>222</v>
      </c>
      <c r="AN1292" t="s">
        <v>108</v>
      </c>
      <c r="AP1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Row],[Comentário]]=back!C1293,back!B1293,""))))))))</f>
        <v/>
      </c>
      <c r="AQ1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3" spans="1:44" x14ac:dyDescent="0.25">
      <c r="A1293" t="s">
        <v>5298</v>
      </c>
      <c r="B1293">
        <v>136582334</v>
      </c>
      <c r="C1293" t="s">
        <v>62</v>
      </c>
      <c r="E1293">
        <v>28591175</v>
      </c>
      <c r="F1293" t="s">
        <v>281</v>
      </c>
      <c r="G1293" t="s">
        <v>101</v>
      </c>
      <c r="I1293">
        <v>41057902</v>
      </c>
      <c r="J1293" t="s">
        <v>280</v>
      </c>
      <c r="K1293" s="9">
        <v>45656.447384259256</v>
      </c>
      <c r="L1293" s="9">
        <v>45663.447222222225</v>
      </c>
      <c r="M1293" s="9">
        <v>45663.554826388892</v>
      </c>
      <c r="N1293" t="s">
        <v>62</v>
      </c>
      <c r="O1293" t="s">
        <v>62</v>
      </c>
      <c r="P1293" s="8">
        <v>45663</v>
      </c>
      <c r="R1293" t="s">
        <v>3874</v>
      </c>
      <c r="S1293" t="s">
        <v>282</v>
      </c>
      <c r="Y1293" t="s">
        <v>283</v>
      </c>
      <c r="Z1293" t="s">
        <v>106</v>
      </c>
      <c r="AA1293" t="s">
        <v>107</v>
      </c>
      <c r="AB1293" t="s">
        <v>284</v>
      </c>
      <c r="AC1293">
        <v>13804060</v>
      </c>
      <c r="AD1293" t="s">
        <v>285</v>
      </c>
      <c r="AE1293" t="s">
        <v>286</v>
      </c>
      <c r="AF1293">
        <v>0</v>
      </c>
      <c r="AG1293" t="s">
        <v>287</v>
      </c>
      <c r="AM1293" t="s">
        <v>222</v>
      </c>
      <c r="AP1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Row],[Comentário]]=back!C1294,back!B1294,""))))))))</f>
        <v/>
      </c>
      <c r="AQ1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4" spans="1:44" x14ac:dyDescent="0.25">
      <c r="A1294" t="s">
        <v>5298</v>
      </c>
      <c r="B1294">
        <v>136731016</v>
      </c>
      <c r="C1294" t="s">
        <v>62</v>
      </c>
      <c r="E1294">
        <v>28591175</v>
      </c>
      <c r="F1294" t="s">
        <v>281</v>
      </c>
      <c r="G1294" t="s">
        <v>101</v>
      </c>
      <c r="I1294">
        <v>41057902</v>
      </c>
      <c r="J1294" t="s">
        <v>280</v>
      </c>
      <c r="K1294" s="9">
        <v>45663.554907407408</v>
      </c>
      <c r="L1294" s="9">
        <v>45663.554189814815</v>
      </c>
      <c r="M1294" s="9">
        <v>45663.554907407408</v>
      </c>
      <c r="N1294" t="s">
        <v>62</v>
      </c>
      <c r="O1294" t="s">
        <v>62</v>
      </c>
      <c r="P1294" s="8">
        <v>45663</v>
      </c>
      <c r="Q1294" t="s">
        <v>3864</v>
      </c>
      <c r="R1294" t="s">
        <v>3981</v>
      </c>
      <c r="S1294" t="s">
        <v>282</v>
      </c>
      <c r="Y1294" t="s">
        <v>283</v>
      </c>
      <c r="Z1294" t="s">
        <v>106</v>
      </c>
      <c r="AA1294" t="s">
        <v>107</v>
      </c>
      <c r="AB1294" t="s">
        <v>284</v>
      </c>
      <c r="AC1294">
        <v>13804060</v>
      </c>
      <c r="AD1294" t="s">
        <v>285</v>
      </c>
      <c r="AE1294" t="s">
        <v>286</v>
      </c>
      <c r="AF1294">
        <v>0</v>
      </c>
      <c r="AG1294" t="s">
        <v>287</v>
      </c>
      <c r="AM1294" t="s">
        <v>222</v>
      </c>
      <c r="AP1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Row],[Comentário]]=back!C1295,back!B1295,""))))))))</f>
        <v/>
      </c>
      <c r="AQ1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5" spans="1:44" x14ac:dyDescent="0.25">
      <c r="A1295" t="s">
        <v>5298</v>
      </c>
      <c r="B1295">
        <v>136464743</v>
      </c>
      <c r="C1295" t="s">
        <v>62</v>
      </c>
      <c r="E1295">
        <v>27542550</v>
      </c>
      <c r="F1295" t="s">
        <v>289</v>
      </c>
      <c r="G1295" t="s">
        <v>101</v>
      </c>
      <c r="I1295">
        <v>40501776</v>
      </c>
      <c r="J1295" t="s">
        <v>288</v>
      </c>
      <c r="K1295" s="9">
        <v>45649.442824074074</v>
      </c>
      <c r="L1295" s="9">
        <v>45663.442361111112</v>
      </c>
      <c r="M1295" s="9">
        <v>45663.553043981483</v>
      </c>
      <c r="N1295" t="s">
        <v>62</v>
      </c>
      <c r="O1295" t="s">
        <v>62</v>
      </c>
      <c r="P1295" s="8">
        <v>45663</v>
      </c>
      <c r="R1295" t="s">
        <v>3874</v>
      </c>
      <c r="S1295" t="s">
        <v>290</v>
      </c>
      <c r="Y1295" t="s">
        <v>291</v>
      </c>
      <c r="Z1295" t="s">
        <v>106</v>
      </c>
      <c r="AA1295" t="s">
        <v>107</v>
      </c>
      <c r="AB1295" t="s">
        <v>292</v>
      </c>
      <c r="AC1295">
        <v>13213009</v>
      </c>
      <c r="AD1295" t="s">
        <v>293</v>
      </c>
      <c r="AE1295" t="s">
        <v>294</v>
      </c>
      <c r="AF1295">
        <v>2000</v>
      </c>
      <c r="AM1295" t="s">
        <v>222</v>
      </c>
      <c r="AN1295" t="s">
        <v>108</v>
      </c>
      <c r="AP1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Row],[Comentário]]=back!C1296,back!B1296,""))))))))</f>
        <v/>
      </c>
      <c r="AQ1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6" spans="1:44" x14ac:dyDescent="0.25">
      <c r="A1296" t="s">
        <v>5298</v>
      </c>
      <c r="B1296">
        <v>136730663</v>
      </c>
      <c r="C1296" t="s">
        <v>62</v>
      </c>
      <c r="E1296">
        <v>27542550</v>
      </c>
      <c r="F1296" t="s">
        <v>289</v>
      </c>
      <c r="G1296" t="s">
        <v>101</v>
      </c>
      <c r="I1296">
        <v>40501776</v>
      </c>
      <c r="J1296" t="s">
        <v>288</v>
      </c>
      <c r="K1296" s="9">
        <v>45663.551585648151</v>
      </c>
      <c r="L1296" s="9">
        <v>45663.549409722225</v>
      </c>
      <c r="M1296" s="9">
        <v>45663.551585648151</v>
      </c>
      <c r="N1296" t="s">
        <v>62</v>
      </c>
      <c r="O1296" t="s">
        <v>62</v>
      </c>
      <c r="P1296" s="8">
        <v>45663</v>
      </c>
      <c r="Q1296" t="s">
        <v>3864</v>
      </c>
      <c r="R1296" t="s">
        <v>3982</v>
      </c>
      <c r="S1296" t="s">
        <v>290</v>
      </c>
      <c r="Y1296" t="s">
        <v>291</v>
      </c>
      <c r="Z1296" t="s">
        <v>106</v>
      </c>
      <c r="AA1296" t="s">
        <v>107</v>
      </c>
      <c r="AB1296" t="s">
        <v>292</v>
      </c>
      <c r="AC1296">
        <v>13213009</v>
      </c>
      <c r="AD1296" t="s">
        <v>293</v>
      </c>
      <c r="AE1296" t="s">
        <v>294</v>
      </c>
      <c r="AF1296">
        <v>2000</v>
      </c>
      <c r="AM1296" t="s">
        <v>222</v>
      </c>
      <c r="AN1296" t="s">
        <v>108</v>
      </c>
      <c r="AP1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Row],[Comentário]]=back!C1297,back!B1297,""))))))))</f>
        <v/>
      </c>
      <c r="AQ1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7" spans="1:44" x14ac:dyDescent="0.25">
      <c r="A1297" t="s">
        <v>5298</v>
      </c>
      <c r="B1297">
        <v>136726264</v>
      </c>
      <c r="C1297" t="s">
        <v>62</v>
      </c>
      <c r="E1297">
        <v>28673056</v>
      </c>
      <c r="F1297" t="s">
        <v>296</v>
      </c>
      <c r="G1297" t="s">
        <v>101</v>
      </c>
      <c r="I1297">
        <v>41101157</v>
      </c>
      <c r="J1297" t="s">
        <v>295</v>
      </c>
      <c r="K1297" s="9">
        <v>45663.49900462963</v>
      </c>
      <c r="L1297" s="9">
        <v>45663.493946759256</v>
      </c>
      <c r="M1297" s="9">
        <v>45663.49900462963</v>
      </c>
      <c r="N1297" t="s">
        <v>62</v>
      </c>
      <c r="O1297" t="s">
        <v>62</v>
      </c>
      <c r="P1297" s="8">
        <v>45663</v>
      </c>
      <c r="Q1297" t="s">
        <v>3864</v>
      </c>
      <c r="R1297" t="s">
        <v>3983</v>
      </c>
      <c r="S1297" t="s">
        <v>297</v>
      </c>
      <c r="T1297" t="s">
        <v>298</v>
      </c>
      <c r="Y1297" t="s">
        <v>299</v>
      </c>
      <c r="Z1297" t="s">
        <v>106</v>
      </c>
      <c r="AA1297" t="s">
        <v>148</v>
      </c>
      <c r="AB1297" t="s">
        <v>300</v>
      </c>
      <c r="AC1297">
        <v>24230251</v>
      </c>
      <c r="AD1297" t="s">
        <v>301</v>
      </c>
      <c r="AE1297" t="s">
        <v>302</v>
      </c>
      <c r="AF1297">
        <v>266</v>
      </c>
      <c r="AM1297" t="s">
        <v>105</v>
      </c>
      <c r="AP1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Row],[Comentário]]=back!C1298,back!B1298,""))))))))</f>
        <v/>
      </c>
      <c r="AQ1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8" spans="1:44" x14ac:dyDescent="0.25">
      <c r="A1298" t="s">
        <v>5298</v>
      </c>
      <c r="B1298">
        <v>136725242</v>
      </c>
      <c r="C1298" t="s">
        <v>62</v>
      </c>
      <c r="E1298">
        <v>28673056</v>
      </c>
      <c r="F1298" t="s">
        <v>296</v>
      </c>
      <c r="G1298" t="s">
        <v>101</v>
      </c>
      <c r="I1298">
        <v>41101157</v>
      </c>
      <c r="J1298" t="s">
        <v>295</v>
      </c>
      <c r="K1298" s="9">
        <v>45663.493634259263</v>
      </c>
      <c r="L1298" s="9">
        <v>45663.493414351855</v>
      </c>
      <c r="M1298" s="9">
        <v>45663.493634259263</v>
      </c>
      <c r="N1298" t="s">
        <v>62</v>
      </c>
      <c r="O1298" t="s">
        <v>62</v>
      </c>
      <c r="P1298" s="8">
        <v>45663</v>
      </c>
      <c r="Q1298" t="s">
        <v>3864</v>
      </c>
      <c r="R1298" t="s">
        <v>3983</v>
      </c>
      <c r="S1298" t="s">
        <v>297</v>
      </c>
      <c r="T1298" t="s">
        <v>298</v>
      </c>
      <c r="Y1298" t="s">
        <v>299</v>
      </c>
      <c r="Z1298" t="s">
        <v>106</v>
      </c>
      <c r="AA1298" t="s">
        <v>148</v>
      </c>
      <c r="AB1298" t="s">
        <v>300</v>
      </c>
      <c r="AC1298">
        <v>24230251</v>
      </c>
      <c r="AD1298" t="s">
        <v>301</v>
      </c>
      <c r="AE1298" t="s">
        <v>302</v>
      </c>
      <c r="AF1298">
        <v>266</v>
      </c>
      <c r="AM1298" t="s">
        <v>105</v>
      </c>
      <c r="AP1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Row],[Comentário]]=back!C1299,back!B1299,""))))))))</f>
        <v/>
      </c>
      <c r="AQ1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9" spans="1:44" x14ac:dyDescent="0.25">
      <c r="A1299" t="s">
        <v>5298</v>
      </c>
      <c r="B1299">
        <v>136725164</v>
      </c>
      <c r="C1299" t="s">
        <v>62</v>
      </c>
      <c r="G1299" t="s">
        <v>101</v>
      </c>
      <c r="I1299">
        <v>41101157</v>
      </c>
      <c r="J1299" t="s">
        <v>295</v>
      </c>
      <c r="K1299" s="9">
        <v>45663.493263888886</v>
      </c>
      <c r="L1299" s="9">
        <v>45663.493067129632</v>
      </c>
      <c r="M1299" s="9">
        <v>45663.493263888886</v>
      </c>
      <c r="N1299" t="s">
        <v>62</v>
      </c>
      <c r="O1299" t="s">
        <v>62</v>
      </c>
      <c r="P1299" s="8">
        <v>45663</v>
      </c>
      <c r="Q1299" t="s">
        <v>3864</v>
      </c>
      <c r="R1299" t="s">
        <v>3984</v>
      </c>
      <c r="S1299" t="s">
        <v>297</v>
      </c>
      <c r="T1299" t="s">
        <v>298</v>
      </c>
      <c r="Y1299" t="s">
        <v>299</v>
      </c>
      <c r="Z1299" t="s">
        <v>106</v>
      </c>
      <c r="AA1299" t="s">
        <v>148</v>
      </c>
      <c r="AB1299" t="s">
        <v>300</v>
      </c>
      <c r="AC1299">
        <v>24230251</v>
      </c>
      <c r="AD1299" t="s">
        <v>301</v>
      </c>
      <c r="AE1299" t="s">
        <v>302</v>
      </c>
      <c r="AF1299">
        <v>266</v>
      </c>
      <c r="AM1299" t="s">
        <v>105</v>
      </c>
      <c r="AO1299" t="s">
        <v>104</v>
      </c>
      <c r="AP1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Row],[Comentário]]=back!C1300,back!B1300,""))))))))</f>
        <v/>
      </c>
      <c r="AQ1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0" spans="1:44" x14ac:dyDescent="0.25">
      <c r="A1300" t="s">
        <v>5298</v>
      </c>
      <c r="B1300">
        <v>136464494</v>
      </c>
      <c r="C1300" t="s">
        <v>62</v>
      </c>
      <c r="E1300">
        <v>27544306</v>
      </c>
      <c r="F1300" t="s">
        <v>304</v>
      </c>
      <c r="G1300" t="s">
        <v>101</v>
      </c>
      <c r="I1300">
        <v>40502726</v>
      </c>
      <c r="J1300" t="s">
        <v>303</v>
      </c>
      <c r="K1300" s="9">
        <v>45649.440266203703</v>
      </c>
      <c r="L1300" s="9">
        <v>45663.44027777778</v>
      </c>
      <c r="M1300" s="9">
        <v>45663.489930555559</v>
      </c>
      <c r="N1300" t="s">
        <v>62</v>
      </c>
      <c r="O1300" t="s">
        <v>62</v>
      </c>
      <c r="P1300" s="8">
        <v>45663</v>
      </c>
      <c r="R1300" t="s">
        <v>3874</v>
      </c>
      <c r="S1300" t="s">
        <v>305</v>
      </c>
      <c r="T1300" t="s">
        <v>4962</v>
      </c>
      <c r="V1300">
        <v>553733331771</v>
      </c>
      <c r="Y1300" t="s">
        <v>306</v>
      </c>
      <c r="Z1300" t="s">
        <v>106</v>
      </c>
      <c r="AA1300" t="s">
        <v>159</v>
      </c>
      <c r="AB1300" t="s">
        <v>307</v>
      </c>
      <c r="AC1300">
        <v>35534000</v>
      </c>
      <c r="AD1300" t="s">
        <v>308</v>
      </c>
      <c r="AE1300" t="s">
        <v>309</v>
      </c>
      <c r="AF1300">
        <v>146</v>
      </c>
      <c r="AM1300" t="s">
        <v>222</v>
      </c>
      <c r="AN1300" t="s">
        <v>108</v>
      </c>
      <c r="AP1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Row],[Comentário]]=back!C1301,back!B1301,""))))))))</f>
        <v/>
      </c>
      <c r="AQ1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1" spans="1:44" x14ac:dyDescent="0.25">
      <c r="A1301" t="s">
        <v>5298</v>
      </c>
      <c r="B1301">
        <v>136723921</v>
      </c>
      <c r="C1301" t="s">
        <v>62</v>
      </c>
      <c r="E1301">
        <v>27544306</v>
      </c>
      <c r="F1301" t="s">
        <v>304</v>
      </c>
      <c r="G1301" t="s">
        <v>101</v>
      </c>
      <c r="I1301">
        <v>40502726</v>
      </c>
      <c r="J1301" t="s">
        <v>303</v>
      </c>
      <c r="K1301" s="9">
        <v>45663.487291666665</v>
      </c>
      <c r="L1301" s="9">
        <v>45663.482395833336</v>
      </c>
      <c r="M1301" s="9">
        <v>45663.487291666665</v>
      </c>
      <c r="N1301" t="s">
        <v>62</v>
      </c>
      <c r="O1301" t="s">
        <v>62</v>
      </c>
      <c r="P1301" s="8">
        <v>45663</v>
      </c>
      <c r="Q1301" t="s">
        <v>3864</v>
      </c>
      <c r="R1301" t="s">
        <v>3985</v>
      </c>
      <c r="S1301" t="s">
        <v>305</v>
      </c>
      <c r="T1301" t="s">
        <v>4962</v>
      </c>
      <c r="V1301">
        <v>553733331771</v>
      </c>
      <c r="Y1301" t="s">
        <v>306</v>
      </c>
      <c r="Z1301" t="s">
        <v>106</v>
      </c>
      <c r="AA1301" t="s">
        <v>159</v>
      </c>
      <c r="AB1301" t="s">
        <v>307</v>
      </c>
      <c r="AC1301">
        <v>35534000</v>
      </c>
      <c r="AD1301" t="s">
        <v>308</v>
      </c>
      <c r="AE1301" t="s">
        <v>309</v>
      </c>
      <c r="AF1301">
        <v>146</v>
      </c>
      <c r="AM1301" t="s">
        <v>222</v>
      </c>
      <c r="AN1301" t="s">
        <v>108</v>
      </c>
      <c r="AP1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Row],[Comentário]]=back!C1302,back!B1302,""))))))))</f>
        <v/>
      </c>
      <c r="AQ1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2" spans="1:44" x14ac:dyDescent="0.25">
      <c r="A1302" t="s">
        <v>5298</v>
      </c>
      <c r="B1302">
        <v>136722813</v>
      </c>
      <c r="C1302" t="s">
        <v>62</v>
      </c>
      <c r="E1302">
        <v>27544306</v>
      </c>
      <c r="F1302" t="s">
        <v>304</v>
      </c>
      <c r="G1302" t="s">
        <v>101</v>
      </c>
      <c r="I1302">
        <v>40502726</v>
      </c>
      <c r="J1302" t="s">
        <v>303</v>
      </c>
      <c r="K1302" s="9">
        <v>45663.482430555552</v>
      </c>
      <c r="L1302" s="9">
        <v>45663.481805555559</v>
      </c>
      <c r="M1302" s="9">
        <v>45663.482430555552</v>
      </c>
      <c r="N1302" t="s">
        <v>62</v>
      </c>
      <c r="O1302" t="s">
        <v>62</v>
      </c>
      <c r="P1302" s="8">
        <v>45663</v>
      </c>
      <c r="Q1302" t="s">
        <v>3864</v>
      </c>
      <c r="R1302" t="s">
        <v>3986</v>
      </c>
      <c r="S1302" t="s">
        <v>305</v>
      </c>
      <c r="T1302" t="s">
        <v>4962</v>
      </c>
      <c r="V1302">
        <v>553733331771</v>
      </c>
      <c r="Y1302" t="s">
        <v>306</v>
      </c>
      <c r="Z1302" t="s">
        <v>106</v>
      </c>
      <c r="AA1302" t="s">
        <v>159</v>
      </c>
      <c r="AB1302" t="s">
        <v>307</v>
      </c>
      <c r="AC1302">
        <v>35534000</v>
      </c>
      <c r="AD1302" t="s">
        <v>308</v>
      </c>
      <c r="AE1302" t="s">
        <v>309</v>
      </c>
      <c r="AF1302">
        <v>146</v>
      </c>
      <c r="AM1302" t="s">
        <v>222</v>
      </c>
      <c r="AN1302" t="s">
        <v>108</v>
      </c>
      <c r="AP1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Row],[Comentário]]=back!C1303,back!B1303,""))))))))</f>
        <v/>
      </c>
      <c r="AQ1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3" spans="1:44" x14ac:dyDescent="0.25">
      <c r="A1303" t="s">
        <v>5298</v>
      </c>
      <c r="B1303">
        <v>136722684</v>
      </c>
      <c r="C1303" t="s">
        <v>62</v>
      </c>
      <c r="E1303">
        <v>27544306</v>
      </c>
      <c r="F1303" t="s">
        <v>304</v>
      </c>
      <c r="G1303" t="s">
        <v>101</v>
      </c>
      <c r="I1303">
        <v>40502726</v>
      </c>
      <c r="J1303" t="s">
        <v>303</v>
      </c>
      <c r="K1303" s="9">
        <v>45663.481817129628</v>
      </c>
      <c r="L1303" s="9">
        <v>45663.480949074074</v>
      </c>
      <c r="M1303" s="9">
        <v>45663.481817129628</v>
      </c>
      <c r="N1303" t="s">
        <v>62</v>
      </c>
      <c r="O1303" t="s">
        <v>62</v>
      </c>
      <c r="P1303" s="8">
        <v>45663</v>
      </c>
      <c r="Q1303" t="s">
        <v>3864</v>
      </c>
      <c r="R1303" t="s">
        <v>3987</v>
      </c>
      <c r="S1303" t="s">
        <v>305</v>
      </c>
      <c r="T1303" t="s">
        <v>4962</v>
      </c>
      <c r="V1303">
        <v>553733331771</v>
      </c>
      <c r="Y1303" t="s">
        <v>306</v>
      </c>
      <c r="Z1303" t="s">
        <v>106</v>
      </c>
      <c r="AA1303" t="s">
        <v>159</v>
      </c>
      <c r="AB1303" t="s">
        <v>307</v>
      </c>
      <c r="AC1303">
        <v>35534000</v>
      </c>
      <c r="AD1303" t="s">
        <v>308</v>
      </c>
      <c r="AE1303" t="s">
        <v>309</v>
      </c>
      <c r="AF1303">
        <v>146</v>
      </c>
      <c r="AM1303" t="s">
        <v>222</v>
      </c>
      <c r="AN1303" t="s">
        <v>108</v>
      </c>
      <c r="AP1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Row],[Comentário]]=back!C1304,back!B1304,""))))))))</f>
        <v/>
      </c>
      <c r="AQ1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4" spans="1:44" x14ac:dyDescent="0.25">
      <c r="A1304" t="s">
        <v>5298</v>
      </c>
      <c r="B1304">
        <v>136464327</v>
      </c>
      <c r="C1304" t="s">
        <v>62</v>
      </c>
      <c r="E1304">
        <v>27302630</v>
      </c>
      <c r="F1304" t="s">
        <v>311</v>
      </c>
      <c r="G1304" t="s">
        <v>101</v>
      </c>
      <c r="I1304">
        <v>40389021</v>
      </c>
      <c r="J1304" t="s">
        <v>310</v>
      </c>
      <c r="K1304" s="9">
        <v>45649.438634259262</v>
      </c>
      <c r="L1304" s="9">
        <v>45663.438194444447</v>
      </c>
      <c r="M1304" s="9">
        <v>45663.478344907409</v>
      </c>
      <c r="N1304" t="s">
        <v>62</v>
      </c>
      <c r="O1304" t="s">
        <v>62</v>
      </c>
      <c r="P1304" s="8">
        <v>45663</v>
      </c>
      <c r="R1304" t="s">
        <v>3874</v>
      </c>
      <c r="S1304" t="s">
        <v>312</v>
      </c>
      <c r="T1304" t="s">
        <v>313</v>
      </c>
      <c r="Y1304" t="s">
        <v>314</v>
      </c>
      <c r="Z1304" t="s">
        <v>106</v>
      </c>
      <c r="AA1304" t="s">
        <v>315</v>
      </c>
      <c r="AB1304" t="s">
        <v>316</v>
      </c>
      <c r="AC1304">
        <v>84130000</v>
      </c>
      <c r="AD1304" t="s">
        <v>317</v>
      </c>
      <c r="AE1304" t="s">
        <v>318</v>
      </c>
      <c r="AF1304">
        <v>1705</v>
      </c>
      <c r="AM1304" t="s">
        <v>256</v>
      </c>
      <c r="AN1304" t="s">
        <v>108</v>
      </c>
      <c r="AP1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Row],[Comentário]]=back!C1305,back!B1305,""))))))))</f>
        <v/>
      </c>
      <c r="AQ1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5" spans="1:44" x14ac:dyDescent="0.25">
      <c r="A1305" t="s">
        <v>5298</v>
      </c>
      <c r="B1305">
        <v>136721786</v>
      </c>
      <c r="C1305" t="s">
        <v>62</v>
      </c>
      <c r="E1305">
        <v>27302630</v>
      </c>
      <c r="F1305" t="s">
        <v>311</v>
      </c>
      <c r="G1305" t="s">
        <v>101</v>
      </c>
      <c r="I1305">
        <v>40389021</v>
      </c>
      <c r="J1305" t="s">
        <v>310</v>
      </c>
      <c r="K1305" s="9">
        <v>45663.478321759256</v>
      </c>
      <c r="L1305" s="9">
        <v>45663.477083333331</v>
      </c>
      <c r="M1305" s="9">
        <v>45663.478321759256</v>
      </c>
      <c r="N1305" t="s">
        <v>62</v>
      </c>
      <c r="O1305" t="s">
        <v>62</v>
      </c>
      <c r="P1305" s="8">
        <v>45663</v>
      </c>
      <c r="Q1305" t="s">
        <v>3868</v>
      </c>
      <c r="R1305" t="s">
        <v>3988</v>
      </c>
      <c r="S1305" t="s">
        <v>312</v>
      </c>
      <c r="T1305" t="s">
        <v>313</v>
      </c>
      <c r="Y1305" t="s">
        <v>314</v>
      </c>
      <c r="Z1305" t="s">
        <v>106</v>
      </c>
      <c r="AA1305" t="s">
        <v>315</v>
      </c>
      <c r="AB1305" t="s">
        <v>316</v>
      </c>
      <c r="AC1305">
        <v>84130000</v>
      </c>
      <c r="AD1305" t="s">
        <v>317</v>
      </c>
      <c r="AE1305" t="s">
        <v>318</v>
      </c>
      <c r="AF1305">
        <v>1705</v>
      </c>
      <c r="AM1305" t="s">
        <v>256</v>
      </c>
      <c r="AN1305" t="s">
        <v>108</v>
      </c>
      <c r="AP1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Row],[Comentário]]=back!C1306,back!B1306,""))))))))</f>
        <v/>
      </c>
      <c r="AQ1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6" spans="1:44" x14ac:dyDescent="0.25">
      <c r="A1306" t="s">
        <v>5298</v>
      </c>
      <c r="B1306">
        <v>136721429</v>
      </c>
      <c r="C1306" t="s">
        <v>62</v>
      </c>
      <c r="E1306">
        <v>27302630</v>
      </c>
      <c r="F1306" t="s">
        <v>311</v>
      </c>
      <c r="G1306" t="s">
        <v>101</v>
      </c>
      <c r="I1306">
        <v>40389021</v>
      </c>
      <c r="J1306" t="s">
        <v>310</v>
      </c>
      <c r="K1306" s="9">
        <v>45663.476863425924</v>
      </c>
      <c r="L1306" s="9">
        <v>45663.474606481483</v>
      </c>
      <c r="M1306" s="9">
        <v>45663.476863425924</v>
      </c>
      <c r="N1306" t="s">
        <v>62</v>
      </c>
      <c r="O1306" t="s">
        <v>62</v>
      </c>
      <c r="P1306" s="8">
        <v>45663</v>
      </c>
      <c r="Q1306" t="s">
        <v>3864</v>
      </c>
      <c r="R1306" t="s">
        <v>3989</v>
      </c>
      <c r="S1306" t="s">
        <v>312</v>
      </c>
      <c r="T1306" t="s">
        <v>313</v>
      </c>
      <c r="Y1306" t="s">
        <v>314</v>
      </c>
      <c r="Z1306" t="s">
        <v>106</v>
      </c>
      <c r="AA1306" t="s">
        <v>315</v>
      </c>
      <c r="AB1306" t="s">
        <v>316</v>
      </c>
      <c r="AC1306">
        <v>84130000</v>
      </c>
      <c r="AD1306" t="s">
        <v>317</v>
      </c>
      <c r="AE1306" t="s">
        <v>318</v>
      </c>
      <c r="AF1306">
        <v>1705</v>
      </c>
      <c r="AM1306" t="s">
        <v>256</v>
      </c>
      <c r="AN1306" t="s">
        <v>108</v>
      </c>
      <c r="AP1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Row],[Comentário]]=back!C1307,back!B1307,""))))))))</f>
        <v/>
      </c>
      <c r="AQ1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7" spans="1:44" x14ac:dyDescent="0.25">
      <c r="A1307" t="s">
        <v>5298</v>
      </c>
      <c r="B1307">
        <v>136654895</v>
      </c>
      <c r="C1307" t="s">
        <v>62</v>
      </c>
      <c r="E1307">
        <v>28614698</v>
      </c>
      <c r="F1307" t="s">
        <v>320</v>
      </c>
      <c r="G1307" t="s">
        <v>101</v>
      </c>
      <c r="I1307">
        <v>41071943</v>
      </c>
      <c r="J1307" t="s">
        <v>319</v>
      </c>
      <c r="K1307" s="9">
        <v>45660.422650462962</v>
      </c>
      <c r="L1307" s="9">
        <v>45663.421527777777</v>
      </c>
      <c r="M1307" s="9">
        <v>45663.466921296298</v>
      </c>
      <c r="N1307" t="s">
        <v>62</v>
      </c>
      <c r="O1307" t="s">
        <v>62</v>
      </c>
      <c r="P1307" s="8">
        <v>45663</v>
      </c>
      <c r="R1307" t="s">
        <v>3874</v>
      </c>
      <c r="S1307" t="s">
        <v>321</v>
      </c>
      <c r="T1307" t="s">
        <v>322</v>
      </c>
      <c r="V1307">
        <v>5511973110121</v>
      </c>
      <c r="Y1307" t="s">
        <v>323</v>
      </c>
      <c r="Z1307" t="s">
        <v>106</v>
      </c>
      <c r="AA1307" t="s">
        <v>107</v>
      </c>
      <c r="AB1307" t="s">
        <v>215</v>
      </c>
      <c r="AC1307">
        <v>9852040</v>
      </c>
      <c r="AD1307" t="s">
        <v>324</v>
      </c>
      <c r="AE1307" t="s">
        <v>325</v>
      </c>
      <c r="AF1307">
        <v>295</v>
      </c>
      <c r="AM1307" t="s">
        <v>119</v>
      </c>
      <c r="AP1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Row],[Comentário]]=back!C1308,back!B1308,""))))))))</f>
        <v/>
      </c>
      <c r="AQ1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8" spans="1:44" x14ac:dyDescent="0.25">
      <c r="A1308" t="s">
        <v>5298</v>
      </c>
      <c r="B1308">
        <v>136719146</v>
      </c>
      <c r="C1308" t="s">
        <v>62</v>
      </c>
      <c r="E1308">
        <v>28614698</v>
      </c>
      <c r="F1308" t="s">
        <v>320</v>
      </c>
      <c r="G1308" t="s">
        <v>101</v>
      </c>
      <c r="I1308">
        <v>41071943</v>
      </c>
      <c r="J1308" t="s">
        <v>319</v>
      </c>
      <c r="K1308" s="9">
        <v>45663.467905092592</v>
      </c>
      <c r="L1308" s="9">
        <v>45663.466666666667</v>
      </c>
      <c r="M1308" s="9">
        <v>45663.467905092592</v>
      </c>
      <c r="N1308" t="s">
        <v>62</v>
      </c>
      <c r="O1308" t="s">
        <v>62</v>
      </c>
      <c r="P1308" s="8">
        <v>45663</v>
      </c>
      <c r="Q1308" t="s">
        <v>3868</v>
      </c>
      <c r="R1308" t="s">
        <v>3988</v>
      </c>
      <c r="S1308" t="s">
        <v>321</v>
      </c>
      <c r="T1308" t="s">
        <v>322</v>
      </c>
      <c r="V1308">
        <v>5511973110121</v>
      </c>
      <c r="Y1308" t="s">
        <v>323</v>
      </c>
      <c r="Z1308" t="s">
        <v>106</v>
      </c>
      <c r="AA1308" t="s">
        <v>107</v>
      </c>
      <c r="AB1308" t="s">
        <v>215</v>
      </c>
      <c r="AC1308">
        <v>9852040</v>
      </c>
      <c r="AD1308" t="s">
        <v>324</v>
      </c>
      <c r="AE1308" t="s">
        <v>325</v>
      </c>
      <c r="AF1308">
        <v>295</v>
      </c>
      <c r="AM1308" t="s">
        <v>119</v>
      </c>
      <c r="AP1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Row],[Comentário]]=back!C1309,back!B1309,""))))))))</f>
        <v/>
      </c>
      <c r="AQ1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9" spans="1:44" x14ac:dyDescent="0.25">
      <c r="A1309" t="s">
        <v>5298</v>
      </c>
      <c r="B1309">
        <v>136718622</v>
      </c>
      <c r="C1309" t="s">
        <v>62</v>
      </c>
      <c r="E1309">
        <v>28614698</v>
      </c>
      <c r="F1309" t="s">
        <v>320</v>
      </c>
      <c r="G1309" t="s">
        <v>101</v>
      </c>
      <c r="I1309">
        <v>41071943</v>
      </c>
      <c r="J1309" t="s">
        <v>319</v>
      </c>
      <c r="K1309" s="9">
        <v>45663.465833333335</v>
      </c>
      <c r="L1309" s="9">
        <v>45663.465069444443</v>
      </c>
      <c r="M1309" s="9">
        <v>45663.465833333335</v>
      </c>
      <c r="N1309" t="s">
        <v>62</v>
      </c>
      <c r="O1309" t="s">
        <v>62</v>
      </c>
      <c r="P1309" s="8">
        <v>45663</v>
      </c>
      <c r="Q1309" t="s">
        <v>3864</v>
      </c>
      <c r="R1309" t="s">
        <v>3990</v>
      </c>
      <c r="S1309" t="s">
        <v>321</v>
      </c>
      <c r="T1309" t="s">
        <v>322</v>
      </c>
      <c r="V1309">
        <v>5511973110121</v>
      </c>
      <c r="Y1309" t="s">
        <v>323</v>
      </c>
      <c r="Z1309" t="s">
        <v>106</v>
      </c>
      <c r="AA1309" t="s">
        <v>107</v>
      </c>
      <c r="AB1309" t="s">
        <v>215</v>
      </c>
      <c r="AC1309">
        <v>9852040</v>
      </c>
      <c r="AD1309" t="s">
        <v>324</v>
      </c>
      <c r="AE1309" t="s">
        <v>325</v>
      </c>
      <c r="AF1309">
        <v>295</v>
      </c>
      <c r="AM1309" t="s">
        <v>119</v>
      </c>
      <c r="AP1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Row],[Comentário]]=back!C1310,back!B1310,""))))))))</f>
        <v/>
      </c>
      <c r="AQ1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0" spans="1:44" x14ac:dyDescent="0.25">
      <c r="A1310" t="s">
        <v>5298</v>
      </c>
      <c r="B1310">
        <v>136718054</v>
      </c>
      <c r="C1310" t="s">
        <v>62</v>
      </c>
      <c r="E1310">
        <v>28591853</v>
      </c>
      <c r="F1310" t="s">
        <v>238</v>
      </c>
      <c r="G1310" t="s">
        <v>101</v>
      </c>
      <c r="I1310">
        <v>41058256</v>
      </c>
      <c r="J1310" t="s">
        <v>237</v>
      </c>
      <c r="K1310" s="9">
        <v>45663.463888888888</v>
      </c>
      <c r="L1310" s="9">
        <v>45663.463229166664</v>
      </c>
      <c r="M1310" s="9">
        <v>45663.463888888888</v>
      </c>
      <c r="N1310" t="s">
        <v>62</v>
      </c>
      <c r="O1310" t="s">
        <v>62</v>
      </c>
      <c r="P1310" s="8">
        <v>45663</v>
      </c>
      <c r="Q1310" t="s">
        <v>3864</v>
      </c>
      <c r="R1310" t="s">
        <v>3949</v>
      </c>
      <c r="S1310" t="s">
        <v>239</v>
      </c>
      <c r="T1310" t="s">
        <v>240</v>
      </c>
      <c r="U1310" t="s">
        <v>241</v>
      </c>
      <c r="V1310">
        <v>551135279970</v>
      </c>
      <c r="Y1310" t="s">
        <v>242</v>
      </c>
      <c r="Z1310" t="s">
        <v>106</v>
      </c>
      <c r="AA1310" t="s">
        <v>107</v>
      </c>
      <c r="AB1310" t="s">
        <v>243</v>
      </c>
      <c r="AC1310">
        <v>7054030</v>
      </c>
      <c r="AD1310" t="s">
        <v>244</v>
      </c>
      <c r="AE1310" t="s">
        <v>245</v>
      </c>
      <c r="AF1310">
        <v>747</v>
      </c>
      <c r="AM1310" t="s">
        <v>222</v>
      </c>
      <c r="AP1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Row],[Comentário]]=back!C1311,back!B1311,""))))))))</f>
        <v/>
      </c>
      <c r="AQ1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1" spans="1:44" x14ac:dyDescent="0.25">
      <c r="A1311" t="s">
        <v>5298</v>
      </c>
      <c r="B1311">
        <v>136579875</v>
      </c>
      <c r="C1311" t="s">
        <v>62</v>
      </c>
      <c r="E1311">
        <v>28591853</v>
      </c>
      <c r="F1311" t="s">
        <v>238</v>
      </c>
      <c r="G1311" t="s">
        <v>101</v>
      </c>
      <c r="I1311">
        <v>41058256</v>
      </c>
      <c r="J1311" t="s">
        <v>237</v>
      </c>
      <c r="K1311" s="9">
        <v>45656.41511574074</v>
      </c>
      <c r="L1311" s="9">
        <v>45663.414583333331</v>
      </c>
      <c r="M1311" s="9">
        <v>45663.462893518517</v>
      </c>
      <c r="N1311" t="s">
        <v>62</v>
      </c>
      <c r="O1311" t="s">
        <v>62</v>
      </c>
      <c r="P1311" s="8">
        <v>45663</v>
      </c>
      <c r="R1311" t="s">
        <v>3874</v>
      </c>
      <c r="S1311" t="s">
        <v>239</v>
      </c>
      <c r="T1311" t="s">
        <v>240</v>
      </c>
      <c r="U1311" t="s">
        <v>241</v>
      </c>
      <c r="V1311">
        <v>551135279970</v>
      </c>
      <c r="Y1311" t="s">
        <v>242</v>
      </c>
      <c r="Z1311" t="s">
        <v>106</v>
      </c>
      <c r="AA1311" t="s">
        <v>107</v>
      </c>
      <c r="AB1311" t="s">
        <v>243</v>
      </c>
      <c r="AC1311">
        <v>7054030</v>
      </c>
      <c r="AD1311" t="s">
        <v>244</v>
      </c>
      <c r="AE1311" t="s">
        <v>245</v>
      </c>
      <c r="AF1311">
        <v>747</v>
      </c>
      <c r="AM1311" t="s">
        <v>222</v>
      </c>
      <c r="AP1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Row],[Comentário]]=back!C1312,back!B1312,""))))))))</f>
        <v/>
      </c>
      <c r="AQ1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2" spans="1:44" x14ac:dyDescent="0.25">
      <c r="A1312" t="s">
        <v>5298</v>
      </c>
      <c r="B1312">
        <v>136717493</v>
      </c>
      <c r="C1312" t="s">
        <v>62</v>
      </c>
      <c r="E1312">
        <v>28613380</v>
      </c>
      <c r="F1312" t="s">
        <v>327</v>
      </c>
      <c r="G1312" t="s">
        <v>101</v>
      </c>
      <c r="I1312">
        <v>41071390</v>
      </c>
      <c r="J1312" t="s">
        <v>326</v>
      </c>
      <c r="K1312" s="9">
        <v>45663.462002314816</v>
      </c>
      <c r="L1312" s="9">
        <v>45663.460543981484</v>
      </c>
      <c r="M1312" s="9">
        <v>45663.462002314816</v>
      </c>
      <c r="N1312" t="s">
        <v>62</v>
      </c>
      <c r="O1312" t="s">
        <v>62</v>
      </c>
      <c r="P1312" s="8">
        <v>45663</v>
      </c>
      <c r="Q1312" t="s">
        <v>3864</v>
      </c>
      <c r="R1312" t="s">
        <v>3991</v>
      </c>
      <c r="S1312" t="s">
        <v>328</v>
      </c>
      <c r="T1312" t="s">
        <v>329</v>
      </c>
      <c r="V1312">
        <v>5521967558814</v>
      </c>
      <c r="Y1312" t="s">
        <v>330</v>
      </c>
      <c r="Z1312" t="s">
        <v>106</v>
      </c>
      <c r="AA1312" t="s">
        <v>148</v>
      </c>
      <c r="AB1312" t="s">
        <v>149</v>
      </c>
      <c r="AC1312">
        <v>22420010</v>
      </c>
      <c r="AD1312" t="s">
        <v>331</v>
      </c>
      <c r="AE1312" t="s">
        <v>332</v>
      </c>
      <c r="AF1312">
        <v>35</v>
      </c>
      <c r="AG1312" t="s">
        <v>333</v>
      </c>
      <c r="AM1312" t="s">
        <v>119</v>
      </c>
      <c r="AP1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Row],[Comentário]]=back!C1313,back!B1313,""))))))))</f>
        <v/>
      </c>
      <c r="AQ1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3" spans="1:44" x14ac:dyDescent="0.25">
      <c r="A1313" t="s">
        <v>5298</v>
      </c>
      <c r="B1313">
        <v>136716208</v>
      </c>
      <c r="C1313" t="s">
        <v>62</v>
      </c>
      <c r="E1313">
        <v>28613380</v>
      </c>
      <c r="F1313" t="s">
        <v>327</v>
      </c>
      <c r="G1313" t="s">
        <v>101</v>
      </c>
      <c r="I1313">
        <v>41071390</v>
      </c>
      <c r="J1313" t="s">
        <v>326</v>
      </c>
      <c r="K1313" s="9">
        <v>45663.457395833335</v>
      </c>
      <c r="L1313" s="9">
        <v>45663.457083333335</v>
      </c>
      <c r="M1313" s="9">
        <v>45663.457395833335</v>
      </c>
      <c r="N1313" t="s">
        <v>62</v>
      </c>
      <c r="O1313" t="s">
        <v>62</v>
      </c>
      <c r="P1313" s="8">
        <v>45663</v>
      </c>
      <c r="Q1313" t="s">
        <v>3864</v>
      </c>
      <c r="R1313" t="s">
        <v>3992</v>
      </c>
      <c r="S1313" t="s">
        <v>328</v>
      </c>
      <c r="T1313" t="s">
        <v>329</v>
      </c>
      <c r="V1313">
        <v>5521967558814</v>
      </c>
      <c r="Y1313" t="s">
        <v>330</v>
      </c>
      <c r="Z1313" t="s">
        <v>106</v>
      </c>
      <c r="AA1313" t="s">
        <v>148</v>
      </c>
      <c r="AB1313" t="s">
        <v>149</v>
      </c>
      <c r="AC1313">
        <v>22420010</v>
      </c>
      <c r="AD1313" t="s">
        <v>331</v>
      </c>
      <c r="AE1313" t="s">
        <v>332</v>
      </c>
      <c r="AF1313">
        <v>35</v>
      </c>
      <c r="AG1313" t="s">
        <v>333</v>
      </c>
      <c r="AM1313" t="s">
        <v>119</v>
      </c>
      <c r="AP1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Row],[Comentário]]=back!C1314,back!B1314,""))))))))</f>
        <v/>
      </c>
      <c r="AQ1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4" spans="1:44" x14ac:dyDescent="0.25">
      <c r="A1314" t="s">
        <v>5298</v>
      </c>
      <c r="B1314">
        <v>136614374</v>
      </c>
      <c r="C1314" t="s">
        <v>62</v>
      </c>
      <c r="E1314">
        <v>28613380</v>
      </c>
      <c r="F1314" t="s">
        <v>327</v>
      </c>
      <c r="G1314" t="s">
        <v>101</v>
      </c>
      <c r="I1314">
        <v>41071390</v>
      </c>
      <c r="J1314" t="s">
        <v>326</v>
      </c>
      <c r="K1314" s="9">
        <v>45659.414282407408</v>
      </c>
      <c r="L1314" s="9">
        <v>45663.413888888892</v>
      </c>
      <c r="M1314" s="9">
        <v>45663.456909722219</v>
      </c>
      <c r="N1314" t="s">
        <v>62</v>
      </c>
      <c r="O1314" t="s">
        <v>62</v>
      </c>
      <c r="P1314" s="8">
        <v>45663</v>
      </c>
      <c r="R1314" t="s">
        <v>3874</v>
      </c>
      <c r="S1314" t="s">
        <v>328</v>
      </c>
      <c r="T1314" t="s">
        <v>329</v>
      </c>
      <c r="V1314">
        <v>5521967558814</v>
      </c>
      <c r="Y1314" t="s">
        <v>330</v>
      </c>
      <c r="Z1314" t="s">
        <v>106</v>
      </c>
      <c r="AA1314" t="s">
        <v>148</v>
      </c>
      <c r="AB1314" t="s">
        <v>149</v>
      </c>
      <c r="AC1314">
        <v>22420010</v>
      </c>
      <c r="AD1314" t="s">
        <v>331</v>
      </c>
      <c r="AE1314" t="s">
        <v>332</v>
      </c>
      <c r="AF1314">
        <v>35</v>
      </c>
      <c r="AG1314" t="s">
        <v>333</v>
      </c>
      <c r="AM1314" t="s">
        <v>119</v>
      </c>
      <c r="AP1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Row],[Comentário]]=back!C1315,back!B1315,""))))))))</f>
        <v/>
      </c>
      <c r="AQ1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5" spans="1:44" x14ac:dyDescent="0.25">
      <c r="A1315" t="s">
        <v>5298</v>
      </c>
      <c r="B1315">
        <v>136714622</v>
      </c>
      <c r="C1315" t="s">
        <v>62</v>
      </c>
      <c r="E1315">
        <v>28613322</v>
      </c>
      <c r="F1315" t="s">
        <v>335</v>
      </c>
      <c r="G1315" t="s">
        <v>101</v>
      </c>
      <c r="I1315">
        <v>41071364</v>
      </c>
      <c r="J1315" t="s">
        <v>334</v>
      </c>
      <c r="K1315" s="9">
        <v>45663.450613425928</v>
      </c>
      <c r="L1315" s="9">
        <v>45663.45</v>
      </c>
      <c r="M1315" s="9">
        <v>45663.450613425928</v>
      </c>
      <c r="N1315" t="s">
        <v>62</v>
      </c>
      <c r="O1315" t="s">
        <v>62</v>
      </c>
      <c r="P1315" s="8">
        <v>45663</v>
      </c>
      <c r="Q1315" t="s">
        <v>3868</v>
      </c>
      <c r="R1315" t="s">
        <v>3988</v>
      </c>
      <c r="S1315" t="s">
        <v>336</v>
      </c>
      <c r="T1315" t="s">
        <v>337</v>
      </c>
      <c r="Y1315" t="s">
        <v>338</v>
      </c>
      <c r="Z1315" t="s">
        <v>106</v>
      </c>
      <c r="AA1315" t="s">
        <v>107</v>
      </c>
      <c r="AB1315" t="s">
        <v>339</v>
      </c>
      <c r="AC1315">
        <v>14075330</v>
      </c>
      <c r="AD1315" t="s">
        <v>340</v>
      </c>
      <c r="AE1315" t="s">
        <v>341</v>
      </c>
      <c r="AF1315">
        <v>2050</v>
      </c>
      <c r="AM1315" t="s">
        <v>119</v>
      </c>
      <c r="AP1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Row],[Comentário]]=back!C1316,back!B1316,""))))))))</f>
        <v/>
      </c>
      <c r="AQ1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6" spans="1:44" x14ac:dyDescent="0.25">
      <c r="A1316" t="s">
        <v>5298</v>
      </c>
      <c r="B1316">
        <v>136714329</v>
      </c>
      <c r="C1316" t="s">
        <v>62</v>
      </c>
      <c r="E1316">
        <v>28613322</v>
      </c>
      <c r="F1316" t="s">
        <v>335</v>
      </c>
      <c r="G1316" t="s">
        <v>101</v>
      </c>
      <c r="I1316">
        <v>41071364</v>
      </c>
      <c r="J1316" t="s">
        <v>334</v>
      </c>
      <c r="K1316" s="9">
        <v>45663.449340277781</v>
      </c>
      <c r="L1316" s="9">
        <v>45663.44736111111</v>
      </c>
      <c r="M1316" s="9">
        <v>45663.449340277781</v>
      </c>
      <c r="N1316" t="s">
        <v>62</v>
      </c>
      <c r="O1316" t="s">
        <v>62</v>
      </c>
      <c r="P1316" s="8">
        <v>45663</v>
      </c>
      <c r="Q1316" t="s">
        <v>3864</v>
      </c>
      <c r="R1316" t="s">
        <v>3993</v>
      </c>
      <c r="S1316" t="s">
        <v>336</v>
      </c>
      <c r="T1316" t="s">
        <v>337</v>
      </c>
      <c r="Y1316" t="s">
        <v>338</v>
      </c>
      <c r="Z1316" t="s">
        <v>106</v>
      </c>
      <c r="AA1316" t="s">
        <v>107</v>
      </c>
      <c r="AB1316" t="s">
        <v>339</v>
      </c>
      <c r="AC1316">
        <v>14075330</v>
      </c>
      <c r="AD1316" t="s">
        <v>340</v>
      </c>
      <c r="AE1316" t="s">
        <v>341</v>
      </c>
      <c r="AF1316">
        <v>2050</v>
      </c>
      <c r="AM1316" t="s">
        <v>119</v>
      </c>
      <c r="AP1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Row],[Comentário]]=back!C1317,back!B1317,""))))))))</f>
        <v/>
      </c>
      <c r="AQ1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7" spans="1:44" x14ac:dyDescent="0.25">
      <c r="A1317" t="s">
        <v>5298</v>
      </c>
      <c r="B1317">
        <v>136612358</v>
      </c>
      <c r="C1317" t="s">
        <v>62</v>
      </c>
      <c r="E1317">
        <v>28613322</v>
      </c>
      <c r="F1317" t="s">
        <v>335</v>
      </c>
      <c r="G1317" t="s">
        <v>101</v>
      </c>
      <c r="I1317">
        <v>41071364</v>
      </c>
      <c r="J1317" t="s">
        <v>334</v>
      </c>
      <c r="K1317" s="9">
        <v>45659.391192129631</v>
      </c>
      <c r="L1317" s="9">
        <v>45663.390277777777</v>
      </c>
      <c r="M1317" s="9">
        <v>45663.447106481479</v>
      </c>
      <c r="N1317" t="s">
        <v>62</v>
      </c>
      <c r="O1317" t="s">
        <v>62</v>
      </c>
      <c r="P1317" s="8">
        <v>45663</v>
      </c>
      <c r="R1317" t="s">
        <v>3994</v>
      </c>
      <c r="S1317" t="s">
        <v>336</v>
      </c>
      <c r="T1317" t="s">
        <v>337</v>
      </c>
      <c r="Y1317" t="s">
        <v>338</v>
      </c>
      <c r="Z1317" t="s">
        <v>106</v>
      </c>
      <c r="AA1317" t="s">
        <v>107</v>
      </c>
      <c r="AB1317" t="s">
        <v>339</v>
      </c>
      <c r="AC1317">
        <v>14075330</v>
      </c>
      <c r="AD1317" t="s">
        <v>340</v>
      </c>
      <c r="AE1317" t="s">
        <v>341</v>
      </c>
      <c r="AF1317">
        <v>2050</v>
      </c>
      <c r="AM1317" t="s">
        <v>119</v>
      </c>
      <c r="AP1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Row],[Comentário]]=back!C1318,back!B1318,""))))))))</f>
        <v/>
      </c>
      <c r="AQ1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8" spans="1:44" x14ac:dyDescent="0.25">
      <c r="A1318" t="s">
        <v>5298</v>
      </c>
      <c r="B1318">
        <v>136650976</v>
      </c>
      <c r="C1318" t="s">
        <v>62</v>
      </c>
      <c r="E1318">
        <v>28614537</v>
      </c>
      <c r="F1318" t="s">
        <v>343</v>
      </c>
      <c r="G1318" t="s">
        <v>101</v>
      </c>
      <c r="I1318">
        <v>41071880</v>
      </c>
      <c r="J1318" t="s">
        <v>342</v>
      </c>
      <c r="K1318" s="9">
        <v>45660.387754629628</v>
      </c>
      <c r="L1318" s="9">
        <v>45663.387499999997</v>
      </c>
      <c r="M1318" s="9">
        <v>45663.445034722223</v>
      </c>
      <c r="N1318" t="s">
        <v>62</v>
      </c>
      <c r="O1318" t="s">
        <v>62</v>
      </c>
      <c r="P1318" s="8">
        <v>45663</v>
      </c>
      <c r="R1318" t="s">
        <v>3874</v>
      </c>
      <c r="S1318" t="s">
        <v>344</v>
      </c>
      <c r="Y1318" t="s">
        <v>345</v>
      </c>
      <c r="Z1318" t="s">
        <v>106</v>
      </c>
      <c r="AA1318" t="s">
        <v>148</v>
      </c>
      <c r="AB1318" t="s">
        <v>149</v>
      </c>
      <c r="AC1318">
        <v>22080010</v>
      </c>
      <c r="AD1318" t="s">
        <v>346</v>
      </c>
      <c r="AE1318" t="s">
        <v>347</v>
      </c>
      <c r="AF1318">
        <v>100</v>
      </c>
      <c r="AG1318" t="s">
        <v>348</v>
      </c>
      <c r="AM1318" t="s">
        <v>119</v>
      </c>
      <c r="AP1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Row],[Comentário]]=back!C1319,back!B1319,""))))))))</f>
        <v/>
      </c>
      <c r="AQ1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9" spans="1:44" x14ac:dyDescent="0.25">
      <c r="A1319" t="s">
        <v>5298</v>
      </c>
      <c r="B1319">
        <v>136713386</v>
      </c>
      <c r="C1319" t="s">
        <v>62</v>
      </c>
      <c r="E1319">
        <v>28614537</v>
      </c>
      <c r="F1319" t="s">
        <v>343</v>
      </c>
      <c r="G1319" t="s">
        <v>101</v>
      </c>
      <c r="I1319">
        <v>41071880</v>
      </c>
      <c r="J1319" t="s">
        <v>342</v>
      </c>
      <c r="K1319" s="9">
        <v>45663.445092592592</v>
      </c>
      <c r="L1319" s="9">
        <v>45663.445138888892</v>
      </c>
      <c r="M1319" s="9">
        <v>45663.445092592592</v>
      </c>
      <c r="N1319" t="s">
        <v>62</v>
      </c>
      <c r="O1319" t="s">
        <v>62</v>
      </c>
      <c r="P1319" s="8">
        <v>45663</v>
      </c>
      <c r="Q1319" t="s">
        <v>3868</v>
      </c>
      <c r="R1319" t="s">
        <v>41</v>
      </c>
      <c r="S1319" t="s">
        <v>344</v>
      </c>
      <c r="Y1319" t="s">
        <v>345</v>
      </c>
      <c r="Z1319" t="s">
        <v>106</v>
      </c>
      <c r="AA1319" t="s">
        <v>148</v>
      </c>
      <c r="AB1319" t="s">
        <v>149</v>
      </c>
      <c r="AC1319">
        <v>22080010</v>
      </c>
      <c r="AD1319" t="s">
        <v>346</v>
      </c>
      <c r="AE1319" t="s">
        <v>347</v>
      </c>
      <c r="AF1319">
        <v>100</v>
      </c>
      <c r="AG1319" t="s">
        <v>348</v>
      </c>
      <c r="AM1319" t="s">
        <v>119</v>
      </c>
      <c r="AP1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Row],[Comentário]]=back!C1320,back!B1320,""))))))))</f>
        <v/>
      </c>
      <c r="AQ1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0" spans="1:44" x14ac:dyDescent="0.25">
      <c r="A1320" t="s">
        <v>5298</v>
      </c>
      <c r="B1320">
        <v>136713045</v>
      </c>
      <c r="C1320" t="s">
        <v>62</v>
      </c>
      <c r="E1320">
        <v>28614537</v>
      </c>
      <c r="F1320" t="s">
        <v>343</v>
      </c>
      <c r="G1320" t="s">
        <v>101</v>
      </c>
      <c r="I1320">
        <v>41071880</v>
      </c>
      <c r="J1320" t="s">
        <v>342</v>
      </c>
      <c r="K1320" s="9">
        <v>45663.44425925926</v>
      </c>
      <c r="L1320" s="9">
        <v>45663.443032407406</v>
      </c>
      <c r="M1320" s="9">
        <v>45663.44425925926</v>
      </c>
      <c r="N1320" t="s">
        <v>62</v>
      </c>
      <c r="O1320" t="s">
        <v>62</v>
      </c>
      <c r="P1320" s="8">
        <v>45663</v>
      </c>
      <c r="Q1320" t="s">
        <v>3864</v>
      </c>
      <c r="R1320" t="s">
        <v>3995</v>
      </c>
      <c r="S1320" t="s">
        <v>344</v>
      </c>
      <c r="Y1320" t="s">
        <v>345</v>
      </c>
      <c r="Z1320" t="s">
        <v>106</v>
      </c>
      <c r="AA1320" t="s">
        <v>148</v>
      </c>
      <c r="AB1320" t="s">
        <v>149</v>
      </c>
      <c r="AC1320">
        <v>22080010</v>
      </c>
      <c r="AD1320" t="s">
        <v>346</v>
      </c>
      <c r="AE1320" t="s">
        <v>347</v>
      </c>
      <c r="AF1320">
        <v>100</v>
      </c>
      <c r="AG1320" t="s">
        <v>348</v>
      </c>
      <c r="AM1320" t="s">
        <v>119</v>
      </c>
      <c r="AP1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Row],[Comentário]]=back!C1321,back!B1321,""))))))))</f>
        <v/>
      </c>
      <c r="AQ1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1" spans="1:44" x14ac:dyDescent="0.25">
      <c r="A1321" t="s">
        <v>5298</v>
      </c>
      <c r="B1321">
        <v>136459084</v>
      </c>
      <c r="C1321" t="s">
        <v>62</v>
      </c>
      <c r="E1321">
        <v>28517959</v>
      </c>
      <c r="F1321" t="s">
        <v>350</v>
      </c>
      <c r="G1321" t="s">
        <v>101</v>
      </c>
      <c r="I1321">
        <v>41015566</v>
      </c>
      <c r="J1321" t="s">
        <v>349</v>
      </c>
      <c r="K1321" s="9">
        <v>45649.38521990741</v>
      </c>
      <c r="L1321" s="9">
        <v>45663.384722222225</v>
      </c>
      <c r="M1321" s="9">
        <v>45663.442430555559</v>
      </c>
      <c r="N1321" t="s">
        <v>62</v>
      </c>
      <c r="O1321" t="s">
        <v>62</v>
      </c>
      <c r="P1321" s="8">
        <v>45663</v>
      </c>
      <c r="R1321" t="s">
        <v>3874</v>
      </c>
      <c r="S1321" t="s">
        <v>351</v>
      </c>
      <c r="T1321" t="s">
        <v>352</v>
      </c>
      <c r="Y1321" t="s">
        <v>353</v>
      </c>
      <c r="Z1321" t="s">
        <v>106</v>
      </c>
      <c r="AA1321" t="s">
        <v>107</v>
      </c>
      <c r="AB1321" t="s">
        <v>354</v>
      </c>
      <c r="AC1321">
        <v>9960120</v>
      </c>
      <c r="AD1321" t="s">
        <v>355</v>
      </c>
      <c r="AE1321" t="s">
        <v>356</v>
      </c>
      <c r="AF1321">
        <v>1161</v>
      </c>
      <c r="AM1321" t="s">
        <v>119</v>
      </c>
      <c r="AN1321" t="s">
        <v>108</v>
      </c>
      <c r="AP1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Row],[Comentário]]=back!C1322,back!B1322,""))))))))</f>
        <v/>
      </c>
      <c r="AQ1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22" spans="1:44" x14ac:dyDescent="0.25">
      <c r="A1322" t="s">
        <v>5298</v>
      </c>
      <c r="B1322">
        <v>136712454</v>
      </c>
      <c r="C1322" t="s">
        <v>62</v>
      </c>
      <c r="E1322">
        <v>28517959</v>
      </c>
      <c r="F1322" t="s">
        <v>350</v>
      </c>
      <c r="G1322" t="s">
        <v>101</v>
      </c>
      <c r="I1322">
        <v>41015566</v>
      </c>
      <c r="J1322" t="s">
        <v>349</v>
      </c>
      <c r="K1322" s="9">
        <v>45663.441423611112</v>
      </c>
      <c r="L1322" s="9">
        <v>45663.440972222219</v>
      </c>
      <c r="M1322" s="9">
        <v>45663.441423611112</v>
      </c>
      <c r="N1322" t="s">
        <v>62</v>
      </c>
      <c r="O1322" t="s">
        <v>62</v>
      </c>
      <c r="P1322" s="8">
        <v>45663</v>
      </c>
      <c r="Q1322" t="s">
        <v>3868</v>
      </c>
      <c r="R1322" t="s">
        <v>41</v>
      </c>
      <c r="S1322" t="s">
        <v>351</v>
      </c>
      <c r="T1322" t="s">
        <v>352</v>
      </c>
      <c r="Y1322" t="s">
        <v>353</v>
      </c>
      <c r="Z1322" t="s">
        <v>106</v>
      </c>
      <c r="AA1322" t="s">
        <v>107</v>
      </c>
      <c r="AB1322" t="s">
        <v>354</v>
      </c>
      <c r="AC1322">
        <v>9960120</v>
      </c>
      <c r="AD1322" t="s">
        <v>355</v>
      </c>
      <c r="AE1322" t="s">
        <v>356</v>
      </c>
      <c r="AF1322">
        <v>1161</v>
      </c>
      <c r="AM1322" t="s">
        <v>119</v>
      </c>
      <c r="AN1322" t="s">
        <v>108</v>
      </c>
      <c r="AP1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Row],[Comentário]]=back!C1323,back!B1323,""))))))))</f>
        <v/>
      </c>
      <c r="AQ1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3" spans="1:44" x14ac:dyDescent="0.25">
      <c r="A1323" t="s">
        <v>5298</v>
      </c>
      <c r="B1323">
        <v>136712114</v>
      </c>
      <c r="C1323" t="s">
        <v>62</v>
      </c>
      <c r="E1323">
        <v>28517959</v>
      </c>
      <c r="F1323" t="s">
        <v>350</v>
      </c>
      <c r="G1323" t="s">
        <v>101</v>
      </c>
      <c r="I1323">
        <v>41015566</v>
      </c>
      <c r="J1323" t="s">
        <v>349</v>
      </c>
      <c r="K1323" s="9">
        <v>45663.439895833333</v>
      </c>
      <c r="L1323" s="9">
        <v>45663.438576388886</v>
      </c>
      <c r="M1323" s="9">
        <v>45663.439895833333</v>
      </c>
      <c r="N1323" t="s">
        <v>62</v>
      </c>
      <c r="O1323" t="s">
        <v>62</v>
      </c>
      <c r="P1323" s="8">
        <v>45663</v>
      </c>
      <c r="Q1323" t="s">
        <v>3864</v>
      </c>
      <c r="R1323" t="s">
        <v>3996</v>
      </c>
      <c r="S1323" t="s">
        <v>351</v>
      </c>
      <c r="T1323" t="s">
        <v>352</v>
      </c>
      <c r="Y1323" t="s">
        <v>353</v>
      </c>
      <c r="Z1323" t="s">
        <v>106</v>
      </c>
      <c r="AA1323" t="s">
        <v>107</v>
      </c>
      <c r="AB1323" t="s">
        <v>354</v>
      </c>
      <c r="AC1323">
        <v>9960120</v>
      </c>
      <c r="AD1323" t="s">
        <v>355</v>
      </c>
      <c r="AE1323" t="s">
        <v>356</v>
      </c>
      <c r="AF1323">
        <v>1161</v>
      </c>
      <c r="AM1323" t="s">
        <v>119</v>
      </c>
      <c r="AN1323" t="s">
        <v>108</v>
      </c>
      <c r="AP1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Row],[Comentário]]=back!C1324,back!B1324,""))))))))</f>
        <v/>
      </c>
      <c r="AQ1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4" spans="1:44" x14ac:dyDescent="0.25">
      <c r="A1324" t="s">
        <v>5298</v>
      </c>
      <c r="B1324">
        <v>136711848</v>
      </c>
      <c r="C1324" t="s">
        <v>62</v>
      </c>
      <c r="E1324">
        <v>28517959</v>
      </c>
      <c r="F1324" t="s">
        <v>350</v>
      </c>
      <c r="G1324" t="s">
        <v>101</v>
      </c>
      <c r="I1324">
        <v>41015566</v>
      </c>
      <c r="J1324" t="s">
        <v>349</v>
      </c>
      <c r="K1324" s="9">
        <v>45663.438634259262</v>
      </c>
      <c r="L1324" s="9">
        <v>45663.437685185185</v>
      </c>
      <c r="M1324" s="9">
        <v>45663.438634259262</v>
      </c>
      <c r="N1324" t="s">
        <v>62</v>
      </c>
      <c r="O1324" t="s">
        <v>62</v>
      </c>
      <c r="P1324" s="8">
        <v>45663</v>
      </c>
      <c r="Q1324" t="s">
        <v>3864</v>
      </c>
      <c r="R1324" t="s">
        <v>3996</v>
      </c>
      <c r="S1324" t="s">
        <v>351</v>
      </c>
      <c r="T1324" t="s">
        <v>352</v>
      </c>
      <c r="Y1324" t="s">
        <v>353</v>
      </c>
      <c r="Z1324" t="s">
        <v>106</v>
      </c>
      <c r="AA1324" t="s">
        <v>107</v>
      </c>
      <c r="AB1324" t="s">
        <v>354</v>
      </c>
      <c r="AC1324">
        <v>9960120</v>
      </c>
      <c r="AD1324" t="s">
        <v>355</v>
      </c>
      <c r="AE1324" t="s">
        <v>356</v>
      </c>
      <c r="AF1324">
        <v>1161</v>
      </c>
      <c r="AM1324" t="s">
        <v>119</v>
      </c>
      <c r="AN1324" t="s">
        <v>108</v>
      </c>
      <c r="AP1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Row],[Comentário]]=back!C1325,back!B1325,""))))))))</f>
        <v/>
      </c>
      <c r="AQ1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5" spans="1:44" x14ac:dyDescent="0.25">
      <c r="A1325" t="s">
        <v>5298</v>
      </c>
      <c r="B1325">
        <v>136709304</v>
      </c>
      <c r="C1325" t="s">
        <v>62</v>
      </c>
      <c r="E1325">
        <v>28663154</v>
      </c>
      <c r="F1325" t="s">
        <v>357</v>
      </c>
      <c r="G1325" t="s">
        <v>101</v>
      </c>
      <c r="K1325" s="9">
        <v>45663.426817129628</v>
      </c>
      <c r="L1325" s="9">
        <v>45663.426493055558</v>
      </c>
      <c r="M1325" s="9">
        <v>45663.426817129628</v>
      </c>
      <c r="N1325" t="s">
        <v>62</v>
      </c>
      <c r="O1325" t="s">
        <v>62</v>
      </c>
      <c r="P1325" s="8">
        <v>45663</v>
      </c>
      <c r="Q1325" t="s">
        <v>3864</v>
      </c>
      <c r="R1325" t="s">
        <v>3997</v>
      </c>
      <c r="AP1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Row],[Comentário]]=back!C1326,back!B1326,""))))))))</f>
        <v/>
      </c>
      <c r="AQ1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6" spans="1:44" x14ac:dyDescent="0.25">
      <c r="A1326" t="s">
        <v>5298</v>
      </c>
      <c r="B1326">
        <v>136709176</v>
      </c>
      <c r="C1326" t="s">
        <v>62</v>
      </c>
      <c r="E1326">
        <v>28663119</v>
      </c>
      <c r="F1326" t="s">
        <v>359</v>
      </c>
      <c r="G1326" t="s">
        <v>101</v>
      </c>
      <c r="K1326" s="9">
        <v>45663.426203703704</v>
      </c>
      <c r="L1326" s="9">
        <v>45663.425798611112</v>
      </c>
      <c r="M1326" s="9">
        <v>45663.426203703704</v>
      </c>
      <c r="N1326" t="s">
        <v>62</v>
      </c>
      <c r="O1326" t="s">
        <v>62</v>
      </c>
      <c r="P1326" s="8">
        <v>45663</v>
      </c>
      <c r="Q1326" t="s">
        <v>3864</v>
      </c>
      <c r="R1326" t="s">
        <v>3998</v>
      </c>
      <c r="AP1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Row],[Comentário]]=back!C1327,back!B1327,""))))))))</f>
        <v/>
      </c>
      <c r="AQ1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7" spans="1:44" x14ac:dyDescent="0.25">
      <c r="A1327" t="s">
        <v>5298</v>
      </c>
      <c r="B1327">
        <v>136708945</v>
      </c>
      <c r="C1327" t="s">
        <v>62</v>
      </c>
      <c r="E1327">
        <v>28663117</v>
      </c>
      <c r="F1327" t="s">
        <v>100</v>
      </c>
      <c r="G1327" t="s">
        <v>101</v>
      </c>
      <c r="K1327" s="9">
        <v>45663.425115740742</v>
      </c>
      <c r="L1327" s="9">
        <v>45663.424490740741</v>
      </c>
      <c r="M1327" s="9">
        <v>45663.425115740742</v>
      </c>
      <c r="N1327" t="s">
        <v>62</v>
      </c>
      <c r="O1327" t="s">
        <v>62</v>
      </c>
      <c r="P1327" s="8">
        <v>45663</v>
      </c>
      <c r="Q1327" t="s">
        <v>3864</v>
      </c>
      <c r="R1327" t="s">
        <v>3999</v>
      </c>
      <c r="AP1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Row],[Comentário]]=back!C1328,back!B1328,""))))))))</f>
        <v/>
      </c>
      <c r="AQ1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8" spans="1:44" x14ac:dyDescent="0.25">
      <c r="A1328" t="s">
        <v>5298</v>
      </c>
      <c r="B1328">
        <v>136708806</v>
      </c>
      <c r="C1328" t="s">
        <v>62</v>
      </c>
      <c r="E1328">
        <v>28663117</v>
      </c>
      <c r="F1328" t="s">
        <v>100</v>
      </c>
      <c r="G1328" t="s">
        <v>101</v>
      </c>
      <c r="K1328" s="9">
        <v>45663.424479166664</v>
      </c>
      <c r="L1328" s="9">
        <v>45663.423668981479</v>
      </c>
      <c r="M1328" s="9">
        <v>45663.424479166664</v>
      </c>
      <c r="N1328" t="s">
        <v>62</v>
      </c>
      <c r="O1328" t="s">
        <v>62</v>
      </c>
      <c r="P1328" s="8">
        <v>45663</v>
      </c>
      <c r="Q1328" t="s">
        <v>3864</v>
      </c>
      <c r="R1328" t="s">
        <v>4000</v>
      </c>
      <c r="AP1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Row],[Comentário]]=back!C1329,back!B1329,""))))))))</f>
        <v/>
      </c>
      <c r="AQ1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9" spans="1:44" x14ac:dyDescent="0.25">
      <c r="A1329" t="s">
        <v>5298</v>
      </c>
      <c r="B1329">
        <v>136708272</v>
      </c>
      <c r="C1329" t="s">
        <v>62</v>
      </c>
      <c r="E1329">
        <v>28663114</v>
      </c>
      <c r="F1329" t="s">
        <v>360</v>
      </c>
      <c r="G1329" t="s">
        <v>101</v>
      </c>
      <c r="K1329" s="9">
        <v>45663.421678240738</v>
      </c>
      <c r="L1329" s="9">
        <v>45663.420474537037</v>
      </c>
      <c r="M1329" s="9">
        <v>45663.421678240738</v>
      </c>
      <c r="N1329" t="s">
        <v>62</v>
      </c>
      <c r="O1329" t="s">
        <v>62</v>
      </c>
      <c r="P1329" s="8">
        <v>45663</v>
      </c>
      <c r="Q1329" t="s">
        <v>3864</v>
      </c>
      <c r="R1329" t="s">
        <v>4001</v>
      </c>
      <c r="AP1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Row],[Comentário]]=back!C1330,back!B1330,""))))))))</f>
        <v/>
      </c>
      <c r="AQ1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0" spans="1:44" x14ac:dyDescent="0.25">
      <c r="A1330" t="s">
        <v>5298</v>
      </c>
      <c r="B1330">
        <v>136707780</v>
      </c>
      <c r="C1330" t="s">
        <v>62</v>
      </c>
      <c r="E1330">
        <v>28663114</v>
      </c>
      <c r="F1330" t="s">
        <v>360</v>
      </c>
      <c r="G1330" t="s">
        <v>101</v>
      </c>
      <c r="K1330" s="9">
        <v>45663.418946759259</v>
      </c>
      <c r="L1330" s="9">
        <v>45663.417870370373</v>
      </c>
      <c r="M1330" s="9">
        <v>45663.418946759259</v>
      </c>
      <c r="N1330" t="s">
        <v>62</v>
      </c>
      <c r="O1330" t="s">
        <v>62</v>
      </c>
      <c r="P1330" s="8">
        <v>45663</v>
      </c>
      <c r="Q1330" t="s">
        <v>3864</v>
      </c>
      <c r="R1330" t="s">
        <v>4002</v>
      </c>
      <c r="AP1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Row],[Comentário]]=back!C1331,back!B1331,""))))))))</f>
        <v/>
      </c>
      <c r="AQ1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1" spans="1:44" x14ac:dyDescent="0.25">
      <c r="A1331" t="s">
        <v>5298</v>
      </c>
      <c r="B1331">
        <v>136707588</v>
      </c>
      <c r="C1331" t="s">
        <v>62</v>
      </c>
      <c r="E1331">
        <v>28663096</v>
      </c>
      <c r="F1331" t="s">
        <v>109</v>
      </c>
      <c r="G1331" t="s">
        <v>101</v>
      </c>
      <c r="K1331" s="9">
        <v>45663.417766203704</v>
      </c>
      <c r="L1331" s="9">
        <v>45663.417581018519</v>
      </c>
      <c r="M1331" s="9">
        <v>45663.417766203704</v>
      </c>
      <c r="N1331" t="s">
        <v>62</v>
      </c>
      <c r="O1331" t="s">
        <v>62</v>
      </c>
      <c r="P1331" s="8">
        <v>45663</v>
      </c>
      <c r="Q1331" t="s">
        <v>3864</v>
      </c>
      <c r="R1331" t="s">
        <v>4003</v>
      </c>
      <c r="AP1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Row],[Comentário]]=back!C1332,back!B1332,""))))))))</f>
        <v/>
      </c>
      <c r="AQ1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2" spans="1:44" x14ac:dyDescent="0.25">
      <c r="A1332" t="s">
        <v>5298</v>
      </c>
      <c r="B1332">
        <v>136707443</v>
      </c>
      <c r="C1332" t="s">
        <v>62</v>
      </c>
      <c r="E1332">
        <v>28663052</v>
      </c>
      <c r="F1332" t="s">
        <v>163</v>
      </c>
      <c r="G1332" t="s">
        <v>101</v>
      </c>
      <c r="K1332" s="9">
        <v>45663.417060185187</v>
      </c>
      <c r="L1332" s="9">
        <v>45663.41511574074</v>
      </c>
      <c r="M1332" s="9">
        <v>45663.417060185187</v>
      </c>
      <c r="N1332" t="s">
        <v>62</v>
      </c>
      <c r="O1332" t="s">
        <v>62</v>
      </c>
      <c r="P1332" s="8">
        <v>45663</v>
      </c>
      <c r="Q1332" t="s">
        <v>3864</v>
      </c>
      <c r="R1332" t="s">
        <v>3899</v>
      </c>
      <c r="AP1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Row],[Comentário]]=back!C1333,back!B1333,""))))))))</f>
        <v/>
      </c>
      <c r="AQ1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3" spans="1:44" x14ac:dyDescent="0.25">
      <c r="A1333" t="s">
        <v>5298</v>
      </c>
      <c r="B1333">
        <v>136706988</v>
      </c>
      <c r="C1333" t="s">
        <v>62</v>
      </c>
      <c r="E1333">
        <v>28663112</v>
      </c>
      <c r="F1333" t="s">
        <v>362</v>
      </c>
      <c r="G1333" t="s">
        <v>101</v>
      </c>
      <c r="K1333" s="9">
        <v>45663.415138888886</v>
      </c>
      <c r="L1333" s="9">
        <v>45663.414953703701</v>
      </c>
      <c r="M1333" s="9">
        <v>45663.415138888886</v>
      </c>
      <c r="N1333" t="s">
        <v>62</v>
      </c>
      <c r="O1333" t="s">
        <v>62</v>
      </c>
      <c r="P1333" s="8">
        <v>45663</v>
      </c>
      <c r="Q1333" t="s">
        <v>3864</v>
      </c>
      <c r="R1333" t="s">
        <v>4004</v>
      </c>
      <c r="AP1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Row],[Comentário]]=back!C1334,back!B1334,""))))))))</f>
        <v/>
      </c>
      <c r="AQ1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4" spans="1:44" x14ac:dyDescent="0.25">
      <c r="A1334" t="s">
        <v>5298</v>
      </c>
      <c r="B1334">
        <v>136706964</v>
      </c>
      <c r="C1334" t="s">
        <v>62</v>
      </c>
      <c r="E1334">
        <v>28663052</v>
      </c>
      <c r="F1334" t="s">
        <v>163</v>
      </c>
      <c r="G1334" t="s">
        <v>101</v>
      </c>
      <c r="K1334" s="9">
        <v>45663.415000000001</v>
      </c>
      <c r="L1334" s="9">
        <v>45663.413414351853</v>
      </c>
      <c r="M1334" s="9">
        <v>45663.415000000001</v>
      </c>
      <c r="N1334" t="s">
        <v>62</v>
      </c>
      <c r="O1334" t="s">
        <v>62</v>
      </c>
      <c r="P1334" s="8">
        <v>45663</v>
      </c>
      <c r="Q1334" t="s">
        <v>3864</v>
      </c>
      <c r="R1334" t="s">
        <v>3899</v>
      </c>
      <c r="AP1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Row],[Comentário]]=back!C1335,back!B1335,""))))))))</f>
        <v/>
      </c>
      <c r="AQ1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5" spans="1:44" x14ac:dyDescent="0.25">
      <c r="A1335" t="s">
        <v>5298</v>
      </c>
      <c r="B1335">
        <v>136706325</v>
      </c>
      <c r="C1335" t="s">
        <v>62</v>
      </c>
      <c r="E1335">
        <v>28662957</v>
      </c>
      <c r="F1335" t="s">
        <v>364</v>
      </c>
      <c r="G1335" t="s">
        <v>101</v>
      </c>
      <c r="K1335" s="9">
        <v>45663.412118055552</v>
      </c>
      <c r="L1335" s="9">
        <v>45663.411793981482</v>
      </c>
      <c r="M1335" s="9">
        <v>45663.412118055552</v>
      </c>
      <c r="N1335" t="s">
        <v>62</v>
      </c>
      <c r="O1335" t="s">
        <v>62</v>
      </c>
      <c r="P1335" s="8">
        <v>45663</v>
      </c>
      <c r="Q1335" t="s">
        <v>3864</v>
      </c>
      <c r="R1335" t="s">
        <v>4005</v>
      </c>
      <c r="AP1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Row],[Comentário]]=back!C1336,back!B1336,""))))))))</f>
        <v/>
      </c>
      <c r="AQ1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6" spans="1:44" x14ac:dyDescent="0.25">
      <c r="A1336" t="s">
        <v>5298</v>
      </c>
      <c r="B1336">
        <v>136706018</v>
      </c>
      <c r="C1336" t="s">
        <v>62</v>
      </c>
      <c r="E1336">
        <v>28662957</v>
      </c>
      <c r="F1336" t="s">
        <v>364</v>
      </c>
      <c r="G1336" t="s">
        <v>101</v>
      </c>
      <c r="K1336" s="9">
        <v>45663.41064814815</v>
      </c>
      <c r="L1336" s="9">
        <v>45663.410115740742</v>
      </c>
      <c r="M1336" s="9">
        <v>45663.41064814815</v>
      </c>
      <c r="N1336" t="s">
        <v>62</v>
      </c>
      <c r="O1336" t="s">
        <v>62</v>
      </c>
      <c r="P1336" s="8">
        <v>45663</v>
      </c>
      <c r="Q1336" t="s">
        <v>3864</v>
      </c>
      <c r="R1336" t="s">
        <v>4006</v>
      </c>
      <c r="AP1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Row],[Comentário]]=back!C1337,back!B1337,""))))))))</f>
        <v/>
      </c>
      <c r="AQ1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7" spans="1:44" x14ac:dyDescent="0.25">
      <c r="A1337" t="s">
        <v>5298</v>
      </c>
      <c r="B1337">
        <v>136704843</v>
      </c>
      <c r="C1337" t="s">
        <v>62</v>
      </c>
      <c r="E1337">
        <v>28662957</v>
      </c>
      <c r="F1337" t="s">
        <v>364</v>
      </c>
      <c r="G1337" t="s">
        <v>101</v>
      </c>
      <c r="K1337" s="9">
        <v>45663.403958333336</v>
      </c>
      <c r="L1337" s="9">
        <v>45663.402754629627</v>
      </c>
      <c r="M1337" s="9">
        <v>45663.403958333336</v>
      </c>
      <c r="N1337" t="s">
        <v>62</v>
      </c>
      <c r="O1337" t="s">
        <v>62</v>
      </c>
      <c r="P1337" s="8">
        <v>45663</v>
      </c>
      <c r="Q1337" t="s">
        <v>3864</v>
      </c>
      <c r="R1337" t="s">
        <v>4005</v>
      </c>
      <c r="AP1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Row],[Comentário]]=back!C1338,back!B1338,""))))))))</f>
        <v/>
      </c>
      <c r="AQ1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8" spans="1:44" x14ac:dyDescent="0.25">
      <c r="A1338" t="s">
        <v>5298</v>
      </c>
      <c r="B1338">
        <v>136701707</v>
      </c>
      <c r="C1338" t="s">
        <v>62</v>
      </c>
      <c r="E1338">
        <v>28662952</v>
      </c>
      <c r="F1338" t="s">
        <v>197</v>
      </c>
      <c r="G1338" t="s">
        <v>101</v>
      </c>
      <c r="K1338" s="9">
        <v>45663.385393518518</v>
      </c>
      <c r="L1338" s="9">
        <v>45663.38517361111</v>
      </c>
      <c r="M1338" s="9">
        <v>45663.385393518518</v>
      </c>
      <c r="N1338" t="s">
        <v>62</v>
      </c>
      <c r="O1338" t="s">
        <v>62</v>
      </c>
      <c r="P1338" s="8">
        <v>45663</v>
      </c>
      <c r="Q1338" t="s">
        <v>3864</v>
      </c>
      <c r="R1338" t="s">
        <v>3924</v>
      </c>
      <c r="AP1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Row],[Comentário]]=back!C1339,back!B1339,""))))))))</f>
        <v/>
      </c>
      <c r="AQ1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9" spans="1:44" x14ac:dyDescent="0.25">
      <c r="A1339" t="s">
        <v>5298</v>
      </c>
      <c r="B1339">
        <v>136701045</v>
      </c>
      <c r="C1339" t="s">
        <v>62</v>
      </c>
      <c r="E1339">
        <v>28662942</v>
      </c>
      <c r="F1339" t="s">
        <v>1392</v>
      </c>
      <c r="G1339" t="s">
        <v>101</v>
      </c>
      <c r="K1339" s="9">
        <v>45663.380949074075</v>
      </c>
      <c r="L1339" s="9">
        <v>45663.380381944444</v>
      </c>
      <c r="M1339" s="9">
        <v>45663.380949074075</v>
      </c>
      <c r="N1339" t="s">
        <v>62</v>
      </c>
      <c r="O1339" t="s">
        <v>62</v>
      </c>
      <c r="P1339" s="8">
        <v>45663</v>
      </c>
      <c r="Q1339" t="s">
        <v>3864</v>
      </c>
      <c r="R1339" t="s">
        <v>4007</v>
      </c>
      <c r="AP1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Row],[Comentário]]=back!C1340,back!B1340,""))))))))</f>
        <v/>
      </c>
      <c r="AQ1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0" spans="1:44" x14ac:dyDescent="0.25">
      <c r="A1340" t="s">
        <v>5298</v>
      </c>
      <c r="B1340">
        <v>136699323</v>
      </c>
      <c r="C1340" t="s">
        <v>62</v>
      </c>
      <c r="E1340">
        <v>28662241</v>
      </c>
      <c r="F1340" t="s">
        <v>1394</v>
      </c>
      <c r="G1340" t="s">
        <v>101</v>
      </c>
      <c r="K1340" s="9">
        <v>45663.367106481484</v>
      </c>
      <c r="L1340" s="9">
        <v>45663.366666666669</v>
      </c>
      <c r="M1340" s="9">
        <v>45670.668391203704</v>
      </c>
      <c r="N1340" t="s">
        <v>62</v>
      </c>
      <c r="O1340" t="s">
        <v>62</v>
      </c>
      <c r="P1340" s="8">
        <v>45663</v>
      </c>
      <c r="Q1340" t="s">
        <v>3868</v>
      </c>
      <c r="R1340" t="s">
        <v>5604</v>
      </c>
      <c r="AP1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Row],[Comentário]]=back!C1341,back!B1341,""))))))))</f>
        <v/>
      </c>
      <c r="AQ1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1" spans="1:44" x14ac:dyDescent="0.25">
      <c r="A1341" t="s">
        <v>5298</v>
      </c>
      <c r="B1341">
        <v>136698245</v>
      </c>
      <c r="C1341" t="s">
        <v>62</v>
      </c>
      <c r="E1341">
        <v>28662241</v>
      </c>
      <c r="F1341" t="s">
        <v>1394</v>
      </c>
      <c r="G1341" t="s">
        <v>101</v>
      </c>
      <c r="K1341" s="9">
        <v>45663.358159722222</v>
      </c>
      <c r="L1341" s="9">
        <v>45663.356689814813</v>
      </c>
      <c r="M1341" s="9">
        <v>45663.358159722222</v>
      </c>
      <c r="N1341" t="s">
        <v>62</v>
      </c>
      <c r="O1341" t="s">
        <v>62</v>
      </c>
      <c r="P1341" s="8">
        <v>45663</v>
      </c>
      <c r="Q1341" t="s">
        <v>3864</v>
      </c>
      <c r="R1341" t="s">
        <v>4008</v>
      </c>
      <c r="AP1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Row],[Comentário]]=back!C1342,back!B1342,""))))))))</f>
        <v/>
      </c>
      <c r="AQ1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2" spans="1:44" x14ac:dyDescent="0.25">
      <c r="A1342" t="s">
        <v>5298</v>
      </c>
      <c r="B1342">
        <v>136698068</v>
      </c>
      <c r="C1342" t="s">
        <v>62</v>
      </c>
      <c r="E1342">
        <v>28662241</v>
      </c>
      <c r="F1342" t="s">
        <v>1394</v>
      </c>
      <c r="G1342" t="s">
        <v>101</v>
      </c>
      <c r="K1342" s="9">
        <v>45663.356493055559</v>
      </c>
      <c r="L1342" s="9">
        <v>45663.355578703704</v>
      </c>
      <c r="M1342" s="9">
        <v>45663.356493055559</v>
      </c>
      <c r="N1342" t="s">
        <v>62</v>
      </c>
      <c r="O1342" t="s">
        <v>62</v>
      </c>
      <c r="P1342" s="8">
        <v>45663</v>
      </c>
      <c r="Q1342" t="s">
        <v>3864</v>
      </c>
      <c r="R1342" t="s">
        <v>4009</v>
      </c>
      <c r="AP1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Row],[Comentário]]=back!C1343,back!B1343,""))))))))</f>
        <v/>
      </c>
      <c r="AQ1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3" spans="1:44" x14ac:dyDescent="0.25">
      <c r="A1343" t="s">
        <v>5298</v>
      </c>
      <c r="B1343">
        <v>136697955</v>
      </c>
      <c r="C1343" t="s">
        <v>62</v>
      </c>
      <c r="E1343">
        <v>28662241</v>
      </c>
      <c r="F1343" t="s">
        <v>1394</v>
      </c>
      <c r="G1343" t="s">
        <v>101</v>
      </c>
      <c r="K1343" s="9">
        <v>45663.355381944442</v>
      </c>
      <c r="L1343" s="9">
        <v>45663.355092592596</v>
      </c>
      <c r="M1343" s="9">
        <v>45663.355381944442</v>
      </c>
      <c r="N1343" t="s">
        <v>62</v>
      </c>
      <c r="O1343" t="s">
        <v>62</v>
      </c>
      <c r="P1343" s="8">
        <v>45663</v>
      </c>
      <c r="Q1343" t="s">
        <v>3864</v>
      </c>
      <c r="R1343" t="s">
        <v>4010</v>
      </c>
      <c r="AP1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Row],[Comentário]]=back!C1344,back!B1344,""))))))))</f>
        <v/>
      </c>
      <c r="AQ1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4" spans="1:44" x14ac:dyDescent="0.25">
      <c r="A1344" t="s">
        <v>5298</v>
      </c>
      <c r="B1344">
        <v>136697400</v>
      </c>
      <c r="C1344" t="s">
        <v>62</v>
      </c>
      <c r="E1344">
        <v>28662241</v>
      </c>
      <c r="F1344" t="s">
        <v>1394</v>
      </c>
      <c r="G1344" t="s">
        <v>101</v>
      </c>
      <c r="K1344" s="9">
        <v>45663.350046296298</v>
      </c>
      <c r="L1344" s="9">
        <v>45663.349479166667</v>
      </c>
      <c r="M1344" s="9">
        <v>45663.350057870368</v>
      </c>
      <c r="N1344" t="s">
        <v>62</v>
      </c>
      <c r="O1344" t="s">
        <v>62</v>
      </c>
      <c r="P1344" s="8">
        <v>45663</v>
      </c>
      <c r="Q1344" t="s">
        <v>3864</v>
      </c>
      <c r="R1344" t="s">
        <v>4011</v>
      </c>
      <c r="AP1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Row],[Comentário]]=back!C1345,back!B1345,""))))))))</f>
        <v/>
      </c>
      <c r="AQ1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5" spans="1:44" x14ac:dyDescent="0.25">
      <c r="A1345" t="s">
        <v>5298</v>
      </c>
      <c r="B1345">
        <v>136697405</v>
      </c>
      <c r="C1345" t="s">
        <v>62</v>
      </c>
      <c r="E1345">
        <v>28662241</v>
      </c>
      <c r="F1345" t="s">
        <v>1394</v>
      </c>
      <c r="G1345" t="s">
        <v>101</v>
      </c>
      <c r="K1345" s="9">
        <v>45663.350092592591</v>
      </c>
      <c r="L1345" s="9">
        <v>45663.349479166667</v>
      </c>
      <c r="M1345" s="9">
        <v>45663.350092592591</v>
      </c>
      <c r="N1345" t="s">
        <v>62</v>
      </c>
      <c r="O1345" t="s">
        <v>62</v>
      </c>
      <c r="P1345" s="8">
        <v>45663</v>
      </c>
      <c r="Q1345" t="s">
        <v>3864</v>
      </c>
      <c r="R1345" t="s">
        <v>4011</v>
      </c>
      <c r="AP1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Row],[Comentário]]=back!C1346,back!B1346,""))))))))</f>
        <v/>
      </c>
      <c r="AQ1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6" spans="1:44" x14ac:dyDescent="0.25">
      <c r="A1346" t="s">
        <v>5298</v>
      </c>
      <c r="B1346">
        <v>136696996</v>
      </c>
      <c r="C1346" t="s">
        <v>62</v>
      </c>
      <c r="E1346">
        <v>28662241</v>
      </c>
      <c r="F1346" t="s">
        <v>1394</v>
      </c>
      <c r="G1346" t="s">
        <v>101</v>
      </c>
      <c r="K1346" s="9">
        <v>45663.345219907409</v>
      </c>
      <c r="L1346" s="9">
        <v>45663.416666666664</v>
      </c>
      <c r="M1346" s="9">
        <v>45663.34778935185</v>
      </c>
      <c r="N1346" t="s">
        <v>62</v>
      </c>
      <c r="O1346" t="s">
        <v>62</v>
      </c>
      <c r="P1346" s="8">
        <v>45663</v>
      </c>
      <c r="R1346" t="s">
        <v>4012</v>
      </c>
      <c r="AP1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Row],[Comentário]]=back!C1347,back!B1347,""))))))))</f>
        <v/>
      </c>
      <c r="AQ1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47" spans="1:44" x14ac:dyDescent="0.25">
      <c r="A1347" t="s">
        <v>5298</v>
      </c>
      <c r="B1347">
        <v>136696972</v>
      </c>
      <c r="C1347" t="s">
        <v>62</v>
      </c>
      <c r="E1347">
        <v>28662241</v>
      </c>
      <c r="F1347" t="s">
        <v>1394</v>
      </c>
      <c r="G1347" t="s">
        <v>101</v>
      </c>
      <c r="K1347" s="9">
        <v>45663.345000000001</v>
      </c>
      <c r="L1347" s="9">
        <v>45663.344444444447</v>
      </c>
      <c r="M1347" s="9">
        <v>45663.345000000001</v>
      </c>
      <c r="N1347" t="s">
        <v>62</v>
      </c>
      <c r="O1347" t="s">
        <v>62</v>
      </c>
      <c r="P1347" s="8">
        <v>45663</v>
      </c>
      <c r="R1347" t="s">
        <v>4012</v>
      </c>
      <c r="AP1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Row],[Comentário]]=back!C1348,back!B1348,""))))))))</f>
        <v/>
      </c>
      <c r="AQ1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48" spans="1:44" x14ac:dyDescent="0.25">
      <c r="A1348" t="s">
        <v>5298</v>
      </c>
      <c r="B1348">
        <v>136673031</v>
      </c>
      <c r="C1348" t="s">
        <v>62</v>
      </c>
      <c r="E1348">
        <v>27542789</v>
      </c>
      <c r="F1348" t="s">
        <v>1491</v>
      </c>
      <c r="G1348" t="s">
        <v>101</v>
      </c>
      <c r="I1348">
        <v>40501830</v>
      </c>
      <c r="J1348" t="s">
        <v>1490</v>
      </c>
      <c r="K1348" s="9">
        <v>45660.643553240741</v>
      </c>
      <c r="L1348" s="9">
        <v>45660.639965277776</v>
      </c>
      <c r="M1348" s="9">
        <v>45660.643553240741</v>
      </c>
      <c r="N1348" t="s">
        <v>62</v>
      </c>
      <c r="O1348" t="s">
        <v>62</v>
      </c>
      <c r="P1348" s="8">
        <v>45660</v>
      </c>
      <c r="Q1348" t="s">
        <v>3864</v>
      </c>
      <c r="R1348" t="s">
        <v>4013</v>
      </c>
      <c r="S1348" t="s">
        <v>1492</v>
      </c>
      <c r="T1348" t="s">
        <v>1493</v>
      </c>
      <c r="V1348">
        <v>551123624674</v>
      </c>
      <c r="Y1348" t="s">
        <v>1494</v>
      </c>
      <c r="Z1348" t="s">
        <v>106</v>
      </c>
      <c r="AA1348" t="s">
        <v>107</v>
      </c>
      <c r="AB1348" t="s">
        <v>110</v>
      </c>
      <c r="AC1348">
        <v>8030230</v>
      </c>
      <c r="AD1348" t="s">
        <v>1495</v>
      </c>
      <c r="AE1348" t="s">
        <v>1496</v>
      </c>
      <c r="AF1348">
        <v>7</v>
      </c>
      <c r="AM1348" t="s">
        <v>222</v>
      </c>
      <c r="AN1348" t="s">
        <v>261</v>
      </c>
      <c r="AP1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Row],[Comentário]]=back!C1349,back!B1349,""))))))))</f>
        <v/>
      </c>
      <c r="AQ1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9" spans="1:44" x14ac:dyDescent="0.25">
      <c r="A1349" t="s">
        <v>5298</v>
      </c>
      <c r="B1349">
        <v>136672680</v>
      </c>
      <c r="C1349" t="s">
        <v>62</v>
      </c>
      <c r="E1349">
        <v>27542836</v>
      </c>
      <c r="F1349" t="s">
        <v>1498</v>
      </c>
      <c r="G1349" t="s">
        <v>101</v>
      </c>
      <c r="I1349">
        <v>40501917</v>
      </c>
      <c r="J1349" t="s">
        <v>1497</v>
      </c>
      <c r="K1349" s="9">
        <v>45660.639166666668</v>
      </c>
      <c r="L1349" s="9">
        <v>45660.638888888891</v>
      </c>
      <c r="M1349" s="9">
        <v>45660.639166666668</v>
      </c>
      <c r="N1349" t="s">
        <v>62</v>
      </c>
      <c r="O1349" t="s">
        <v>62</v>
      </c>
      <c r="P1349" s="8">
        <v>45660</v>
      </c>
      <c r="Q1349" t="s">
        <v>3868</v>
      </c>
      <c r="R1349" t="s">
        <v>41</v>
      </c>
      <c r="S1349" t="s">
        <v>1499</v>
      </c>
      <c r="T1349" t="s">
        <v>1500</v>
      </c>
      <c r="Y1349" t="s">
        <v>1501</v>
      </c>
      <c r="Z1349" t="s">
        <v>106</v>
      </c>
      <c r="AA1349" t="s">
        <v>440</v>
      </c>
      <c r="AB1349" t="s">
        <v>1502</v>
      </c>
      <c r="AC1349">
        <v>89135000</v>
      </c>
      <c r="AD1349" t="s">
        <v>1503</v>
      </c>
      <c r="AE1349" t="s">
        <v>1504</v>
      </c>
      <c r="AF1349">
        <v>0</v>
      </c>
      <c r="AG1349" t="s">
        <v>1505</v>
      </c>
      <c r="AM1349" t="s">
        <v>222</v>
      </c>
      <c r="AN1349" t="s">
        <v>108</v>
      </c>
      <c r="AP1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Row],[Comentário]]=back!C1350,back!B1350,""))))))))</f>
        <v/>
      </c>
      <c r="AQ1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0" spans="1:44" x14ac:dyDescent="0.25">
      <c r="A1350" t="s">
        <v>5298</v>
      </c>
      <c r="B1350">
        <v>136672429</v>
      </c>
      <c r="C1350" t="s">
        <v>62</v>
      </c>
      <c r="E1350">
        <v>27542836</v>
      </c>
      <c r="F1350" t="s">
        <v>1498</v>
      </c>
      <c r="G1350" t="s">
        <v>101</v>
      </c>
      <c r="I1350">
        <v>40501917</v>
      </c>
      <c r="J1350" t="s">
        <v>1497</v>
      </c>
      <c r="K1350" s="9">
        <v>45660.636041666665</v>
      </c>
      <c r="L1350" s="9">
        <v>45660.633275462962</v>
      </c>
      <c r="M1350" s="9">
        <v>45660.636041666665</v>
      </c>
      <c r="N1350" t="s">
        <v>62</v>
      </c>
      <c r="O1350" t="s">
        <v>62</v>
      </c>
      <c r="P1350" s="8">
        <v>45660</v>
      </c>
      <c r="Q1350" t="s">
        <v>3864</v>
      </c>
      <c r="R1350" t="s">
        <v>4014</v>
      </c>
      <c r="S1350" t="s">
        <v>1499</v>
      </c>
      <c r="T1350" t="s">
        <v>1500</v>
      </c>
      <c r="Y1350" t="s">
        <v>1501</v>
      </c>
      <c r="Z1350" t="s">
        <v>106</v>
      </c>
      <c r="AA1350" t="s">
        <v>440</v>
      </c>
      <c r="AB1350" t="s">
        <v>1502</v>
      </c>
      <c r="AC1350">
        <v>89135000</v>
      </c>
      <c r="AD1350" t="s">
        <v>1503</v>
      </c>
      <c r="AE1350" t="s">
        <v>1504</v>
      </c>
      <c r="AF1350">
        <v>0</v>
      </c>
      <c r="AG1350" t="s">
        <v>1505</v>
      </c>
      <c r="AM1350" t="s">
        <v>222</v>
      </c>
      <c r="AN1350" t="s">
        <v>108</v>
      </c>
      <c r="AP1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Row],[Comentário]]=back!C1351,back!B1351,""))))))))</f>
        <v/>
      </c>
      <c r="AQ1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1" spans="1:44" x14ac:dyDescent="0.25">
      <c r="A1351" t="s">
        <v>5298</v>
      </c>
      <c r="B1351">
        <v>136672039</v>
      </c>
      <c r="C1351" t="s">
        <v>62</v>
      </c>
      <c r="E1351">
        <v>27543580</v>
      </c>
      <c r="F1351" t="s">
        <v>1511</v>
      </c>
      <c r="G1351" t="s">
        <v>101</v>
      </c>
      <c r="I1351">
        <v>40502326</v>
      </c>
      <c r="J1351" t="s">
        <v>1510</v>
      </c>
      <c r="K1351" s="9">
        <v>45660.631215277775</v>
      </c>
      <c r="L1351" s="9">
        <v>45660.630381944444</v>
      </c>
      <c r="M1351" s="9">
        <v>45660.631215277775</v>
      </c>
      <c r="N1351" t="s">
        <v>62</v>
      </c>
      <c r="O1351" t="s">
        <v>62</v>
      </c>
      <c r="P1351" s="8">
        <v>45660</v>
      </c>
      <c r="Q1351" t="s">
        <v>3864</v>
      </c>
      <c r="R1351" t="s">
        <v>4015</v>
      </c>
      <c r="S1351" t="s">
        <v>1512</v>
      </c>
      <c r="T1351" t="s">
        <v>1513</v>
      </c>
      <c r="V1351">
        <v>551146467098</v>
      </c>
      <c r="Y1351" t="s">
        <v>1514</v>
      </c>
      <c r="Z1351" t="s">
        <v>106</v>
      </c>
      <c r="AA1351" t="s">
        <v>107</v>
      </c>
      <c r="AB1351" t="s">
        <v>235</v>
      </c>
      <c r="AC1351">
        <v>8597630</v>
      </c>
      <c r="AD1351" t="s">
        <v>1515</v>
      </c>
      <c r="AE1351" t="s">
        <v>1516</v>
      </c>
      <c r="AF1351">
        <v>537</v>
      </c>
      <c r="AM1351" t="s">
        <v>222</v>
      </c>
      <c r="AN1351" t="s">
        <v>108</v>
      </c>
      <c r="AP1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Row],[Comentário]]=back!C1352,back!B1352,""))))))))</f>
        <v/>
      </c>
      <c r="AQ1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2" spans="1:44" x14ac:dyDescent="0.25">
      <c r="A1352" t="s">
        <v>5298</v>
      </c>
      <c r="B1352">
        <v>136671973</v>
      </c>
      <c r="C1352" t="s">
        <v>62</v>
      </c>
      <c r="E1352">
        <v>27543580</v>
      </c>
      <c r="F1352" t="s">
        <v>1511</v>
      </c>
      <c r="G1352" t="s">
        <v>101</v>
      </c>
      <c r="I1352">
        <v>40502326</v>
      </c>
      <c r="J1352" t="s">
        <v>1510</v>
      </c>
      <c r="K1352" s="9">
        <v>45660.630416666667</v>
      </c>
      <c r="L1352" s="9">
        <v>45660.629872685182</v>
      </c>
      <c r="M1352" s="9">
        <v>45660.630416666667</v>
      </c>
      <c r="N1352" t="s">
        <v>62</v>
      </c>
      <c r="O1352" t="s">
        <v>62</v>
      </c>
      <c r="P1352" s="8">
        <v>45660</v>
      </c>
      <c r="Q1352" t="s">
        <v>3864</v>
      </c>
      <c r="R1352" t="s">
        <v>4016</v>
      </c>
      <c r="S1352" t="s">
        <v>1512</v>
      </c>
      <c r="T1352" t="s">
        <v>1513</v>
      </c>
      <c r="V1352">
        <v>551146467098</v>
      </c>
      <c r="Y1352" t="s">
        <v>1514</v>
      </c>
      <c r="Z1352" t="s">
        <v>106</v>
      </c>
      <c r="AA1352" t="s">
        <v>107</v>
      </c>
      <c r="AB1352" t="s">
        <v>235</v>
      </c>
      <c r="AC1352">
        <v>8597630</v>
      </c>
      <c r="AD1352" t="s">
        <v>1515</v>
      </c>
      <c r="AE1352" t="s">
        <v>1516</v>
      </c>
      <c r="AF1352">
        <v>537</v>
      </c>
      <c r="AM1352" t="s">
        <v>222</v>
      </c>
      <c r="AN1352" t="s">
        <v>108</v>
      </c>
      <c r="AP1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Row],[Comentário]]=back!C1353,back!B1353,""))))))))</f>
        <v/>
      </c>
      <c r="AQ1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3" spans="1:44" x14ac:dyDescent="0.25">
      <c r="A1353" t="s">
        <v>5298</v>
      </c>
      <c r="B1353">
        <v>136671912</v>
      </c>
      <c r="C1353" t="s">
        <v>62</v>
      </c>
      <c r="E1353">
        <v>27543580</v>
      </c>
      <c r="F1353" t="s">
        <v>1511</v>
      </c>
      <c r="G1353" t="s">
        <v>101</v>
      </c>
      <c r="I1353">
        <v>40502326</v>
      </c>
      <c r="J1353" t="s">
        <v>1510</v>
      </c>
      <c r="K1353" s="9">
        <v>45660.629699074074</v>
      </c>
      <c r="L1353" s="9">
        <v>45660.628807870373</v>
      </c>
      <c r="M1353" s="9">
        <v>45660.629699074074</v>
      </c>
      <c r="N1353" t="s">
        <v>62</v>
      </c>
      <c r="O1353" t="s">
        <v>62</v>
      </c>
      <c r="P1353" s="8">
        <v>45660</v>
      </c>
      <c r="Q1353" t="s">
        <v>3864</v>
      </c>
      <c r="R1353" t="s">
        <v>4017</v>
      </c>
      <c r="S1353" t="s">
        <v>1512</v>
      </c>
      <c r="T1353" t="s">
        <v>1513</v>
      </c>
      <c r="V1353">
        <v>551146467098</v>
      </c>
      <c r="Y1353" t="s">
        <v>1514</v>
      </c>
      <c r="Z1353" t="s">
        <v>106</v>
      </c>
      <c r="AA1353" t="s">
        <v>107</v>
      </c>
      <c r="AB1353" t="s">
        <v>235</v>
      </c>
      <c r="AC1353">
        <v>8597630</v>
      </c>
      <c r="AD1353" t="s">
        <v>1515</v>
      </c>
      <c r="AE1353" t="s">
        <v>1516</v>
      </c>
      <c r="AF1353">
        <v>537</v>
      </c>
      <c r="AM1353" t="s">
        <v>222</v>
      </c>
      <c r="AN1353" t="s">
        <v>108</v>
      </c>
      <c r="AP1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Row],[Comentário]]=back!C1354,back!B1354,""))))))))</f>
        <v/>
      </c>
      <c r="AQ1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4" spans="1:44" x14ac:dyDescent="0.25">
      <c r="A1354" t="s">
        <v>5298</v>
      </c>
      <c r="B1354">
        <v>136671627</v>
      </c>
      <c r="C1354" t="s">
        <v>62</v>
      </c>
      <c r="E1354">
        <v>27544446</v>
      </c>
      <c r="F1354" t="s">
        <v>1518</v>
      </c>
      <c r="G1354" t="s">
        <v>101</v>
      </c>
      <c r="I1354">
        <v>40502862</v>
      </c>
      <c r="J1354" t="s">
        <v>1517</v>
      </c>
      <c r="K1354" s="9">
        <v>45660.626585648148</v>
      </c>
      <c r="L1354" s="9">
        <v>45660.625335648147</v>
      </c>
      <c r="M1354" s="9">
        <v>45660.626585648148</v>
      </c>
      <c r="N1354" t="s">
        <v>62</v>
      </c>
      <c r="O1354" t="s">
        <v>62</v>
      </c>
      <c r="P1354" s="8">
        <v>45660</v>
      </c>
      <c r="Q1354" t="s">
        <v>3864</v>
      </c>
      <c r="R1354" t="s">
        <v>4018</v>
      </c>
      <c r="S1354" t="s">
        <v>1519</v>
      </c>
      <c r="T1354" t="s">
        <v>1520</v>
      </c>
      <c r="Y1354" t="s">
        <v>1521</v>
      </c>
      <c r="Z1354" t="s">
        <v>106</v>
      </c>
      <c r="AA1354" t="s">
        <v>315</v>
      </c>
      <c r="AB1354" t="s">
        <v>1522</v>
      </c>
      <c r="AC1354">
        <v>80030030</v>
      </c>
      <c r="AD1354" t="s">
        <v>1523</v>
      </c>
      <c r="AE1354" t="s">
        <v>1524</v>
      </c>
      <c r="AF1354">
        <v>396</v>
      </c>
      <c r="AG1354" t="s">
        <v>1525</v>
      </c>
      <c r="AM1354" t="s">
        <v>222</v>
      </c>
      <c r="AN1354" t="s">
        <v>108</v>
      </c>
      <c r="AP1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Row],[Comentário]]=back!C1355,back!B1355,""))))))))</f>
        <v/>
      </c>
      <c r="AQ1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5" spans="1:44" x14ac:dyDescent="0.25">
      <c r="A1355" t="s">
        <v>5298</v>
      </c>
      <c r="B1355">
        <v>136671490</v>
      </c>
      <c r="C1355" t="s">
        <v>62</v>
      </c>
      <c r="E1355">
        <v>27544446</v>
      </c>
      <c r="F1355" t="s">
        <v>1518</v>
      </c>
      <c r="G1355" t="s">
        <v>101</v>
      </c>
      <c r="I1355">
        <v>40502862</v>
      </c>
      <c r="J1355" t="s">
        <v>1517</v>
      </c>
      <c r="K1355" s="9">
        <v>45660.625300925924</v>
      </c>
      <c r="L1355" s="9">
        <v>45660.624456018515</v>
      </c>
      <c r="M1355" s="9">
        <v>45660.625300925924</v>
      </c>
      <c r="N1355" t="s">
        <v>62</v>
      </c>
      <c r="O1355" t="s">
        <v>62</v>
      </c>
      <c r="P1355" s="8">
        <v>45660</v>
      </c>
      <c r="Q1355" t="s">
        <v>3864</v>
      </c>
      <c r="R1355" t="s">
        <v>4018</v>
      </c>
      <c r="S1355" t="s">
        <v>1519</v>
      </c>
      <c r="T1355" t="s">
        <v>1520</v>
      </c>
      <c r="Y1355" t="s">
        <v>1521</v>
      </c>
      <c r="Z1355" t="s">
        <v>106</v>
      </c>
      <c r="AA1355" t="s">
        <v>315</v>
      </c>
      <c r="AB1355" t="s">
        <v>1522</v>
      </c>
      <c r="AC1355">
        <v>80030030</v>
      </c>
      <c r="AD1355" t="s">
        <v>1523</v>
      </c>
      <c r="AE1355" t="s">
        <v>1524</v>
      </c>
      <c r="AF1355">
        <v>396</v>
      </c>
      <c r="AG1355" t="s">
        <v>1525</v>
      </c>
      <c r="AM1355" t="s">
        <v>222</v>
      </c>
      <c r="AN1355" t="s">
        <v>108</v>
      </c>
      <c r="AP1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Row],[Comentário]]=back!C1356,back!B1356,""))))))))</f>
        <v/>
      </c>
      <c r="AQ1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6" spans="1:44" x14ac:dyDescent="0.25">
      <c r="A1356" t="s">
        <v>5298</v>
      </c>
      <c r="B1356">
        <v>136671393</v>
      </c>
      <c r="C1356" t="s">
        <v>62</v>
      </c>
      <c r="E1356">
        <v>27563303</v>
      </c>
      <c r="F1356" t="s">
        <v>1527</v>
      </c>
      <c r="G1356" t="s">
        <v>101</v>
      </c>
      <c r="I1356">
        <v>40508838</v>
      </c>
      <c r="J1356" t="s">
        <v>1526</v>
      </c>
      <c r="K1356" s="9">
        <v>45660.624409722222</v>
      </c>
      <c r="L1356" s="9">
        <v>45660.624131944445</v>
      </c>
      <c r="M1356" s="9">
        <v>45660.624409722222</v>
      </c>
      <c r="N1356" t="s">
        <v>62</v>
      </c>
      <c r="O1356" t="s">
        <v>62</v>
      </c>
      <c r="P1356" s="8">
        <v>45660</v>
      </c>
      <c r="Q1356" t="s">
        <v>3864</v>
      </c>
      <c r="R1356" t="s">
        <v>4019</v>
      </c>
      <c r="S1356" t="s">
        <v>1528</v>
      </c>
      <c r="T1356" t="s">
        <v>1529</v>
      </c>
      <c r="V1356">
        <v>5521979256545</v>
      </c>
      <c r="Y1356" t="s">
        <v>1530</v>
      </c>
      <c r="Z1356" t="s">
        <v>106</v>
      </c>
      <c r="AA1356" t="s">
        <v>148</v>
      </c>
      <c r="AB1356" t="s">
        <v>149</v>
      </c>
      <c r="AC1356">
        <v>20032959</v>
      </c>
      <c r="AD1356" t="s">
        <v>161</v>
      </c>
      <c r="AE1356" t="s">
        <v>1531</v>
      </c>
      <c r="AF1356">
        <v>139</v>
      </c>
      <c r="AG1356" t="s">
        <v>1532</v>
      </c>
      <c r="AM1356" t="s">
        <v>222</v>
      </c>
      <c r="AN1356" t="s">
        <v>108</v>
      </c>
      <c r="AP1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Row],[Comentário]]=back!C1357,back!B1357,""))))))))</f>
        <v/>
      </c>
      <c r="AQ1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7" spans="1:44" x14ac:dyDescent="0.25">
      <c r="A1357" t="s">
        <v>5298</v>
      </c>
      <c r="B1357">
        <v>136671355</v>
      </c>
      <c r="C1357" t="s">
        <v>62</v>
      </c>
      <c r="E1357">
        <v>27563303</v>
      </c>
      <c r="F1357" t="s">
        <v>1527</v>
      </c>
      <c r="G1357" t="s">
        <v>101</v>
      </c>
      <c r="I1357">
        <v>40508838</v>
      </c>
      <c r="J1357" t="s">
        <v>1526</v>
      </c>
      <c r="K1357" s="9">
        <v>45660.62394675926</v>
      </c>
      <c r="L1357" s="9">
        <v>45660.622314814813</v>
      </c>
      <c r="M1357" s="9">
        <v>45660.62394675926</v>
      </c>
      <c r="N1357" t="s">
        <v>62</v>
      </c>
      <c r="O1357" t="s">
        <v>62</v>
      </c>
      <c r="P1357" s="8">
        <v>45660</v>
      </c>
      <c r="Q1357" t="s">
        <v>3864</v>
      </c>
      <c r="R1357" t="s">
        <v>4020</v>
      </c>
      <c r="S1357" t="s">
        <v>1528</v>
      </c>
      <c r="T1357" t="s">
        <v>1529</v>
      </c>
      <c r="V1357">
        <v>5521979256545</v>
      </c>
      <c r="Y1357" t="s">
        <v>1530</v>
      </c>
      <c r="Z1357" t="s">
        <v>106</v>
      </c>
      <c r="AA1357" t="s">
        <v>148</v>
      </c>
      <c r="AB1357" t="s">
        <v>149</v>
      </c>
      <c r="AC1357">
        <v>20032959</v>
      </c>
      <c r="AD1357" t="s">
        <v>161</v>
      </c>
      <c r="AE1357" t="s">
        <v>1531</v>
      </c>
      <c r="AF1357">
        <v>139</v>
      </c>
      <c r="AG1357" t="s">
        <v>1532</v>
      </c>
      <c r="AM1357" t="s">
        <v>222</v>
      </c>
      <c r="AN1357" t="s">
        <v>108</v>
      </c>
      <c r="AP1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Row],[Comentário]]=back!C1358,back!B1358,""))))))))</f>
        <v/>
      </c>
      <c r="AQ1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8" spans="1:44" x14ac:dyDescent="0.25">
      <c r="A1358" t="s">
        <v>5298</v>
      </c>
      <c r="B1358">
        <v>136671226</v>
      </c>
      <c r="C1358" t="s">
        <v>62</v>
      </c>
      <c r="E1358">
        <v>27563303</v>
      </c>
      <c r="F1358" t="s">
        <v>1527</v>
      </c>
      <c r="G1358" t="s">
        <v>101</v>
      </c>
      <c r="I1358">
        <v>40508838</v>
      </c>
      <c r="J1358" t="s">
        <v>1526</v>
      </c>
      <c r="K1358" s="9">
        <v>45660.62226851852</v>
      </c>
      <c r="L1358" s="9">
        <v>45660.621307870373</v>
      </c>
      <c r="M1358" s="9">
        <v>45660.62226851852</v>
      </c>
      <c r="N1358" t="s">
        <v>62</v>
      </c>
      <c r="O1358" t="s">
        <v>62</v>
      </c>
      <c r="P1358" s="8">
        <v>45660</v>
      </c>
      <c r="Q1358" t="s">
        <v>3864</v>
      </c>
      <c r="R1358" t="s">
        <v>4021</v>
      </c>
      <c r="S1358" t="s">
        <v>1528</v>
      </c>
      <c r="T1358" t="s">
        <v>1529</v>
      </c>
      <c r="V1358">
        <v>5521979256545</v>
      </c>
      <c r="Y1358" t="s">
        <v>1530</v>
      </c>
      <c r="Z1358" t="s">
        <v>106</v>
      </c>
      <c r="AA1358" t="s">
        <v>148</v>
      </c>
      <c r="AB1358" t="s">
        <v>149</v>
      </c>
      <c r="AC1358">
        <v>20032959</v>
      </c>
      <c r="AD1358" t="s">
        <v>161</v>
      </c>
      <c r="AE1358" t="s">
        <v>1531</v>
      </c>
      <c r="AF1358">
        <v>139</v>
      </c>
      <c r="AG1358" t="s">
        <v>1532</v>
      </c>
      <c r="AM1358" t="s">
        <v>222</v>
      </c>
      <c r="AN1358" t="s">
        <v>108</v>
      </c>
      <c r="AP1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Row],[Comentário]]=back!C1359,back!B1359,""))))))))</f>
        <v/>
      </c>
      <c r="AQ1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9" spans="1:44" x14ac:dyDescent="0.25">
      <c r="A1359" t="s">
        <v>5298</v>
      </c>
      <c r="B1359">
        <v>136671141</v>
      </c>
      <c r="C1359" t="s">
        <v>62</v>
      </c>
      <c r="E1359">
        <v>27563768</v>
      </c>
      <c r="F1359" t="s">
        <v>1534</v>
      </c>
      <c r="G1359" t="s">
        <v>101</v>
      </c>
      <c r="I1359">
        <v>40508872</v>
      </c>
      <c r="J1359" t="s">
        <v>1533</v>
      </c>
      <c r="K1359" s="9">
        <v>45660.621296296296</v>
      </c>
      <c r="L1359" s="9">
        <v>45660.62060185185</v>
      </c>
      <c r="M1359" s="9">
        <v>45660.621296296296</v>
      </c>
      <c r="N1359" t="s">
        <v>62</v>
      </c>
      <c r="O1359" t="s">
        <v>62</v>
      </c>
      <c r="P1359" s="8">
        <v>45660</v>
      </c>
      <c r="Q1359" t="s">
        <v>3864</v>
      </c>
      <c r="R1359" t="s">
        <v>4022</v>
      </c>
      <c r="V1359">
        <v>5521992571227</v>
      </c>
      <c r="Z1359" t="s">
        <v>106</v>
      </c>
      <c r="AA1359" t="s">
        <v>148</v>
      </c>
      <c r="AB1359" t="s">
        <v>149</v>
      </c>
      <c r="AC1359">
        <v>21011080</v>
      </c>
      <c r="AD1359" t="s">
        <v>1535</v>
      </c>
      <c r="AE1359" t="s">
        <v>1536</v>
      </c>
      <c r="AF1359">
        <v>92</v>
      </c>
      <c r="AG1359" t="s">
        <v>1537</v>
      </c>
      <c r="AM1359" t="s">
        <v>222</v>
      </c>
      <c r="AN1359" t="s">
        <v>261</v>
      </c>
      <c r="AP1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Row],[Comentário]]=back!C1360,back!B1360,""))))))))</f>
        <v/>
      </c>
      <c r="AQ1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0" spans="1:44" x14ac:dyDescent="0.25">
      <c r="A1360" t="s">
        <v>5298</v>
      </c>
      <c r="B1360">
        <v>136671065</v>
      </c>
      <c r="C1360" t="s">
        <v>62</v>
      </c>
      <c r="E1360">
        <v>27563768</v>
      </c>
      <c r="F1360" t="s">
        <v>1534</v>
      </c>
      <c r="G1360" t="s">
        <v>101</v>
      </c>
      <c r="I1360">
        <v>40508872</v>
      </c>
      <c r="J1360" t="s">
        <v>1533</v>
      </c>
      <c r="K1360" s="9">
        <v>45660.620578703703</v>
      </c>
      <c r="L1360" s="9">
        <v>45660.620011574072</v>
      </c>
      <c r="M1360" s="9">
        <v>45660.620578703703</v>
      </c>
      <c r="N1360" t="s">
        <v>62</v>
      </c>
      <c r="O1360" t="s">
        <v>62</v>
      </c>
      <c r="P1360" s="8">
        <v>45660</v>
      </c>
      <c r="Q1360" t="s">
        <v>3864</v>
      </c>
      <c r="R1360" t="s">
        <v>4023</v>
      </c>
      <c r="V1360">
        <v>5521992571227</v>
      </c>
      <c r="Z1360" t="s">
        <v>106</v>
      </c>
      <c r="AA1360" t="s">
        <v>148</v>
      </c>
      <c r="AB1360" t="s">
        <v>149</v>
      </c>
      <c r="AC1360">
        <v>21011080</v>
      </c>
      <c r="AD1360" t="s">
        <v>1535</v>
      </c>
      <c r="AE1360" t="s">
        <v>1536</v>
      </c>
      <c r="AF1360">
        <v>92</v>
      </c>
      <c r="AG1360" t="s">
        <v>1537</v>
      </c>
      <c r="AM1360" t="s">
        <v>222</v>
      </c>
      <c r="AN1360" t="s">
        <v>261</v>
      </c>
      <c r="AP1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Row],[Comentário]]=back!C1361,back!B1361,""))))))))</f>
        <v/>
      </c>
      <c r="AQ1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1" spans="1:44" x14ac:dyDescent="0.25">
      <c r="A1361" t="s">
        <v>5298</v>
      </c>
      <c r="B1361">
        <v>136671001</v>
      </c>
      <c r="C1361" t="s">
        <v>62</v>
      </c>
      <c r="E1361">
        <v>27564105</v>
      </c>
      <c r="F1361" t="s">
        <v>1539</v>
      </c>
      <c r="G1361" t="s">
        <v>101</v>
      </c>
      <c r="I1361">
        <v>40508900</v>
      </c>
      <c r="J1361" t="s">
        <v>1538</v>
      </c>
      <c r="K1361" s="9">
        <v>45660.61986111111</v>
      </c>
      <c r="L1361" s="9">
        <v>45660.619560185187</v>
      </c>
      <c r="M1361" s="9">
        <v>45660.61986111111</v>
      </c>
      <c r="N1361" t="s">
        <v>62</v>
      </c>
      <c r="O1361" t="s">
        <v>62</v>
      </c>
      <c r="P1361" s="8">
        <v>45660</v>
      </c>
      <c r="Q1361" t="s">
        <v>3864</v>
      </c>
      <c r="R1361" t="s">
        <v>4024</v>
      </c>
      <c r="S1361" t="s">
        <v>1540</v>
      </c>
      <c r="T1361" t="s">
        <v>1541</v>
      </c>
      <c r="V1361">
        <v>5511987237720</v>
      </c>
      <c r="Y1361" t="s">
        <v>1542</v>
      </c>
      <c r="Z1361" t="s">
        <v>106</v>
      </c>
      <c r="AA1361" t="s">
        <v>107</v>
      </c>
      <c r="AB1361" t="s">
        <v>110</v>
      </c>
      <c r="AC1361">
        <v>3359095</v>
      </c>
      <c r="AD1361" t="s">
        <v>260</v>
      </c>
      <c r="AE1361" t="s">
        <v>1543</v>
      </c>
      <c r="AF1361">
        <v>197</v>
      </c>
      <c r="AG1361" t="s">
        <v>1297</v>
      </c>
      <c r="AM1361" t="s">
        <v>222</v>
      </c>
      <c r="AN1361" t="s">
        <v>261</v>
      </c>
      <c r="AP1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Row],[Comentário]]=back!C1362,back!B1362,""))))))))</f>
        <v/>
      </c>
      <c r="AQ1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2" spans="1:44" x14ac:dyDescent="0.25">
      <c r="A1362" t="s">
        <v>5298</v>
      </c>
      <c r="B1362">
        <v>136670959</v>
      </c>
      <c r="C1362" t="s">
        <v>62</v>
      </c>
      <c r="E1362">
        <v>27564105</v>
      </c>
      <c r="F1362" t="s">
        <v>1539</v>
      </c>
      <c r="G1362" t="s">
        <v>101</v>
      </c>
      <c r="I1362">
        <v>40508900</v>
      </c>
      <c r="J1362" t="s">
        <v>1538</v>
      </c>
      <c r="K1362" s="9">
        <v>45660.619618055556</v>
      </c>
      <c r="L1362" s="9">
        <v>45660.61824074074</v>
      </c>
      <c r="M1362" s="9">
        <v>45660.619618055556</v>
      </c>
      <c r="N1362" t="s">
        <v>62</v>
      </c>
      <c r="O1362" t="s">
        <v>62</v>
      </c>
      <c r="P1362" s="8">
        <v>45660</v>
      </c>
      <c r="Q1362" t="s">
        <v>3864</v>
      </c>
      <c r="R1362" t="s">
        <v>4025</v>
      </c>
      <c r="S1362" t="s">
        <v>1540</v>
      </c>
      <c r="T1362" t="s">
        <v>1541</v>
      </c>
      <c r="V1362">
        <v>5511987237720</v>
      </c>
      <c r="Y1362" t="s">
        <v>1542</v>
      </c>
      <c r="Z1362" t="s">
        <v>106</v>
      </c>
      <c r="AA1362" t="s">
        <v>107</v>
      </c>
      <c r="AB1362" t="s">
        <v>110</v>
      </c>
      <c r="AC1362">
        <v>3359095</v>
      </c>
      <c r="AD1362" t="s">
        <v>260</v>
      </c>
      <c r="AE1362" t="s">
        <v>1543</v>
      </c>
      <c r="AF1362">
        <v>197</v>
      </c>
      <c r="AG1362" t="s">
        <v>1297</v>
      </c>
      <c r="AM1362" t="s">
        <v>222</v>
      </c>
      <c r="AN1362" t="s">
        <v>261</v>
      </c>
      <c r="AP1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Row],[Comentário]]=back!C1363,back!B1363,""))))))))</f>
        <v/>
      </c>
      <c r="AQ1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3" spans="1:44" x14ac:dyDescent="0.25">
      <c r="A1363" t="s">
        <v>5298</v>
      </c>
      <c r="B1363">
        <v>136670834</v>
      </c>
      <c r="C1363" t="s">
        <v>62</v>
      </c>
      <c r="E1363">
        <v>27564105</v>
      </c>
      <c r="F1363" t="s">
        <v>1539</v>
      </c>
      <c r="G1363" t="s">
        <v>101</v>
      </c>
      <c r="I1363">
        <v>40508900</v>
      </c>
      <c r="J1363" t="s">
        <v>1538</v>
      </c>
      <c r="K1363" s="9">
        <v>45660.618252314816</v>
      </c>
      <c r="L1363" s="9">
        <v>45660.616793981484</v>
      </c>
      <c r="M1363" s="9">
        <v>45660.618252314816</v>
      </c>
      <c r="N1363" t="s">
        <v>62</v>
      </c>
      <c r="O1363" t="s">
        <v>62</v>
      </c>
      <c r="P1363" s="8">
        <v>45660</v>
      </c>
      <c r="Q1363" t="s">
        <v>3864</v>
      </c>
      <c r="R1363" t="s">
        <v>4026</v>
      </c>
      <c r="S1363" t="s">
        <v>1540</v>
      </c>
      <c r="T1363" t="s">
        <v>1541</v>
      </c>
      <c r="V1363">
        <v>5511987237720</v>
      </c>
      <c r="Y1363" t="s">
        <v>1542</v>
      </c>
      <c r="Z1363" t="s">
        <v>106</v>
      </c>
      <c r="AA1363" t="s">
        <v>107</v>
      </c>
      <c r="AB1363" t="s">
        <v>110</v>
      </c>
      <c r="AC1363">
        <v>3359095</v>
      </c>
      <c r="AD1363" t="s">
        <v>260</v>
      </c>
      <c r="AE1363" t="s">
        <v>1543</v>
      </c>
      <c r="AF1363">
        <v>197</v>
      </c>
      <c r="AG1363" t="s">
        <v>1297</v>
      </c>
      <c r="AM1363" t="s">
        <v>222</v>
      </c>
      <c r="AN1363" t="s">
        <v>261</v>
      </c>
      <c r="AP1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Row],[Comentário]]=back!C1364,back!B1364,""))))))))</f>
        <v/>
      </c>
      <c r="AQ1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4" spans="1:44" x14ac:dyDescent="0.25">
      <c r="A1364" t="s">
        <v>5298</v>
      </c>
      <c r="B1364">
        <v>136670641</v>
      </c>
      <c r="C1364" t="s">
        <v>62</v>
      </c>
      <c r="E1364">
        <v>27564130</v>
      </c>
      <c r="F1364" t="s">
        <v>1545</v>
      </c>
      <c r="G1364" t="s">
        <v>101</v>
      </c>
      <c r="I1364">
        <v>40508916</v>
      </c>
      <c r="J1364" t="s">
        <v>1544</v>
      </c>
      <c r="K1364" s="9">
        <v>45660.615763888891</v>
      </c>
      <c r="L1364" s="9">
        <v>45660.61546296296</v>
      </c>
      <c r="M1364" s="9">
        <v>45660.615763888891</v>
      </c>
      <c r="N1364" t="s">
        <v>62</v>
      </c>
      <c r="O1364" t="s">
        <v>62</v>
      </c>
      <c r="P1364" s="8">
        <v>45660</v>
      </c>
      <c r="Q1364" t="s">
        <v>3864</v>
      </c>
      <c r="R1364" t="s">
        <v>4027</v>
      </c>
      <c r="S1364" t="s">
        <v>1546</v>
      </c>
      <c r="Y1364" t="s">
        <v>1547</v>
      </c>
      <c r="Z1364" t="s">
        <v>106</v>
      </c>
      <c r="AA1364" t="s">
        <v>107</v>
      </c>
      <c r="AB1364" t="s">
        <v>110</v>
      </c>
      <c r="AC1364">
        <v>4028900</v>
      </c>
      <c r="AD1364" t="s">
        <v>1548</v>
      </c>
      <c r="AE1364" t="s">
        <v>1549</v>
      </c>
      <c r="AF1364">
        <v>2332</v>
      </c>
      <c r="AG1364" t="s">
        <v>1550</v>
      </c>
      <c r="AM1364" t="s">
        <v>222</v>
      </c>
      <c r="AN1364" t="s">
        <v>258</v>
      </c>
      <c r="AP1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Row],[Comentário]]=back!C1365,back!B1365,""))))))))</f>
        <v/>
      </c>
      <c r="AQ1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5" spans="1:44" x14ac:dyDescent="0.25">
      <c r="A1365" t="s">
        <v>5298</v>
      </c>
      <c r="B1365">
        <v>136670540</v>
      </c>
      <c r="C1365" t="s">
        <v>62</v>
      </c>
      <c r="E1365">
        <v>27493503</v>
      </c>
      <c r="F1365" t="s">
        <v>1552</v>
      </c>
      <c r="G1365" t="s">
        <v>101</v>
      </c>
      <c r="I1365">
        <v>40464007</v>
      </c>
      <c r="J1365" t="s">
        <v>1551</v>
      </c>
      <c r="K1365" s="9">
        <v>45660.614571759259</v>
      </c>
      <c r="L1365" s="9">
        <v>45660.612511574072</v>
      </c>
      <c r="M1365" s="9">
        <v>45660.614571759259</v>
      </c>
      <c r="N1365" t="s">
        <v>62</v>
      </c>
      <c r="O1365" t="s">
        <v>62</v>
      </c>
      <c r="P1365" s="8">
        <v>45660</v>
      </c>
      <c r="Q1365" t="s">
        <v>3864</v>
      </c>
      <c r="R1365" t="s">
        <v>4028</v>
      </c>
      <c r="S1365" t="s">
        <v>1553</v>
      </c>
      <c r="Y1365" t="s">
        <v>1554</v>
      </c>
      <c r="Z1365" t="s">
        <v>106</v>
      </c>
      <c r="AA1365" t="s">
        <v>107</v>
      </c>
      <c r="AB1365" t="s">
        <v>1555</v>
      </c>
      <c r="AC1365">
        <v>7749095</v>
      </c>
      <c r="AD1365" t="s">
        <v>1556</v>
      </c>
      <c r="AE1365" t="s">
        <v>1557</v>
      </c>
      <c r="AF1365">
        <v>3005</v>
      </c>
      <c r="AM1365" t="s">
        <v>119</v>
      </c>
      <c r="AN1365" t="s">
        <v>108</v>
      </c>
      <c r="AP1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Row],[Comentário]]=back!C1366,back!B1366,""))))))))</f>
        <v/>
      </c>
      <c r="AQ1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6" spans="1:44" x14ac:dyDescent="0.25">
      <c r="A1366" t="s">
        <v>5298</v>
      </c>
      <c r="B1366">
        <v>136670293</v>
      </c>
      <c r="C1366" t="s">
        <v>62</v>
      </c>
      <c r="E1366">
        <v>27564233</v>
      </c>
      <c r="F1366" t="s">
        <v>1559</v>
      </c>
      <c r="G1366" t="s">
        <v>101</v>
      </c>
      <c r="I1366">
        <v>40508941</v>
      </c>
      <c r="J1366" t="s">
        <v>1558</v>
      </c>
      <c r="K1366" s="9">
        <v>45660.612060185187</v>
      </c>
      <c r="L1366" s="9">
        <v>45660.611388888887</v>
      </c>
      <c r="M1366" s="9">
        <v>45660.612060185187</v>
      </c>
      <c r="N1366" t="s">
        <v>62</v>
      </c>
      <c r="O1366" t="s">
        <v>62</v>
      </c>
      <c r="P1366" s="8">
        <v>45660</v>
      </c>
      <c r="Q1366" t="s">
        <v>3864</v>
      </c>
      <c r="R1366" t="s">
        <v>4029</v>
      </c>
      <c r="S1366" t="s">
        <v>1560</v>
      </c>
      <c r="Y1366" t="s">
        <v>1561</v>
      </c>
      <c r="Z1366" t="s">
        <v>106</v>
      </c>
      <c r="AA1366" t="s">
        <v>107</v>
      </c>
      <c r="AB1366" t="s">
        <v>243</v>
      </c>
      <c r="AC1366">
        <v>7042010</v>
      </c>
      <c r="AD1366" t="s">
        <v>1562</v>
      </c>
      <c r="AE1366" t="s">
        <v>1563</v>
      </c>
      <c r="AF1366">
        <v>208</v>
      </c>
      <c r="AM1366" t="s">
        <v>222</v>
      </c>
      <c r="AN1366" t="s">
        <v>108</v>
      </c>
      <c r="AP1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Row],[Comentário]]=back!C1367,back!B1367,""))))))))</f>
        <v/>
      </c>
      <c r="AQ1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7" spans="1:44" x14ac:dyDescent="0.25">
      <c r="A1367" t="s">
        <v>5298</v>
      </c>
      <c r="B1367">
        <v>136670217</v>
      </c>
      <c r="C1367" t="s">
        <v>62</v>
      </c>
      <c r="E1367">
        <v>27487036</v>
      </c>
      <c r="F1367" t="s">
        <v>1565</v>
      </c>
      <c r="G1367" t="s">
        <v>101</v>
      </c>
      <c r="I1367">
        <v>40461057</v>
      </c>
      <c r="J1367" t="s">
        <v>1564</v>
      </c>
      <c r="K1367" s="9">
        <v>45660.611168981479</v>
      </c>
      <c r="L1367" s="9">
        <v>45660.610868055555</v>
      </c>
      <c r="M1367" s="9">
        <v>45660.611168981479</v>
      </c>
      <c r="N1367" t="s">
        <v>62</v>
      </c>
      <c r="O1367" t="s">
        <v>62</v>
      </c>
      <c r="P1367" s="8">
        <v>45660</v>
      </c>
      <c r="Q1367" t="s">
        <v>3864</v>
      </c>
      <c r="R1367" t="s">
        <v>4030</v>
      </c>
      <c r="S1367" t="s">
        <v>1566</v>
      </c>
      <c r="T1367" t="s">
        <v>4915</v>
      </c>
      <c r="V1367">
        <v>551140589609</v>
      </c>
      <c r="Y1367" t="s">
        <v>1567</v>
      </c>
      <c r="Z1367" t="s">
        <v>106</v>
      </c>
      <c r="AA1367" t="s">
        <v>107</v>
      </c>
      <c r="AB1367" t="s">
        <v>110</v>
      </c>
      <c r="AC1367">
        <v>5416000</v>
      </c>
      <c r="AD1367" t="s">
        <v>112</v>
      </c>
      <c r="AE1367" t="s">
        <v>1568</v>
      </c>
      <c r="AF1367">
        <v>50</v>
      </c>
      <c r="AG1367" t="s">
        <v>1569</v>
      </c>
      <c r="AM1367" t="s">
        <v>222</v>
      </c>
      <c r="AN1367" t="s">
        <v>261</v>
      </c>
      <c r="AP1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Row],[Comentário]]=back!C1368,back!B1368,""))))))))</f>
        <v/>
      </c>
      <c r="AQ1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8" spans="1:44" x14ac:dyDescent="0.25">
      <c r="A1368" t="s">
        <v>5298</v>
      </c>
      <c r="B1368">
        <v>136670197</v>
      </c>
      <c r="C1368" t="s">
        <v>62</v>
      </c>
      <c r="E1368">
        <v>27487036</v>
      </c>
      <c r="F1368" t="s">
        <v>1565</v>
      </c>
      <c r="G1368" t="s">
        <v>101</v>
      </c>
      <c r="I1368">
        <v>40461057</v>
      </c>
      <c r="J1368" t="s">
        <v>1564</v>
      </c>
      <c r="K1368" s="9">
        <v>45660.610914351855</v>
      </c>
      <c r="L1368" s="9">
        <v>45660.610636574071</v>
      </c>
      <c r="M1368" s="9">
        <v>45660.610914351855</v>
      </c>
      <c r="N1368" t="s">
        <v>62</v>
      </c>
      <c r="O1368" t="s">
        <v>62</v>
      </c>
      <c r="P1368" s="8">
        <v>45660</v>
      </c>
      <c r="Q1368" t="s">
        <v>3864</v>
      </c>
      <c r="R1368" t="s">
        <v>4031</v>
      </c>
      <c r="S1368" t="s">
        <v>1566</v>
      </c>
      <c r="T1368" t="s">
        <v>4915</v>
      </c>
      <c r="V1368">
        <v>551140589609</v>
      </c>
      <c r="Y1368" t="s">
        <v>1567</v>
      </c>
      <c r="Z1368" t="s">
        <v>106</v>
      </c>
      <c r="AA1368" t="s">
        <v>107</v>
      </c>
      <c r="AB1368" t="s">
        <v>110</v>
      </c>
      <c r="AC1368">
        <v>5416000</v>
      </c>
      <c r="AD1368" t="s">
        <v>112</v>
      </c>
      <c r="AE1368" t="s">
        <v>1568</v>
      </c>
      <c r="AF1368">
        <v>50</v>
      </c>
      <c r="AG1368" t="s">
        <v>1569</v>
      </c>
      <c r="AM1368" t="s">
        <v>222</v>
      </c>
      <c r="AN1368" t="s">
        <v>261</v>
      </c>
      <c r="AP1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Row],[Comentário]]=back!C1369,back!B1369,""))))))))</f>
        <v/>
      </c>
      <c r="AQ1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9" spans="1:44" x14ac:dyDescent="0.25">
      <c r="A1369" t="s">
        <v>5298</v>
      </c>
      <c r="B1369">
        <v>136670170</v>
      </c>
      <c r="C1369" t="s">
        <v>62</v>
      </c>
      <c r="E1369">
        <v>27487036</v>
      </c>
      <c r="F1369" t="s">
        <v>1565</v>
      </c>
      <c r="G1369" t="s">
        <v>101</v>
      </c>
      <c r="I1369">
        <v>40461057</v>
      </c>
      <c r="J1369" t="s">
        <v>1564</v>
      </c>
      <c r="K1369" s="9">
        <v>45660.610613425924</v>
      </c>
      <c r="L1369" s="9">
        <v>45660.609780092593</v>
      </c>
      <c r="M1369" s="9">
        <v>45660.610613425924</v>
      </c>
      <c r="N1369" t="s">
        <v>62</v>
      </c>
      <c r="O1369" t="s">
        <v>62</v>
      </c>
      <c r="P1369" s="8">
        <v>45660</v>
      </c>
      <c r="Q1369" t="s">
        <v>3864</v>
      </c>
      <c r="R1369" t="s">
        <v>4032</v>
      </c>
      <c r="S1369" t="s">
        <v>1566</v>
      </c>
      <c r="T1369" t="s">
        <v>4915</v>
      </c>
      <c r="V1369">
        <v>551140589609</v>
      </c>
      <c r="Y1369" t="s">
        <v>1567</v>
      </c>
      <c r="Z1369" t="s">
        <v>106</v>
      </c>
      <c r="AA1369" t="s">
        <v>107</v>
      </c>
      <c r="AB1369" t="s">
        <v>110</v>
      </c>
      <c r="AC1369">
        <v>5416000</v>
      </c>
      <c r="AD1369" t="s">
        <v>112</v>
      </c>
      <c r="AE1369" t="s">
        <v>1568</v>
      </c>
      <c r="AF1369">
        <v>50</v>
      </c>
      <c r="AG1369" t="s">
        <v>1569</v>
      </c>
      <c r="AM1369" t="s">
        <v>222</v>
      </c>
      <c r="AN1369" t="s">
        <v>261</v>
      </c>
      <c r="AP1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Row],[Comentário]]=back!C1370,back!B1370,""))))))))</f>
        <v/>
      </c>
      <c r="AQ1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0" spans="1:44" x14ac:dyDescent="0.25">
      <c r="A1370" t="s">
        <v>5298</v>
      </c>
      <c r="B1370">
        <v>136670100</v>
      </c>
      <c r="C1370" t="s">
        <v>62</v>
      </c>
      <c r="E1370">
        <v>27487036</v>
      </c>
      <c r="F1370" t="s">
        <v>1565</v>
      </c>
      <c r="G1370" t="s">
        <v>101</v>
      </c>
      <c r="I1370">
        <v>40461057</v>
      </c>
      <c r="J1370" t="s">
        <v>1564</v>
      </c>
      <c r="K1370" s="9">
        <v>45660.609826388885</v>
      </c>
      <c r="L1370" s="9">
        <v>45660.608958333331</v>
      </c>
      <c r="M1370" s="9">
        <v>45660.609826388885</v>
      </c>
      <c r="N1370" t="s">
        <v>62</v>
      </c>
      <c r="O1370" t="s">
        <v>62</v>
      </c>
      <c r="P1370" s="8">
        <v>45660</v>
      </c>
      <c r="Q1370" t="s">
        <v>3864</v>
      </c>
      <c r="R1370" t="s">
        <v>4032</v>
      </c>
      <c r="S1370" t="s">
        <v>1566</v>
      </c>
      <c r="T1370" t="s">
        <v>4915</v>
      </c>
      <c r="V1370">
        <v>551140589609</v>
      </c>
      <c r="Y1370" t="s">
        <v>1567</v>
      </c>
      <c r="Z1370" t="s">
        <v>106</v>
      </c>
      <c r="AA1370" t="s">
        <v>107</v>
      </c>
      <c r="AB1370" t="s">
        <v>110</v>
      </c>
      <c r="AC1370">
        <v>5416000</v>
      </c>
      <c r="AD1370" t="s">
        <v>112</v>
      </c>
      <c r="AE1370" t="s">
        <v>1568</v>
      </c>
      <c r="AF1370">
        <v>50</v>
      </c>
      <c r="AG1370" t="s">
        <v>1569</v>
      </c>
      <c r="AM1370" t="s">
        <v>222</v>
      </c>
      <c r="AN1370" t="s">
        <v>261</v>
      </c>
      <c r="AP1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Row],[Comentário]]=back!C1371,back!B1371,""))))))))</f>
        <v/>
      </c>
      <c r="AQ1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1" spans="1:44" x14ac:dyDescent="0.25">
      <c r="A1371" t="s">
        <v>5298</v>
      </c>
      <c r="B1371">
        <v>136670030</v>
      </c>
      <c r="C1371" t="s">
        <v>62</v>
      </c>
      <c r="E1371">
        <v>27487036</v>
      </c>
      <c r="F1371" t="s">
        <v>1565</v>
      </c>
      <c r="G1371" t="s">
        <v>101</v>
      </c>
      <c r="I1371">
        <v>40461057</v>
      </c>
      <c r="J1371" t="s">
        <v>1564</v>
      </c>
      <c r="K1371" s="9">
        <v>45660.609016203707</v>
      </c>
      <c r="L1371" s="9">
        <v>45660.608680555553</v>
      </c>
      <c r="M1371" s="9">
        <v>45660.609016203707</v>
      </c>
      <c r="N1371" t="s">
        <v>62</v>
      </c>
      <c r="O1371" t="s">
        <v>62</v>
      </c>
      <c r="P1371" s="8">
        <v>45660</v>
      </c>
      <c r="Q1371" t="s">
        <v>3864</v>
      </c>
      <c r="R1371" t="s">
        <v>4032</v>
      </c>
      <c r="S1371" t="s">
        <v>1566</v>
      </c>
      <c r="T1371" t="s">
        <v>4915</v>
      </c>
      <c r="V1371">
        <v>551140589609</v>
      </c>
      <c r="Y1371" t="s">
        <v>1567</v>
      </c>
      <c r="Z1371" t="s">
        <v>106</v>
      </c>
      <c r="AA1371" t="s">
        <v>107</v>
      </c>
      <c r="AB1371" t="s">
        <v>110</v>
      </c>
      <c r="AC1371">
        <v>5416000</v>
      </c>
      <c r="AD1371" t="s">
        <v>112</v>
      </c>
      <c r="AE1371" t="s">
        <v>1568</v>
      </c>
      <c r="AF1371">
        <v>50</v>
      </c>
      <c r="AG1371" t="s">
        <v>1569</v>
      </c>
      <c r="AM1371" t="s">
        <v>222</v>
      </c>
      <c r="AN1371" t="s">
        <v>261</v>
      </c>
      <c r="AP1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Row],[Comentário]]=back!C1372,back!B1372,""))))))))</f>
        <v/>
      </c>
      <c r="AQ1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2" spans="1:44" x14ac:dyDescent="0.25">
      <c r="A1372" t="s">
        <v>5298</v>
      </c>
      <c r="B1372">
        <v>136669953</v>
      </c>
      <c r="C1372" t="s">
        <v>62</v>
      </c>
      <c r="E1372">
        <v>27499690</v>
      </c>
      <c r="F1372" t="s">
        <v>1571</v>
      </c>
      <c r="G1372" t="s">
        <v>101</v>
      </c>
      <c r="I1372">
        <v>40466305</v>
      </c>
      <c r="J1372" t="s">
        <v>1570</v>
      </c>
      <c r="K1372" s="9">
        <v>45660.608263888891</v>
      </c>
      <c r="L1372" s="9">
        <v>45660.607719907406</v>
      </c>
      <c r="M1372" s="9">
        <v>45660.608263888891</v>
      </c>
      <c r="N1372" t="s">
        <v>62</v>
      </c>
      <c r="O1372" t="s">
        <v>62</v>
      </c>
      <c r="P1372" s="8">
        <v>45660</v>
      </c>
      <c r="Q1372" t="s">
        <v>3864</v>
      </c>
      <c r="R1372" t="s">
        <v>4033</v>
      </c>
      <c r="S1372" t="s">
        <v>1572</v>
      </c>
      <c r="T1372" t="s">
        <v>1573</v>
      </c>
      <c r="Y1372" t="s">
        <v>1574</v>
      </c>
      <c r="Z1372" t="s">
        <v>106</v>
      </c>
      <c r="AA1372" t="s">
        <v>128</v>
      </c>
      <c r="AB1372" t="s">
        <v>1575</v>
      </c>
      <c r="AC1372">
        <v>75460000</v>
      </c>
      <c r="AD1372" t="s">
        <v>161</v>
      </c>
      <c r="AE1372" t="s">
        <v>1576</v>
      </c>
      <c r="AF1372">
        <v>0</v>
      </c>
      <c r="AG1372" t="s">
        <v>1577</v>
      </c>
      <c r="AM1372" t="s">
        <v>222</v>
      </c>
      <c r="AN1372" t="s">
        <v>261</v>
      </c>
      <c r="AP1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Row],[Comentário]]=back!C1373,back!B1373,""))))))))</f>
        <v/>
      </c>
      <c r="AQ1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3" spans="1:44" x14ac:dyDescent="0.25">
      <c r="A1373" t="s">
        <v>5298</v>
      </c>
      <c r="B1373">
        <v>136669893</v>
      </c>
      <c r="C1373" t="s">
        <v>62</v>
      </c>
      <c r="E1373">
        <v>27499690</v>
      </c>
      <c r="F1373" t="s">
        <v>1571</v>
      </c>
      <c r="G1373" t="s">
        <v>101</v>
      </c>
      <c r="I1373">
        <v>40466305</v>
      </c>
      <c r="J1373" t="s">
        <v>1570</v>
      </c>
      <c r="K1373" s="9">
        <v>45660.607754629629</v>
      </c>
      <c r="L1373" s="9">
        <v>45660.607569444444</v>
      </c>
      <c r="M1373" s="9">
        <v>45660.607754629629</v>
      </c>
      <c r="N1373" t="s">
        <v>62</v>
      </c>
      <c r="O1373" t="s">
        <v>62</v>
      </c>
      <c r="P1373" s="8">
        <v>45660</v>
      </c>
      <c r="Q1373" t="s">
        <v>3864</v>
      </c>
      <c r="R1373" t="s">
        <v>4034</v>
      </c>
      <c r="S1373" t="s">
        <v>1572</v>
      </c>
      <c r="T1373" t="s">
        <v>1573</v>
      </c>
      <c r="Y1373" t="s">
        <v>1574</v>
      </c>
      <c r="Z1373" t="s">
        <v>106</v>
      </c>
      <c r="AA1373" t="s">
        <v>128</v>
      </c>
      <c r="AB1373" t="s">
        <v>1575</v>
      </c>
      <c r="AC1373">
        <v>75460000</v>
      </c>
      <c r="AD1373" t="s">
        <v>161</v>
      </c>
      <c r="AE1373" t="s">
        <v>1576</v>
      </c>
      <c r="AF1373">
        <v>0</v>
      </c>
      <c r="AG1373" t="s">
        <v>1577</v>
      </c>
      <c r="AM1373" t="s">
        <v>222</v>
      </c>
      <c r="AN1373" t="s">
        <v>261</v>
      </c>
      <c r="AP1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Row],[Comentário]]=back!C1374,back!B1374,""))))))))</f>
        <v/>
      </c>
      <c r="AQ1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4" spans="1:44" x14ac:dyDescent="0.25">
      <c r="A1374" t="s">
        <v>5298</v>
      </c>
      <c r="B1374">
        <v>133402676</v>
      </c>
      <c r="C1374" t="s">
        <v>62</v>
      </c>
      <c r="E1374">
        <v>27499690</v>
      </c>
      <c r="F1374" t="s">
        <v>1571</v>
      </c>
      <c r="G1374" t="s">
        <v>101</v>
      </c>
      <c r="I1374">
        <v>40466305</v>
      </c>
      <c r="J1374" t="s">
        <v>1570</v>
      </c>
      <c r="K1374" s="9">
        <v>45603.49827546296</v>
      </c>
      <c r="L1374" s="9">
        <v>45607.375</v>
      </c>
      <c r="M1374" s="9">
        <v>45660.606400462966</v>
      </c>
      <c r="N1374" t="s">
        <v>62</v>
      </c>
      <c r="O1374" t="s">
        <v>62</v>
      </c>
      <c r="P1374" s="8">
        <v>45660</v>
      </c>
      <c r="Q1374" t="s">
        <v>3864</v>
      </c>
      <c r="R1374" t="s">
        <v>3864</v>
      </c>
      <c r="S1374" t="s">
        <v>1572</v>
      </c>
      <c r="T1374" t="s">
        <v>1573</v>
      </c>
      <c r="Y1374" t="s">
        <v>1574</v>
      </c>
      <c r="Z1374" t="s">
        <v>106</v>
      </c>
      <c r="AA1374" t="s">
        <v>128</v>
      </c>
      <c r="AB1374" t="s">
        <v>1575</v>
      </c>
      <c r="AC1374">
        <v>75460000</v>
      </c>
      <c r="AD1374" t="s">
        <v>161</v>
      </c>
      <c r="AE1374" t="s">
        <v>1576</v>
      </c>
      <c r="AF1374">
        <v>0</v>
      </c>
      <c r="AG1374" t="s">
        <v>1577</v>
      </c>
      <c r="AM1374" t="s">
        <v>222</v>
      </c>
      <c r="AN1374" t="s">
        <v>261</v>
      </c>
      <c r="AP1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Row],[Comentário]]=back!C1375,back!B1375,""))))))))</f>
        <v/>
      </c>
      <c r="AQ1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5" spans="1:44" x14ac:dyDescent="0.25">
      <c r="A1375" t="s">
        <v>5298</v>
      </c>
      <c r="B1375">
        <v>136669877</v>
      </c>
      <c r="C1375" t="s">
        <v>62</v>
      </c>
      <c r="E1375">
        <v>27499690</v>
      </c>
      <c r="F1375" t="s">
        <v>1571</v>
      </c>
      <c r="G1375" t="s">
        <v>101</v>
      </c>
      <c r="I1375">
        <v>40466305</v>
      </c>
      <c r="J1375" t="s">
        <v>1570</v>
      </c>
      <c r="K1375" s="9">
        <v>45660.607569444444</v>
      </c>
      <c r="L1375" s="9">
        <v>45660.606388888889</v>
      </c>
      <c r="M1375" s="9">
        <v>45660.607569444444</v>
      </c>
      <c r="N1375" t="s">
        <v>62</v>
      </c>
      <c r="O1375" t="s">
        <v>62</v>
      </c>
      <c r="P1375" s="8">
        <v>45660</v>
      </c>
      <c r="Q1375" t="s">
        <v>3864</v>
      </c>
      <c r="R1375" t="s">
        <v>4035</v>
      </c>
      <c r="S1375" t="s">
        <v>1572</v>
      </c>
      <c r="T1375" t="s">
        <v>1573</v>
      </c>
      <c r="Y1375" t="s">
        <v>1574</v>
      </c>
      <c r="Z1375" t="s">
        <v>106</v>
      </c>
      <c r="AA1375" t="s">
        <v>128</v>
      </c>
      <c r="AB1375" t="s">
        <v>1575</v>
      </c>
      <c r="AC1375">
        <v>75460000</v>
      </c>
      <c r="AD1375" t="s">
        <v>161</v>
      </c>
      <c r="AE1375" t="s">
        <v>1576</v>
      </c>
      <c r="AF1375">
        <v>0</v>
      </c>
      <c r="AG1375" t="s">
        <v>1577</v>
      </c>
      <c r="AM1375" t="s">
        <v>222</v>
      </c>
      <c r="AN1375" t="s">
        <v>261</v>
      </c>
      <c r="AP1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Row],[Comentário]]=back!C1376,back!B1376,""))))))))</f>
        <v/>
      </c>
      <c r="AQ1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6" spans="1:44" x14ac:dyDescent="0.25">
      <c r="A1376" t="s">
        <v>5298</v>
      </c>
      <c r="B1376">
        <v>136669717</v>
      </c>
      <c r="C1376" t="s">
        <v>62</v>
      </c>
      <c r="E1376">
        <v>27529752</v>
      </c>
      <c r="F1376" t="s">
        <v>1579</v>
      </c>
      <c r="G1376" t="s">
        <v>101</v>
      </c>
      <c r="I1376">
        <v>40491411</v>
      </c>
      <c r="J1376" t="s">
        <v>1578</v>
      </c>
      <c r="K1376" s="9">
        <v>45660.605891203704</v>
      </c>
      <c r="L1376" s="9">
        <v>45660.605613425927</v>
      </c>
      <c r="M1376" s="9">
        <v>45660.605891203704</v>
      </c>
      <c r="N1376" t="s">
        <v>62</v>
      </c>
      <c r="O1376" t="s">
        <v>62</v>
      </c>
      <c r="P1376" s="8">
        <v>45660</v>
      </c>
      <c r="Q1376" t="s">
        <v>3864</v>
      </c>
      <c r="R1376" t="s">
        <v>4036</v>
      </c>
      <c r="S1376" t="s">
        <v>1580</v>
      </c>
      <c r="T1376" t="s">
        <v>1581</v>
      </c>
      <c r="V1376">
        <v>5511984310600</v>
      </c>
      <c r="Y1376" t="s">
        <v>1582</v>
      </c>
      <c r="Z1376" t="s">
        <v>106</v>
      </c>
      <c r="AA1376" t="s">
        <v>107</v>
      </c>
      <c r="AB1376" t="s">
        <v>1583</v>
      </c>
      <c r="AC1376">
        <v>12980000</v>
      </c>
      <c r="AD1376" t="s">
        <v>1584</v>
      </c>
      <c r="AE1376" t="s">
        <v>1585</v>
      </c>
      <c r="AF1376">
        <v>451</v>
      </c>
      <c r="AM1376" t="s">
        <v>222</v>
      </c>
      <c r="AN1376" t="s">
        <v>108</v>
      </c>
      <c r="AP1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Row],[Comentário]]=back!C1377,back!B1377,""))))))))</f>
        <v/>
      </c>
      <c r="AQ1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7" spans="1:44" x14ac:dyDescent="0.25">
      <c r="A1377" t="s">
        <v>5298</v>
      </c>
      <c r="B1377">
        <v>136669694</v>
      </c>
      <c r="C1377" t="s">
        <v>62</v>
      </c>
      <c r="E1377">
        <v>27529752</v>
      </c>
      <c r="F1377" t="s">
        <v>1579</v>
      </c>
      <c r="G1377" t="s">
        <v>101</v>
      </c>
      <c r="I1377">
        <v>40491411</v>
      </c>
      <c r="J1377" t="s">
        <v>1578</v>
      </c>
      <c r="K1377" s="9">
        <v>45660.60564814815</v>
      </c>
      <c r="L1377" s="9">
        <v>45660.605393518519</v>
      </c>
      <c r="M1377" s="9">
        <v>45660.60564814815</v>
      </c>
      <c r="N1377" t="s">
        <v>62</v>
      </c>
      <c r="O1377" t="s">
        <v>62</v>
      </c>
      <c r="P1377" s="8">
        <v>45660</v>
      </c>
      <c r="Q1377" t="s">
        <v>3864</v>
      </c>
      <c r="R1377" t="s">
        <v>4037</v>
      </c>
      <c r="S1377" t="s">
        <v>1580</v>
      </c>
      <c r="T1377" t="s">
        <v>1581</v>
      </c>
      <c r="V1377">
        <v>5511984310600</v>
      </c>
      <c r="Y1377" t="s">
        <v>1582</v>
      </c>
      <c r="Z1377" t="s">
        <v>106</v>
      </c>
      <c r="AA1377" t="s">
        <v>107</v>
      </c>
      <c r="AB1377" t="s">
        <v>1583</v>
      </c>
      <c r="AC1377">
        <v>12980000</v>
      </c>
      <c r="AD1377" t="s">
        <v>1584</v>
      </c>
      <c r="AE1377" t="s">
        <v>1585</v>
      </c>
      <c r="AF1377">
        <v>451</v>
      </c>
      <c r="AM1377" t="s">
        <v>222</v>
      </c>
      <c r="AN1377" t="s">
        <v>108</v>
      </c>
      <c r="AP1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Row],[Comentário]]=back!C1378,back!B1378,""))))))))</f>
        <v/>
      </c>
      <c r="AQ1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8" spans="1:44" x14ac:dyDescent="0.25">
      <c r="A1378" t="s">
        <v>5298</v>
      </c>
      <c r="B1378">
        <v>133453363</v>
      </c>
      <c r="C1378" t="s">
        <v>62</v>
      </c>
      <c r="E1378">
        <v>27529752</v>
      </c>
      <c r="F1378" t="s">
        <v>1579</v>
      </c>
      <c r="G1378" t="s">
        <v>101</v>
      </c>
      <c r="I1378">
        <v>40491411</v>
      </c>
      <c r="J1378" t="s">
        <v>1578</v>
      </c>
      <c r="K1378" s="9">
        <v>45603.730428240742</v>
      </c>
      <c r="L1378" s="9">
        <v>45607.375</v>
      </c>
      <c r="M1378" s="9">
        <v>45660.603564814817</v>
      </c>
      <c r="N1378" t="s">
        <v>62</v>
      </c>
      <c r="O1378" t="s">
        <v>62</v>
      </c>
      <c r="P1378" s="8">
        <v>45660</v>
      </c>
      <c r="Q1378" t="s">
        <v>3864</v>
      </c>
      <c r="R1378" t="s">
        <v>3864</v>
      </c>
      <c r="S1378" t="s">
        <v>1580</v>
      </c>
      <c r="T1378" t="s">
        <v>1581</v>
      </c>
      <c r="V1378">
        <v>5511984310600</v>
      </c>
      <c r="Y1378" t="s">
        <v>1582</v>
      </c>
      <c r="Z1378" t="s">
        <v>106</v>
      </c>
      <c r="AA1378" t="s">
        <v>107</v>
      </c>
      <c r="AB1378" t="s">
        <v>1583</v>
      </c>
      <c r="AC1378">
        <v>12980000</v>
      </c>
      <c r="AD1378" t="s">
        <v>1584</v>
      </c>
      <c r="AE1378" t="s">
        <v>1585</v>
      </c>
      <c r="AF1378">
        <v>451</v>
      </c>
      <c r="AM1378" t="s">
        <v>222</v>
      </c>
      <c r="AN1378" t="s">
        <v>108</v>
      </c>
      <c r="AP1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Row],[Comentário]]=back!C1379,back!B1379,""))))))))</f>
        <v/>
      </c>
      <c r="AQ1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9" spans="1:44" x14ac:dyDescent="0.25">
      <c r="A1379" t="s">
        <v>5298</v>
      </c>
      <c r="B1379">
        <v>133535801</v>
      </c>
      <c r="C1379" t="s">
        <v>62</v>
      </c>
      <c r="E1379">
        <v>27529752</v>
      </c>
      <c r="F1379" t="s">
        <v>1579</v>
      </c>
      <c r="G1379" t="s">
        <v>101</v>
      </c>
      <c r="I1379">
        <v>40491411</v>
      </c>
      <c r="J1379" t="s">
        <v>1578</v>
      </c>
      <c r="K1379" s="9">
        <v>45604.685127314813</v>
      </c>
      <c r="L1379" s="9">
        <v>45607.416666666664</v>
      </c>
      <c r="M1379" s="9">
        <v>45660.603530092594</v>
      </c>
      <c r="N1379" t="s">
        <v>62</v>
      </c>
      <c r="O1379" t="s">
        <v>62</v>
      </c>
      <c r="P1379" s="8">
        <v>45660</v>
      </c>
      <c r="Q1379" t="s">
        <v>3864</v>
      </c>
      <c r="R1379" t="s">
        <v>3864</v>
      </c>
      <c r="S1379" t="s">
        <v>1580</v>
      </c>
      <c r="T1379" t="s">
        <v>1581</v>
      </c>
      <c r="V1379">
        <v>5511984310600</v>
      </c>
      <c r="Y1379" t="s">
        <v>1582</v>
      </c>
      <c r="Z1379" t="s">
        <v>106</v>
      </c>
      <c r="AA1379" t="s">
        <v>107</v>
      </c>
      <c r="AB1379" t="s">
        <v>1583</v>
      </c>
      <c r="AC1379">
        <v>12980000</v>
      </c>
      <c r="AD1379" t="s">
        <v>1584</v>
      </c>
      <c r="AE1379" t="s">
        <v>1585</v>
      </c>
      <c r="AF1379">
        <v>451</v>
      </c>
      <c r="AM1379" t="s">
        <v>222</v>
      </c>
      <c r="AN1379" t="s">
        <v>108</v>
      </c>
      <c r="AP1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Row],[Comentário]]=back!C1380,back!B1380,""))))))))</f>
        <v/>
      </c>
      <c r="AQ1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0" spans="1:44" x14ac:dyDescent="0.25">
      <c r="A1380" t="s">
        <v>5298</v>
      </c>
      <c r="B1380">
        <v>136669572</v>
      </c>
      <c r="C1380" t="s">
        <v>62</v>
      </c>
      <c r="E1380">
        <v>27529752</v>
      </c>
      <c r="F1380" t="s">
        <v>1579</v>
      </c>
      <c r="G1380" t="s">
        <v>101</v>
      </c>
      <c r="I1380">
        <v>40491411</v>
      </c>
      <c r="J1380" t="s">
        <v>1578</v>
      </c>
      <c r="K1380" s="9">
        <v>45660.604386574072</v>
      </c>
      <c r="L1380" s="9">
        <v>45660.603368055556</v>
      </c>
      <c r="M1380" s="9">
        <v>45660.604386574072</v>
      </c>
      <c r="N1380" t="s">
        <v>62</v>
      </c>
      <c r="O1380" t="s">
        <v>62</v>
      </c>
      <c r="P1380" s="8">
        <v>45660</v>
      </c>
      <c r="Q1380" t="s">
        <v>3864</v>
      </c>
      <c r="R1380" t="s">
        <v>4038</v>
      </c>
      <c r="S1380" t="s">
        <v>1580</v>
      </c>
      <c r="T1380" t="s">
        <v>1581</v>
      </c>
      <c r="V1380">
        <v>5511984310600</v>
      </c>
      <c r="Y1380" t="s">
        <v>1582</v>
      </c>
      <c r="Z1380" t="s">
        <v>106</v>
      </c>
      <c r="AA1380" t="s">
        <v>107</v>
      </c>
      <c r="AB1380" t="s">
        <v>1583</v>
      </c>
      <c r="AC1380">
        <v>12980000</v>
      </c>
      <c r="AD1380" t="s">
        <v>1584</v>
      </c>
      <c r="AE1380" t="s">
        <v>1585</v>
      </c>
      <c r="AF1380">
        <v>451</v>
      </c>
      <c r="AM1380" t="s">
        <v>222</v>
      </c>
      <c r="AN1380" t="s">
        <v>108</v>
      </c>
      <c r="AP1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Row],[Comentário]]=back!C1381,back!B1381,""))))))))</f>
        <v/>
      </c>
      <c r="AQ1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1" spans="1:44" x14ac:dyDescent="0.25">
      <c r="A1381" t="s">
        <v>5298</v>
      </c>
      <c r="B1381">
        <v>136669127</v>
      </c>
      <c r="C1381" t="s">
        <v>62</v>
      </c>
      <c r="E1381">
        <v>27529873</v>
      </c>
      <c r="F1381" t="s">
        <v>1592</v>
      </c>
      <c r="G1381" t="s">
        <v>101</v>
      </c>
      <c r="I1381">
        <v>40491468</v>
      </c>
      <c r="J1381" t="s">
        <v>1591</v>
      </c>
      <c r="K1381" s="9">
        <v>45660.600115740737</v>
      </c>
      <c r="L1381" s="9">
        <v>45660.6</v>
      </c>
      <c r="M1381" s="9">
        <v>45660.600127314814</v>
      </c>
      <c r="N1381" t="s">
        <v>62</v>
      </c>
      <c r="O1381" t="s">
        <v>62</v>
      </c>
      <c r="P1381" s="8">
        <v>45660</v>
      </c>
      <c r="Q1381" t="s">
        <v>3868</v>
      </c>
      <c r="R1381" t="s">
        <v>41</v>
      </c>
      <c r="S1381" t="s">
        <v>1593</v>
      </c>
      <c r="V1381">
        <v>5521974913701</v>
      </c>
      <c r="Y1381" t="s">
        <v>1594</v>
      </c>
      <c r="Z1381" t="s">
        <v>106</v>
      </c>
      <c r="AA1381" t="s">
        <v>148</v>
      </c>
      <c r="AB1381" t="s">
        <v>149</v>
      </c>
      <c r="AC1381">
        <v>20251440</v>
      </c>
      <c r="AD1381" t="s">
        <v>1595</v>
      </c>
      <c r="AE1381" t="s">
        <v>1596</v>
      </c>
      <c r="AF1381">
        <v>66</v>
      </c>
      <c r="AG1381" t="s">
        <v>1597</v>
      </c>
      <c r="AM1381" t="s">
        <v>222</v>
      </c>
      <c r="AN1381" t="s">
        <v>258</v>
      </c>
      <c r="AP1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Row],[Comentário]]=back!C1382,back!B1382,""))))))))</f>
        <v/>
      </c>
      <c r="AQ1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2" spans="1:44" x14ac:dyDescent="0.25">
      <c r="A1382" t="s">
        <v>5298</v>
      </c>
      <c r="B1382">
        <v>133453906</v>
      </c>
      <c r="C1382" t="s">
        <v>62</v>
      </c>
      <c r="E1382">
        <v>27529873</v>
      </c>
      <c r="F1382" t="s">
        <v>1592</v>
      </c>
      <c r="G1382" t="s">
        <v>101</v>
      </c>
      <c r="I1382">
        <v>40491468</v>
      </c>
      <c r="J1382" t="s">
        <v>1591</v>
      </c>
      <c r="K1382" s="9">
        <v>45603.733495370368</v>
      </c>
      <c r="L1382" s="9">
        <v>45608.416666666664</v>
      </c>
      <c r="M1382" s="9">
        <v>45660.595000000001</v>
      </c>
      <c r="N1382" t="s">
        <v>62</v>
      </c>
      <c r="O1382" t="s">
        <v>62</v>
      </c>
      <c r="P1382" s="8">
        <v>45660</v>
      </c>
      <c r="Q1382" t="s">
        <v>3864</v>
      </c>
      <c r="R1382" t="s">
        <v>3864</v>
      </c>
      <c r="S1382" t="s">
        <v>1593</v>
      </c>
      <c r="V1382">
        <v>5521974913701</v>
      </c>
      <c r="Y1382" t="s">
        <v>1594</v>
      </c>
      <c r="Z1382" t="s">
        <v>106</v>
      </c>
      <c r="AA1382" t="s">
        <v>148</v>
      </c>
      <c r="AB1382" t="s">
        <v>149</v>
      </c>
      <c r="AC1382">
        <v>20251440</v>
      </c>
      <c r="AD1382" t="s">
        <v>1595</v>
      </c>
      <c r="AE1382" t="s">
        <v>1596</v>
      </c>
      <c r="AF1382">
        <v>66</v>
      </c>
      <c r="AG1382" t="s">
        <v>1597</v>
      </c>
      <c r="AM1382" t="s">
        <v>222</v>
      </c>
      <c r="AN1382" t="s">
        <v>258</v>
      </c>
      <c r="AP1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Row],[Comentário]]=back!C1383,back!B1383,""))))))))</f>
        <v/>
      </c>
      <c r="AQ1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3" spans="1:44" x14ac:dyDescent="0.25">
      <c r="A1383" t="s">
        <v>5298</v>
      </c>
      <c r="B1383">
        <v>136668903</v>
      </c>
      <c r="C1383" t="s">
        <v>62</v>
      </c>
      <c r="E1383">
        <v>27529873</v>
      </c>
      <c r="F1383" t="s">
        <v>1592</v>
      </c>
      <c r="G1383" t="s">
        <v>101</v>
      </c>
      <c r="I1383">
        <v>40491468</v>
      </c>
      <c r="J1383" t="s">
        <v>1591</v>
      </c>
      <c r="K1383" s="9">
        <v>45660.597719907404</v>
      </c>
      <c r="L1383" s="9">
        <v>45660.594849537039</v>
      </c>
      <c r="M1383" s="9">
        <v>45660.597719907404</v>
      </c>
      <c r="N1383" t="s">
        <v>62</v>
      </c>
      <c r="O1383" t="s">
        <v>62</v>
      </c>
      <c r="P1383" s="8">
        <v>45660</v>
      </c>
      <c r="Q1383" t="s">
        <v>3864</v>
      </c>
      <c r="R1383" t="s">
        <v>4039</v>
      </c>
      <c r="S1383" t="s">
        <v>1593</v>
      </c>
      <c r="V1383">
        <v>5521974913701</v>
      </c>
      <c r="Y1383" t="s">
        <v>1594</v>
      </c>
      <c r="Z1383" t="s">
        <v>106</v>
      </c>
      <c r="AA1383" t="s">
        <v>148</v>
      </c>
      <c r="AB1383" t="s">
        <v>149</v>
      </c>
      <c r="AC1383">
        <v>20251440</v>
      </c>
      <c r="AD1383" t="s">
        <v>1595</v>
      </c>
      <c r="AE1383" t="s">
        <v>1596</v>
      </c>
      <c r="AF1383">
        <v>66</v>
      </c>
      <c r="AG1383" t="s">
        <v>1597</v>
      </c>
      <c r="AM1383" t="s">
        <v>222</v>
      </c>
      <c r="AN1383" t="s">
        <v>258</v>
      </c>
      <c r="AP1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Row],[Comentário]]=back!C1384,back!B1384,""))))))))</f>
        <v/>
      </c>
      <c r="AQ1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4" spans="1:44" x14ac:dyDescent="0.25">
      <c r="A1384" t="s">
        <v>5298</v>
      </c>
      <c r="B1384">
        <v>136668613</v>
      </c>
      <c r="C1384" t="s">
        <v>62</v>
      </c>
      <c r="E1384">
        <v>27529873</v>
      </c>
      <c r="F1384" t="s">
        <v>1592</v>
      </c>
      <c r="G1384" t="s">
        <v>101</v>
      </c>
      <c r="I1384">
        <v>40491468</v>
      </c>
      <c r="J1384" t="s">
        <v>1591</v>
      </c>
      <c r="K1384" s="9">
        <v>45660.594756944447</v>
      </c>
      <c r="L1384" s="9">
        <v>45660.594525462962</v>
      </c>
      <c r="M1384" s="9">
        <v>45660.594756944447</v>
      </c>
      <c r="N1384" t="s">
        <v>62</v>
      </c>
      <c r="O1384" t="s">
        <v>62</v>
      </c>
      <c r="P1384" s="8">
        <v>45660</v>
      </c>
      <c r="Q1384" t="s">
        <v>3864</v>
      </c>
      <c r="R1384" t="s">
        <v>4040</v>
      </c>
      <c r="S1384" t="s">
        <v>1593</v>
      </c>
      <c r="V1384">
        <v>5521974913701</v>
      </c>
      <c r="Y1384" t="s">
        <v>1594</v>
      </c>
      <c r="Z1384" t="s">
        <v>106</v>
      </c>
      <c r="AA1384" t="s">
        <v>148</v>
      </c>
      <c r="AB1384" t="s">
        <v>149</v>
      </c>
      <c r="AC1384">
        <v>20251440</v>
      </c>
      <c r="AD1384" t="s">
        <v>1595</v>
      </c>
      <c r="AE1384" t="s">
        <v>1596</v>
      </c>
      <c r="AF1384">
        <v>66</v>
      </c>
      <c r="AG1384" t="s">
        <v>1597</v>
      </c>
      <c r="AM1384" t="s">
        <v>222</v>
      </c>
      <c r="AN1384" t="s">
        <v>258</v>
      </c>
      <c r="AP1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Row],[Comentário]]=back!C1385,back!B1385,""))))))))</f>
        <v/>
      </c>
      <c r="AQ1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5" spans="1:44" x14ac:dyDescent="0.25">
      <c r="A1385" t="s">
        <v>5298</v>
      </c>
      <c r="B1385">
        <v>136641473</v>
      </c>
      <c r="C1385" t="s">
        <v>62</v>
      </c>
      <c r="E1385">
        <v>28614252</v>
      </c>
      <c r="F1385" t="s">
        <v>1599</v>
      </c>
      <c r="G1385" t="s">
        <v>101</v>
      </c>
      <c r="I1385">
        <v>41071773</v>
      </c>
      <c r="J1385" t="s">
        <v>1598</v>
      </c>
      <c r="K1385" s="9">
        <v>45659.716296296298</v>
      </c>
      <c r="L1385" s="9">
        <v>45660.59097222222</v>
      </c>
      <c r="M1385" s="9">
        <v>45660.593206018515</v>
      </c>
      <c r="N1385" t="s">
        <v>62</v>
      </c>
      <c r="O1385" t="s">
        <v>62</v>
      </c>
      <c r="P1385" s="8">
        <v>45660</v>
      </c>
      <c r="R1385" t="s">
        <v>3874</v>
      </c>
      <c r="S1385" t="s">
        <v>1600</v>
      </c>
      <c r="V1385">
        <v>551132373552</v>
      </c>
      <c r="Y1385" t="s">
        <v>4917</v>
      </c>
      <c r="Z1385" t="s">
        <v>106</v>
      </c>
      <c r="AA1385" t="s">
        <v>148</v>
      </c>
      <c r="AB1385" t="s">
        <v>1601</v>
      </c>
      <c r="AC1385">
        <v>27932302</v>
      </c>
      <c r="AD1385" t="s">
        <v>1602</v>
      </c>
      <c r="AE1385" t="s">
        <v>1603</v>
      </c>
      <c r="AF1385">
        <v>0</v>
      </c>
      <c r="AM1385" t="s">
        <v>119</v>
      </c>
      <c r="AP1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Row],[Comentário]]=back!C1386,back!B1386,""))))))))</f>
        <v/>
      </c>
      <c r="AQ1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86" spans="1:44" x14ac:dyDescent="0.25">
      <c r="A1386" t="s">
        <v>5298</v>
      </c>
      <c r="B1386">
        <v>136668450</v>
      </c>
      <c r="C1386" t="s">
        <v>62</v>
      </c>
      <c r="E1386">
        <v>28614252</v>
      </c>
      <c r="F1386" t="s">
        <v>1599</v>
      </c>
      <c r="G1386" t="s">
        <v>101</v>
      </c>
      <c r="I1386">
        <v>41071773</v>
      </c>
      <c r="J1386" t="s">
        <v>1598</v>
      </c>
      <c r="K1386" s="9">
        <v>45660.592916666668</v>
      </c>
      <c r="L1386" s="9">
        <v>45660.591504629629</v>
      </c>
      <c r="M1386" s="9">
        <v>45660.592928240738</v>
      </c>
      <c r="N1386" t="s">
        <v>62</v>
      </c>
      <c r="O1386" t="s">
        <v>62</v>
      </c>
      <c r="P1386" s="8">
        <v>45660</v>
      </c>
      <c r="Q1386" t="s">
        <v>3864</v>
      </c>
      <c r="R1386" t="s">
        <v>4041</v>
      </c>
      <c r="S1386" t="s">
        <v>1600</v>
      </c>
      <c r="V1386">
        <v>551132373552</v>
      </c>
      <c r="Y1386" t="s">
        <v>4917</v>
      </c>
      <c r="Z1386" t="s">
        <v>106</v>
      </c>
      <c r="AA1386" t="s">
        <v>148</v>
      </c>
      <c r="AB1386" t="s">
        <v>1601</v>
      </c>
      <c r="AC1386">
        <v>27932302</v>
      </c>
      <c r="AD1386" t="s">
        <v>1602</v>
      </c>
      <c r="AE1386" t="s">
        <v>1603</v>
      </c>
      <c r="AF1386">
        <v>0</v>
      </c>
      <c r="AM1386" t="s">
        <v>119</v>
      </c>
      <c r="AP1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Row],[Comentário]]=back!C1387,back!B1387,""))))))))</f>
        <v/>
      </c>
      <c r="AQ1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7" spans="1:44" x14ac:dyDescent="0.25">
      <c r="A1387" t="s">
        <v>5298</v>
      </c>
      <c r="B1387">
        <v>136668223</v>
      </c>
      <c r="C1387" t="s">
        <v>62</v>
      </c>
      <c r="E1387">
        <v>27529934</v>
      </c>
      <c r="F1387" t="s">
        <v>1605</v>
      </c>
      <c r="G1387" t="s">
        <v>101</v>
      </c>
      <c r="I1387">
        <v>40491490</v>
      </c>
      <c r="J1387" t="s">
        <v>1604</v>
      </c>
      <c r="K1387" s="9">
        <v>45660.590254629627</v>
      </c>
      <c r="L1387" s="9">
        <v>45660.589317129627</v>
      </c>
      <c r="M1387" s="9">
        <v>45660.590254629627</v>
      </c>
      <c r="N1387" t="s">
        <v>62</v>
      </c>
      <c r="O1387" t="s">
        <v>62</v>
      </c>
      <c r="P1387" s="8">
        <v>45660</v>
      </c>
      <c r="Q1387" t="s">
        <v>3864</v>
      </c>
      <c r="R1387" t="s">
        <v>4042</v>
      </c>
      <c r="S1387" t="s">
        <v>1606</v>
      </c>
      <c r="T1387" t="s">
        <v>1607</v>
      </c>
      <c r="Y1387" t="s">
        <v>1608</v>
      </c>
      <c r="Z1387" t="s">
        <v>106</v>
      </c>
      <c r="AA1387" t="s">
        <v>148</v>
      </c>
      <c r="AB1387" t="s">
        <v>415</v>
      </c>
      <c r="AC1387">
        <v>27313190</v>
      </c>
      <c r="AD1387" t="s">
        <v>1609</v>
      </c>
      <c r="AE1387" t="s">
        <v>1610</v>
      </c>
      <c r="AF1387">
        <v>198</v>
      </c>
      <c r="AM1387" t="s">
        <v>222</v>
      </c>
      <c r="AN1387" t="s">
        <v>108</v>
      </c>
      <c r="AP1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Row],[Comentário]]=back!C1388,back!B1388,""))))))))</f>
        <v/>
      </c>
      <c r="AQ1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8" spans="1:44" x14ac:dyDescent="0.25">
      <c r="A1388" t="s">
        <v>5298</v>
      </c>
      <c r="B1388">
        <v>136668136</v>
      </c>
      <c r="C1388" t="s">
        <v>62</v>
      </c>
      <c r="E1388">
        <v>27529934</v>
      </c>
      <c r="F1388" t="s">
        <v>1605</v>
      </c>
      <c r="G1388" t="s">
        <v>101</v>
      </c>
      <c r="I1388">
        <v>40491490</v>
      </c>
      <c r="J1388" t="s">
        <v>1604</v>
      </c>
      <c r="K1388" s="9">
        <v>45660.589317129627</v>
      </c>
      <c r="L1388" s="9">
        <v>45660.588946759257</v>
      </c>
      <c r="M1388" s="9">
        <v>45660.589317129627</v>
      </c>
      <c r="N1388" t="s">
        <v>62</v>
      </c>
      <c r="O1388" t="s">
        <v>62</v>
      </c>
      <c r="P1388" s="8">
        <v>45660</v>
      </c>
      <c r="Q1388" t="s">
        <v>3864</v>
      </c>
      <c r="R1388" t="s">
        <v>4043</v>
      </c>
      <c r="S1388" t="s">
        <v>1606</v>
      </c>
      <c r="T1388" t="s">
        <v>1607</v>
      </c>
      <c r="Y1388" t="s">
        <v>1608</v>
      </c>
      <c r="Z1388" t="s">
        <v>106</v>
      </c>
      <c r="AA1388" t="s">
        <v>148</v>
      </c>
      <c r="AB1388" t="s">
        <v>415</v>
      </c>
      <c r="AC1388">
        <v>27313190</v>
      </c>
      <c r="AD1388" t="s">
        <v>1609</v>
      </c>
      <c r="AE1388" t="s">
        <v>1610</v>
      </c>
      <c r="AF1388">
        <v>198</v>
      </c>
      <c r="AM1388" t="s">
        <v>222</v>
      </c>
      <c r="AN1388" t="s">
        <v>108</v>
      </c>
      <c r="AP1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Row],[Comentário]]=back!C1389,back!B1389,""))))))))</f>
        <v/>
      </c>
      <c r="AQ1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9" spans="1:44" x14ac:dyDescent="0.25">
      <c r="A1389" t="s">
        <v>5298</v>
      </c>
      <c r="B1389">
        <v>136668080</v>
      </c>
      <c r="C1389" t="s">
        <v>62</v>
      </c>
      <c r="E1389">
        <v>27562610</v>
      </c>
      <c r="F1389" t="s">
        <v>1612</v>
      </c>
      <c r="G1389" t="s">
        <v>101</v>
      </c>
      <c r="I1389">
        <v>40508475</v>
      </c>
      <c r="J1389" t="s">
        <v>1611</v>
      </c>
      <c r="K1389" s="9">
        <v>45660.58871527778</v>
      </c>
      <c r="L1389" s="9">
        <v>45660.58803240741</v>
      </c>
      <c r="M1389" s="9">
        <v>45660.58871527778</v>
      </c>
      <c r="N1389" t="s">
        <v>62</v>
      </c>
      <c r="O1389" t="s">
        <v>62</v>
      </c>
      <c r="P1389" s="8">
        <v>45660</v>
      </c>
      <c r="Q1389" t="s">
        <v>3864</v>
      </c>
      <c r="R1389" t="s">
        <v>4044</v>
      </c>
      <c r="S1389" t="s">
        <v>1613</v>
      </c>
      <c r="T1389" t="s">
        <v>4821</v>
      </c>
      <c r="V1389">
        <v>552132066703</v>
      </c>
      <c r="Z1389" t="s">
        <v>106</v>
      </c>
      <c r="AA1389" t="s">
        <v>148</v>
      </c>
      <c r="AB1389" t="s">
        <v>149</v>
      </c>
      <c r="AC1389">
        <v>22450220</v>
      </c>
      <c r="AD1389" t="s">
        <v>1614</v>
      </c>
      <c r="AE1389" t="s">
        <v>1615</v>
      </c>
      <c r="AF1389">
        <v>2</v>
      </c>
      <c r="AG1389" t="s">
        <v>1616</v>
      </c>
      <c r="AM1389" t="s">
        <v>222</v>
      </c>
      <c r="AN1389" t="s">
        <v>108</v>
      </c>
      <c r="AP1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Row],[Comentário]]=back!C1390,back!B1390,""))))))))</f>
        <v/>
      </c>
      <c r="AQ1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0" spans="1:44" x14ac:dyDescent="0.25">
      <c r="A1390" t="s">
        <v>5298</v>
      </c>
      <c r="B1390">
        <v>136668009</v>
      </c>
      <c r="C1390" t="s">
        <v>62</v>
      </c>
      <c r="E1390">
        <v>27562610</v>
      </c>
      <c r="F1390" t="s">
        <v>1612</v>
      </c>
      <c r="G1390" t="s">
        <v>101</v>
      </c>
      <c r="I1390">
        <v>40508475</v>
      </c>
      <c r="J1390" t="s">
        <v>1611</v>
      </c>
      <c r="K1390" s="9">
        <v>45660.58792824074</v>
      </c>
      <c r="L1390" s="9">
        <v>45660.586111111108</v>
      </c>
      <c r="M1390" s="9">
        <v>45660.587939814817</v>
      </c>
      <c r="N1390" t="s">
        <v>62</v>
      </c>
      <c r="O1390" t="s">
        <v>62</v>
      </c>
      <c r="P1390" s="8">
        <v>45660</v>
      </c>
      <c r="Q1390" t="s">
        <v>3864</v>
      </c>
      <c r="R1390" t="s">
        <v>4045</v>
      </c>
      <c r="S1390" t="s">
        <v>1613</v>
      </c>
      <c r="T1390" t="s">
        <v>4821</v>
      </c>
      <c r="V1390">
        <v>552132066703</v>
      </c>
      <c r="Z1390" t="s">
        <v>106</v>
      </c>
      <c r="AA1390" t="s">
        <v>148</v>
      </c>
      <c r="AB1390" t="s">
        <v>149</v>
      </c>
      <c r="AC1390">
        <v>22450220</v>
      </c>
      <c r="AD1390" t="s">
        <v>1614</v>
      </c>
      <c r="AE1390" t="s">
        <v>1615</v>
      </c>
      <c r="AF1390">
        <v>2</v>
      </c>
      <c r="AG1390" t="s">
        <v>1616</v>
      </c>
      <c r="AM1390" t="s">
        <v>222</v>
      </c>
      <c r="AN1390" t="s">
        <v>108</v>
      </c>
      <c r="AP1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Row],[Comentário]]=back!C1391,back!B1391,""))))))))</f>
        <v/>
      </c>
      <c r="AQ1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1" spans="1:44" x14ac:dyDescent="0.25">
      <c r="A1391" t="s">
        <v>5298</v>
      </c>
      <c r="B1391">
        <v>136667852</v>
      </c>
      <c r="C1391" t="s">
        <v>62</v>
      </c>
      <c r="E1391">
        <v>27562610</v>
      </c>
      <c r="F1391" t="s">
        <v>1612</v>
      </c>
      <c r="G1391" t="s">
        <v>101</v>
      </c>
      <c r="I1391">
        <v>40508475</v>
      </c>
      <c r="J1391" t="s">
        <v>1611</v>
      </c>
      <c r="K1391" s="9">
        <v>45660.586180555554</v>
      </c>
      <c r="L1391" s="9">
        <v>45660.585659722223</v>
      </c>
      <c r="M1391" s="9">
        <v>45660.586180555554</v>
      </c>
      <c r="N1391" t="s">
        <v>62</v>
      </c>
      <c r="O1391" t="s">
        <v>62</v>
      </c>
      <c r="P1391" s="8">
        <v>45660</v>
      </c>
      <c r="Q1391" t="s">
        <v>3864</v>
      </c>
      <c r="R1391" t="s">
        <v>4046</v>
      </c>
      <c r="S1391" t="s">
        <v>1613</v>
      </c>
      <c r="T1391" t="s">
        <v>4821</v>
      </c>
      <c r="V1391">
        <v>552132066703</v>
      </c>
      <c r="Z1391" t="s">
        <v>106</v>
      </c>
      <c r="AA1391" t="s">
        <v>148</v>
      </c>
      <c r="AB1391" t="s">
        <v>149</v>
      </c>
      <c r="AC1391">
        <v>22450220</v>
      </c>
      <c r="AD1391" t="s">
        <v>1614</v>
      </c>
      <c r="AE1391" t="s">
        <v>1615</v>
      </c>
      <c r="AF1391">
        <v>2</v>
      </c>
      <c r="AG1391" t="s">
        <v>1616</v>
      </c>
      <c r="AM1391" t="s">
        <v>222</v>
      </c>
      <c r="AN1391" t="s">
        <v>108</v>
      </c>
      <c r="AP1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Row],[Comentário]]=back!C1392,back!B1392,""))))))))</f>
        <v/>
      </c>
      <c r="AQ1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2" spans="1:44" x14ac:dyDescent="0.25">
      <c r="A1392" t="s">
        <v>5298</v>
      </c>
      <c r="B1392">
        <v>136667809</v>
      </c>
      <c r="C1392" t="s">
        <v>62</v>
      </c>
      <c r="E1392">
        <v>27562610</v>
      </c>
      <c r="F1392" t="s">
        <v>1612</v>
      </c>
      <c r="G1392" t="s">
        <v>101</v>
      </c>
      <c r="I1392">
        <v>40508475</v>
      </c>
      <c r="J1392" t="s">
        <v>1611</v>
      </c>
      <c r="K1392" s="9">
        <v>45660.585659722223</v>
      </c>
      <c r="L1392" s="9">
        <v>45660.585300925923</v>
      </c>
      <c r="M1392" s="9">
        <v>45660.585659722223</v>
      </c>
      <c r="N1392" t="s">
        <v>62</v>
      </c>
      <c r="O1392" t="s">
        <v>62</v>
      </c>
      <c r="P1392" s="8">
        <v>45660</v>
      </c>
      <c r="Q1392" t="s">
        <v>3864</v>
      </c>
      <c r="R1392" t="s">
        <v>4047</v>
      </c>
      <c r="S1392" t="s">
        <v>1613</v>
      </c>
      <c r="T1392" t="s">
        <v>4821</v>
      </c>
      <c r="V1392">
        <v>552132066703</v>
      </c>
      <c r="Z1392" t="s">
        <v>106</v>
      </c>
      <c r="AA1392" t="s">
        <v>148</v>
      </c>
      <c r="AB1392" t="s">
        <v>149</v>
      </c>
      <c r="AC1392">
        <v>22450220</v>
      </c>
      <c r="AD1392" t="s">
        <v>1614</v>
      </c>
      <c r="AE1392" t="s">
        <v>1615</v>
      </c>
      <c r="AF1392">
        <v>2</v>
      </c>
      <c r="AG1392" t="s">
        <v>1616</v>
      </c>
      <c r="AM1392" t="s">
        <v>222</v>
      </c>
      <c r="AN1392" t="s">
        <v>108</v>
      </c>
      <c r="AP1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Row],[Comentário]]=back!C1393,back!B1393,""))))))))</f>
        <v/>
      </c>
      <c r="AQ1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3" spans="1:44" x14ac:dyDescent="0.25">
      <c r="A1393" t="s">
        <v>5298</v>
      </c>
      <c r="B1393">
        <v>136667778</v>
      </c>
      <c r="C1393" t="s">
        <v>62</v>
      </c>
      <c r="E1393">
        <v>27562610</v>
      </c>
      <c r="F1393" t="s">
        <v>1612</v>
      </c>
      <c r="G1393" t="s">
        <v>101</v>
      </c>
      <c r="I1393">
        <v>40508475</v>
      </c>
      <c r="J1393" t="s">
        <v>1611</v>
      </c>
      <c r="K1393" s="9">
        <v>45660.585347222222</v>
      </c>
      <c r="L1393" s="9">
        <v>45660.584768518522</v>
      </c>
      <c r="M1393" s="9">
        <v>45660.585347222222</v>
      </c>
      <c r="N1393" t="s">
        <v>62</v>
      </c>
      <c r="O1393" t="s">
        <v>62</v>
      </c>
      <c r="P1393" s="8">
        <v>45660</v>
      </c>
      <c r="Q1393" t="s">
        <v>3864</v>
      </c>
      <c r="R1393" t="s">
        <v>4044</v>
      </c>
      <c r="S1393" t="s">
        <v>1613</v>
      </c>
      <c r="T1393" t="s">
        <v>4821</v>
      </c>
      <c r="V1393">
        <v>552132066703</v>
      </c>
      <c r="Z1393" t="s">
        <v>106</v>
      </c>
      <c r="AA1393" t="s">
        <v>148</v>
      </c>
      <c r="AB1393" t="s">
        <v>149</v>
      </c>
      <c r="AC1393">
        <v>22450220</v>
      </c>
      <c r="AD1393" t="s">
        <v>1614</v>
      </c>
      <c r="AE1393" t="s">
        <v>1615</v>
      </c>
      <c r="AF1393">
        <v>2</v>
      </c>
      <c r="AG1393" t="s">
        <v>1616</v>
      </c>
      <c r="AM1393" t="s">
        <v>222</v>
      </c>
      <c r="AN1393" t="s">
        <v>108</v>
      </c>
      <c r="AP1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Row],[Comentário]]=back!C1394,back!B1394,""))))))))</f>
        <v/>
      </c>
      <c r="AQ1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4" spans="1:44" x14ac:dyDescent="0.25">
      <c r="A1394" t="s">
        <v>5298</v>
      </c>
      <c r="B1394">
        <v>136667326</v>
      </c>
      <c r="C1394" t="s">
        <v>62</v>
      </c>
      <c r="E1394">
        <v>27500160</v>
      </c>
      <c r="F1394" t="s">
        <v>4822</v>
      </c>
      <c r="G1394" t="s">
        <v>101</v>
      </c>
      <c r="I1394">
        <v>40466480</v>
      </c>
      <c r="J1394" t="s">
        <v>1623</v>
      </c>
      <c r="K1394" s="9">
        <v>45660.579768518517</v>
      </c>
      <c r="L1394" s="9">
        <v>45660.57912037037</v>
      </c>
      <c r="M1394" s="9">
        <v>45660.579768518517</v>
      </c>
      <c r="N1394" t="s">
        <v>62</v>
      </c>
      <c r="O1394" t="s">
        <v>62</v>
      </c>
      <c r="P1394" s="8">
        <v>45660</v>
      </c>
      <c r="Q1394" t="s">
        <v>3864</v>
      </c>
      <c r="R1394" t="s">
        <v>4048</v>
      </c>
      <c r="S1394" t="s">
        <v>1624</v>
      </c>
      <c r="Y1394" t="s">
        <v>1625</v>
      </c>
      <c r="Z1394" t="s">
        <v>106</v>
      </c>
      <c r="AA1394" t="s">
        <v>107</v>
      </c>
      <c r="AB1394" t="s">
        <v>1626</v>
      </c>
      <c r="AC1394">
        <v>6612060</v>
      </c>
      <c r="AD1394" t="s">
        <v>1627</v>
      </c>
      <c r="AE1394" t="s">
        <v>1628</v>
      </c>
      <c r="AF1394">
        <v>326</v>
      </c>
      <c r="AM1394" t="s">
        <v>222</v>
      </c>
      <c r="AN1394" t="s">
        <v>108</v>
      </c>
      <c r="AP1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Row],[Comentário]]=back!C1395,back!B1395,""))))))))</f>
        <v/>
      </c>
      <c r="AQ1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5" spans="1:44" x14ac:dyDescent="0.25">
      <c r="A1395" t="s">
        <v>5298</v>
      </c>
      <c r="B1395">
        <v>136666896</v>
      </c>
      <c r="C1395" t="s">
        <v>62</v>
      </c>
      <c r="E1395">
        <v>28614585</v>
      </c>
      <c r="F1395" t="s">
        <v>368</v>
      </c>
      <c r="G1395" t="s">
        <v>101</v>
      </c>
      <c r="I1395">
        <v>41071911</v>
      </c>
      <c r="J1395" t="s">
        <v>367</v>
      </c>
      <c r="K1395" s="9">
        <v>45660.574236111112</v>
      </c>
      <c r="L1395" s="9">
        <v>45660.573553240742</v>
      </c>
      <c r="M1395" s="9">
        <v>45660.574236111112</v>
      </c>
      <c r="N1395" t="s">
        <v>62</v>
      </c>
      <c r="O1395" t="s">
        <v>62</v>
      </c>
      <c r="P1395" s="8">
        <v>45660</v>
      </c>
      <c r="Q1395" t="s">
        <v>3864</v>
      </c>
      <c r="R1395" t="s">
        <v>4049</v>
      </c>
      <c r="S1395" t="s">
        <v>369</v>
      </c>
      <c r="Y1395" t="s">
        <v>370</v>
      </c>
      <c r="Z1395" t="s">
        <v>106</v>
      </c>
      <c r="AA1395" t="s">
        <v>159</v>
      </c>
      <c r="AB1395" t="s">
        <v>371</v>
      </c>
      <c r="AC1395">
        <v>37640000</v>
      </c>
      <c r="AD1395" t="s">
        <v>372</v>
      </c>
      <c r="AE1395" t="s">
        <v>373</v>
      </c>
      <c r="AF1395">
        <v>117</v>
      </c>
      <c r="AG1395" t="s">
        <v>374</v>
      </c>
      <c r="AM1395" t="s">
        <v>119</v>
      </c>
      <c r="AP1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Row],[Comentário]]=back!C1396,back!B1396,""))))))))</f>
        <v/>
      </c>
      <c r="AQ1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6" spans="1:44" x14ac:dyDescent="0.25">
      <c r="A1396" t="s">
        <v>5298</v>
      </c>
      <c r="B1396">
        <v>136659842</v>
      </c>
      <c r="C1396" t="s">
        <v>62</v>
      </c>
      <c r="E1396">
        <v>28582374</v>
      </c>
      <c r="F1396" t="s">
        <v>1677</v>
      </c>
      <c r="G1396" t="s">
        <v>101</v>
      </c>
      <c r="I1396">
        <v>41051956</v>
      </c>
      <c r="J1396" t="s">
        <v>1676</v>
      </c>
      <c r="K1396" s="9">
        <v>45660.467916666668</v>
      </c>
      <c r="L1396" s="9">
        <v>45660.467685185184</v>
      </c>
      <c r="M1396" s="9">
        <v>45660.467916666668</v>
      </c>
      <c r="N1396" t="s">
        <v>62</v>
      </c>
      <c r="O1396" t="s">
        <v>62</v>
      </c>
      <c r="P1396" s="8">
        <v>45660</v>
      </c>
      <c r="Q1396" t="s">
        <v>3864</v>
      </c>
      <c r="R1396" t="s">
        <v>4050</v>
      </c>
      <c r="S1396" t="s">
        <v>1678</v>
      </c>
      <c r="T1396" t="s">
        <v>1679</v>
      </c>
      <c r="V1396">
        <v>5517997322487</v>
      </c>
      <c r="Y1396" t="s">
        <v>1680</v>
      </c>
      <c r="Z1396" t="s">
        <v>106</v>
      </c>
      <c r="AA1396" t="s">
        <v>107</v>
      </c>
      <c r="AB1396" t="s">
        <v>1681</v>
      </c>
      <c r="AC1396">
        <v>15046320</v>
      </c>
      <c r="AD1396" t="s">
        <v>1682</v>
      </c>
      <c r="AE1396" t="s">
        <v>1683</v>
      </c>
      <c r="AF1396">
        <v>410</v>
      </c>
      <c r="AM1396" t="s">
        <v>119</v>
      </c>
      <c r="AN1396" t="s">
        <v>1429</v>
      </c>
      <c r="AP1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Row],[Comentário]]=back!C1397,back!B1397,""))))))))</f>
        <v/>
      </c>
      <c r="AQ1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7" spans="1:44" x14ac:dyDescent="0.25">
      <c r="A1397" t="s">
        <v>5298</v>
      </c>
      <c r="B1397">
        <v>136659814</v>
      </c>
      <c r="C1397" t="s">
        <v>62</v>
      </c>
      <c r="E1397">
        <v>28582374</v>
      </c>
      <c r="F1397" t="s">
        <v>1677</v>
      </c>
      <c r="G1397" t="s">
        <v>101</v>
      </c>
      <c r="I1397">
        <v>41051956</v>
      </c>
      <c r="J1397" t="s">
        <v>1676</v>
      </c>
      <c r="K1397" s="9">
        <v>45660.467685185184</v>
      </c>
      <c r="L1397" s="9">
        <v>45660.466134259259</v>
      </c>
      <c r="M1397" s="9">
        <v>45660.467685185184</v>
      </c>
      <c r="N1397" t="s">
        <v>62</v>
      </c>
      <c r="O1397" t="s">
        <v>62</v>
      </c>
      <c r="P1397" s="8">
        <v>45660</v>
      </c>
      <c r="Q1397" t="s">
        <v>3864</v>
      </c>
      <c r="R1397" t="s">
        <v>4051</v>
      </c>
      <c r="S1397" t="s">
        <v>1678</v>
      </c>
      <c r="T1397" t="s">
        <v>1679</v>
      </c>
      <c r="V1397">
        <v>5517997322487</v>
      </c>
      <c r="Y1397" t="s">
        <v>1680</v>
      </c>
      <c r="Z1397" t="s">
        <v>106</v>
      </c>
      <c r="AA1397" t="s">
        <v>107</v>
      </c>
      <c r="AB1397" t="s">
        <v>1681</v>
      </c>
      <c r="AC1397">
        <v>15046320</v>
      </c>
      <c r="AD1397" t="s">
        <v>1682</v>
      </c>
      <c r="AE1397" t="s">
        <v>1683</v>
      </c>
      <c r="AF1397">
        <v>410</v>
      </c>
      <c r="AM1397" t="s">
        <v>119</v>
      </c>
      <c r="AN1397" t="s">
        <v>1429</v>
      </c>
      <c r="AP1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Row],[Comentário]]=back!C1398,back!B1398,""))))))))</f>
        <v/>
      </c>
      <c r="AQ1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8" spans="1:44" x14ac:dyDescent="0.25">
      <c r="A1398" t="s">
        <v>5298</v>
      </c>
      <c r="B1398">
        <v>136659627</v>
      </c>
      <c r="C1398" t="s">
        <v>62</v>
      </c>
      <c r="E1398">
        <v>28582374</v>
      </c>
      <c r="F1398" t="s">
        <v>1677</v>
      </c>
      <c r="G1398" t="s">
        <v>101</v>
      </c>
      <c r="I1398">
        <v>41051956</v>
      </c>
      <c r="J1398" t="s">
        <v>1676</v>
      </c>
      <c r="K1398" s="9">
        <v>45660.466134259259</v>
      </c>
      <c r="L1398" s="9">
        <v>45660.465925925928</v>
      </c>
      <c r="M1398" s="9">
        <v>45660.466134259259</v>
      </c>
      <c r="N1398" t="s">
        <v>62</v>
      </c>
      <c r="O1398" t="s">
        <v>62</v>
      </c>
      <c r="P1398" s="8">
        <v>45660</v>
      </c>
      <c r="Q1398" t="s">
        <v>3864</v>
      </c>
      <c r="R1398" t="s">
        <v>4050</v>
      </c>
      <c r="S1398" t="s">
        <v>1678</v>
      </c>
      <c r="T1398" t="s">
        <v>1679</v>
      </c>
      <c r="V1398">
        <v>5517997322487</v>
      </c>
      <c r="Y1398" t="s">
        <v>1680</v>
      </c>
      <c r="Z1398" t="s">
        <v>106</v>
      </c>
      <c r="AA1398" t="s">
        <v>107</v>
      </c>
      <c r="AB1398" t="s">
        <v>1681</v>
      </c>
      <c r="AC1398">
        <v>15046320</v>
      </c>
      <c r="AD1398" t="s">
        <v>1682</v>
      </c>
      <c r="AE1398" t="s">
        <v>1683</v>
      </c>
      <c r="AF1398">
        <v>410</v>
      </c>
      <c r="AM1398" t="s">
        <v>119</v>
      </c>
      <c r="AN1398" t="s">
        <v>1429</v>
      </c>
      <c r="AP1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Row],[Comentário]]=back!C1399,back!B1399,""))))))))</f>
        <v/>
      </c>
      <c r="AQ1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9" spans="1:44" x14ac:dyDescent="0.25">
      <c r="A1399" t="s">
        <v>5298</v>
      </c>
      <c r="B1399">
        <v>136659527</v>
      </c>
      <c r="C1399" t="s">
        <v>62</v>
      </c>
      <c r="E1399">
        <v>28616281</v>
      </c>
      <c r="F1399" t="s">
        <v>1685</v>
      </c>
      <c r="G1399" t="s">
        <v>101</v>
      </c>
      <c r="I1399">
        <v>41072320</v>
      </c>
      <c r="J1399" t="s">
        <v>1684</v>
      </c>
      <c r="K1399" s="9">
        <v>45660.465243055558</v>
      </c>
      <c r="L1399" s="9">
        <v>45660.46497685185</v>
      </c>
      <c r="M1399" s="9">
        <v>45660.465243055558</v>
      </c>
      <c r="N1399" t="s">
        <v>62</v>
      </c>
      <c r="O1399" t="s">
        <v>62</v>
      </c>
      <c r="P1399" s="8">
        <v>45660</v>
      </c>
      <c r="Q1399" t="s">
        <v>3864</v>
      </c>
      <c r="R1399" t="s">
        <v>4052</v>
      </c>
      <c r="S1399" t="s">
        <v>1686</v>
      </c>
      <c r="T1399" t="s">
        <v>1687</v>
      </c>
      <c r="V1399">
        <v>5521980239115</v>
      </c>
      <c r="Y1399" t="s">
        <v>1688</v>
      </c>
      <c r="Z1399" t="s">
        <v>106</v>
      </c>
      <c r="AA1399" t="s">
        <v>148</v>
      </c>
      <c r="AB1399" t="s">
        <v>149</v>
      </c>
      <c r="AC1399">
        <v>21321381</v>
      </c>
      <c r="AD1399" t="s">
        <v>1689</v>
      </c>
      <c r="AE1399" t="s">
        <v>1690</v>
      </c>
      <c r="AF1399">
        <v>1081</v>
      </c>
      <c r="AG1399" t="s">
        <v>1691</v>
      </c>
      <c r="AM1399" t="s">
        <v>119</v>
      </c>
      <c r="AP1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Row],[Comentário]]=back!C1400,back!B1400,""))))))))</f>
        <v/>
      </c>
      <c r="AQ1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0" spans="1:44" x14ac:dyDescent="0.25">
      <c r="A1400" t="s">
        <v>5298</v>
      </c>
      <c r="B1400">
        <v>136659486</v>
      </c>
      <c r="C1400" t="s">
        <v>62</v>
      </c>
      <c r="E1400">
        <v>28616281</v>
      </c>
      <c r="F1400" t="s">
        <v>1685</v>
      </c>
      <c r="G1400" t="s">
        <v>101</v>
      </c>
      <c r="I1400">
        <v>41072320</v>
      </c>
      <c r="J1400" t="s">
        <v>1684</v>
      </c>
      <c r="K1400" s="9">
        <v>45660.464849537035</v>
      </c>
      <c r="L1400" s="9">
        <v>45660.464479166665</v>
      </c>
      <c r="M1400" s="9">
        <v>45660.464849537035</v>
      </c>
      <c r="N1400" t="s">
        <v>62</v>
      </c>
      <c r="O1400" t="s">
        <v>62</v>
      </c>
      <c r="P1400" s="8">
        <v>45660</v>
      </c>
      <c r="Q1400" t="s">
        <v>3864</v>
      </c>
      <c r="R1400" t="s">
        <v>4052</v>
      </c>
      <c r="S1400" t="s">
        <v>1686</v>
      </c>
      <c r="T1400" t="s">
        <v>1687</v>
      </c>
      <c r="V1400">
        <v>5521980239115</v>
      </c>
      <c r="Y1400" t="s">
        <v>1688</v>
      </c>
      <c r="Z1400" t="s">
        <v>106</v>
      </c>
      <c r="AA1400" t="s">
        <v>148</v>
      </c>
      <c r="AB1400" t="s">
        <v>149</v>
      </c>
      <c r="AC1400">
        <v>21321381</v>
      </c>
      <c r="AD1400" t="s">
        <v>1689</v>
      </c>
      <c r="AE1400" t="s">
        <v>1690</v>
      </c>
      <c r="AF1400">
        <v>1081</v>
      </c>
      <c r="AG1400" t="s">
        <v>1691</v>
      </c>
      <c r="AM1400" t="s">
        <v>119</v>
      </c>
      <c r="AP1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Row],[Comentário]]=back!C1401,back!B1401,""))))))))</f>
        <v/>
      </c>
      <c r="AQ1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1" spans="1:44" x14ac:dyDescent="0.25">
      <c r="A1401" t="s">
        <v>5298</v>
      </c>
      <c r="B1401">
        <v>136659428</v>
      </c>
      <c r="C1401" t="s">
        <v>62</v>
      </c>
      <c r="E1401">
        <v>28616281</v>
      </c>
      <c r="F1401" t="s">
        <v>1685</v>
      </c>
      <c r="G1401" t="s">
        <v>101</v>
      </c>
      <c r="I1401">
        <v>41072320</v>
      </c>
      <c r="J1401" t="s">
        <v>1684</v>
      </c>
      <c r="K1401" s="9">
        <v>45660.46429398148</v>
      </c>
      <c r="L1401" s="9">
        <v>45660.464050925926</v>
      </c>
      <c r="M1401" s="9">
        <v>45660.464305555557</v>
      </c>
      <c r="N1401" t="s">
        <v>62</v>
      </c>
      <c r="O1401" t="s">
        <v>62</v>
      </c>
      <c r="P1401" s="8">
        <v>45660</v>
      </c>
      <c r="Q1401" t="s">
        <v>3864</v>
      </c>
      <c r="R1401" t="s">
        <v>4053</v>
      </c>
      <c r="S1401" t="s">
        <v>1686</v>
      </c>
      <c r="T1401" t="s">
        <v>1687</v>
      </c>
      <c r="V1401">
        <v>5521980239115</v>
      </c>
      <c r="Y1401" t="s">
        <v>1688</v>
      </c>
      <c r="Z1401" t="s">
        <v>106</v>
      </c>
      <c r="AA1401" t="s">
        <v>148</v>
      </c>
      <c r="AB1401" t="s">
        <v>149</v>
      </c>
      <c r="AC1401">
        <v>21321381</v>
      </c>
      <c r="AD1401" t="s">
        <v>1689</v>
      </c>
      <c r="AE1401" t="s">
        <v>1690</v>
      </c>
      <c r="AF1401">
        <v>1081</v>
      </c>
      <c r="AG1401" t="s">
        <v>1691</v>
      </c>
      <c r="AM1401" t="s">
        <v>119</v>
      </c>
      <c r="AP1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Row],[Comentário]]=back!C1402,back!B1402,""))))))))</f>
        <v/>
      </c>
      <c r="AQ1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2" spans="1:44" x14ac:dyDescent="0.25">
      <c r="A1402" t="s">
        <v>5298</v>
      </c>
      <c r="B1402">
        <v>136653588</v>
      </c>
      <c r="C1402" t="s">
        <v>62</v>
      </c>
      <c r="E1402">
        <v>28614612</v>
      </c>
      <c r="F1402" t="s">
        <v>1693</v>
      </c>
      <c r="G1402" t="s">
        <v>101</v>
      </c>
      <c r="I1402">
        <v>41071920</v>
      </c>
      <c r="J1402" t="s">
        <v>1692</v>
      </c>
      <c r="K1402" s="9">
        <v>45660.409814814811</v>
      </c>
      <c r="L1402" s="9">
        <v>45660.458333333336</v>
      </c>
      <c r="M1402" s="9">
        <v>45660.460856481484</v>
      </c>
      <c r="N1402" t="s">
        <v>62</v>
      </c>
      <c r="O1402" t="s">
        <v>62</v>
      </c>
      <c r="P1402" s="8">
        <v>45660</v>
      </c>
      <c r="R1402" t="s">
        <v>4054</v>
      </c>
      <c r="S1402" t="s">
        <v>1694</v>
      </c>
      <c r="T1402" t="s">
        <v>1695</v>
      </c>
      <c r="V1402">
        <v>552122833511</v>
      </c>
      <c r="Y1402" t="s">
        <v>1696</v>
      </c>
      <c r="Z1402" t="s">
        <v>106</v>
      </c>
      <c r="AA1402" t="s">
        <v>148</v>
      </c>
      <c r="AB1402" t="s">
        <v>149</v>
      </c>
      <c r="AC1402">
        <v>20921030</v>
      </c>
      <c r="AD1402" t="s">
        <v>1697</v>
      </c>
      <c r="AE1402" t="s">
        <v>1698</v>
      </c>
      <c r="AF1402">
        <v>335</v>
      </c>
      <c r="AG1402" t="s">
        <v>1699</v>
      </c>
      <c r="AM1402" t="s">
        <v>119</v>
      </c>
      <c r="AP1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Row],[Comentário]]=back!C1403,back!B1403,""))))))))</f>
        <v/>
      </c>
      <c r="AQ1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03" spans="1:44" x14ac:dyDescent="0.25">
      <c r="A1403" t="s">
        <v>5298</v>
      </c>
      <c r="B1403">
        <v>136659059</v>
      </c>
      <c r="C1403" t="s">
        <v>62</v>
      </c>
      <c r="E1403">
        <v>28614612</v>
      </c>
      <c r="F1403" t="s">
        <v>1693</v>
      </c>
      <c r="G1403" t="s">
        <v>101</v>
      </c>
      <c r="I1403">
        <v>41071920</v>
      </c>
      <c r="J1403" t="s">
        <v>1692</v>
      </c>
      <c r="K1403" s="9">
        <v>45660.4609375</v>
      </c>
      <c r="L1403" s="9">
        <v>45660.460173611114</v>
      </c>
      <c r="M1403" s="9">
        <v>45660.4609375</v>
      </c>
      <c r="N1403" t="s">
        <v>62</v>
      </c>
      <c r="O1403" t="s">
        <v>62</v>
      </c>
      <c r="P1403" s="8">
        <v>45660</v>
      </c>
      <c r="Q1403" t="s">
        <v>3864</v>
      </c>
      <c r="R1403" t="s">
        <v>4055</v>
      </c>
      <c r="S1403" t="s">
        <v>1694</v>
      </c>
      <c r="T1403" t="s">
        <v>1695</v>
      </c>
      <c r="V1403">
        <v>552122833511</v>
      </c>
      <c r="Y1403" t="s">
        <v>1696</v>
      </c>
      <c r="Z1403" t="s">
        <v>106</v>
      </c>
      <c r="AA1403" t="s">
        <v>148</v>
      </c>
      <c r="AB1403" t="s">
        <v>149</v>
      </c>
      <c r="AC1403">
        <v>20921030</v>
      </c>
      <c r="AD1403" t="s">
        <v>1697</v>
      </c>
      <c r="AE1403" t="s">
        <v>1698</v>
      </c>
      <c r="AF1403">
        <v>335</v>
      </c>
      <c r="AG1403" t="s">
        <v>1699</v>
      </c>
      <c r="AM1403" t="s">
        <v>119</v>
      </c>
      <c r="AP1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Row],[Comentário]]=back!C1404,back!B1404,""))))))))</f>
        <v/>
      </c>
      <c r="AQ1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4" spans="1:44" x14ac:dyDescent="0.25">
      <c r="A1404" t="s">
        <v>5298</v>
      </c>
      <c r="B1404">
        <v>136658885</v>
      </c>
      <c r="C1404" t="s">
        <v>62</v>
      </c>
      <c r="E1404">
        <v>28616272</v>
      </c>
      <c r="F1404" t="s">
        <v>1701</v>
      </c>
      <c r="G1404" t="s">
        <v>101</v>
      </c>
      <c r="I1404">
        <v>41072319</v>
      </c>
      <c r="J1404" t="s">
        <v>1700</v>
      </c>
      <c r="K1404" s="9">
        <v>45660.459444444445</v>
      </c>
      <c r="L1404" s="9">
        <v>45660.459108796298</v>
      </c>
      <c r="M1404" s="9">
        <v>45660.459444444445</v>
      </c>
      <c r="N1404" t="s">
        <v>62</v>
      </c>
      <c r="O1404" t="s">
        <v>62</v>
      </c>
      <c r="P1404" s="8">
        <v>45660</v>
      </c>
      <c r="Q1404" t="s">
        <v>3864</v>
      </c>
      <c r="R1404" t="s">
        <v>4056</v>
      </c>
      <c r="S1404" t="s">
        <v>1702</v>
      </c>
      <c r="T1404" t="s">
        <v>1703</v>
      </c>
      <c r="V1404">
        <v>557435328442</v>
      </c>
      <c r="Y1404" t="s">
        <v>1704</v>
      </c>
      <c r="Z1404" t="s">
        <v>106</v>
      </c>
      <c r="AA1404" t="s">
        <v>613</v>
      </c>
      <c r="AB1404" t="s">
        <v>1705</v>
      </c>
      <c r="AC1404">
        <v>48960000</v>
      </c>
      <c r="AD1404" t="s">
        <v>1706</v>
      </c>
      <c r="AE1404" t="s">
        <v>1707</v>
      </c>
      <c r="AF1404">
        <v>0</v>
      </c>
      <c r="AM1404" t="s">
        <v>119</v>
      </c>
      <c r="AP1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Row],[Comentário]]=back!C1405,back!B1405,""))))))))</f>
        <v/>
      </c>
      <c r="AQ1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5" spans="1:44" x14ac:dyDescent="0.25">
      <c r="A1405" t="s">
        <v>5298</v>
      </c>
      <c r="B1405">
        <v>136658821</v>
      </c>
      <c r="C1405" t="s">
        <v>62</v>
      </c>
      <c r="E1405">
        <v>28616272</v>
      </c>
      <c r="F1405" t="s">
        <v>1701</v>
      </c>
      <c r="G1405" t="s">
        <v>101</v>
      </c>
      <c r="I1405">
        <v>41072319</v>
      </c>
      <c r="J1405" t="s">
        <v>1700</v>
      </c>
      <c r="K1405" s="9">
        <v>45660.45890046296</v>
      </c>
      <c r="L1405" s="9">
        <v>45660.458055555559</v>
      </c>
      <c r="M1405" s="9">
        <v>45660.45890046296</v>
      </c>
      <c r="N1405" t="s">
        <v>62</v>
      </c>
      <c r="O1405" t="s">
        <v>62</v>
      </c>
      <c r="P1405" s="8">
        <v>45660</v>
      </c>
      <c r="Q1405" t="s">
        <v>3864</v>
      </c>
      <c r="R1405" t="s">
        <v>4057</v>
      </c>
      <c r="S1405" t="s">
        <v>1702</v>
      </c>
      <c r="T1405" t="s">
        <v>1703</v>
      </c>
      <c r="V1405">
        <v>557435328442</v>
      </c>
      <c r="Y1405" t="s">
        <v>1704</v>
      </c>
      <c r="Z1405" t="s">
        <v>106</v>
      </c>
      <c r="AA1405" t="s">
        <v>613</v>
      </c>
      <c r="AB1405" t="s">
        <v>1705</v>
      </c>
      <c r="AC1405">
        <v>48960000</v>
      </c>
      <c r="AD1405" t="s">
        <v>1706</v>
      </c>
      <c r="AE1405" t="s">
        <v>1707</v>
      </c>
      <c r="AF1405">
        <v>0</v>
      </c>
      <c r="AM1405" t="s">
        <v>119</v>
      </c>
      <c r="AP1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Row],[Comentário]]=back!C1406,back!B1406,""))))))))</f>
        <v/>
      </c>
      <c r="AQ1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6" spans="1:44" x14ac:dyDescent="0.25">
      <c r="A1406" t="s">
        <v>5298</v>
      </c>
      <c r="B1406">
        <v>136658715</v>
      </c>
      <c r="C1406" t="s">
        <v>62</v>
      </c>
      <c r="E1406">
        <v>28616272</v>
      </c>
      <c r="F1406" t="s">
        <v>1701</v>
      </c>
      <c r="G1406" t="s">
        <v>101</v>
      </c>
      <c r="I1406">
        <v>41072319</v>
      </c>
      <c r="J1406" t="s">
        <v>1700</v>
      </c>
      <c r="K1406" s="9">
        <v>45660.457858796297</v>
      </c>
      <c r="L1406" s="9">
        <v>45660.457499999997</v>
      </c>
      <c r="M1406" s="9">
        <v>45660.457858796297</v>
      </c>
      <c r="N1406" t="s">
        <v>62</v>
      </c>
      <c r="O1406" t="s">
        <v>62</v>
      </c>
      <c r="P1406" s="8">
        <v>45660</v>
      </c>
      <c r="Q1406" t="s">
        <v>3864</v>
      </c>
      <c r="R1406" t="s">
        <v>4058</v>
      </c>
      <c r="S1406" t="s">
        <v>1702</v>
      </c>
      <c r="T1406" t="s">
        <v>1703</v>
      </c>
      <c r="V1406">
        <v>557435328442</v>
      </c>
      <c r="Y1406" t="s">
        <v>1704</v>
      </c>
      <c r="Z1406" t="s">
        <v>106</v>
      </c>
      <c r="AA1406" t="s">
        <v>613</v>
      </c>
      <c r="AB1406" t="s">
        <v>1705</v>
      </c>
      <c r="AC1406">
        <v>48960000</v>
      </c>
      <c r="AD1406" t="s">
        <v>1706</v>
      </c>
      <c r="AE1406" t="s">
        <v>1707</v>
      </c>
      <c r="AF1406">
        <v>0</v>
      </c>
      <c r="AM1406" t="s">
        <v>119</v>
      </c>
      <c r="AP1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Row],[Comentário]]=back!C1407,back!B1407,""))))))))</f>
        <v/>
      </c>
      <c r="AQ1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7" spans="1:44" x14ac:dyDescent="0.25">
      <c r="A1407" t="s">
        <v>5298</v>
      </c>
      <c r="B1407">
        <v>136658682</v>
      </c>
      <c r="C1407" t="s">
        <v>62</v>
      </c>
      <c r="E1407">
        <v>28616272</v>
      </c>
      <c r="F1407" t="s">
        <v>1701</v>
      </c>
      <c r="G1407" t="s">
        <v>101</v>
      </c>
      <c r="I1407">
        <v>41072319</v>
      </c>
      <c r="J1407" t="s">
        <v>1700</v>
      </c>
      <c r="K1407" s="9">
        <v>45660.45752314815</v>
      </c>
      <c r="L1407" s="9">
        <v>45660.457175925927</v>
      </c>
      <c r="M1407" s="9">
        <v>45660.45752314815</v>
      </c>
      <c r="N1407" t="s">
        <v>62</v>
      </c>
      <c r="O1407" t="s">
        <v>62</v>
      </c>
      <c r="P1407" s="8">
        <v>45660</v>
      </c>
      <c r="Q1407" t="s">
        <v>3864</v>
      </c>
      <c r="R1407" t="s">
        <v>4059</v>
      </c>
      <c r="S1407" t="s">
        <v>1702</v>
      </c>
      <c r="T1407" t="s">
        <v>1703</v>
      </c>
      <c r="V1407">
        <v>557435328442</v>
      </c>
      <c r="Y1407" t="s">
        <v>1704</v>
      </c>
      <c r="Z1407" t="s">
        <v>106</v>
      </c>
      <c r="AA1407" t="s">
        <v>613</v>
      </c>
      <c r="AB1407" t="s">
        <v>1705</v>
      </c>
      <c r="AC1407">
        <v>48960000</v>
      </c>
      <c r="AD1407" t="s">
        <v>1706</v>
      </c>
      <c r="AE1407" t="s">
        <v>1707</v>
      </c>
      <c r="AF1407">
        <v>0</v>
      </c>
      <c r="AM1407" t="s">
        <v>119</v>
      </c>
      <c r="AP1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Row],[Comentário]]=back!C1408,back!B1408,""))))))))</f>
        <v/>
      </c>
      <c r="AQ1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8" spans="1:44" x14ac:dyDescent="0.25">
      <c r="A1408" t="s">
        <v>5298</v>
      </c>
      <c r="B1408">
        <v>136658635</v>
      </c>
      <c r="C1408" t="s">
        <v>62</v>
      </c>
      <c r="E1408">
        <v>28616272</v>
      </c>
      <c r="F1408" t="s">
        <v>1701</v>
      </c>
      <c r="G1408" t="s">
        <v>101</v>
      </c>
      <c r="I1408">
        <v>41072319</v>
      </c>
      <c r="J1408" t="s">
        <v>1700</v>
      </c>
      <c r="K1408" s="9">
        <v>45660.45721064815</v>
      </c>
      <c r="L1408" s="9">
        <v>45660.45652777778</v>
      </c>
      <c r="M1408" s="9">
        <v>45660.45721064815</v>
      </c>
      <c r="N1408" t="s">
        <v>62</v>
      </c>
      <c r="O1408" t="s">
        <v>62</v>
      </c>
      <c r="P1408" s="8">
        <v>45660</v>
      </c>
      <c r="Q1408" t="s">
        <v>3864</v>
      </c>
      <c r="R1408" t="s">
        <v>4060</v>
      </c>
      <c r="S1408" t="s">
        <v>1702</v>
      </c>
      <c r="T1408" t="s">
        <v>1703</v>
      </c>
      <c r="V1408">
        <v>557435328442</v>
      </c>
      <c r="Y1408" t="s">
        <v>1704</v>
      </c>
      <c r="Z1408" t="s">
        <v>106</v>
      </c>
      <c r="AA1408" t="s">
        <v>613</v>
      </c>
      <c r="AB1408" t="s">
        <v>1705</v>
      </c>
      <c r="AC1408">
        <v>48960000</v>
      </c>
      <c r="AD1408" t="s">
        <v>1706</v>
      </c>
      <c r="AE1408" t="s">
        <v>1707</v>
      </c>
      <c r="AF1408">
        <v>0</v>
      </c>
      <c r="AM1408" t="s">
        <v>119</v>
      </c>
      <c r="AP1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Row],[Comentário]]=back!C1409,back!B1409,""))))))))</f>
        <v/>
      </c>
      <c r="AQ1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9" spans="1:44" x14ac:dyDescent="0.25">
      <c r="A1409" t="s">
        <v>5298</v>
      </c>
      <c r="B1409">
        <v>136658461</v>
      </c>
      <c r="C1409" t="s">
        <v>62</v>
      </c>
      <c r="E1409">
        <v>28616263</v>
      </c>
      <c r="F1409" t="s">
        <v>376</v>
      </c>
      <c r="G1409" t="s">
        <v>101</v>
      </c>
      <c r="I1409">
        <v>41072314</v>
      </c>
      <c r="J1409" t="s">
        <v>375</v>
      </c>
      <c r="K1409" s="9">
        <v>45660.45553240741</v>
      </c>
      <c r="L1409" s="9">
        <v>45660.454942129632</v>
      </c>
      <c r="M1409" s="9">
        <v>45660.45553240741</v>
      </c>
      <c r="N1409" t="s">
        <v>62</v>
      </c>
      <c r="O1409" t="s">
        <v>62</v>
      </c>
      <c r="P1409" s="8">
        <v>45660</v>
      </c>
      <c r="Q1409" t="s">
        <v>3864</v>
      </c>
      <c r="R1409" t="s">
        <v>4061</v>
      </c>
      <c r="S1409" t="s">
        <v>377</v>
      </c>
      <c r="Z1409" t="s">
        <v>106</v>
      </c>
      <c r="AA1409" t="s">
        <v>148</v>
      </c>
      <c r="AB1409" t="s">
        <v>149</v>
      </c>
      <c r="AC1409">
        <v>20540004</v>
      </c>
      <c r="AD1409" t="s">
        <v>378</v>
      </c>
      <c r="AE1409" t="s">
        <v>379</v>
      </c>
      <c r="AF1409">
        <v>1032</v>
      </c>
      <c r="AG1409" t="s">
        <v>380</v>
      </c>
      <c r="AM1409" t="s">
        <v>119</v>
      </c>
      <c r="AP1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Row],[Comentário]]=back!C1410,back!B1410,""))))))))</f>
        <v/>
      </c>
      <c r="AQ1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0" spans="1:44" x14ac:dyDescent="0.25">
      <c r="A1410" t="s">
        <v>5298</v>
      </c>
      <c r="B1410">
        <v>136658397</v>
      </c>
      <c r="C1410" t="s">
        <v>62</v>
      </c>
      <c r="E1410">
        <v>28616253</v>
      </c>
      <c r="F1410" t="s">
        <v>382</v>
      </c>
      <c r="G1410" t="s">
        <v>101</v>
      </c>
      <c r="I1410">
        <v>41072311</v>
      </c>
      <c r="J1410" t="s">
        <v>381</v>
      </c>
      <c r="K1410" s="9">
        <v>45660.454791666663</v>
      </c>
      <c r="L1410" s="9">
        <v>45660.453842592593</v>
      </c>
      <c r="M1410" s="9">
        <v>45660.454791666663</v>
      </c>
      <c r="N1410" t="s">
        <v>62</v>
      </c>
      <c r="O1410" t="s">
        <v>62</v>
      </c>
      <c r="P1410" s="8">
        <v>45660</v>
      </c>
      <c r="Q1410" t="s">
        <v>3864</v>
      </c>
      <c r="R1410" t="s">
        <v>4062</v>
      </c>
      <c r="S1410" t="s">
        <v>383</v>
      </c>
      <c r="Z1410" t="s">
        <v>106</v>
      </c>
      <c r="AA1410" t="s">
        <v>148</v>
      </c>
      <c r="AB1410" t="s">
        <v>384</v>
      </c>
      <c r="AC1410">
        <v>23900160</v>
      </c>
      <c r="AD1410" t="s">
        <v>161</v>
      </c>
      <c r="AE1410" t="s">
        <v>385</v>
      </c>
      <c r="AF1410">
        <v>208</v>
      </c>
      <c r="AM1410" t="s">
        <v>119</v>
      </c>
      <c r="AP1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Row],[Comentário]]=back!C1411,back!B1411,""))))))))</f>
        <v/>
      </c>
      <c r="AQ1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1" spans="1:44" x14ac:dyDescent="0.25">
      <c r="A1411" t="s">
        <v>5298</v>
      </c>
      <c r="B1411">
        <v>136658226</v>
      </c>
      <c r="C1411" t="s">
        <v>62</v>
      </c>
      <c r="E1411">
        <v>28614787</v>
      </c>
      <c r="F1411" t="s">
        <v>1716</v>
      </c>
      <c r="G1411" t="s">
        <v>101</v>
      </c>
      <c r="I1411">
        <v>41071965</v>
      </c>
      <c r="J1411" t="s">
        <v>1715</v>
      </c>
      <c r="K1411" s="9">
        <v>45660.453310185185</v>
      </c>
      <c r="L1411" s="9">
        <v>45660.451284722221</v>
      </c>
      <c r="M1411" s="9">
        <v>45660.453310185185</v>
      </c>
      <c r="N1411" t="s">
        <v>62</v>
      </c>
      <c r="O1411" t="s">
        <v>62</v>
      </c>
      <c r="P1411" s="8">
        <v>45660</v>
      </c>
      <c r="Q1411" t="s">
        <v>3864</v>
      </c>
      <c r="R1411" t="s">
        <v>4063</v>
      </c>
      <c r="S1411" t="s">
        <v>1717</v>
      </c>
      <c r="T1411" t="s">
        <v>1718</v>
      </c>
      <c r="V1411">
        <v>5517991503457</v>
      </c>
      <c r="Y1411" t="s">
        <v>1719</v>
      </c>
      <c r="Z1411" t="s">
        <v>106</v>
      </c>
      <c r="AA1411" t="s">
        <v>107</v>
      </c>
      <c r="AB1411" t="s">
        <v>274</v>
      </c>
      <c r="AC1411">
        <v>15803300</v>
      </c>
      <c r="AD1411" t="s">
        <v>1720</v>
      </c>
      <c r="AE1411" t="s">
        <v>1721</v>
      </c>
      <c r="AF1411">
        <v>343</v>
      </c>
      <c r="AM1411" t="s">
        <v>119</v>
      </c>
      <c r="AP1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Row],[Comentário]]=back!C1412,back!B1412,""))))))))</f>
        <v/>
      </c>
      <c r="AQ1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2" spans="1:44" x14ac:dyDescent="0.25">
      <c r="A1412" t="s">
        <v>5298</v>
      </c>
      <c r="B1412">
        <v>136656417</v>
      </c>
      <c r="C1412" t="s">
        <v>62</v>
      </c>
      <c r="E1412">
        <v>28614787</v>
      </c>
      <c r="F1412" t="s">
        <v>1716</v>
      </c>
      <c r="G1412" t="s">
        <v>101</v>
      </c>
      <c r="I1412">
        <v>41071965</v>
      </c>
      <c r="J1412" t="s">
        <v>1715</v>
      </c>
      <c r="K1412" s="9">
        <v>45660.436828703707</v>
      </c>
      <c r="L1412" s="9">
        <v>45660.454861111109</v>
      </c>
      <c r="M1412" s="9">
        <v>45660.45108796296</v>
      </c>
      <c r="N1412" t="s">
        <v>62</v>
      </c>
      <c r="O1412" t="s">
        <v>62</v>
      </c>
      <c r="P1412" s="8">
        <v>45660</v>
      </c>
      <c r="R1412" t="s">
        <v>3874</v>
      </c>
      <c r="S1412" t="s">
        <v>1717</v>
      </c>
      <c r="T1412" t="s">
        <v>1718</v>
      </c>
      <c r="V1412">
        <v>5517991503457</v>
      </c>
      <c r="Y1412" t="s">
        <v>1719</v>
      </c>
      <c r="Z1412" t="s">
        <v>106</v>
      </c>
      <c r="AA1412" t="s">
        <v>107</v>
      </c>
      <c r="AB1412" t="s">
        <v>274</v>
      </c>
      <c r="AC1412">
        <v>15803300</v>
      </c>
      <c r="AD1412" t="s">
        <v>1720</v>
      </c>
      <c r="AE1412" t="s">
        <v>1721</v>
      </c>
      <c r="AF1412">
        <v>343</v>
      </c>
      <c r="AM1412" t="s">
        <v>119</v>
      </c>
      <c r="AP1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Row],[Comentário]]=back!C1413,back!B1413,""))))))))</f>
        <v/>
      </c>
      <c r="AQ1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13" spans="1:44" x14ac:dyDescent="0.25">
      <c r="A1413" t="s">
        <v>5298</v>
      </c>
      <c r="B1413">
        <v>136657957</v>
      </c>
      <c r="C1413" t="s">
        <v>62</v>
      </c>
      <c r="E1413">
        <v>28616241</v>
      </c>
      <c r="F1413" t="s">
        <v>387</v>
      </c>
      <c r="G1413" t="s">
        <v>101</v>
      </c>
      <c r="I1413">
        <v>41072309</v>
      </c>
      <c r="J1413" t="s">
        <v>386</v>
      </c>
      <c r="K1413" s="9">
        <v>45660.450902777775</v>
      </c>
      <c r="L1413" s="9">
        <v>45660.450578703705</v>
      </c>
      <c r="M1413" s="9">
        <v>45660.450902777775</v>
      </c>
      <c r="N1413" t="s">
        <v>62</v>
      </c>
      <c r="O1413" t="s">
        <v>62</v>
      </c>
      <c r="P1413" s="8">
        <v>45660</v>
      </c>
      <c r="Q1413" t="s">
        <v>3864</v>
      </c>
      <c r="R1413" t="s">
        <v>4064</v>
      </c>
      <c r="S1413" t="s">
        <v>388</v>
      </c>
      <c r="T1413" t="s">
        <v>389</v>
      </c>
      <c r="Y1413" t="s">
        <v>390</v>
      </c>
      <c r="Z1413" t="s">
        <v>106</v>
      </c>
      <c r="AA1413" t="s">
        <v>107</v>
      </c>
      <c r="AB1413" t="s">
        <v>279</v>
      </c>
      <c r="AC1413">
        <v>9080010</v>
      </c>
      <c r="AD1413" t="s">
        <v>391</v>
      </c>
      <c r="AE1413" t="s">
        <v>392</v>
      </c>
      <c r="AF1413">
        <v>745</v>
      </c>
      <c r="AM1413" t="s">
        <v>119</v>
      </c>
      <c r="AP1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Row],[Comentário]]=back!C1414,back!B1414,""))))))))</f>
        <v/>
      </c>
      <c r="AQ1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4" spans="1:44" x14ac:dyDescent="0.25">
      <c r="A1414" t="s">
        <v>5298</v>
      </c>
      <c r="B1414">
        <v>136657916</v>
      </c>
      <c r="C1414" t="s">
        <v>62</v>
      </c>
      <c r="E1414">
        <v>28616241</v>
      </c>
      <c r="F1414" t="s">
        <v>387</v>
      </c>
      <c r="G1414" t="s">
        <v>101</v>
      </c>
      <c r="I1414">
        <v>41072309</v>
      </c>
      <c r="J1414" t="s">
        <v>386</v>
      </c>
      <c r="K1414" s="9">
        <v>45660.450567129628</v>
      </c>
      <c r="L1414" s="9">
        <v>45660.45003472222</v>
      </c>
      <c r="M1414" s="9">
        <v>45660.450567129628</v>
      </c>
      <c r="N1414" t="s">
        <v>62</v>
      </c>
      <c r="O1414" t="s">
        <v>62</v>
      </c>
      <c r="P1414" s="8">
        <v>45660</v>
      </c>
      <c r="Q1414" t="s">
        <v>3864</v>
      </c>
      <c r="R1414" t="s">
        <v>4065</v>
      </c>
      <c r="S1414" t="s">
        <v>388</v>
      </c>
      <c r="T1414" t="s">
        <v>389</v>
      </c>
      <c r="Y1414" t="s">
        <v>390</v>
      </c>
      <c r="Z1414" t="s">
        <v>106</v>
      </c>
      <c r="AA1414" t="s">
        <v>107</v>
      </c>
      <c r="AB1414" t="s">
        <v>279</v>
      </c>
      <c r="AC1414">
        <v>9080010</v>
      </c>
      <c r="AD1414" t="s">
        <v>391</v>
      </c>
      <c r="AE1414" t="s">
        <v>392</v>
      </c>
      <c r="AF1414">
        <v>745</v>
      </c>
      <c r="AM1414" t="s">
        <v>119</v>
      </c>
      <c r="AP1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Row],[Comentário]]=back!C1415,back!B1415,""))))))))</f>
        <v/>
      </c>
      <c r="AQ1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5" spans="1:44" x14ac:dyDescent="0.25">
      <c r="A1415" t="s">
        <v>5298</v>
      </c>
      <c r="B1415">
        <v>136657852</v>
      </c>
      <c r="C1415" t="s">
        <v>62</v>
      </c>
      <c r="E1415">
        <v>28616236</v>
      </c>
      <c r="F1415" t="s">
        <v>394</v>
      </c>
      <c r="G1415" t="s">
        <v>101</v>
      </c>
      <c r="I1415">
        <v>41072304</v>
      </c>
      <c r="J1415" t="s">
        <v>393</v>
      </c>
      <c r="K1415" s="9">
        <v>45660.449976851851</v>
      </c>
      <c r="L1415" s="9">
        <v>45660.44940972222</v>
      </c>
      <c r="M1415" s="9">
        <v>45660.449988425928</v>
      </c>
      <c r="N1415" t="s">
        <v>62</v>
      </c>
      <c r="O1415" t="s">
        <v>62</v>
      </c>
      <c r="P1415" s="8">
        <v>45660</v>
      </c>
      <c r="Q1415" t="s">
        <v>3864</v>
      </c>
      <c r="R1415" t="s">
        <v>4066</v>
      </c>
      <c r="S1415" t="s">
        <v>395</v>
      </c>
      <c r="T1415" t="s">
        <v>396</v>
      </c>
      <c r="V1415">
        <v>552124720117</v>
      </c>
      <c r="Z1415" t="s">
        <v>106</v>
      </c>
      <c r="AA1415" t="s">
        <v>148</v>
      </c>
      <c r="AB1415" t="s">
        <v>149</v>
      </c>
      <c r="AC1415">
        <v>21240001</v>
      </c>
      <c r="AD1415" t="s">
        <v>397</v>
      </c>
      <c r="AE1415" t="s">
        <v>398</v>
      </c>
      <c r="AF1415">
        <v>555</v>
      </c>
      <c r="AG1415" t="s">
        <v>399</v>
      </c>
      <c r="AM1415" t="s">
        <v>119</v>
      </c>
      <c r="AP1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Row],[Comentário]]=back!C1416,back!B1416,""))))))))</f>
        <v/>
      </c>
      <c r="AQ1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6" spans="1:44" x14ac:dyDescent="0.25">
      <c r="A1416" t="s">
        <v>5298</v>
      </c>
      <c r="B1416">
        <v>136657776</v>
      </c>
      <c r="C1416" t="s">
        <v>62</v>
      </c>
      <c r="E1416">
        <v>28616236</v>
      </c>
      <c r="F1416" t="s">
        <v>394</v>
      </c>
      <c r="G1416" t="s">
        <v>101</v>
      </c>
      <c r="I1416">
        <v>41072304</v>
      </c>
      <c r="J1416" t="s">
        <v>393</v>
      </c>
      <c r="K1416" s="9">
        <v>45660.449224537035</v>
      </c>
      <c r="L1416" s="9">
        <v>45660.44835648148</v>
      </c>
      <c r="M1416" s="9">
        <v>45660.449224537035</v>
      </c>
      <c r="N1416" t="s">
        <v>62</v>
      </c>
      <c r="O1416" t="s">
        <v>62</v>
      </c>
      <c r="P1416" s="8">
        <v>45660</v>
      </c>
      <c r="Q1416" t="s">
        <v>3864</v>
      </c>
      <c r="R1416" t="s">
        <v>4067</v>
      </c>
      <c r="S1416" t="s">
        <v>395</v>
      </c>
      <c r="T1416" t="s">
        <v>396</v>
      </c>
      <c r="V1416">
        <v>552124720117</v>
      </c>
      <c r="Z1416" t="s">
        <v>106</v>
      </c>
      <c r="AA1416" t="s">
        <v>148</v>
      </c>
      <c r="AB1416" t="s">
        <v>149</v>
      </c>
      <c r="AC1416">
        <v>21240001</v>
      </c>
      <c r="AD1416" t="s">
        <v>397</v>
      </c>
      <c r="AE1416" t="s">
        <v>398</v>
      </c>
      <c r="AF1416">
        <v>555</v>
      </c>
      <c r="AG1416" t="s">
        <v>399</v>
      </c>
      <c r="AM1416" t="s">
        <v>119</v>
      </c>
      <c r="AP1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Row],[Comentário]]=back!C1417,back!B1417,""))))))))</f>
        <v/>
      </c>
      <c r="AQ1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7" spans="1:44" x14ac:dyDescent="0.25">
      <c r="A1417" t="s">
        <v>5298</v>
      </c>
      <c r="B1417">
        <v>136657692</v>
      </c>
      <c r="C1417" t="s">
        <v>62</v>
      </c>
      <c r="E1417">
        <v>28616236</v>
      </c>
      <c r="F1417" t="s">
        <v>394</v>
      </c>
      <c r="G1417" t="s">
        <v>101</v>
      </c>
      <c r="I1417">
        <v>41072304</v>
      </c>
      <c r="J1417" t="s">
        <v>393</v>
      </c>
      <c r="K1417" s="9">
        <v>45660.448321759257</v>
      </c>
      <c r="L1417" s="9">
        <v>45660.447812500002</v>
      </c>
      <c r="M1417" s="9">
        <v>45660.448321759257</v>
      </c>
      <c r="N1417" t="s">
        <v>62</v>
      </c>
      <c r="O1417" t="s">
        <v>62</v>
      </c>
      <c r="P1417" s="8">
        <v>45660</v>
      </c>
      <c r="Q1417" t="s">
        <v>3864</v>
      </c>
      <c r="R1417" t="s">
        <v>4068</v>
      </c>
      <c r="S1417" t="s">
        <v>395</v>
      </c>
      <c r="T1417" t="s">
        <v>396</v>
      </c>
      <c r="V1417">
        <v>552124720117</v>
      </c>
      <c r="Z1417" t="s">
        <v>106</v>
      </c>
      <c r="AA1417" t="s">
        <v>148</v>
      </c>
      <c r="AB1417" t="s">
        <v>149</v>
      </c>
      <c r="AC1417">
        <v>21240001</v>
      </c>
      <c r="AD1417" t="s">
        <v>397</v>
      </c>
      <c r="AE1417" t="s">
        <v>398</v>
      </c>
      <c r="AF1417">
        <v>555</v>
      </c>
      <c r="AG1417" t="s">
        <v>399</v>
      </c>
      <c r="AM1417" t="s">
        <v>119</v>
      </c>
      <c r="AP1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Row],[Comentário]]=back!C1418,back!B1418,""))))))))</f>
        <v/>
      </c>
      <c r="AQ1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8" spans="1:44" x14ac:dyDescent="0.25">
      <c r="A1418" t="s">
        <v>5298</v>
      </c>
      <c r="B1418">
        <v>136657502</v>
      </c>
      <c r="C1418" t="s">
        <v>62</v>
      </c>
      <c r="E1418">
        <v>28616227</v>
      </c>
      <c r="F1418" t="s">
        <v>226</v>
      </c>
      <c r="G1418" t="s">
        <v>101</v>
      </c>
      <c r="I1418">
        <v>41071970</v>
      </c>
      <c r="J1418" t="s">
        <v>225</v>
      </c>
      <c r="K1418" s="9">
        <v>45660.446319444447</v>
      </c>
      <c r="L1418" s="9">
        <v>45660.443831018521</v>
      </c>
      <c r="M1418" s="9">
        <v>45660.446319444447</v>
      </c>
      <c r="N1418" t="s">
        <v>62</v>
      </c>
      <c r="O1418" t="s">
        <v>62</v>
      </c>
      <c r="P1418" s="8">
        <v>45660</v>
      </c>
      <c r="Q1418" t="s">
        <v>3864</v>
      </c>
      <c r="R1418" t="s">
        <v>3937</v>
      </c>
      <c r="S1418" t="s">
        <v>227</v>
      </c>
      <c r="T1418" t="s">
        <v>228</v>
      </c>
      <c r="Y1418" t="s">
        <v>229</v>
      </c>
      <c r="Z1418" t="s">
        <v>106</v>
      </c>
      <c r="AA1418" t="s">
        <v>107</v>
      </c>
      <c r="AB1418" t="s">
        <v>110</v>
      </c>
      <c r="AC1418">
        <v>3137020</v>
      </c>
      <c r="AD1418" t="s">
        <v>230</v>
      </c>
      <c r="AE1418" t="s">
        <v>231</v>
      </c>
      <c r="AF1418">
        <v>513</v>
      </c>
      <c r="AM1418" t="s">
        <v>119</v>
      </c>
      <c r="AP1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Row],[Comentário]]=back!C1419,back!B1419,""))))))))</f>
        <v/>
      </c>
      <c r="AQ1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9" spans="1:44" x14ac:dyDescent="0.25">
      <c r="A1419" t="s">
        <v>5298</v>
      </c>
      <c r="B1419">
        <v>136657051</v>
      </c>
      <c r="C1419" t="s">
        <v>62</v>
      </c>
      <c r="E1419">
        <v>28616227</v>
      </c>
      <c r="F1419" t="s">
        <v>226</v>
      </c>
      <c r="G1419" t="s">
        <v>101</v>
      </c>
      <c r="I1419">
        <v>41071970</v>
      </c>
      <c r="J1419" t="s">
        <v>225</v>
      </c>
      <c r="K1419" s="9">
        <v>45660.442060185182</v>
      </c>
      <c r="L1419" s="9">
        <v>45660.440995370373</v>
      </c>
      <c r="M1419" s="9">
        <v>45660.442071759258</v>
      </c>
      <c r="N1419" t="s">
        <v>62</v>
      </c>
      <c r="O1419" t="s">
        <v>62</v>
      </c>
      <c r="P1419" s="8">
        <v>45660</v>
      </c>
      <c r="Q1419" t="s">
        <v>3864</v>
      </c>
      <c r="R1419" t="s">
        <v>4069</v>
      </c>
      <c r="S1419" t="s">
        <v>227</v>
      </c>
      <c r="T1419" t="s">
        <v>228</v>
      </c>
      <c r="Y1419" t="s">
        <v>229</v>
      </c>
      <c r="Z1419" t="s">
        <v>106</v>
      </c>
      <c r="AA1419" t="s">
        <v>107</v>
      </c>
      <c r="AB1419" t="s">
        <v>110</v>
      </c>
      <c r="AC1419">
        <v>3137020</v>
      </c>
      <c r="AD1419" t="s">
        <v>230</v>
      </c>
      <c r="AE1419" t="s">
        <v>231</v>
      </c>
      <c r="AF1419">
        <v>513</v>
      </c>
      <c r="AM1419" t="s">
        <v>119</v>
      </c>
      <c r="AP1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Row],[Comentário]]=back!C1420,back!B1420,""))))))))</f>
        <v/>
      </c>
      <c r="AQ1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0" spans="1:44" x14ac:dyDescent="0.25">
      <c r="A1420" t="s">
        <v>5298</v>
      </c>
      <c r="B1420">
        <v>136656884</v>
      </c>
      <c r="C1420" t="s">
        <v>62</v>
      </c>
      <c r="E1420">
        <v>28614798</v>
      </c>
      <c r="F1420" t="s">
        <v>1731</v>
      </c>
      <c r="G1420" t="s">
        <v>101</v>
      </c>
      <c r="I1420">
        <v>41071969</v>
      </c>
      <c r="J1420" t="s">
        <v>1730</v>
      </c>
      <c r="K1420" s="9">
        <v>45660.440798611111</v>
      </c>
      <c r="L1420" s="9">
        <v>45660.44027777778</v>
      </c>
      <c r="M1420" s="9">
        <v>45660.440798611111</v>
      </c>
      <c r="N1420" t="s">
        <v>62</v>
      </c>
      <c r="O1420" t="s">
        <v>62</v>
      </c>
      <c r="P1420" s="8">
        <v>45660</v>
      </c>
      <c r="Q1420" t="s">
        <v>3868</v>
      </c>
      <c r="R1420" t="s">
        <v>41</v>
      </c>
      <c r="S1420" t="s">
        <v>1732</v>
      </c>
      <c r="T1420" t="s">
        <v>1733</v>
      </c>
      <c r="Y1420" t="s">
        <v>1734</v>
      </c>
      <c r="Z1420" t="s">
        <v>106</v>
      </c>
      <c r="AA1420" t="s">
        <v>107</v>
      </c>
      <c r="AB1420" t="s">
        <v>110</v>
      </c>
      <c r="AC1420">
        <v>1131000</v>
      </c>
      <c r="AD1420" t="s">
        <v>1354</v>
      </c>
      <c r="AE1420" t="s">
        <v>1735</v>
      </c>
      <c r="AF1420">
        <v>620</v>
      </c>
      <c r="AM1420" t="s">
        <v>119</v>
      </c>
      <c r="AP1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Row],[Comentário]]=back!C1421,back!B1421,""))))))))</f>
        <v/>
      </c>
      <c r="AQ1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1" spans="1:44" x14ac:dyDescent="0.25">
      <c r="A1421" t="s">
        <v>5298</v>
      </c>
      <c r="B1421">
        <v>136656754</v>
      </c>
      <c r="C1421" t="s">
        <v>62</v>
      </c>
      <c r="E1421">
        <v>28614798</v>
      </c>
      <c r="F1421" t="s">
        <v>1731</v>
      </c>
      <c r="G1421" t="s">
        <v>101</v>
      </c>
      <c r="I1421">
        <v>41071969</v>
      </c>
      <c r="J1421" t="s">
        <v>1730</v>
      </c>
      <c r="K1421" s="9">
        <v>45660.43954861111</v>
      </c>
      <c r="L1421" s="9">
        <v>45660.437268518515</v>
      </c>
      <c r="M1421" s="9">
        <v>45660.43954861111</v>
      </c>
      <c r="N1421" t="s">
        <v>62</v>
      </c>
      <c r="O1421" t="s">
        <v>62</v>
      </c>
      <c r="P1421" s="8">
        <v>45660</v>
      </c>
      <c r="Q1421" t="s">
        <v>3864</v>
      </c>
      <c r="R1421" t="s">
        <v>4070</v>
      </c>
      <c r="S1421" t="s">
        <v>1732</v>
      </c>
      <c r="T1421" t="s">
        <v>1733</v>
      </c>
      <c r="Y1421" t="s">
        <v>1734</v>
      </c>
      <c r="Z1421" t="s">
        <v>106</v>
      </c>
      <c r="AA1421" t="s">
        <v>107</v>
      </c>
      <c r="AB1421" t="s">
        <v>110</v>
      </c>
      <c r="AC1421">
        <v>1131000</v>
      </c>
      <c r="AD1421" t="s">
        <v>1354</v>
      </c>
      <c r="AE1421" t="s">
        <v>1735</v>
      </c>
      <c r="AF1421">
        <v>620</v>
      </c>
      <c r="AM1421" t="s">
        <v>119</v>
      </c>
      <c r="AP1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Row],[Comentário]]=back!C1422,back!B1422,""))))))))</f>
        <v/>
      </c>
      <c r="AQ1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2" spans="1:44" x14ac:dyDescent="0.25">
      <c r="A1422" t="s">
        <v>5298</v>
      </c>
      <c r="B1422">
        <v>136656360</v>
      </c>
      <c r="C1422" t="s">
        <v>62</v>
      </c>
      <c r="E1422">
        <v>28614787</v>
      </c>
      <c r="F1422" t="s">
        <v>1716</v>
      </c>
      <c r="G1422" t="s">
        <v>101</v>
      </c>
      <c r="I1422">
        <v>41071965</v>
      </c>
      <c r="J1422" t="s">
        <v>1715</v>
      </c>
      <c r="K1422" s="9">
        <v>45660.436238425929</v>
      </c>
      <c r="L1422" s="9">
        <v>45660.435243055559</v>
      </c>
      <c r="M1422" s="9">
        <v>45660.436238425929</v>
      </c>
      <c r="N1422" t="s">
        <v>62</v>
      </c>
      <c r="O1422" t="s">
        <v>62</v>
      </c>
      <c r="P1422" s="8">
        <v>45660</v>
      </c>
      <c r="Q1422" t="s">
        <v>3864</v>
      </c>
      <c r="R1422" t="s">
        <v>4063</v>
      </c>
      <c r="S1422" t="s">
        <v>1717</v>
      </c>
      <c r="T1422" t="s">
        <v>1718</v>
      </c>
      <c r="V1422">
        <v>5517991503457</v>
      </c>
      <c r="Y1422" t="s">
        <v>1719</v>
      </c>
      <c r="Z1422" t="s">
        <v>106</v>
      </c>
      <c r="AA1422" t="s">
        <v>107</v>
      </c>
      <c r="AB1422" t="s">
        <v>274</v>
      </c>
      <c r="AC1422">
        <v>15803300</v>
      </c>
      <c r="AD1422" t="s">
        <v>1720</v>
      </c>
      <c r="AE1422" t="s">
        <v>1721</v>
      </c>
      <c r="AF1422">
        <v>343</v>
      </c>
      <c r="AM1422" t="s">
        <v>119</v>
      </c>
      <c r="AP1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Row],[Comentário]]=back!C1423,back!B1423,""))))))))</f>
        <v/>
      </c>
      <c r="AQ1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3" spans="1:44" x14ac:dyDescent="0.25">
      <c r="A1423" t="s">
        <v>5298</v>
      </c>
      <c r="B1423">
        <v>136656259</v>
      </c>
      <c r="C1423" t="s">
        <v>62</v>
      </c>
      <c r="E1423">
        <v>28614787</v>
      </c>
      <c r="F1423" t="s">
        <v>1716</v>
      </c>
      <c r="G1423" t="s">
        <v>101</v>
      </c>
      <c r="I1423">
        <v>41071965</v>
      </c>
      <c r="J1423" t="s">
        <v>1715</v>
      </c>
      <c r="K1423" s="9">
        <v>45660.435300925928</v>
      </c>
      <c r="L1423" s="9">
        <v>45660.434039351851</v>
      </c>
      <c r="M1423" s="9">
        <v>45660.435300925928</v>
      </c>
      <c r="N1423" t="s">
        <v>62</v>
      </c>
      <c r="O1423" t="s">
        <v>62</v>
      </c>
      <c r="P1423" s="8">
        <v>45660</v>
      </c>
      <c r="Q1423" t="s">
        <v>3864</v>
      </c>
      <c r="R1423" t="s">
        <v>4071</v>
      </c>
      <c r="S1423" t="s">
        <v>1717</v>
      </c>
      <c r="T1423" t="s">
        <v>1718</v>
      </c>
      <c r="V1423">
        <v>5517991503457</v>
      </c>
      <c r="Y1423" t="s">
        <v>1719</v>
      </c>
      <c r="Z1423" t="s">
        <v>106</v>
      </c>
      <c r="AA1423" t="s">
        <v>107</v>
      </c>
      <c r="AB1423" t="s">
        <v>274</v>
      </c>
      <c r="AC1423">
        <v>15803300</v>
      </c>
      <c r="AD1423" t="s">
        <v>1720</v>
      </c>
      <c r="AE1423" t="s">
        <v>1721</v>
      </c>
      <c r="AF1423">
        <v>343</v>
      </c>
      <c r="AM1423" t="s">
        <v>119</v>
      </c>
      <c r="AP1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Row],[Comentário]]=back!C1424,back!B1424,""))))))))</f>
        <v/>
      </c>
      <c r="AQ1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4" spans="1:44" x14ac:dyDescent="0.25">
      <c r="A1424" t="s">
        <v>5298</v>
      </c>
      <c r="B1424">
        <v>136655356</v>
      </c>
      <c r="C1424" t="s">
        <v>62</v>
      </c>
      <c r="E1424">
        <v>28614769</v>
      </c>
      <c r="F1424" t="s">
        <v>1760</v>
      </c>
      <c r="G1424" t="s">
        <v>101</v>
      </c>
      <c r="I1424">
        <v>41071958</v>
      </c>
      <c r="J1424" t="s">
        <v>1759</v>
      </c>
      <c r="K1424" s="9">
        <v>45660.426689814813</v>
      </c>
      <c r="L1424" s="9">
        <v>45660.423981481479</v>
      </c>
      <c r="M1424" s="9">
        <v>45660.426689814813</v>
      </c>
      <c r="N1424" t="s">
        <v>62</v>
      </c>
      <c r="O1424" t="s">
        <v>62</v>
      </c>
      <c r="P1424" s="8">
        <v>45660</v>
      </c>
      <c r="Q1424" t="s">
        <v>3864</v>
      </c>
      <c r="R1424" t="s">
        <v>4072</v>
      </c>
      <c r="S1424" t="s">
        <v>1761</v>
      </c>
      <c r="T1424" t="s">
        <v>1762</v>
      </c>
      <c r="V1424">
        <v>552127204595</v>
      </c>
      <c r="Y1424" t="s">
        <v>1763</v>
      </c>
      <c r="Z1424" t="s">
        <v>106</v>
      </c>
      <c r="AA1424" t="s">
        <v>148</v>
      </c>
      <c r="AB1424" t="s">
        <v>463</v>
      </c>
      <c r="AC1424">
        <v>24744770</v>
      </c>
      <c r="AD1424" t="s">
        <v>464</v>
      </c>
      <c r="AE1424" t="s">
        <v>1764</v>
      </c>
      <c r="AF1424">
        <v>125</v>
      </c>
      <c r="AG1424" t="s">
        <v>399</v>
      </c>
      <c r="AM1424" t="s">
        <v>119</v>
      </c>
      <c r="AP1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Row],[Comentário]]=back!C1425,back!B1425,""))))))))</f>
        <v/>
      </c>
      <c r="AQ1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5" spans="1:44" x14ac:dyDescent="0.25">
      <c r="A1425" t="s">
        <v>5298</v>
      </c>
      <c r="B1425">
        <v>136655087</v>
      </c>
      <c r="C1425" t="s">
        <v>62</v>
      </c>
      <c r="E1425">
        <v>28614769</v>
      </c>
      <c r="F1425" t="s">
        <v>1760</v>
      </c>
      <c r="G1425" t="s">
        <v>101</v>
      </c>
      <c r="I1425">
        <v>41071958</v>
      </c>
      <c r="J1425" t="s">
        <v>1759</v>
      </c>
      <c r="K1425" s="9">
        <v>45660.424027777779</v>
      </c>
      <c r="L1425" s="9">
        <v>45660.423472222225</v>
      </c>
      <c r="M1425" s="9">
        <v>45660.424027777779</v>
      </c>
      <c r="N1425" t="s">
        <v>62</v>
      </c>
      <c r="O1425" t="s">
        <v>62</v>
      </c>
      <c r="P1425" s="8">
        <v>45660</v>
      </c>
      <c r="Q1425" t="s">
        <v>3864</v>
      </c>
      <c r="R1425" t="s">
        <v>4073</v>
      </c>
      <c r="S1425" t="s">
        <v>1761</v>
      </c>
      <c r="T1425" t="s">
        <v>1762</v>
      </c>
      <c r="V1425">
        <v>552127204595</v>
      </c>
      <c r="Y1425" t="s">
        <v>1763</v>
      </c>
      <c r="Z1425" t="s">
        <v>106</v>
      </c>
      <c r="AA1425" t="s">
        <v>148</v>
      </c>
      <c r="AB1425" t="s">
        <v>463</v>
      </c>
      <c r="AC1425">
        <v>24744770</v>
      </c>
      <c r="AD1425" t="s">
        <v>464</v>
      </c>
      <c r="AE1425" t="s">
        <v>1764</v>
      </c>
      <c r="AF1425">
        <v>125</v>
      </c>
      <c r="AG1425" t="s">
        <v>399</v>
      </c>
      <c r="AM1425" t="s">
        <v>119</v>
      </c>
      <c r="AP1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Row],[Comentário]]=back!C1426,back!B1426,""))))))))</f>
        <v/>
      </c>
      <c r="AQ1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6" spans="1:44" x14ac:dyDescent="0.25">
      <c r="A1426" t="s">
        <v>5298</v>
      </c>
      <c r="B1426">
        <v>136655040</v>
      </c>
      <c r="C1426" t="s">
        <v>62</v>
      </c>
      <c r="E1426">
        <v>28614769</v>
      </c>
      <c r="F1426" t="s">
        <v>1760</v>
      </c>
      <c r="G1426" t="s">
        <v>101</v>
      </c>
      <c r="I1426">
        <v>41071958</v>
      </c>
      <c r="J1426" t="s">
        <v>1759</v>
      </c>
      <c r="K1426" s="9">
        <v>45660.423518518517</v>
      </c>
      <c r="L1426" s="9">
        <v>45660.423252314817</v>
      </c>
      <c r="M1426" s="9">
        <v>45660.423518518517</v>
      </c>
      <c r="N1426" t="s">
        <v>62</v>
      </c>
      <c r="O1426" t="s">
        <v>62</v>
      </c>
      <c r="P1426" s="8">
        <v>45660</v>
      </c>
      <c r="Q1426" t="s">
        <v>3864</v>
      </c>
      <c r="R1426" t="s">
        <v>4074</v>
      </c>
      <c r="S1426" t="s">
        <v>1761</v>
      </c>
      <c r="T1426" t="s">
        <v>1762</v>
      </c>
      <c r="V1426">
        <v>552127204595</v>
      </c>
      <c r="Y1426" t="s">
        <v>1763</v>
      </c>
      <c r="Z1426" t="s">
        <v>106</v>
      </c>
      <c r="AA1426" t="s">
        <v>148</v>
      </c>
      <c r="AB1426" t="s">
        <v>463</v>
      </c>
      <c r="AC1426">
        <v>24744770</v>
      </c>
      <c r="AD1426" t="s">
        <v>464</v>
      </c>
      <c r="AE1426" t="s">
        <v>1764</v>
      </c>
      <c r="AF1426">
        <v>125</v>
      </c>
      <c r="AG1426" t="s">
        <v>399</v>
      </c>
      <c r="AM1426" t="s">
        <v>119</v>
      </c>
      <c r="AP1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Row],[Comentário]]=back!C1427,back!B1427,""))))))))</f>
        <v/>
      </c>
      <c r="AQ1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7" spans="1:44" x14ac:dyDescent="0.25">
      <c r="A1427" t="s">
        <v>5298</v>
      </c>
      <c r="B1427">
        <v>136654772</v>
      </c>
      <c r="C1427" t="s">
        <v>62</v>
      </c>
      <c r="E1427">
        <v>28614735</v>
      </c>
      <c r="F1427" t="s">
        <v>1796</v>
      </c>
      <c r="G1427" t="s">
        <v>101</v>
      </c>
      <c r="I1427">
        <v>41071954</v>
      </c>
      <c r="J1427" t="s">
        <v>1795</v>
      </c>
      <c r="K1427" s="9">
        <v>45660.421631944446</v>
      </c>
      <c r="L1427" s="9">
        <v>45660.420439814814</v>
      </c>
      <c r="M1427" s="9">
        <v>45660.421631944446</v>
      </c>
      <c r="N1427" t="s">
        <v>62</v>
      </c>
      <c r="O1427" t="s">
        <v>62</v>
      </c>
      <c r="P1427" s="8">
        <v>45660</v>
      </c>
      <c r="Q1427" t="s">
        <v>3864</v>
      </c>
      <c r="R1427" t="s">
        <v>4075</v>
      </c>
      <c r="S1427" t="s">
        <v>1797</v>
      </c>
      <c r="T1427" t="s">
        <v>1798</v>
      </c>
      <c r="Y1427" t="s">
        <v>1799</v>
      </c>
      <c r="Z1427" t="s">
        <v>106</v>
      </c>
      <c r="AA1427" t="s">
        <v>107</v>
      </c>
      <c r="AB1427" t="s">
        <v>171</v>
      </c>
      <c r="AC1427">
        <v>6460040</v>
      </c>
      <c r="AD1427" t="s">
        <v>1800</v>
      </c>
      <c r="AE1427" t="s">
        <v>1801</v>
      </c>
      <c r="AF1427">
        <v>1119</v>
      </c>
      <c r="AG1427" t="s">
        <v>1802</v>
      </c>
      <c r="AP1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Row],[Comentário]]=back!C1428,back!B1428,""))))))))</f>
        <v/>
      </c>
      <c r="AQ1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8" spans="1:44" x14ac:dyDescent="0.25">
      <c r="A1428" t="s">
        <v>5298</v>
      </c>
      <c r="B1428">
        <v>136654543</v>
      </c>
      <c r="C1428" t="s">
        <v>62</v>
      </c>
      <c r="E1428">
        <v>28614735</v>
      </c>
      <c r="F1428" t="s">
        <v>1796</v>
      </c>
      <c r="G1428" t="s">
        <v>101</v>
      </c>
      <c r="I1428">
        <v>41071954</v>
      </c>
      <c r="J1428" t="s">
        <v>1795</v>
      </c>
      <c r="K1428" s="9">
        <v>45660.419456018521</v>
      </c>
      <c r="L1428" s="9">
        <v>45660.41909722222</v>
      </c>
      <c r="M1428" s="9">
        <v>45660.419456018521</v>
      </c>
      <c r="N1428" t="s">
        <v>62</v>
      </c>
      <c r="O1428" t="s">
        <v>62</v>
      </c>
      <c r="P1428" s="8">
        <v>45660</v>
      </c>
      <c r="Q1428" t="s">
        <v>3864</v>
      </c>
      <c r="R1428" t="s">
        <v>4076</v>
      </c>
      <c r="S1428" t="s">
        <v>1797</v>
      </c>
      <c r="T1428" t="s">
        <v>1798</v>
      </c>
      <c r="Y1428" t="s">
        <v>1799</v>
      </c>
      <c r="Z1428" t="s">
        <v>106</v>
      </c>
      <c r="AA1428" t="s">
        <v>107</v>
      </c>
      <c r="AB1428" t="s">
        <v>171</v>
      </c>
      <c r="AC1428">
        <v>6460040</v>
      </c>
      <c r="AD1428" t="s">
        <v>1800</v>
      </c>
      <c r="AE1428" t="s">
        <v>1801</v>
      </c>
      <c r="AF1428">
        <v>1119</v>
      </c>
      <c r="AG1428" t="s">
        <v>1802</v>
      </c>
      <c r="AP1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Row],[Comentário]]=back!C1429,back!B1429,""))))))))</f>
        <v/>
      </c>
      <c r="AQ1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9" spans="1:44" x14ac:dyDescent="0.25">
      <c r="A1429" t="s">
        <v>5298</v>
      </c>
      <c r="B1429">
        <v>136654464</v>
      </c>
      <c r="C1429" t="s">
        <v>62</v>
      </c>
      <c r="E1429">
        <v>28614724</v>
      </c>
      <c r="F1429" t="s">
        <v>401</v>
      </c>
      <c r="G1429" t="s">
        <v>101</v>
      </c>
      <c r="I1429">
        <v>41071950</v>
      </c>
      <c r="J1429" t="s">
        <v>400</v>
      </c>
      <c r="K1429" s="9">
        <v>45660.418715277781</v>
      </c>
      <c r="L1429" s="9">
        <v>45660.418240740742</v>
      </c>
      <c r="M1429" s="9">
        <v>45660.418715277781</v>
      </c>
      <c r="N1429" t="s">
        <v>62</v>
      </c>
      <c r="O1429" t="s">
        <v>62</v>
      </c>
      <c r="P1429" s="8">
        <v>45660</v>
      </c>
      <c r="Q1429" t="s">
        <v>3864</v>
      </c>
      <c r="R1429" t="s">
        <v>4077</v>
      </c>
      <c r="S1429" t="s">
        <v>402</v>
      </c>
      <c r="T1429" t="s">
        <v>403</v>
      </c>
      <c r="V1429">
        <v>558235229900</v>
      </c>
      <c r="Y1429" t="s">
        <v>404</v>
      </c>
      <c r="Z1429" t="s">
        <v>106</v>
      </c>
      <c r="AA1429" t="s">
        <v>405</v>
      </c>
      <c r="AB1429" t="s">
        <v>406</v>
      </c>
      <c r="AC1429">
        <v>49170000</v>
      </c>
      <c r="AD1429" t="s">
        <v>407</v>
      </c>
      <c r="AE1429" t="s">
        <v>408</v>
      </c>
      <c r="AF1429">
        <v>0</v>
      </c>
      <c r="AG1429" t="s">
        <v>409</v>
      </c>
      <c r="AM1429" t="s">
        <v>119</v>
      </c>
      <c r="AP1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Row],[Comentário]]=back!C1430,back!B1430,""))))))))</f>
        <v/>
      </c>
      <c r="AQ1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0" spans="1:44" x14ac:dyDescent="0.25">
      <c r="A1430" t="s">
        <v>5298</v>
      </c>
      <c r="B1430">
        <v>136654252</v>
      </c>
      <c r="C1430" t="s">
        <v>62</v>
      </c>
      <c r="E1430">
        <v>28614724</v>
      </c>
      <c r="F1430" t="s">
        <v>401</v>
      </c>
      <c r="G1430" t="s">
        <v>101</v>
      </c>
      <c r="I1430">
        <v>41071950</v>
      </c>
      <c r="J1430" t="s">
        <v>400</v>
      </c>
      <c r="K1430" s="9">
        <v>45660.416770833333</v>
      </c>
      <c r="L1430" s="9">
        <v>45660.416400462964</v>
      </c>
      <c r="M1430" s="9">
        <v>45660.416770833333</v>
      </c>
      <c r="N1430" t="s">
        <v>62</v>
      </c>
      <c r="O1430" t="s">
        <v>62</v>
      </c>
      <c r="P1430" s="8">
        <v>45660</v>
      </c>
      <c r="Q1430" t="s">
        <v>3864</v>
      </c>
      <c r="R1430" t="s">
        <v>4078</v>
      </c>
      <c r="S1430" t="s">
        <v>402</v>
      </c>
      <c r="T1430" t="s">
        <v>403</v>
      </c>
      <c r="V1430">
        <v>558235229900</v>
      </c>
      <c r="Y1430" t="s">
        <v>404</v>
      </c>
      <c r="Z1430" t="s">
        <v>106</v>
      </c>
      <c r="AA1430" t="s">
        <v>405</v>
      </c>
      <c r="AB1430" t="s">
        <v>406</v>
      </c>
      <c r="AC1430">
        <v>49170000</v>
      </c>
      <c r="AD1430" t="s">
        <v>407</v>
      </c>
      <c r="AE1430" t="s">
        <v>408</v>
      </c>
      <c r="AF1430">
        <v>0</v>
      </c>
      <c r="AG1430" t="s">
        <v>409</v>
      </c>
      <c r="AM1430" t="s">
        <v>119</v>
      </c>
      <c r="AP1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Row],[Comentário]]=back!C1431,back!B1431,""))))))))</f>
        <v/>
      </c>
      <c r="AQ1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1" spans="1:44" x14ac:dyDescent="0.25">
      <c r="A1431" t="s">
        <v>5298</v>
      </c>
      <c r="B1431">
        <v>136654208</v>
      </c>
      <c r="C1431" t="s">
        <v>62</v>
      </c>
      <c r="E1431">
        <v>28614724</v>
      </c>
      <c r="F1431" t="s">
        <v>401</v>
      </c>
      <c r="G1431" t="s">
        <v>101</v>
      </c>
      <c r="I1431">
        <v>41071950</v>
      </c>
      <c r="J1431" t="s">
        <v>400</v>
      </c>
      <c r="K1431" s="9">
        <v>45660.416307870371</v>
      </c>
      <c r="L1431" s="9">
        <v>45660.415300925924</v>
      </c>
      <c r="M1431" s="9">
        <v>45660.416307870371</v>
      </c>
      <c r="N1431" t="s">
        <v>62</v>
      </c>
      <c r="O1431" t="s">
        <v>62</v>
      </c>
      <c r="P1431" s="8">
        <v>45660</v>
      </c>
      <c r="Q1431" t="s">
        <v>3864</v>
      </c>
      <c r="R1431" t="s">
        <v>4079</v>
      </c>
      <c r="S1431" t="s">
        <v>402</v>
      </c>
      <c r="T1431" t="s">
        <v>403</v>
      </c>
      <c r="V1431">
        <v>558235229900</v>
      </c>
      <c r="Y1431" t="s">
        <v>404</v>
      </c>
      <c r="Z1431" t="s">
        <v>106</v>
      </c>
      <c r="AA1431" t="s">
        <v>405</v>
      </c>
      <c r="AB1431" t="s">
        <v>406</v>
      </c>
      <c r="AC1431">
        <v>49170000</v>
      </c>
      <c r="AD1431" t="s">
        <v>407</v>
      </c>
      <c r="AE1431" t="s">
        <v>408</v>
      </c>
      <c r="AF1431">
        <v>0</v>
      </c>
      <c r="AG1431" t="s">
        <v>409</v>
      </c>
      <c r="AM1431" t="s">
        <v>119</v>
      </c>
      <c r="AP1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Row],[Comentário]]=back!C1432,back!B1432,""))))))))</f>
        <v/>
      </c>
      <c r="AQ1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2" spans="1:44" x14ac:dyDescent="0.25">
      <c r="A1432" t="s">
        <v>5298</v>
      </c>
      <c r="B1432">
        <v>136653966</v>
      </c>
      <c r="C1432" t="s">
        <v>62</v>
      </c>
      <c r="E1432">
        <v>28614698</v>
      </c>
      <c r="F1432" t="s">
        <v>320</v>
      </c>
      <c r="G1432" t="s">
        <v>101</v>
      </c>
      <c r="I1432">
        <v>41071943</v>
      </c>
      <c r="J1432" t="s">
        <v>319</v>
      </c>
      <c r="K1432" s="9">
        <v>45660.413738425923</v>
      </c>
      <c r="L1432" s="9">
        <v>45660.412986111114</v>
      </c>
      <c r="M1432" s="9">
        <v>45660.413738425923</v>
      </c>
      <c r="N1432" t="s">
        <v>62</v>
      </c>
      <c r="O1432" t="s">
        <v>62</v>
      </c>
      <c r="P1432" s="8">
        <v>45660</v>
      </c>
      <c r="Q1432" t="s">
        <v>3864</v>
      </c>
      <c r="R1432" t="s">
        <v>3990</v>
      </c>
      <c r="S1432" t="s">
        <v>321</v>
      </c>
      <c r="T1432" t="s">
        <v>322</v>
      </c>
      <c r="V1432">
        <v>5511973110121</v>
      </c>
      <c r="Y1432" t="s">
        <v>323</v>
      </c>
      <c r="Z1432" t="s">
        <v>106</v>
      </c>
      <c r="AA1432" t="s">
        <v>107</v>
      </c>
      <c r="AB1432" t="s">
        <v>215</v>
      </c>
      <c r="AC1432">
        <v>9852040</v>
      </c>
      <c r="AD1432" t="s">
        <v>324</v>
      </c>
      <c r="AE1432" t="s">
        <v>325</v>
      </c>
      <c r="AF1432">
        <v>295</v>
      </c>
      <c r="AM1432" t="s">
        <v>119</v>
      </c>
      <c r="AP1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Row],[Comentário]]=back!C1433,back!B1433,""))))))))</f>
        <v/>
      </c>
      <c r="AQ1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>
      </c>
      <c r="B1433">
        <v>136653871</v>
      </c>
      <c r="C1433" t="s">
        <v>62</v>
      </c>
      <c r="E1433">
        <v>28614674</v>
      </c>
      <c r="F1433" t="s">
        <v>411</v>
      </c>
      <c r="G1433" t="s">
        <v>101</v>
      </c>
      <c r="I1433">
        <v>41071936</v>
      </c>
      <c r="J1433" t="s">
        <v>410</v>
      </c>
      <c r="K1433" s="9">
        <v>45660.412835648145</v>
      </c>
      <c r="L1433" s="9">
        <v>45660.412083333336</v>
      </c>
      <c r="M1433" s="9">
        <v>45660.412835648145</v>
      </c>
      <c r="N1433" t="s">
        <v>62</v>
      </c>
      <c r="O1433" t="s">
        <v>62</v>
      </c>
      <c r="P1433" s="8">
        <v>45660</v>
      </c>
      <c r="Q1433" t="s">
        <v>3864</v>
      </c>
      <c r="R1433" t="s">
        <v>4080</v>
      </c>
      <c r="S1433" t="s">
        <v>412</v>
      </c>
      <c r="T1433" t="s">
        <v>413</v>
      </c>
      <c r="Y1433" t="s">
        <v>414</v>
      </c>
      <c r="Z1433" t="s">
        <v>106</v>
      </c>
      <c r="AA1433" t="s">
        <v>148</v>
      </c>
      <c r="AB1433" t="s">
        <v>415</v>
      </c>
      <c r="AC1433">
        <v>27338800</v>
      </c>
      <c r="AD1433" t="s">
        <v>416</v>
      </c>
      <c r="AE1433" t="s">
        <v>417</v>
      </c>
      <c r="AF1433">
        <v>596</v>
      </c>
      <c r="AM1433" t="s">
        <v>119</v>
      </c>
      <c r="AP1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Row],[Comentário]]=back!C1434,back!B1434,""))))))))</f>
        <v/>
      </c>
      <c r="AQ1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4" spans="1:44" x14ac:dyDescent="0.25">
      <c r="A1434" t="s">
        <v>5298</v>
      </c>
      <c r="B1434">
        <v>136653815</v>
      </c>
      <c r="C1434" t="s">
        <v>62</v>
      </c>
      <c r="E1434">
        <v>28614674</v>
      </c>
      <c r="F1434" t="s">
        <v>411</v>
      </c>
      <c r="G1434" t="s">
        <v>101</v>
      </c>
      <c r="I1434">
        <v>41071936</v>
      </c>
      <c r="J1434" t="s">
        <v>410</v>
      </c>
      <c r="K1434" s="9">
        <v>45660.412106481483</v>
      </c>
      <c r="L1434" s="9">
        <v>45660.411770833336</v>
      </c>
      <c r="M1434" s="9">
        <v>45660.412106481483</v>
      </c>
      <c r="N1434" t="s">
        <v>62</v>
      </c>
      <c r="O1434" t="s">
        <v>62</v>
      </c>
      <c r="P1434" s="8">
        <v>45660</v>
      </c>
      <c r="Q1434" t="s">
        <v>3864</v>
      </c>
      <c r="R1434" t="s">
        <v>4081</v>
      </c>
      <c r="S1434" t="s">
        <v>412</v>
      </c>
      <c r="T1434" t="s">
        <v>413</v>
      </c>
      <c r="Y1434" t="s">
        <v>414</v>
      </c>
      <c r="Z1434" t="s">
        <v>106</v>
      </c>
      <c r="AA1434" t="s">
        <v>148</v>
      </c>
      <c r="AB1434" t="s">
        <v>415</v>
      </c>
      <c r="AC1434">
        <v>27338800</v>
      </c>
      <c r="AD1434" t="s">
        <v>416</v>
      </c>
      <c r="AE1434" t="s">
        <v>417</v>
      </c>
      <c r="AF1434">
        <v>596</v>
      </c>
      <c r="AM1434" t="s">
        <v>119</v>
      </c>
      <c r="AP1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Row],[Comentário]]=back!C1435,back!B1435,""))))))))</f>
        <v/>
      </c>
      <c r="AQ1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5" spans="1:44" x14ac:dyDescent="0.25">
      <c r="A1435" t="s">
        <v>5298</v>
      </c>
      <c r="B1435">
        <v>136653784</v>
      </c>
      <c r="C1435" t="s">
        <v>62</v>
      </c>
      <c r="E1435">
        <v>28614643</v>
      </c>
      <c r="F1435" t="s">
        <v>1819</v>
      </c>
      <c r="G1435" t="s">
        <v>101</v>
      </c>
      <c r="I1435">
        <v>41071929</v>
      </c>
      <c r="J1435" t="s">
        <v>1818</v>
      </c>
      <c r="K1435" s="9">
        <v>45660.411770833336</v>
      </c>
      <c r="L1435" s="9">
        <v>45660.411053240743</v>
      </c>
      <c r="M1435" s="9">
        <v>45660.411782407406</v>
      </c>
      <c r="N1435" t="s">
        <v>62</v>
      </c>
      <c r="O1435" t="s">
        <v>62</v>
      </c>
      <c r="P1435" s="8">
        <v>45660</v>
      </c>
      <c r="Q1435" t="s">
        <v>3864</v>
      </c>
      <c r="R1435" t="s">
        <v>4082</v>
      </c>
      <c r="S1435" t="s">
        <v>1820</v>
      </c>
      <c r="T1435" t="s">
        <v>1821</v>
      </c>
      <c r="V1435">
        <v>554133761101</v>
      </c>
      <c r="Y1435" t="s">
        <v>1822</v>
      </c>
      <c r="Z1435" t="s">
        <v>106</v>
      </c>
      <c r="AA1435" t="s">
        <v>315</v>
      </c>
      <c r="AB1435" t="s">
        <v>1823</v>
      </c>
      <c r="AC1435">
        <v>83020792</v>
      </c>
      <c r="AD1435" t="s">
        <v>1824</v>
      </c>
      <c r="AE1435" t="s">
        <v>1825</v>
      </c>
      <c r="AF1435">
        <v>235</v>
      </c>
      <c r="AG1435" t="s">
        <v>1826</v>
      </c>
      <c r="AM1435" t="s">
        <v>119</v>
      </c>
      <c r="AP1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Row],[Comentário]]=back!C1436,back!B1436,""))))))))</f>
        <v/>
      </c>
      <c r="AQ1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6" spans="1:44" x14ac:dyDescent="0.25">
      <c r="A1436" t="s">
        <v>5298</v>
      </c>
      <c r="B1436">
        <v>136653361</v>
      </c>
      <c r="C1436" t="s">
        <v>62</v>
      </c>
      <c r="E1436">
        <v>28614612</v>
      </c>
      <c r="F1436" t="s">
        <v>1693</v>
      </c>
      <c r="G1436" t="s">
        <v>101</v>
      </c>
      <c r="I1436">
        <v>41071920</v>
      </c>
      <c r="J1436" t="s">
        <v>1692</v>
      </c>
      <c r="K1436" s="9">
        <v>45660.407650462963</v>
      </c>
      <c r="L1436" s="9">
        <v>45660.406504629631</v>
      </c>
      <c r="M1436" s="9">
        <v>45660.407650462963</v>
      </c>
      <c r="N1436" t="s">
        <v>62</v>
      </c>
      <c r="O1436" t="s">
        <v>62</v>
      </c>
      <c r="P1436" s="8">
        <v>45660</v>
      </c>
      <c r="Q1436" t="s">
        <v>3864</v>
      </c>
      <c r="R1436" t="s">
        <v>4055</v>
      </c>
      <c r="S1436" t="s">
        <v>1694</v>
      </c>
      <c r="T1436" t="s">
        <v>1695</v>
      </c>
      <c r="V1436">
        <v>552122833511</v>
      </c>
      <c r="Y1436" t="s">
        <v>1696</v>
      </c>
      <c r="Z1436" t="s">
        <v>106</v>
      </c>
      <c r="AA1436" t="s">
        <v>148</v>
      </c>
      <c r="AB1436" t="s">
        <v>149</v>
      </c>
      <c r="AC1436">
        <v>20921030</v>
      </c>
      <c r="AD1436" t="s">
        <v>1697</v>
      </c>
      <c r="AE1436" t="s">
        <v>1698</v>
      </c>
      <c r="AF1436">
        <v>335</v>
      </c>
      <c r="AG1436" t="s">
        <v>1699</v>
      </c>
      <c r="AM1436" t="s">
        <v>119</v>
      </c>
      <c r="AP1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Row],[Comentário]]=back!C1437,back!B1437,""))))))))</f>
        <v/>
      </c>
      <c r="AQ1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7" spans="1:44" x14ac:dyDescent="0.25">
      <c r="A1437" t="s">
        <v>5298</v>
      </c>
      <c r="B1437">
        <v>136653235</v>
      </c>
      <c r="C1437" t="s">
        <v>62</v>
      </c>
      <c r="E1437">
        <v>28614612</v>
      </c>
      <c r="F1437" t="s">
        <v>1693</v>
      </c>
      <c r="G1437" t="s">
        <v>101</v>
      </c>
      <c r="I1437">
        <v>41071920</v>
      </c>
      <c r="J1437" t="s">
        <v>1692</v>
      </c>
      <c r="K1437" s="9">
        <v>45660.406458333331</v>
      </c>
      <c r="L1437" s="9">
        <v>45660.406226851854</v>
      </c>
      <c r="M1437" s="9">
        <v>45660.406458333331</v>
      </c>
      <c r="N1437" t="s">
        <v>62</v>
      </c>
      <c r="O1437" t="s">
        <v>62</v>
      </c>
      <c r="P1437" s="8">
        <v>45660</v>
      </c>
      <c r="Q1437" t="s">
        <v>3864</v>
      </c>
      <c r="R1437" t="s">
        <v>4083</v>
      </c>
      <c r="S1437" t="s">
        <v>1694</v>
      </c>
      <c r="T1437" t="s">
        <v>1695</v>
      </c>
      <c r="V1437">
        <v>552122833511</v>
      </c>
      <c r="Y1437" t="s">
        <v>1696</v>
      </c>
      <c r="Z1437" t="s">
        <v>106</v>
      </c>
      <c r="AA1437" t="s">
        <v>148</v>
      </c>
      <c r="AB1437" t="s">
        <v>149</v>
      </c>
      <c r="AC1437">
        <v>20921030</v>
      </c>
      <c r="AD1437" t="s">
        <v>1697</v>
      </c>
      <c r="AE1437" t="s">
        <v>1698</v>
      </c>
      <c r="AF1437">
        <v>335</v>
      </c>
      <c r="AG1437" t="s">
        <v>1699</v>
      </c>
      <c r="AM1437" t="s">
        <v>119</v>
      </c>
      <c r="AP1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Row],[Comentário]]=back!C1438,back!B1438,""))))))))</f>
        <v/>
      </c>
      <c r="AQ1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8" spans="1:44" x14ac:dyDescent="0.25">
      <c r="A1438" t="s">
        <v>5298</v>
      </c>
      <c r="B1438">
        <v>136653185</v>
      </c>
      <c r="C1438" t="s">
        <v>62</v>
      </c>
      <c r="E1438">
        <v>28614612</v>
      </c>
      <c r="F1438" t="s">
        <v>1693</v>
      </c>
      <c r="G1438" t="s">
        <v>101</v>
      </c>
      <c r="I1438">
        <v>41071920</v>
      </c>
      <c r="J1438" t="s">
        <v>1692</v>
      </c>
      <c r="K1438" s="9">
        <v>45660.406064814815</v>
      </c>
      <c r="L1438" s="9">
        <v>45660.405370370368</v>
      </c>
      <c r="M1438" s="9">
        <v>45660.406064814815</v>
      </c>
      <c r="N1438" t="s">
        <v>62</v>
      </c>
      <c r="O1438" t="s">
        <v>62</v>
      </c>
      <c r="P1438" s="8">
        <v>45660</v>
      </c>
      <c r="Q1438" t="s">
        <v>3864</v>
      </c>
      <c r="R1438" t="s">
        <v>4084</v>
      </c>
      <c r="S1438" t="s">
        <v>1694</v>
      </c>
      <c r="T1438" t="s">
        <v>1695</v>
      </c>
      <c r="V1438">
        <v>552122833511</v>
      </c>
      <c r="Y1438" t="s">
        <v>1696</v>
      </c>
      <c r="Z1438" t="s">
        <v>106</v>
      </c>
      <c r="AA1438" t="s">
        <v>148</v>
      </c>
      <c r="AB1438" t="s">
        <v>149</v>
      </c>
      <c r="AC1438">
        <v>20921030</v>
      </c>
      <c r="AD1438" t="s">
        <v>1697</v>
      </c>
      <c r="AE1438" t="s">
        <v>1698</v>
      </c>
      <c r="AF1438">
        <v>335</v>
      </c>
      <c r="AG1438" t="s">
        <v>1699</v>
      </c>
      <c r="AM1438" t="s">
        <v>119</v>
      </c>
      <c r="AP1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Row],[Comentário]]=back!C1439,back!B1439,""))))))))</f>
        <v/>
      </c>
      <c r="AQ1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9" spans="1:44" x14ac:dyDescent="0.25">
      <c r="A1439" t="s">
        <v>5298</v>
      </c>
      <c r="B1439">
        <v>136652294</v>
      </c>
      <c r="C1439" t="s">
        <v>62</v>
      </c>
      <c r="E1439">
        <v>28614585</v>
      </c>
      <c r="F1439" t="s">
        <v>368</v>
      </c>
      <c r="G1439" t="s">
        <v>101</v>
      </c>
      <c r="I1439">
        <v>41071911</v>
      </c>
      <c r="J1439" t="s">
        <v>367</v>
      </c>
      <c r="K1439" s="9">
        <v>45660.401365740741</v>
      </c>
      <c r="L1439" s="9">
        <v>45660.400868055556</v>
      </c>
      <c r="M1439" s="9">
        <v>45660.401365740741</v>
      </c>
      <c r="N1439" t="s">
        <v>62</v>
      </c>
      <c r="O1439" t="s">
        <v>62</v>
      </c>
      <c r="P1439" s="8">
        <v>45660</v>
      </c>
      <c r="Q1439" t="s">
        <v>3864</v>
      </c>
      <c r="R1439" t="s">
        <v>4049</v>
      </c>
      <c r="S1439" t="s">
        <v>369</v>
      </c>
      <c r="Y1439" t="s">
        <v>370</v>
      </c>
      <c r="Z1439" t="s">
        <v>106</v>
      </c>
      <c r="AA1439" t="s">
        <v>159</v>
      </c>
      <c r="AB1439" t="s">
        <v>371</v>
      </c>
      <c r="AC1439">
        <v>37640000</v>
      </c>
      <c r="AD1439" t="s">
        <v>372</v>
      </c>
      <c r="AE1439" t="s">
        <v>373</v>
      </c>
      <c r="AF1439">
        <v>117</v>
      </c>
      <c r="AG1439" t="s">
        <v>374</v>
      </c>
      <c r="AM1439" t="s">
        <v>119</v>
      </c>
      <c r="AP1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Row],[Comentário]]=back!C1440,back!B1440,""))))))))</f>
        <v/>
      </c>
      <c r="AQ1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0" spans="1:44" x14ac:dyDescent="0.25">
      <c r="A1440" t="s">
        <v>5298</v>
      </c>
      <c r="B1440">
        <v>136652133</v>
      </c>
      <c r="C1440" t="s">
        <v>62</v>
      </c>
      <c r="E1440">
        <v>28614557</v>
      </c>
      <c r="F1440" t="s">
        <v>1836</v>
      </c>
      <c r="G1440" t="s">
        <v>101</v>
      </c>
      <c r="I1440">
        <v>41071887</v>
      </c>
      <c r="J1440" t="s">
        <v>1835</v>
      </c>
      <c r="K1440" s="9">
        <v>45660.399733796294</v>
      </c>
      <c r="L1440" s="9">
        <v>45660.399305555555</v>
      </c>
      <c r="M1440" s="9">
        <v>45660.399733796294</v>
      </c>
      <c r="N1440" t="s">
        <v>62</v>
      </c>
      <c r="O1440" t="s">
        <v>62</v>
      </c>
      <c r="P1440" s="8">
        <v>45660</v>
      </c>
      <c r="Q1440" t="s">
        <v>3868</v>
      </c>
      <c r="R1440" t="s">
        <v>41</v>
      </c>
      <c r="S1440" t="s">
        <v>1837</v>
      </c>
      <c r="Y1440" t="s">
        <v>1838</v>
      </c>
      <c r="Z1440" t="s">
        <v>106</v>
      </c>
      <c r="AA1440" t="s">
        <v>440</v>
      </c>
      <c r="AB1440" t="s">
        <v>441</v>
      </c>
      <c r="AC1440">
        <v>89052270</v>
      </c>
      <c r="AD1440" t="s">
        <v>1839</v>
      </c>
      <c r="AE1440" t="s">
        <v>1840</v>
      </c>
      <c r="AF1440">
        <v>185</v>
      </c>
      <c r="AM1440" t="s">
        <v>119</v>
      </c>
      <c r="AP1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Row],[Comentário]]=back!C1441,back!B1441,""))))))))</f>
        <v/>
      </c>
      <c r="AQ1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1" spans="1:44" x14ac:dyDescent="0.25">
      <c r="A1441" t="s">
        <v>5298</v>
      </c>
      <c r="B1441">
        <v>136651555</v>
      </c>
      <c r="C1441" t="s">
        <v>62</v>
      </c>
      <c r="E1441">
        <v>28614557</v>
      </c>
      <c r="F1441" t="s">
        <v>1836</v>
      </c>
      <c r="G1441" t="s">
        <v>101</v>
      </c>
      <c r="I1441">
        <v>41071887</v>
      </c>
      <c r="J1441" t="s">
        <v>1835</v>
      </c>
      <c r="K1441" s="9">
        <v>45660.394212962965</v>
      </c>
      <c r="L1441" s="9">
        <v>45660.392638888887</v>
      </c>
      <c r="M1441" s="9">
        <v>45660.394212962965</v>
      </c>
      <c r="N1441" t="s">
        <v>62</v>
      </c>
      <c r="O1441" t="s">
        <v>62</v>
      </c>
      <c r="P1441" s="8">
        <v>45660</v>
      </c>
      <c r="Q1441" t="s">
        <v>3864</v>
      </c>
      <c r="R1441" t="s">
        <v>4085</v>
      </c>
      <c r="S1441" t="s">
        <v>1837</v>
      </c>
      <c r="Y1441" t="s">
        <v>1838</v>
      </c>
      <c r="Z1441" t="s">
        <v>106</v>
      </c>
      <c r="AA1441" t="s">
        <v>440</v>
      </c>
      <c r="AB1441" t="s">
        <v>441</v>
      </c>
      <c r="AC1441">
        <v>89052270</v>
      </c>
      <c r="AD1441" t="s">
        <v>1839</v>
      </c>
      <c r="AE1441" t="s">
        <v>1840</v>
      </c>
      <c r="AF1441">
        <v>185</v>
      </c>
      <c r="AM1441" t="s">
        <v>119</v>
      </c>
      <c r="AP1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Row],[Comentário]]=back!C1442,back!B1442,""))))))))</f>
        <v/>
      </c>
      <c r="AQ1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2" spans="1:44" x14ac:dyDescent="0.25">
      <c r="A1442" t="s">
        <v>5298</v>
      </c>
      <c r="B1442">
        <v>136650917</v>
      </c>
      <c r="C1442" t="s">
        <v>62</v>
      </c>
      <c r="E1442">
        <v>28614537</v>
      </c>
      <c r="F1442" t="s">
        <v>343</v>
      </c>
      <c r="G1442" t="s">
        <v>101</v>
      </c>
      <c r="I1442">
        <v>41071880</v>
      </c>
      <c r="J1442" t="s">
        <v>342</v>
      </c>
      <c r="K1442" s="9">
        <v>45660.38689814815</v>
      </c>
      <c r="L1442" s="9">
        <v>45660.385925925926</v>
      </c>
      <c r="M1442" s="9">
        <v>45660.38689814815</v>
      </c>
      <c r="N1442" t="s">
        <v>62</v>
      </c>
      <c r="O1442" t="s">
        <v>62</v>
      </c>
      <c r="P1442" s="8">
        <v>45660</v>
      </c>
      <c r="Q1442" t="s">
        <v>3864</v>
      </c>
      <c r="R1442" t="s">
        <v>3995</v>
      </c>
      <c r="S1442" t="s">
        <v>344</v>
      </c>
      <c r="Y1442" t="s">
        <v>345</v>
      </c>
      <c r="Z1442" t="s">
        <v>106</v>
      </c>
      <c r="AA1442" t="s">
        <v>148</v>
      </c>
      <c r="AB1442" t="s">
        <v>149</v>
      </c>
      <c r="AC1442">
        <v>22080010</v>
      </c>
      <c r="AD1442" t="s">
        <v>346</v>
      </c>
      <c r="AE1442" t="s">
        <v>347</v>
      </c>
      <c r="AF1442">
        <v>100</v>
      </c>
      <c r="AG1442" t="s">
        <v>348</v>
      </c>
      <c r="AM1442" t="s">
        <v>119</v>
      </c>
      <c r="AP1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Row],[Comentário]]=back!C1443,back!B1443,""))))))))</f>
        <v/>
      </c>
      <c r="AQ1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3" spans="1:44" x14ac:dyDescent="0.25">
      <c r="A1443" t="s">
        <v>5298</v>
      </c>
      <c r="B1443">
        <v>136650821</v>
      </c>
      <c r="C1443" t="s">
        <v>62</v>
      </c>
      <c r="E1443">
        <v>28614498</v>
      </c>
      <c r="F1443" t="s">
        <v>419</v>
      </c>
      <c r="G1443" t="s">
        <v>101</v>
      </c>
      <c r="I1443">
        <v>41071860</v>
      </c>
      <c r="J1443" t="s">
        <v>418</v>
      </c>
      <c r="K1443" s="9">
        <v>45660.385717592595</v>
      </c>
      <c r="L1443" s="9">
        <v>45660.385578703703</v>
      </c>
      <c r="M1443" s="9">
        <v>45660.385717592595</v>
      </c>
      <c r="N1443" t="s">
        <v>62</v>
      </c>
      <c r="O1443" t="s">
        <v>62</v>
      </c>
      <c r="P1443" s="8">
        <v>45660</v>
      </c>
      <c r="Q1443" t="s">
        <v>3864</v>
      </c>
      <c r="R1443" t="s">
        <v>4086</v>
      </c>
      <c r="S1443" t="s">
        <v>420</v>
      </c>
      <c r="T1443" t="s">
        <v>421</v>
      </c>
      <c r="Y1443" t="s">
        <v>422</v>
      </c>
      <c r="Z1443" t="s">
        <v>106</v>
      </c>
      <c r="AA1443" t="s">
        <v>148</v>
      </c>
      <c r="AB1443" t="s">
        <v>423</v>
      </c>
      <c r="AC1443">
        <v>28623000</v>
      </c>
      <c r="AD1443" t="s">
        <v>424</v>
      </c>
      <c r="AE1443" t="s">
        <v>425</v>
      </c>
      <c r="AF1443">
        <v>390</v>
      </c>
      <c r="AG1443" t="s">
        <v>426</v>
      </c>
      <c r="AM1443" t="s">
        <v>119</v>
      </c>
      <c r="AP1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Row],[Comentário]]=back!C1444,back!B1444,""))))))))</f>
        <v/>
      </c>
      <c r="AQ1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4" spans="1:44" x14ac:dyDescent="0.25">
      <c r="A1444" t="s">
        <v>5298</v>
      </c>
      <c r="B1444">
        <v>136650809</v>
      </c>
      <c r="C1444" t="s">
        <v>62</v>
      </c>
      <c r="E1444">
        <v>28614498</v>
      </c>
      <c r="F1444" t="s">
        <v>419</v>
      </c>
      <c r="G1444" t="s">
        <v>101</v>
      </c>
      <c r="I1444">
        <v>41071860</v>
      </c>
      <c r="J1444" t="s">
        <v>418</v>
      </c>
      <c r="K1444" s="9">
        <v>45660.385555555556</v>
      </c>
      <c r="L1444" s="9">
        <v>45660.382800925923</v>
      </c>
      <c r="M1444" s="9">
        <v>45660.385555555556</v>
      </c>
      <c r="N1444" t="s">
        <v>62</v>
      </c>
      <c r="O1444" t="s">
        <v>62</v>
      </c>
      <c r="P1444" s="8">
        <v>45660</v>
      </c>
      <c r="Q1444" t="s">
        <v>3864</v>
      </c>
      <c r="R1444" t="s">
        <v>4087</v>
      </c>
      <c r="S1444" t="s">
        <v>420</v>
      </c>
      <c r="T1444" t="s">
        <v>421</v>
      </c>
      <c r="Y1444" t="s">
        <v>422</v>
      </c>
      <c r="Z1444" t="s">
        <v>106</v>
      </c>
      <c r="AA1444" t="s">
        <v>148</v>
      </c>
      <c r="AB1444" t="s">
        <v>423</v>
      </c>
      <c r="AC1444">
        <v>28623000</v>
      </c>
      <c r="AD1444" t="s">
        <v>424</v>
      </c>
      <c r="AE1444" t="s">
        <v>425</v>
      </c>
      <c r="AF1444">
        <v>390</v>
      </c>
      <c r="AG1444" t="s">
        <v>426</v>
      </c>
      <c r="AM1444" t="s">
        <v>119</v>
      </c>
      <c r="AP1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Row],[Comentário]]=back!C1445,back!B1445,""))))))))</f>
        <v/>
      </c>
      <c r="AQ1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5" spans="1:44" x14ac:dyDescent="0.25">
      <c r="A1445" t="s">
        <v>5298</v>
      </c>
      <c r="B1445">
        <v>136650175</v>
      </c>
      <c r="C1445" t="s">
        <v>62</v>
      </c>
      <c r="E1445">
        <v>28614487</v>
      </c>
      <c r="F1445" t="s">
        <v>1865</v>
      </c>
      <c r="G1445" t="s">
        <v>101</v>
      </c>
      <c r="I1445">
        <v>41071854</v>
      </c>
      <c r="J1445" t="s">
        <v>1864</v>
      </c>
      <c r="K1445" s="9">
        <v>45660.378842592596</v>
      </c>
      <c r="L1445" s="9">
        <v>45660.377002314817</v>
      </c>
      <c r="M1445" s="9">
        <v>45660.378842592596</v>
      </c>
      <c r="N1445" t="s">
        <v>62</v>
      </c>
      <c r="O1445" t="s">
        <v>62</v>
      </c>
      <c r="P1445" s="8">
        <v>45660</v>
      </c>
      <c r="Q1445" t="s">
        <v>3864</v>
      </c>
      <c r="R1445" t="s">
        <v>4088</v>
      </c>
      <c r="S1445" t="s">
        <v>1866</v>
      </c>
      <c r="T1445" t="s">
        <v>1867</v>
      </c>
      <c r="V1445">
        <v>551634130220</v>
      </c>
      <c r="Y1445" t="s">
        <v>1868</v>
      </c>
      <c r="Z1445" t="s">
        <v>106</v>
      </c>
      <c r="AA1445" t="s">
        <v>107</v>
      </c>
      <c r="AB1445" t="s">
        <v>1869</v>
      </c>
      <c r="AC1445">
        <v>13570460</v>
      </c>
      <c r="AD1445" t="s">
        <v>1870</v>
      </c>
      <c r="AE1445" t="s">
        <v>1871</v>
      </c>
      <c r="AF1445">
        <v>480</v>
      </c>
      <c r="AM1445" t="s">
        <v>119</v>
      </c>
      <c r="AP1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Row],[Comentário]]=back!C1446,back!B1446,""))))))))</f>
        <v/>
      </c>
      <c r="AQ1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6" spans="1:44" x14ac:dyDescent="0.25">
      <c r="A1446" t="s">
        <v>5298</v>
      </c>
      <c r="B1446">
        <v>136649958</v>
      </c>
      <c r="C1446" t="s">
        <v>62</v>
      </c>
      <c r="E1446">
        <v>28614478</v>
      </c>
      <c r="F1446" t="s">
        <v>428</v>
      </c>
      <c r="G1446" t="s">
        <v>101</v>
      </c>
      <c r="I1446">
        <v>41071845</v>
      </c>
      <c r="J1446" t="s">
        <v>427</v>
      </c>
      <c r="K1446" s="9">
        <v>45660.376504629632</v>
      </c>
      <c r="L1446" s="9">
        <v>45660.376099537039</v>
      </c>
      <c r="M1446" s="9">
        <v>45660.376504629632</v>
      </c>
      <c r="N1446" t="s">
        <v>62</v>
      </c>
      <c r="O1446" t="s">
        <v>62</v>
      </c>
      <c r="P1446" s="8">
        <v>45660</v>
      </c>
      <c r="Q1446" t="s">
        <v>3864</v>
      </c>
      <c r="R1446" t="s">
        <v>4089</v>
      </c>
      <c r="S1446" t="s">
        <v>429</v>
      </c>
      <c r="T1446" t="s">
        <v>430</v>
      </c>
      <c r="Y1446" t="s">
        <v>431</v>
      </c>
      <c r="Z1446" t="s">
        <v>106</v>
      </c>
      <c r="AA1446" t="s">
        <v>432</v>
      </c>
      <c r="AB1446" t="s">
        <v>433</v>
      </c>
      <c r="AC1446">
        <v>59030600</v>
      </c>
      <c r="AD1446" t="s">
        <v>434</v>
      </c>
      <c r="AE1446" t="s">
        <v>435</v>
      </c>
      <c r="AF1446">
        <v>1419</v>
      </c>
      <c r="AM1446" t="s">
        <v>119</v>
      </c>
      <c r="AP1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Row],[Comentário]]=back!C1447,back!B1447,""))))))))</f>
        <v/>
      </c>
      <c r="AQ1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7" spans="1:44" x14ac:dyDescent="0.25">
      <c r="A1447" t="s">
        <v>5298</v>
      </c>
      <c r="B1447">
        <v>136649912</v>
      </c>
      <c r="C1447" t="s">
        <v>62</v>
      </c>
      <c r="E1447">
        <v>28614478</v>
      </c>
      <c r="F1447" t="s">
        <v>428</v>
      </c>
      <c r="G1447" t="s">
        <v>101</v>
      </c>
      <c r="I1447">
        <v>41071845</v>
      </c>
      <c r="J1447" t="s">
        <v>427</v>
      </c>
      <c r="K1447" s="9">
        <v>45660.37604166667</v>
      </c>
      <c r="L1447" s="9">
        <v>45660.375879629632</v>
      </c>
      <c r="M1447" s="9">
        <v>45660.37604166667</v>
      </c>
      <c r="N1447" t="s">
        <v>62</v>
      </c>
      <c r="O1447" t="s">
        <v>62</v>
      </c>
      <c r="P1447" s="8">
        <v>45660</v>
      </c>
      <c r="Q1447" t="s">
        <v>3864</v>
      </c>
      <c r="R1447" t="s">
        <v>4090</v>
      </c>
      <c r="S1447" t="s">
        <v>429</v>
      </c>
      <c r="T1447" t="s">
        <v>430</v>
      </c>
      <c r="Y1447" t="s">
        <v>431</v>
      </c>
      <c r="Z1447" t="s">
        <v>106</v>
      </c>
      <c r="AA1447" t="s">
        <v>432</v>
      </c>
      <c r="AB1447" t="s">
        <v>433</v>
      </c>
      <c r="AC1447">
        <v>59030600</v>
      </c>
      <c r="AD1447" t="s">
        <v>434</v>
      </c>
      <c r="AE1447" t="s">
        <v>435</v>
      </c>
      <c r="AF1447">
        <v>1419</v>
      </c>
      <c r="AM1447" t="s">
        <v>119</v>
      </c>
      <c r="AP1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Row],[Comentário]]=back!C1448,back!B1448,""))))))))</f>
        <v/>
      </c>
      <c r="AQ1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8" spans="1:44" x14ac:dyDescent="0.25">
      <c r="A1448" t="s">
        <v>5298</v>
      </c>
      <c r="B1448">
        <v>136649754</v>
      </c>
      <c r="C1448" t="s">
        <v>62</v>
      </c>
      <c r="E1448">
        <v>28614464</v>
      </c>
      <c r="F1448" t="s">
        <v>437</v>
      </c>
      <c r="G1448" t="s">
        <v>101</v>
      </c>
      <c r="I1448">
        <v>41071842</v>
      </c>
      <c r="J1448" t="s">
        <v>436</v>
      </c>
      <c r="K1448" s="9">
        <v>45660.37431712963</v>
      </c>
      <c r="L1448" s="9">
        <v>45660.374085648145</v>
      </c>
      <c r="M1448" s="9">
        <v>45660.37431712963</v>
      </c>
      <c r="N1448" t="s">
        <v>62</v>
      </c>
      <c r="O1448" t="s">
        <v>62</v>
      </c>
      <c r="P1448" s="8">
        <v>45660</v>
      </c>
      <c r="Q1448" t="s">
        <v>3864</v>
      </c>
      <c r="R1448" t="s">
        <v>4091</v>
      </c>
      <c r="S1448" t="s">
        <v>438</v>
      </c>
      <c r="T1448" t="s">
        <v>439</v>
      </c>
      <c r="Z1448" t="s">
        <v>106</v>
      </c>
      <c r="AA1448" t="s">
        <v>440</v>
      </c>
      <c r="AB1448" t="s">
        <v>441</v>
      </c>
      <c r="AC1448">
        <v>89066003</v>
      </c>
      <c r="AD1448" t="s">
        <v>442</v>
      </c>
      <c r="AE1448" t="s">
        <v>443</v>
      </c>
      <c r="AF1448">
        <v>1831</v>
      </c>
      <c r="AG1448" t="s">
        <v>444</v>
      </c>
      <c r="AM1448" t="s">
        <v>119</v>
      </c>
      <c r="AP1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Row],[Comentário]]=back!C1449,back!B1449,""))))))))</f>
        <v/>
      </c>
      <c r="AQ1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9" spans="1:44" x14ac:dyDescent="0.25">
      <c r="A1449" t="s">
        <v>5298</v>
      </c>
      <c r="B1449">
        <v>136649730</v>
      </c>
      <c r="C1449" t="s">
        <v>62</v>
      </c>
      <c r="E1449">
        <v>28614464</v>
      </c>
      <c r="F1449" t="s">
        <v>437</v>
      </c>
      <c r="G1449" t="s">
        <v>101</v>
      </c>
      <c r="I1449">
        <v>41071842</v>
      </c>
      <c r="J1449" t="s">
        <v>436</v>
      </c>
      <c r="K1449" s="9">
        <v>45660.374085648145</v>
      </c>
      <c r="L1449" s="9">
        <v>45660.373159722221</v>
      </c>
      <c r="M1449" s="9">
        <v>45660.374085648145</v>
      </c>
      <c r="N1449" t="s">
        <v>62</v>
      </c>
      <c r="O1449" t="s">
        <v>62</v>
      </c>
      <c r="P1449" s="8">
        <v>45660</v>
      </c>
      <c r="Q1449" t="s">
        <v>3864</v>
      </c>
      <c r="R1449" t="s">
        <v>4092</v>
      </c>
      <c r="S1449" t="s">
        <v>438</v>
      </c>
      <c r="T1449" t="s">
        <v>439</v>
      </c>
      <c r="Z1449" t="s">
        <v>106</v>
      </c>
      <c r="AA1449" t="s">
        <v>440</v>
      </c>
      <c r="AB1449" t="s">
        <v>441</v>
      </c>
      <c r="AC1449">
        <v>89066003</v>
      </c>
      <c r="AD1449" t="s">
        <v>442</v>
      </c>
      <c r="AE1449" t="s">
        <v>443</v>
      </c>
      <c r="AF1449">
        <v>1831</v>
      </c>
      <c r="AG1449" t="s">
        <v>444</v>
      </c>
      <c r="AM1449" t="s">
        <v>119</v>
      </c>
      <c r="AP1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Row],[Comentário]]=back!C1450,back!B1450,""))))))))</f>
        <v/>
      </c>
      <c r="AQ1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0" spans="1:44" x14ac:dyDescent="0.25">
      <c r="A1450" t="s">
        <v>5298</v>
      </c>
      <c r="B1450">
        <v>136649337</v>
      </c>
      <c r="C1450" t="s">
        <v>62</v>
      </c>
      <c r="E1450">
        <v>28614445</v>
      </c>
      <c r="F1450" t="s">
        <v>1873</v>
      </c>
      <c r="G1450" t="s">
        <v>101</v>
      </c>
      <c r="I1450">
        <v>41071837</v>
      </c>
      <c r="J1450" t="s">
        <v>1872</v>
      </c>
      <c r="K1450" s="9">
        <v>45660.368958333333</v>
      </c>
      <c r="L1450" s="9">
        <v>45660.368564814817</v>
      </c>
      <c r="M1450" s="9">
        <v>45660.368958333333</v>
      </c>
      <c r="N1450" t="s">
        <v>62</v>
      </c>
      <c r="O1450" t="s">
        <v>62</v>
      </c>
      <c r="P1450" s="8">
        <v>45660</v>
      </c>
      <c r="Q1450" t="s">
        <v>3864</v>
      </c>
      <c r="R1450" t="s">
        <v>4089</v>
      </c>
      <c r="S1450" t="s">
        <v>430</v>
      </c>
      <c r="Y1450" t="s">
        <v>431</v>
      </c>
      <c r="Z1450" t="s">
        <v>106</v>
      </c>
      <c r="AA1450" t="s">
        <v>432</v>
      </c>
      <c r="AB1450" t="s">
        <v>1874</v>
      </c>
      <c r="AC1450">
        <v>59140023</v>
      </c>
      <c r="AD1450" t="s">
        <v>161</v>
      </c>
      <c r="AE1450" t="s">
        <v>1875</v>
      </c>
      <c r="AF1450">
        <v>69</v>
      </c>
      <c r="AG1450" t="s">
        <v>1876</v>
      </c>
      <c r="AM1450" t="s">
        <v>119</v>
      </c>
      <c r="AP1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Row],[Comentário]]=back!C1451,back!B1451,""))))))))</f>
        <v/>
      </c>
      <c r="AQ1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1" spans="1:44" x14ac:dyDescent="0.25">
      <c r="A1451" t="s">
        <v>5298</v>
      </c>
      <c r="B1451">
        <v>136648628</v>
      </c>
      <c r="C1451" t="s">
        <v>62</v>
      </c>
      <c r="E1451">
        <v>28614412</v>
      </c>
      <c r="F1451" t="s">
        <v>1878</v>
      </c>
      <c r="G1451" t="s">
        <v>101</v>
      </c>
      <c r="I1451">
        <v>41071828</v>
      </c>
      <c r="J1451" t="s">
        <v>1877</v>
      </c>
      <c r="K1451" s="9">
        <v>45660.357812499999</v>
      </c>
      <c r="L1451" s="9">
        <v>45660.357638888891</v>
      </c>
      <c r="M1451" s="9">
        <v>45660.357812499999</v>
      </c>
      <c r="N1451" t="s">
        <v>62</v>
      </c>
      <c r="O1451" t="s">
        <v>62</v>
      </c>
      <c r="P1451" s="8">
        <v>45660</v>
      </c>
      <c r="Q1451" t="s">
        <v>3868</v>
      </c>
      <c r="R1451" t="s">
        <v>41</v>
      </c>
      <c r="S1451" t="s">
        <v>135</v>
      </c>
      <c r="T1451" t="s">
        <v>1879</v>
      </c>
      <c r="V1451">
        <v>556733981818</v>
      </c>
      <c r="Y1451" t="s">
        <v>1880</v>
      </c>
      <c r="Z1451" t="s">
        <v>106</v>
      </c>
      <c r="AA1451" t="s">
        <v>994</v>
      </c>
      <c r="AB1451" t="s">
        <v>1881</v>
      </c>
      <c r="AC1451">
        <v>79044140</v>
      </c>
      <c r="AD1451" t="s">
        <v>1882</v>
      </c>
      <c r="AE1451" t="s">
        <v>1883</v>
      </c>
      <c r="AF1451">
        <v>35</v>
      </c>
      <c r="AM1451" t="s">
        <v>119</v>
      </c>
      <c r="AP1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Row],[Comentário]]=back!C1452,back!B1452,""))))))))</f>
        <v/>
      </c>
      <c r="AQ1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2" spans="1:44" x14ac:dyDescent="0.25">
      <c r="A1452" t="s">
        <v>5298</v>
      </c>
      <c r="B1452">
        <v>136648507</v>
      </c>
      <c r="C1452" t="s">
        <v>62</v>
      </c>
      <c r="E1452">
        <v>28614412</v>
      </c>
      <c r="F1452" t="s">
        <v>1878</v>
      </c>
      <c r="G1452" t="s">
        <v>101</v>
      </c>
      <c r="I1452">
        <v>41071828</v>
      </c>
      <c r="J1452" t="s">
        <v>1877</v>
      </c>
      <c r="K1452" s="9">
        <v>45660.355347222219</v>
      </c>
      <c r="L1452" s="9">
        <v>45660.353668981479</v>
      </c>
      <c r="M1452" s="9">
        <v>45660.355347222219</v>
      </c>
      <c r="N1452" t="s">
        <v>62</v>
      </c>
      <c r="O1452" t="s">
        <v>62</v>
      </c>
      <c r="P1452" s="8">
        <v>45660</v>
      </c>
      <c r="Q1452" t="s">
        <v>3864</v>
      </c>
      <c r="R1452" t="s">
        <v>4093</v>
      </c>
      <c r="S1452" t="s">
        <v>135</v>
      </c>
      <c r="T1452" t="s">
        <v>1879</v>
      </c>
      <c r="V1452">
        <v>556733981818</v>
      </c>
      <c r="Y1452" t="s">
        <v>1880</v>
      </c>
      <c r="Z1452" t="s">
        <v>106</v>
      </c>
      <c r="AA1452" t="s">
        <v>994</v>
      </c>
      <c r="AB1452" t="s">
        <v>1881</v>
      </c>
      <c r="AC1452">
        <v>79044140</v>
      </c>
      <c r="AD1452" t="s">
        <v>1882</v>
      </c>
      <c r="AE1452" t="s">
        <v>1883</v>
      </c>
      <c r="AF1452">
        <v>35</v>
      </c>
      <c r="AM1452" t="s">
        <v>119</v>
      </c>
      <c r="AP1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Row],[Comentário]]=back!C1453,back!B1453,""))))))))</f>
        <v/>
      </c>
      <c r="AQ1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3" spans="1:44" x14ac:dyDescent="0.25">
      <c r="A1453" t="s">
        <v>5298</v>
      </c>
      <c r="B1453">
        <v>136648437</v>
      </c>
      <c r="C1453" t="s">
        <v>62</v>
      </c>
      <c r="E1453">
        <v>28614412</v>
      </c>
      <c r="F1453" t="s">
        <v>1878</v>
      </c>
      <c r="G1453" t="s">
        <v>101</v>
      </c>
      <c r="I1453">
        <v>41071828</v>
      </c>
      <c r="J1453" t="s">
        <v>1877</v>
      </c>
      <c r="K1453" s="9">
        <v>45660.353692129633</v>
      </c>
      <c r="L1453" s="9">
        <v>45660.352847222224</v>
      </c>
      <c r="M1453" s="9">
        <v>45660.353692129633</v>
      </c>
      <c r="N1453" t="s">
        <v>62</v>
      </c>
      <c r="O1453" t="s">
        <v>62</v>
      </c>
      <c r="P1453" s="8">
        <v>45660</v>
      </c>
      <c r="Q1453" t="s">
        <v>3864</v>
      </c>
      <c r="R1453" t="s">
        <v>4094</v>
      </c>
      <c r="S1453" t="s">
        <v>135</v>
      </c>
      <c r="T1453" t="s">
        <v>1879</v>
      </c>
      <c r="V1453">
        <v>556733981818</v>
      </c>
      <c r="Y1453" t="s">
        <v>1880</v>
      </c>
      <c r="Z1453" t="s">
        <v>106</v>
      </c>
      <c r="AA1453" t="s">
        <v>994</v>
      </c>
      <c r="AB1453" t="s">
        <v>1881</v>
      </c>
      <c r="AC1453">
        <v>79044140</v>
      </c>
      <c r="AD1453" t="s">
        <v>1882</v>
      </c>
      <c r="AE1453" t="s">
        <v>1883</v>
      </c>
      <c r="AF1453">
        <v>35</v>
      </c>
      <c r="AM1453" t="s">
        <v>119</v>
      </c>
      <c r="AP1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Row],[Comentário]]=back!C1454,back!B1454,""))))))))</f>
        <v/>
      </c>
      <c r="AQ1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4" spans="1:44" x14ac:dyDescent="0.25">
      <c r="A1454" t="s">
        <v>5298</v>
      </c>
      <c r="B1454">
        <v>136648376</v>
      </c>
      <c r="C1454" t="s">
        <v>62</v>
      </c>
      <c r="E1454">
        <v>28614387</v>
      </c>
      <c r="F1454" t="s">
        <v>446</v>
      </c>
      <c r="G1454" t="s">
        <v>101</v>
      </c>
      <c r="I1454">
        <v>41071823</v>
      </c>
      <c r="J1454" t="s">
        <v>445</v>
      </c>
      <c r="K1454" s="9">
        <v>45660.352800925924</v>
      </c>
      <c r="L1454" s="9">
        <v>45660.352384259262</v>
      </c>
      <c r="M1454" s="9">
        <v>45660.352800925924</v>
      </c>
      <c r="N1454" t="s">
        <v>62</v>
      </c>
      <c r="O1454" t="s">
        <v>62</v>
      </c>
      <c r="P1454" s="8">
        <v>45660</v>
      </c>
      <c r="Q1454" t="s">
        <v>3864</v>
      </c>
      <c r="R1454" t="s">
        <v>4095</v>
      </c>
      <c r="S1454" t="s">
        <v>447</v>
      </c>
      <c r="T1454" t="s">
        <v>448</v>
      </c>
      <c r="Y1454" t="s">
        <v>449</v>
      </c>
      <c r="Z1454" t="s">
        <v>106</v>
      </c>
      <c r="AA1454" t="s">
        <v>107</v>
      </c>
      <c r="AB1454" t="s">
        <v>339</v>
      </c>
      <c r="AC1454">
        <v>14078630</v>
      </c>
      <c r="AD1454" t="s">
        <v>450</v>
      </c>
      <c r="AE1454" t="s">
        <v>451</v>
      </c>
      <c r="AF1454">
        <v>485</v>
      </c>
      <c r="AM1454" t="s">
        <v>119</v>
      </c>
      <c r="AP1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Row],[Comentário]]=back!C1455,back!B1455,""))))))))</f>
        <v/>
      </c>
      <c r="AQ1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5" spans="1:44" x14ac:dyDescent="0.25">
      <c r="A1455" t="s">
        <v>5298</v>
      </c>
      <c r="B1455">
        <v>136648345</v>
      </c>
      <c r="C1455" t="s">
        <v>62</v>
      </c>
      <c r="E1455">
        <v>28614387</v>
      </c>
      <c r="F1455" t="s">
        <v>446</v>
      </c>
      <c r="G1455" t="s">
        <v>101</v>
      </c>
      <c r="I1455">
        <v>41071823</v>
      </c>
      <c r="J1455" t="s">
        <v>445</v>
      </c>
      <c r="K1455" s="9">
        <v>45660.352060185185</v>
      </c>
      <c r="L1455" s="9">
        <v>45660.35052083333</v>
      </c>
      <c r="M1455" s="9">
        <v>45660.352060185185</v>
      </c>
      <c r="N1455" t="s">
        <v>62</v>
      </c>
      <c r="O1455" t="s">
        <v>62</v>
      </c>
      <c r="P1455" s="8">
        <v>45660</v>
      </c>
      <c r="Q1455" t="s">
        <v>3864</v>
      </c>
      <c r="R1455" t="s">
        <v>4096</v>
      </c>
      <c r="S1455" t="s">
        <v>447</v>
      </c>
      <c r="T1455" t="s">
        <v>448</v>
      </c>
      <c r="Y1455" t="s">
        <v>449</v>
      </c>
      <c r="Z1455" t="s">
        <v>106</v>
      </c>
      <c r="AA1455" t="s">
        <v>107</v>
      </c>
      <c r="AB1455" t="s">
        <v>339</v>
      </c>
      <c r="AC1455">
        <v>14078630</v>
      </c>
      <c r="AD1455" t="s">
        <v>450</v>
      </c>
      <c r="AE1455" t="s">
        <v>451</v>
      </c>
      <c r="AF1455">
        <v>485</v>
      </c>
      <c r="AM1455" t="s">
        <v>119</v>
      </c>
      <c r="AP1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Row],[Comentário]]=back!C1456,back!B1456,""))))))))</f>
        <v/>
      </c>
      <c r="AQ1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6" spans="1:44" x14ac:dyDescent="0.25">
      <c r="A1456" t="s">
        <v>5298</v>
      </c>
      <c r="B1456">
        <v>136648000</v>
      </c>
      <c r="C1456" t="s">
        <v>62</v>
      </c>
      <c r="E1456">
        <v>28614370</v>
      </c>
      <c r="F1456" t="s">
        <v>453</v>
      </c>
      <c r="G1456" t="s">
        <v>101</v>
      </c>
      <c r="I1456">
        <v>41071819</v>
      </c>
      <c r="J1456" t="s">
        <v>452</v>
      </c>
      <c r="K1456" s="9">
        <v>45660.346273148149</v>
      </c>
      <c r="L1456" s="9">
        <v>45660.345497685186</v>
      </c>
      <c r="M1456" s="9">
        <v>45660.346273148149</v>
      </c>
      <c r="N1456" t="s">
        <v>62</v>
      </c>
      <c r="O1456" t="s">
        <v>62</v>
      </c>
      <c r="P1456" s="8">
        <v>45660</v>
      </c>
      <c r="Q1456" t="s">
        <v>3864</v>
      </c>
      <c r="R1456" t="s">
        <v>4097</v>
      </c>
      <c r="S1456" t="s">
        <v>454</v>
      </c>
      <c r="T1456" t="s">
        <v>455</v>
      </c>
      <c r="Y1456" t="s">
        <v>456</v>
      </c>
      <c r="Z1456" t="s">
        <v>106</v>
      </c>
      <c r="AA1456" t="s">
        <v>107</v>
      </c>
      <c r="AB1456" t="s">
        <v>110</v>
      </c>
      <c r="AC1456">
        <v>8340140</v>
      </c>
      <c r="AD1456" t="s">
        <v>457</v>
      </c>
      <c r="AE1456" t="s">
        <v>458</v>
      </c>
      <c r="AF1456">
        <v>671</v>
      </c>
      <c r="AM1456" t="s">
        <v>119</v>
      </c>
      <c r="AP1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Row],[Comentário]]=back!C1457,back!B1457,""))))))))</f>
        <v/>
      </c>
      <c r="AQ1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7" spans="1:44" x14ac:dyDescent="0.25">
      <c r="A1457" t="s">
        <v>5298</v>
      </c>
      <c r="B1457">
        <v>136647931</v>
      </c>
      <c r="C1457" t="s">
        <v>62</v>
      </c>
      <c r="E1457">
        <v>28614370</v>
      </c>
      <c r="F1457" t="s">
        <v>453</v>
      </c>
      <c r="G1457" t="s">
        <v>101</v>
      </c>
      <c r="I1457">
        <v>41071819</v>
      </c>
      <c r="J1457" t="s">
        <v>452</v>
      </c>
      <c r="K1457" s="9">
        <v>45660.344988425924</v>
      </c>
      <c r="L1457" s="9">
        <v>45660.344143518516</v>
      </c>
      <c r="M1457" s="9">
        <v>45660.344988425924</v>
      </c>
      <c r="N1457" t="s">
        <v>62</v>
      </c>
      <c r="O1457" t="s">
        <v>62</v>
      </c>
      <c r="P1457" s="8">
        <v>45660</v>
      </c>
      <c r="Q1457" t="s">
        <v>3864</v>
      </c>
      <c r="R1457" t="s">
        <v>4098</v>
      </c>
      <c r="S1457" t="s">
        <v>454</v>
      </c>
      <c r="T1457" t="s">
        <v>455</v>
      </c>
      <c r="Y1457" t="s">
        <v>456</v>
      </c>
      <c r="Z1457" t="s">
        <v>106</v>
      </c>
      <c r="AA1457" t="s">
        <v>107</v>
      </c>
      <c r="AB1457" t="s">
        <v>110</v>
      </c>
      <c r="AC1457">
        <v>8340140</v>
      </c>
      <c r="AD1457" t="s">
        <v>457</v>
      </c>
      <c r="AE1457" t="s">
        <v>458</v>
      </c>
      <c r="AF1457">
        <v>671</v>
      </c>
      <c r="AM1457" t="s">
        <v>119</v>
      </c>
      <c r="AP1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Row],[Comentário]]=back!C1458,back!B1458,""))))))))</f>
        <v/>
      </c>
      <c r="AQ1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8" spans="1:44" x14ac:dyDescent="0.25">
      <c r="A1458" t="s">
        <v>5298</v>
      </c>
      <c r="B1458">
        <v>136647867</v>
      </c>
      <c r="C1458" t="s">
        <v>62</v>
      </c>
      <c r="E1458">
        <v>28614315</v>
      </c>
      <c r="F1458" t="s">
        <v>460</v>
      </c>
      <c r="G1458" t="s">
        <v>101</v>
      </c>
      <c r="I1458">
        <v>41071795</v>
      </c>
      <c r="J1458" t="s">
        <v>459</v>
      </c>
      <c r="K1458" s="9">
        <v>45660.343877314815</v>
      </c>
      <c r="L1458" s="9">
        <v>45660.343645833331</v>
      </c>
      <c r="M1458" s="9">
        <v>45660.343877314815</v>
      </c>
      <c r="N1458" t="s">
        <v>62</v>
      </c>
      <c r="O1458" t="s">
        <v>62</v>
      </c>
      <c r="P1458" s="8">
        <v>45660</v>
      </c>
      <c r="Q1458" t="s">
        <v>3864</v>
      </c>
      <c r="R1458" t="s">
        <v>4099</v>
      </c>
      <c r="S1458" t="s">
        <v>461</v>
      </c>
      <c r="Y1458" t="s">
        <v>462</v>
      </c>
      <c r="Z1458" t="s">
        <v>106</v>
      </c>
      <c r="AA1458" t="s">
        <v>148</v>
      </c>
      <c r="AB1458" t="s">
        <v>463</v>
      </c>
      <c r="AC1458">
        <v>24744560</v>
      </c>
      <c r="AD1458" t="s">
        <v>464</v>
      </c>
      <c r="AE1458" t="s">
        <v>465</v>
      </c>
      <c r="AF1458">
        <v>40</v>
      </c>
      <c r="AG1458" t="s">
        <v>466</v>
      </c>
      <c r="AM1458" t="s">
        <v>119</v>
      </c>
      <c r="AP1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Row],[Comentário]]=back!C1459,back!B1459,""))))))))</f>
        <v/>
      </c>
      <c r="AQ1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9" spans="1:44" x14ac:dyDescent="0.25">
      <c r="A1459" t="s">
        <v>5298</v>
      </c>
      <c r="B1459">
        <v>136647735</v>
      </c>
      <c r="C1459" t="s">
        <v>62</v>
      </c>
      <c r="E1459">
        <v>28614315</v>
      </c>
      <c r="F1459" t="s">
        <v>460</v>
      </c>
      <c r="G1459" t="s">
        <v>101</v>
      </c>
      <c r="I1459">
        <v>41071795</v>
      </c>
      <c r="J1459" t="s">
        <v>459</v>
      </c>
      <c r="K1459" s="9">
        <v>45660.340868055559</v>
      </c>
      <c r="L1459" s="9">
        <v>45660.34039351852</v>
      </c>
      <c r="M1459" s="9">
        <v>45660.340868055559</v>
      </c>
      <c r="N1459" t="s">
        <v>62</v>
      </c>
      <c r="O1459" t="s">
        <v>62</v>
      </c>
      <c r="P1459" s="8">
        <v>45660</v>
      </c>
      <c r="Q1459" t="s">
        <v>3864</v>
      </c>
      <c r="R1459" t="s">
        <v>4099</v>
      </c>
      <c r="S1459" t="s">
        <v>461</v>
      </c>
      <c r="Y1459" t="s">
        <v>462</v>
      </c>
      <c r="Z1459" t="s">
        <v>106</v>
      </c>
      <c r="AA1459" t="s">
        <v>148</v>
      </c>
      <c r="AB1459" t="s">
        <v>463</v>
      </c>
      <c r="AC1459">
        <v>24744560</v>
      </c>
      <c r="AD1459" t="s">
        <v>464</v>
      </c>
      <c r="AE1459" t="s">
        <v>465</v>
      </c>
      <c r="AF1459">
        <v>40</v>
      </c>
      <c r="AG1459" t="s">
        <v>466</v>
      </c>
      <c r="AM1459" t="s">
        <v>119</v>
      </c>
      <c r="AP1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Row],[Comentário]]=back!C1460,back!B1460,""))))))))</f>
        <v/>
      </c>
      <c r="AQ1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0" spans="1:44" x14ac:dyDescent="0.25">
      <c r="A1460" t="s">
        <v>5298</v>
      </c>
      <c r="B1460">
        <v>136642026</v>
      </c>
      <c r="C1460" t="s">
        <v>62</v>
      </c>
      <c r="E1460">
        <v>28614297</v>
      </c>
      <c r="F1460" t="s">
        <v>468</v>
      </c>
      <c r="G1460" t="s">
        <v>101</v>
      </c>
      <c r="I1460">
        <v>41071791</v>
      </c>
      <c r="J1460" t="s">
        <v>467</v>
      </c>
      <c r="K1460" s="9">
        <v>45659.723101851851</v>
      </c>
      <c r="L1460" s="9">
        <v>45659.722222222219</v>
      </c>
      <c r="M1460" s="9">
        <v>45659.723101851851</v>
      </c>
      <c r="N1460" t="s">
        <v>62</v>
      </c>
      <c r="O1460" t="s">
        <v>62</v>
      </c>
      <c r="P1460" s="8">
        <v>45659</v>
      </c>
      <c r="Q1460" t="s">
        <v>3864</v>
      </c>
      <c r="R1460" t="s">
        <v>4100</v>
      </c>
      <c r="S1460" t="s">
        <v>469</v>
      </c>
      <c r="T1460" t="s">
        <v>470</v>
      </c>
      <c r="V1460">
        <v>551155765155</v>
      </c>
      <c r="Y1460" t="s">
        <v>471</v>
      </c>
      <c r="Z1460" t="s">
        <v>106</v>
      </c>
      <c r="AA1460" t="s">
        <v>472</v>
      </c>
      <c r="AB1460" t="s">
        <v>473</v>
      </c>
      <c r="AC1460">
        <v>69075120</v>
      </c>
      <c r="AD1460" t="s">
        <v>474</v>
      </c>
      <c r="AE1460" t="s">
        <v>475</v>
      </c>
      <c r="AF1460">
        <v>160</v>
      </c>
      <c r="AG1460" t="s">
        <v>476</v>
      </c>
      <c r="AM1460" t="s">
        <v>119</v>
      </c>
      <c r="AP1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Row],[Comentário]]=back!C1461,back!B1461,""))))))))</f>
        <v/>
      </c>
      <c r="AQ1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1" spans="1:44" x14ac:dyDescent="0.25">
      <c r="A1461" t="s">
        <v>5298</v>
      </c>
      <c r="B1461">
        <v>136641905</v>
      </c>
      <c r="C1461" t="s">
        <v>62</v>
      </c>
      <c r="E1461">
        <v>28614297</v>
      </c>
      <c r="F1461" t="s">
        <v>468</v>
      </c>
      <c r="G1461" t="s">
        <v>101</v>
      </c>
      <c r="I1461">
        <v>41071791</v>
      </c>
      <c r="J1461" t="s">
        <v>467</v>
      </c>
      <c r="K1461" s="9">
        <v>45659.721666666665</v>
      </c>
      <c r="L1461" s="9">
        <v>45659.719641203701</v>
      </c>
      <c r="M1461" s="9">
        <v>45659.721678240741</v>
      </c>
      <c r="N1461" t="s">
        <v>62</v>
      </c>
      <c r="O1461" t="s">
        <v>62</v>
      </c>
      <c r="P1461" s="8">
        <v>45659</v>
      </c>
      <c r="Q1461" t="s">
        <v>3864</v>
      </c>
      <c r="R1461" t="s">
        <v>4101</v>
      </c>
      <c r="S1461" t="s">
        <v>469</v>
      </c>
      <c r="T1461" t="s">
        <v>470</v>
      </c>
      <c r="V1461">
        <v>551155765155</v>
      </c>
      <c r="Y1461" t="s">
        <v>471</v>
      </c>
      <c r="Z1461" t="s">
        <v>106</v>
      </c>
      <c r="AA1461" t="s">
        <v>472</v>
      </c>
      <c r="AB1461" t="s">
        <v>473</v>
      </c>
      <c r="AC1461">
        <v>69075120</v>
      </c>
      <c r="AD1461" t="s">
        <v>474</v>
      </c>
      <c r="AE1461" t="s">
        <v>475</v>
      </c>
      <c r="AF1461">
        <v>160</v>
      </c>
      <c r="AG1461" t="s">
        <v>476</v>
      </c>
      <c r="AM1461" t="s">
        <v>119</v>
      </c>
      <c r="AP1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Row],[Comentário]]=back!C1462,back!B1462,""))))))))</f>
        <v/>
      </c>
      <c r="AQ1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2" spans="1:44" x14ac:dyDescent="0.25">
      <c r="A1462" t="s">
        <v>5298</v>
      </c>
      <c r="B1462">
        <v>136641742</v>
      </c>
      <c r="C1462" t="s">
        <v>62</v>
      </c>
      <c r="E1462">
        <v>28614297</v>
      </c>
      <c r="F1462" t="s">
        <v>468</v>
      </c>
      <c r="G1462" t="s">
        <v>101</v>
      </c>
      <c r="I1462">
        <v>41071791</v>
      </c>
      <c r="J1462" t="s">
        <v>467</v>
      </c>
      <c r="K1462" s="9">
        <v>45659.719675925924</v>
      </c>
      <c r="L1462" s="9">
        <v>45659.718692129631</v>
      </c>
      <c r="M1462" s="9">
        <v>45659.719675925924</v>
      </c>
      <c r="N1462" t="s">
        <v>62</v>
      </c>
      <c r="O1462" t="s">
        <v>62</v>
      </c>
      <c r="P1462" s="8">
        <v>45659</v>
      </c>
      <c r="Q1462" t="s">
        <v>3864</v>
      </c>
      <c r="R1462" t="s">
        <v>4102</v>
      </c>
      <c r="S1462" t="s">
        <v>469</v>
      </c>
      <c r="T1462" t="s">
        <v>470</v>
      </c>
      <c r="V1462">
        <v>551155765155</v>
      </c>
      <c r="Y1462" t="s">
        <v>471</v>
      </c>
      <c r="Z1462" t="s">
        <v>106</v>
      </c>
      <c r="AA1462" t="s">
        <v>472</v>
      </c>
      <c r="AB1462" t="s">
        <v>473</v>
      </c>
      <c r="AC1462">
        <v>69075120</v>
      </c>
      <c r="AD1462" t="s">
        <v>474</v>
      </c>
      <c r="AE1462" t="s">
        <v>475</v>
      </c>
      <c r="AF1462">
        <v>160</v>
      </c>
      <c r="AG1462" t="s">
        <v>476</v>
      </c>
      <c r="AM1462" t="s">
        <v>119</v>
      </c>
      <c r="AP1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Row],[Comentário]]=back!C1463,back!B1463,""))))))))</f>
        <v/>
      </c>
      <c r="AQ1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3" spans="1:44" x14ac:dyDescent="0.25">
      <c r="A1463" t="s">
        <v>5298</v>
      </c>
      <c r="B1463">
        <v>136641616</v>
      </c>
      <c r="C1463" t="s">
        <v>62</v>
      </c>
      <c r="G1463" t="s">
        <v>101</v>
      </c>
      <c r="I1463">
        <v>41071773</v>
      </c>
      <c r="J1463" t="s">
        <v>1598</v>
      </c>
      <c r="K1463" s="9">
        <v>45659.718043981484</v>
      </c>
      <c r="L1463" s="9">
        <v>45659.718055555553</v>
      </c>
      <c r="M1463" s="9">
        <v>45659.718043981484</v>
      </c>
      <c r="N1463" t="s">
        <v>62</v>
      </c>
      <c r="O1463" t="s">
        <v>62</v>
      </c>
      <c r="P1463" s="8">
        <v>45659</v>
      </c>
      <c r="Q1463" t="s">
        <v>3868</v>
      </c>
      <c r="R1463" t="s">
        <v>41</v>
      </c>
      <c r="S1463" t="s">
        <v>1600</v>
      </c>
      <c r="V1463">
        <v>551132373552</v>
      </c>
      <c r="Y1463" t="s">
        <v>4917</v>
      </c>
      <c r="Z1463" t="s">
        <v>106</v>
      </c>
      <c r="AA1463" t="s">
        <v>148</v>
      </c>
      <c r="AB1463" t="s">
        <v>1601</v>
      </c>
      <c r="AC1463">
        <v>27932302</v>
      </c>
      <c r="AD1463" t="s">
        <v>1602</v>
      </c>
      <c r="AE1463" t="s">
        <v>1603</v>
      </c>
      <c r="AF1463">
        <v>0</v>
      </c>
      <c r="AM1463" t="s">
        <v>119</v>
      </c>
      <c r="AO1463" t="s">
        <v>104</v>
      </c>
      <c r="AP1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Row],[Comentário]]=back!C1464,back!B1464,""))))))))</f>
        <v/>
      </c>
      <c r="AQ1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4" spans="1:44" x14ac:dyDescent="0.25">
      <c r="A1464" t="s">
        <v>5298</v>
      </c>
      <c r="B1464">
        <v>136641631</v>
      </c>
      <c r="C1464" t="s">
        <v>62</v>
      </c>
      <c r="E1464">
        <v>28614252</v>
      </c>
      <c r="F1464" t="s">
        <v>1599</v>
      </c>
      <c r="G1464" t="s">
        <v>101</v>
      </c>
      <c r="I1464">
        <v>41071773</v>
      </c>
      <c r="J1464" t="s">
        <v>1598</v>
      </c>
      <c r="K1464" s="9">
        <v>45659.718275462961</v>
      </c>
      <c r="L1464" s="9">
        <v>45659.718055555553</v>
      </c>
      <c r="M1464" s="9">
        <v>45659.718275462961</v>
      </c>
      <c r="N1464" t="s">
        <v>62</v>
      </c>
      <c r="O1464" t="s">
        <v>62</v>
      </c>
      <c r="P1464" s="8">
        <v>45659</v>
      </c>
      <c r="Q1464" t="s">
        <v>3868</v>
      </c>
      <c r="R1464" t="s">
        <v>41</v>
      </c>
      <c r="S1464" t="s">
        <v>1600</v>
      </c>
      <c r="V1464">
        <v>551132373552</v>
      </c>
      <c r="Y1464" t="s">
        <v>4917</v>
      </c>
      <c r="Z1464" t="s">
        <v>106</v>
      </c>
      <c r="AA1464" t="s">
        <v>148</v>
      </c>
      <c r="AB1464" t="s">
        <v>1601</v>
      </c>
      <c r="AC1464">
        <v>27932302</v>
      </c>
      <c r="AD1464" t="s">
        <v>1602</v>
      </c>
      <c r="AE1464" t="s">
        <v>1603</v>
      </c>
      <c r="AF1464">
        <v>0</v>
      </c>
      <c r="AM1464" t="s">
        <v>119</v>
      </c>
      <c r="AP1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Row],[Comentário]]=back!C1465,back!B1465,""))))))))</f>
        <v/>
      </c>
      <c r="AQ1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5" spans="1:44" x14ac:dyDescent="0.25">
      <c r="A1465" t="s">
        <v>5298</v>
      </c>
      <c r="B1465">
        <v>136641393</v>
      </c>
      <c r="C1465" t="s">
        <v>62</v>
      </c>
      <c r="E1465">
        <v>28614252</v>
      </c>
      <c r="F1465" t="s">
        <v>1599</v>
      </c>
      <c r="G1465" t="s">
        <v>101</v>
      </c>
      <c r="I1465">
        <v>41071773</v>
      </c>
      <c r="J1465" t="s">
        <v>1598</v>
      </c>
      <c r="K1465" s="9">
        <v>45659.715300925927</v>
      </c>
      <c r="L1465" s="9">
        <v>45659.714502314811</v>
      </c>
      <c r="M1465" s="9">
        <v>45659.715300925927</v>
      </c>
      <c r="N1465" t="s">
        <v>62</v>
      </c>
      <c r="O1465" t="s">
        <v>62</v>
      </c>
      <c r="P1465" s="8">
        <v>45659</v>
      </c>
      <c r="Q1465" t="s">
        <v>3864</v>
      </c>
      <c r="R1465" t="s">
        <v>4041</v>
      </c>
      <c r="S1465" t="s">
        <v>1600</v>
      </c>
      <c r="V1465">
        <v>551132373552</v>
      </c>
      <c r="Y1465" t="s">
        <v>4917</v>
      </c>
      <c r="Z1465" t="s">
        <v>106</v>
      </c>
      <c r="AA1465" t="s">
        <v>148</v>
      </c>
      <c r="AB1465" t="s">
        <v>1601</v>
      </c>
      <c r="AC1465">
        <v>27932302</v>
      </c>
      <c r="AD1465" t="s">
        <v>1602</v>
      </c>
      <c r="AE1465" t="s">
        <v>1603</v>
      </c>
      <c r="AF1465">
        <v>0</v>
      </c>
      <c r="AM1465" t="s">
        <v>119</v>
      </c>
      <c r="AP1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Row],[Comentário]]=back!C1466,back!B1466,""))))))))</f>
        <v/>
      </c>
      <c r="AQ1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6" spans="1:44" x14ac:dyDescent="0.25">
      <c r="A1466" t="s">
        <v>5298</v>
      </c>
      <c r="B1466">
        <v>136641277</v>
      </c>
      <c r="C1466" t="s">
        <v>62</v>
      </c>
      <c r="E1466">
        <v>28614252</v>
      </c>
      <c r="F1466" t="s">
        <v>1599</v>
      </c>
      <c r="G1466" t="s">
        <v>101</v>
      </c>
      <c r="I1466">
        <v>41071773</v>
      </c>
      <c r="J1466" t="s">
        <v>1598</v>
      </c>
      <c r="K1466" s="9">
        <v>45659.713599537034</v>
      </c>
      <c r="L1466" s="9">
        <v>45659.712766203702</v>
      </c>
      <c r="M1466" s="9">
        <v>45659.713599537034</v>
      </c>
      <c r="N1466" t="s">
        <v>62</v>
      </c>
      <c r="O1466" t="s">
        <v>62</v>
      </c>
      <c r="P1466" s="8">
        <v>45659</v>
      </c>
      <c r="Q1466" t="s">
        <v>3864</v>
      </c>
      <c r="R1466" t="s">
        <v>4103</v>
      </c>
      <c r="S1466" t="s">
        <v>1600</v>
      </c>
      <c r="V1466">
        <v>551132373552</v>
      </c>
      <c r="Y1466" t="s">
        <v>4917</v>
      </c>
      <c r="Z1466" t="s">
        <v>106</v>
      </c>
      <c r="AA1466" t="s">
        <v>148</v>
      </c>
      <c r="AB1466" t="s">
        <v>1601</v>
      </c>
      <c r="AC1466">
        <v>27932302</v>
      </c>
      <c r="AD1466" t="s">
        <v>1602</v>
      </c>
      <c r="AE1466" t="s">
        <v>1603</v>
      </c>
      <c r="AF1466">
        <v>0</v>
      </c>
      <c r="AM1466" t="s">
        <v>119</v>
      </c>
      <c r="AP1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Row],[Comentário]]=back!C1467,back!B1467,""))))))))</f>
        <v/>
      </c>
      <c r="AQ1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7" spans="1:44" x14ac:dyDescent="0.25">
      <c r="A1467" t="s">
        <v>5298</v>
      </c>
      <c r="B1467">
        <v>136641141</v>
      </c>
      <c r="C1467" t="s">
        <v>62</v>
      </c>
      <c r="E1467">
        <v>28614238</v>
      </c>
      <c r="F1467" t="s">
        <v>478</v>
      </c>
      <c r="G1467" t="s">
        <v>101</v>
      </c>
      <c r="I1467">
        <v>41071764</v>
      </c>
      <c r="J1467" t="s">
        <v>477</v>
      </c>
      <c r="K1467" s="9">
        <v>45659.712060185186</v>
      </c>
      <c r="L1467" s="9">
        <v>45659.711828703701</v>
      </c>
      <c r="M1467" s="9">
        <v>45659.712060185186</v>
      </c>
      <c r="N1467" t="s">
        <v>62</v>
      </c>
      <c r="O1467" t="s">
        <v>62</v>
      </c>
      <c r="P1467" s="8">
        <v>45659</v>
      </c>
      <c r="Q1467" t="s">
        <v>3864</v>
      </c>
      <c r="R1467" t="s">
        <v>4104</v>
      </c>
      <c r="S1467" t="s">
        <v>479</v>
      </c>
      <c r="T1467" t="s">
        <v>480</v>
      </c>
      <c r="V1467">
        <v>5543991781411</v>
      </c>
      <c r="Y1467" t="s">
        <v>481</v>
      </c>
      <c r="Z1467" t="s">
        <v>106</v>
      </c>
      <c r="AA1467" t="s">
        <v>107</v>
      </c>
      <c r="AB1467" t="s">
        <v>482</v>
      </c>
      <c r="AC1467">
        <v>19819899</v>
      </c>
      <c r="AD1467" t="s">
        <v>483</v>
      </c>
      <c r="AE1467" t="s">
        <v>484</v>
      </c>
      <c r="AF1467">
        <v>0</v>
      </c>
      <c r="AG1467" t="s">
        <v>485</v>
      </c>
      <c r="AM1467" t="s">
        <v>119</v>
      </c>
      <c r="AP1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Row],[Comentário]]=back!C1468,back!B1468,""))))))))</f>
        <v/>
      </c>
      <c r="AQ1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8" spans="1:44" x14ac:dyDescent="0.25">
      <c r="A1468" t="s">
        <v>5298</v>
      </c>
      <c r="B1468">
        <v>136641114</v>
      </c>
      <c r="C1468" t="s">
        <v>62</v>
      </c>
      <c r="E1468">
        <v>28614238</v>
      </c>
      <c r="F1468" t="s">
        <v>478</v>
      </c>
      <c r="G1468" t="s">
        <v>101</v>
      </c>
      <c r="I1468">
        <v>41071764</v>
      </c>
      <c r="J1468" t="s">
        <v>477</v>
      </c>
      <c r="K1468" s="9">
        <v>45659.711655092593</v>
      </c>
      <c r="L1468" s="9">
        <v>45659.711400462962</v>
      </c>
      <c r="M1468" s="9">
        <v>45659.711655092593</v>
      </c>
      <c r="N1468" t="s">
        <v>62</v>
      </c>
      <c r="O1468" t="s">
        <v>62</v>
      </c>
      <c r="P1468" s="8">
        <v>45659</v>
      </c>
      <c r="Q1468" t="s">
        <v>3864</v>
      </c>
      <c r="R1468" t="s">
        <v>4105</v>
      </c>
      <c r="S1468" t="s">
        <v>479</v>
      </c>
      <c r="T1468" t="s">
        <v>480</v>
      </c>
      <c r="V1468">
        <v>5543991781411</v>
      </c>
      <c r="Y1468" t="s">
        <v>481</v>
      </c>
      <c r="Z1468" t="s">
        <v>106</v>
      </c>
      <c r="AA1468" t="s">
        <v>107</v>
      </c>
      <c r="AB1468" t="s">
        <v>482</v>
      </c>
      <c r="AC1468">
        <v>19819899</v>
      </c>
      <c r="AD1468" t="s">
        <v>483</v>
      </c>
      <c r="AE1468" t="s">
        <v>484</v>
      </c>
      <c r="AF1468">
        <v>0</v>
      </c>
      <c r="AG1468" t="s">
        <v>485</v>
      </c>
      <c r="AM1468" t="s">
        <v>119</v>
      </c>
      <c r="AP1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Row],[Comentário]]=back!C1469,back!B1469,""))))))))</f>
        <v/>
      </c>
      <c r="AQ1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9" spans="1:44" x14ac:dyDescent="0.25">
      <c r="A1469" t="s">
        <v>5298</v>
      </c>
      <c r="B1469">
        <v>136641037</v>
      </c>
      <c r="C1469" t="s">
        <v>62</v>
      </c>
      <c r="E1469">
        <v>28614238</v>
      </c>
      <c r="F1469" t="s">
        <v>478</v>
      </c>
      <c r="G1469" t="s">
        <v>101</v>
      </c>
      <c r="I1469">
        <v>41071764</v>
      </c>
      <c r="J1469" t="s">
        <v>477</v>
      </c>
      <c r="K1469" s="9">
        <v>45659.710648148146</v>
      </c>
      <c r="L1469" s="9">
        <v>45659.710115740738</v>
      </c>
      <c r="M1469" s="9">
        <v>45659.710648148146</v>
      </c>
      <c r="N1469" t="s">
        <v>62</v>
      </c>
      <c r="O1469" t="s">
        <v>62</v>
      </c>
      <c r="P1469" s="8">
        <v>45659</v>
      </c>
      <c r="Q1469" t="s">
        <v>3864</v>
      </c>
      <c r="R1469" t="s">
        <v>4106</v>
      </c>
      <c r="S1469" t="s">
        <v>479</v>
      </c>
      <c r="T1469" t="s">
        <v>480</v>
      </c>
      <c r="V1469">
        <v>5543991781411</v>
      </c>
      <c r="Y1469" t="s">
        <v>481</v>
      </c>
      <c r="Z1469" t="s">
        <v>106</v>
      </c>
      <c r="AA1469" t="s">
        <v>107</v>
      </c>
      <c r="AB1469" t="s">
        <v>482</v>
      </c>
      <c r="AC1469">
        <v>19819899</v>
      </c>
      <c r="AD1469" t="s">
        <v>483</v>
      </c>
      <c r="AE1469" t="s">
        <v>484</v>
      </c>
      <c r="AF1469">
        <v>0</v>
      </c>
      <c r="AG1469" t="s">
        <v>485</v>
      </c>
      <c r="AM1469" t="s">
        <v>119</v>
      </c>
      <c r="AP1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Row],[Comentário]]=back!C1470,back!B1470,""))))))))</f>
        <v/>
      </c>
      <c r="AQ1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0" spans="1:44" x14ac:dyDescent="0.25">
      <c r="A1470" t="s">
        <v>5298</v>
      </c>
      <c r="B1470">
        <v>136640954</v>
      </c>
      <c r="C1470" t="s">
        <v>62</v>
      </c>
      <c r="E1470">
        <v>28614157</v>
      </c>
      <c r="F1470" t="s">
        <v>487</v>
      </c>
      <c r="G1470" t="s">
        <v>101</v>
      </c>
      <c r="I1470">
        <v>41071743</v>
      </c>
      <c r="J1470" t="s">
        <v>486</v>
      </c>
      <c r="K1470" s="9">
        <v>45659.70957175926</v>
      </c>
      <c r="L1470" s="9">
        <v>45659.708657407406</v>
      </c>
      <c r="M1470" s="9">
        <v>45659.70957175926</v>
      </c>
      <c r="N1470" t="s">
        <v>62</v>
      </c>
      <c r="O1470" t="s">
        <v>62</v>
      </c>
      <c r="P1470" s="8">
        <v>45659</v>
      </c>
      <c r="Q1470" t="s">
        <v>3864</v>
      </c>
      <c r="R1470" t="s">
        <v>4107</v>
      </c>
      <c r="S1470" t="s">
        <v>488</v>
      </c>
      <c r="T1470" t="s">
        <v>489</v>
      </c>
      <c r="V1470">
        <v>553135152670</v>
      </c>
      <c r="Y1470" t="s">
        <v>490</v>
      </c>
      <c r="Z1470" t="s">
        <v>106</v>
      </c>
      <c r="AA1470" t="s">
        <v>159</v>
      </c>
      <c r="AB1470" t="s">
        <v>491</v>
      </c>
      <c r="AC1470">
        <v>33105450</v>
      </c>
      <c r="AD1470" t="s">
        <v>492</v>
      </c>
      <c r="AE1470" t="s">
        <v>493</v>
      </c>
      <c r="AF1470">
        <v>330</v>
      </c>
      <c r="AG1470" t="s">
        <v>494</v>
      </c>
      <c r="AM1470" t="s">
        <v>119</v>
      </c>
      <c r="AP1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Row],[Comentário]]=back!C1471,back!B1471,""))))))))</f>
        <v/>
      </c>
      <c r="AQ1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1" spans="1:44" x14ac:dyDescent="0.25">
      <c r="A1471" t="s">
        <v>5298</v>
      </c>
      <c r="B1471">
        <v>136640841</v>
      </c>
      <c r="C1471" t="s">
        <v>62</v>
      </c>
      <c r="E1471">
        <v>28614157</v>
      </c>
      <c r="F1471" t="s">
        <v>487</v>
      </c>
      <c r="G1471" t="s">
        <v>101</v>
      </c>
      <c r="I1471">
        <v>41071743</v>
      </c>
      <c r="J1471" t="s">
        <v>486</v>
      </c>
      <c r="K1471" s="9">
        <v>45659.708240740743</v>
      </c>
      <c r="L1471" s="9">
        <v>45659.707615740743</v>
      </c>
      <c r="M1471" s="9">
        <v>45659.708240740743</v>
      </c>
      <c r="N1471" t="s">
        <v>62</v>
      </c>
      <c r="O1471" t="s">
        <v>62</v>
      </c>
      <c r="P1471" s="8">
        <v>45659</v>
      </c>
      <c r="Q1471" t="s">
        <v>3864</v>
      </c>
      <c r="R1471" t="s">
        <v>4108</v>
      </c>
      <c r="S1471" t="s">
        <v>488</v>
      </c>
      <c r="T1471" t="s">
        <v>489</v>
      </c>
      <c r="V1471">
        <v>553135152670</v>
      </c>
      <c r="Y1471" t="s">
        <v>490</v>
      </c>
      <c r="Z1471" t="s">
        <v>106</v>
      </c>
      <c r="AA1471" t="s">
        <v>159</v>
      </c>
      <c r="AB1471" t="s">
        <v>491</v>
      </c>
      <c r="AC1471">
        <v>33105450</v>
      </c>
      <c r="AD1471" t="s">
        <v>492</v>
      </c>
      <c r="AE1471" t="s">
        <v>493</v>
      </c>
      <c r="AF1471">
        <v>330</v>
      </c>
      <c r="AG1471" t="s">
        <v>494</v>
      </c>
      <c r="AM1471" t="s">
        <v>119</v>
      </c>
      <c r="AP1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Row],[Comentário]]=back!C1472,back!B1472,""))))))))</f>
        <v/>
      </c>
      <c r="AQ1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2" spans="1:44" x14ac:dyDescent="0.25">
      <c r="A1472" t="s">
        <v>5298</v>
      </c>
      <c r="B1472">
        <v>136640784</v>
      </c>
      <c r="C1472" t="s">
        <v>62</v>
      </c>
      <c r="G1472" t="s">
        <v>101</v>
      </c>
      <c r="I1472">
        <v>41071743</v>
      </c>
      <c r="J1472" t="s">
        <v>486</v>
      </c>
      <c r="K1472" s="9">
        <v>45659.707546296297</v>
      </c>
      <c r="L1472" s="9">
        <v>45659.707418981481</v>
      </c>
      <c r="M1472" s="9">
        <v>45659.707546296297</v>
      </c>
      <c r="N1472" t="s">
        <v>62</v>
      </c>
      <c r="O1472" t="s">
        <v>62</v>
      </c>
      <c r="P1472" s="8">
        <v>45659</v>
      </c>
      <c r="Q1472" t="s">
        <v>3864</v>
      </c>
      <c r="R1472" t="s">
        <v>4108</v>
      </c>
      <c r="S1472" t="s">
        <v>488</v>
      </c>
      <c r="T1472" t="s">
        <v>489</v>
      </c>
      <c r="V1472">
        <v>553135152670</v>
      </c>
      <c r="Y1472" t="s">
        <v>490</v>
      </c>
      <c r="Z1472" t="s">
        <v>106</v>
      </c>
      <c r="AA1472" t="s">
        <v>159</v>
      </c>
      <c r="AB1472" t="s">
        <v>491</v>
      </c>
      <c r="AC1472">
        <v>33105450</v>
      </c>
      <c r="AD1472" t="s">
        <v>492</v>
      </c>
      <c r="AE1472" t="s">
        <v>493</v>
      </c>
      <c r="AF1472">
        <v>330</v>
      </c>
      <c r="AG1472" t="s">
        <v>494</v>
      </c>
      <c r="AM1472" t="s">
        <v>119</v>
      </c>
      <c r="AO1472" t="s">
        <v>104</v>
      </c>
      <c r="AP1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Row],[Comentário]]=back!C1473,back!B1473,""))))))))</f>
        <v/>
      </c>
      <c r="AQ1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3" spans="1:44" x14ac:dyDescent="0.25">
      <c r="A1473" t="s">
        <v>5298</v>
      </c>
      <c r="B1473">
        <v>136640313</v>
      </c>
      <c r="C1473" t="s">
        <v>62</v>
      </c>
      <c r="E1473">
        <v>28614151</v>
      </c>
      <c r="F1473" t="s">
        <v>1909</v>
      </c>
      <c r="G1473" t="s">
        <v>101</v>
      </c>
      <c r="I1473">
        <v>41071738</v>
      </c>
      <c r="J1473" t="s">
        <v>1908</v>
      </c>
      <c r="K1473" s="9">
        <v>45659.701689814814</v>
      </c>
      <c r="L1473" s="9">
        <v>45659.701168981483</v>
      </c>
      <c r="M1473" s="9">
        <v>45659.701689814814</v>
      </c>
      <c r="N1473" t="s">
        <v>62</v>
      </c>
      <c r="O1473" t="s">
        <v>62</v>
      </c>
      <c r="P1473" s="8">
        <v>45659</v>
      </c>
      <c r="Q1473" t="s">
        <v>3864</v>
      </c>
      <c r="R1473" t="s">
        <v>4109</v>
      </c>
      <c r="S1473" t="s">
        <v>1910</v>
      </c>
      <c r="T1473" t="s">
        <v>1911</v>
      </c>
      <c r="V1473">
        <v>552134475328</v>
      </c>
      <c r="Y1473" t="s">
        <v>1912</v>
      </c>
      <c r="Z1473" t="s">
        <v>106</v>
      </c>
      <c r="AA1473" t="s">
        <v>148</v>
      </c>
      <c r="AB1473" t="s">
        <v>1913</v>
      </c>
      <c r="AC1473">
        <v>28893076</v>
      </c>
      <c r="AD1473" t="s">
        <v>161</v>
      </c>
      <c r="AE1473" t="s">
        <v>1914</v>
      </c>
      <c r="AF1473">
        <v>4789</v>
      </c>
      <c r="AG1473" t="s">
        <v>1915</v>
      </c>
      <c r="AM1473" t="s">
        <v>119</v>
      </c>
      <c r="AP1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Row],[Comentário]]=back!C1474,back!B1474,""))))))))</f>
        <v/>
      </c>
      <c r="AQ1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4" spans="1:44" x14ac:dyDescent="0.25">
      <c r="A1474" t="s">
        <v>5298</v>
      </c>
      <c r="B1474">
        <v>136640259</v>
      </c>
      <c r="C1474" t="s">
        <v>62</v>
      </c>
      <c r="E1474">
        <v>28614151</v>
      </c>
      <c r="F1474" t="s">
        <v>1909</v>
      </c>
      <c r="G1474" t="s">
        <v>101</v>
      </c>
      <c r="I1474">
        <v>41071738</v>
      </c>
      <c r="J1474" t="s">
        <v>1908</v>
      </c>
      <c r="K1474" s="9">
        <v>45659.700995370367</v>
      </c>
      <c r="L1474" s="9">
        <v>45659.699444444443</v>
      </c>
      <c r="M1474" s="9">
        <v>45659.700995370367</v>
      </c>
      <c r="N1474" t="s">
        <v>62</v>
      </c>
      <c r="O1474" t="s">
        <v>62</v>
      </c>
      <c r="P1474" s="8">
        <v>45659</v>
      </c>
      <c r="Q1474" t="s">
        <v>3864</v>
      </c>
      <c r="R1474" t="s">
        <v>4110</v>
      </c>
      <c r="S1474" t="s">
        <v>1910</v>
      </c>
      <c r="T1474" t="s">
        <v>1911</v>
      </c>
      <c r="V1474">
        <v>552134475328</v>
      </c>
      <c r="Y1474" t="s">
        <v>1912</v>
      </c>
      <c r="Z1474" t="s">
        <v>106</v>
      </c>
      <c r="AA1474" t="s">
        <v>148</v>
      </c>
      <c r="AB1474" t="s">
        <v>1913</v>
      </c>
      <c r="AC1474">
        <v>28893076</v>
      </c>
      <c r="AD1474" t="s">
        <v>161</v>
      </c>
      <c r="AE1474" t="s">
        <v>1914</v>
      </c>
      <c r="AF1474">
        <v>4789</v>
      </c>
      <c r="AG1474" t="s">
        <v>1915</v>
      </c>
      <c r="AM1474" t="s">
        <v>119</v>
      </c>
      <c r="AP1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Row],[Comentário]]=back!C1475,back!B1475,""))))))))</f>
        <v/>
      </c>
      <c r="AQ1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5" spans="1:44" x14ac:dyDescent="0.25">
      <c r="A1475" t="s">
        <v>5298</v>
      </c>
      <c r="B1475">
        <v>136640124</v>
      </c>
      <c r="C1475" t="s">
        <v>62</v>
      </c>
      <c r="E1475">
        <v>28614151</v>
      </c>
      <c r="F1475" t="s">
        <v>1909</v>
      </c>
      <c r="G1475" t="s">
        <v>101</v>
      </c>
      <c r="I1475">
        <v>41071738</v>
      </c>
      <c r="J1475" t="s">
        <v>1908</v>
      </c>
      <c r="K1475" s="9">
        <v>45659.699444444443</v>
      </c>
      <c r="L1475" s="9">
        <v>45659.699097222219</v>
      </c>
      <c r="M1475" s="9">
        <v>45659.699444444443</v>
      </c>
      <c r="N1475" t="s">
        <v>62</v>
      </c>
      <c r="O1475" t="s">
        <v>62</v>
      </c>
      <c r="P1475" s="8">
        <v>45659</v>
      </c>
      <c r="Q1475" t="s">
        <v>3864</v>
      </c>
      <c r="R1475" t="s">
        <v>4111</v>
      </c>
      <c r="S1475" t="s">
        <v>1910</v>
      </c>
      <c r="T1475" t="s">
        <v>1911</v>
      </c>
      <c r="V1475">
        <v>552134475328</v>
      </c>
      <c r="Y1475" t="s">
        <v>1912</v>
      </c>
      <c r="Z1475" t="s">
        <v>106</v>
      </c>
      <c r="AA1475" t="s">
        <v>148</v>
      </c>
      <c r="AB1475" t="s">
        <v>1913</v>
      </c>
      <c r="AC1475">
        <v>28893076</v>
      </c>
      <c r="AD1475" t="s">
        <v>161</v>
      </c>
      <c r="AE1475" t="s">
        <v>1914</v>
      </c>
      <c r="AF1475">
        <v>4789</v>
      </c>
      <c r="AG1475" t="s">
        <v>1915</v>
      </c>
      <c r="AM1475" t="s">
        <v>119</v>
      </c>
      <c r="AP1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Row],[Comentário]]=back!C1476,back!B1476,""))))))))</f>
        <v/>
      </c>
      <c r="AQ1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6" spans="1:44" x14ac:dyDescent="0.25">
      <c r="A1476" t="s">
        <v>5298</v>
      </c>
      <c r="B1476">
        <v>136640079</v>
      </c>
      <c r="C1476" t="s">
        <v>62</v>
      </c>
      <c r="E1476">
        <v>28614151</v>
      </c>
      <c r="F1476" t="s">
        <v>1909</v>
      </c>
      <c r="G1476" t="s">
        <v>101</v>
      </c>
      <c r="I1476">
        <v>41071738</v>
      </c>
      <c r="J1476" t="s">
        <v>1908</v>
      </c>
      <c r="K1476" s="9">
        <v>45659.698981481481</v>
      </c>
      <c r="L1476" s="9">
        <v>45659.696527777778</v>
      </c>
      <c r="M1476" s="9">
        <v>45659.699849537035</v>
      </c>
      <c r="N1476" t="s">
        <v>62</v>
      </c>
      <c r="O1476" t="s">
        <v>62</v>
      </c>
      <c r="P1476" s="8">
        <v>45659</v>
      </c>
      <c r="Q1476" t="s">
        <v>3864</v>
      </c>
      <c r="R1476" t="s">
        <v>4112</v>
      </c>
      <c r="S1476" t="s">
        <v>1910</v>
      </c>
      <c r="T1476" t="s">
        <v>1911</v>
      </c>
      <c r="V1476">
        <v>552134475328</v>
      </c>
      <c r="Y1476" t="s">
        <v>1912</v>
      </c>
      <c r="Z1476" t="s">
        <v>106</v>
      </c>
      <c r="AA1476" t="s">
        <v>148</v>
      </c>
      <c r="AB1476" t="s">
        <v>1913</v>
      </c>
      <c r="AC1476">
        <v>28893076</v>
      </c>
      <c r="AD1476" t="s">
        <v>161</v>
      </c>
      <c r="AE1476" t="s">
        <v>1914</v>
      </c>
      <c r="AF1476">
        <v>4789</v>
      </c>
      <c r="AG1476" t="s">
        <v>1915</v>
      </c>
      <c r="AM1476" t="s">
        <v>119</v>
      </c>
      <c r="AP1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Row],[Comentário]]=back!C1477,back!B1477,""))))))))</f>
        <v/>
      </c>
      <c r="AQ1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7" spans="1:44" x14ac:dyDescent="0.25">
      <c r="A1477" t="s">
        <v>5298</v>
      </c>
      <c r="B1477">
        <v>136639706</v>
      </c>
      <c r="C1477" t="s">
        <v>62</v>
      </c>
      <c r="E1477">
        <v>28614137</v>
      </c>
      <c r="F1477" t="s">
        <v>496</v>
      </c>
      <c r="G1477" t="s">
        <v>101</v>
      </c>
      <c r="I1477">
        <v>41071724</v>
      </c>
      <c r="J1477" t="s">
        <v>495</v>
      </c>
      <c r="K1477" s="9">
        <v>45659.694236111114</v>
      </c>
      <c r="L1477" s="9">
        <v>45659.693124999998</v>
      </c>
      <c r="M1477" s="9">
        <v>45659.694236111114</v>
      </c>
      <c r="N1477" t="s">
        <v>62</v>
      </c>
      <c r="O1477" t="s">
        <v>62</v>
      </c>
      <c r="P1477" s="8">
        <v>45659</v>
      </c>
      <c r="Q1477" t="s">
        <v>3864</v>
      </c>
      <c r="R1477" t="s">
        <v>4113</v>
      </c>
      <c r="S1477" t="s">
        <v>497</v>
      </c>
      <c r="Y1477" t="s">
        <v>498</v>
      </c>
      <c r="Z1477" t="s">
        <v>106</v>
      </c>
      <c r="AA1477" t="s">
        <v>107</v>
      </c>
      <c r="AB1477" t="s">
        <v>235</v>
      </c>
      <c r="AC1477">
        <v>8586110</v>
      </c>
      <c r="AD1477" t="s">
        <v>499</v>
      </c>
      <c r="AE1477" t="s">
        <v>500</v>
      </c>
      <c r="AF1477">
        <v>275</v>
      </c>
      <c r="AG1477" t="s">
        <v>501</v>
      </c>
      <c r="AM1477" t="s">
        <v>119</v>
      </c>
      <c r="AP1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Row],[Comentário]]=back!C1478,back!B1478,""))))))))</f>
        <v/>
      </c>
      <c r="AQ1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8" spans="1:44" x14ac:dyDescent="0.25">
      <c r="A1478" t="s">
        <v>5298</v>
      </c>
      <c r="B1478">
        <v>136639563</v>
      </c>
      <c r="C1478" t="s">
        <v>62</v>
      </c>
      <c r="E1478">
        <v>28614130</v>
      </c>
      <c r="F1478" t="s">
        <v>1924</v>
      </c>
      <c r="G1478" t="s">
        <v>101</v>
      </c>
      <c r="I1478">
        <v>41071721</v>
      </c>
      <c r="J1478" t="s">
        <v>1923</v>
      </c>
      <c r="K1478" s="9">
        <v>45659.692650462966</v>
      </c>
      <c r="L1478" s="9">
        <v>45659.692361111112</v>
      </c>
      <c r="M1478" s="9">
        <v>45659.692662037036</v>
      </c>
      <c r="N1478" t="s">
        <v>62</v>
      </c>
      <c r="O1478" t="s">
        <v>62</v>
      </c>
      <c r="P1478" s="8">
        <v>45659</v>
      </c>
      <c r="Q1478" t="s">
        <v>3868</v>
      </c>
      <c r="R1478" t="s">
        <v>41</v>
      </c>
      <c r="T1478" t="s">
        <v>1925</v>
      </c>
      <c r="Y1478" t="s">
        <v>1926</v>
      </c>
      <c r="Z1478" t="s">
        <v>106</v>
      </c>
      <c r="AA1478" t="s">
        <v>720</v>
      </c>
      <c r="AB1478" t="s">
        <v>1927</v>
      </c>
      <c r="AC1478">
        <v>68515000</v>
      </c>
      <c r="AD1478" t="s">
        <v>1257</v>
      </c>
      <c r="AE1478" t="s">
        <v>1928</v>
      </c>
      <c r="AF1478">
        <v>0</v>
      </c>
      <c r="AG1478" t="s">
        <v>1929</v>
      </c>
      <c r="AM1478" t="s">
        <v>119</v>
      </c>
      <c r="AP1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Row],[Comentário]]=back!C1479,back!B1479,""))))))))</f>
        <v/>
      </c>
      <c r="AQ1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9" spans="1:44" x14ac:dyDescent="0.25">
      <c r="A1479" t="s">
        <v>5298</v>
      </c>
      <c r="B1479">
        <v>136639407</v>
      </c>
      <c r="C1479" t="s">
        <v>62</v>
      </c>
      <c r="E1479">
        <v>28614130</v>
      </c>
      <c r="F1479" t="s">
        <v>1924</v>
      </c>
      <c r="G1479" t="s">
        <v>101</v>
      </c>
      <c r="I1479">
        <v>41071721</v>
      </c>
      <c r="J1479" t="s">
        <v>1923</v>
      </c>
      <c r="K1479" s="9">
        <v>45659.69090277778</v>
      </c>
      <c r="L1479" s="9">
        <v>45659.689027777778</v>
      </c>
      <c r="M1479" s="9">
        <v>45659.69090277778</v>
      </c>
      <c r="N1479" t="s">
        <v>62</v>
      </c>
      <c r="O1479" t="s">
        <v>62</v>
      </c>
      <c r="P1479" s="8">
        <v>45659</v>
      </c>
      <c r="Q1479" t="s">
        <v>3864</v>
      </c>
      <c r="R1479" t="s">
        <v>4114</v>
      </c>
      <c r="T1479" t="s">
        <v>1925</v>
      </c>
      <c r="Y1479" t="s">
        <v>1926</v>
      </c>
      <c r="Z1479" t="s">
        <v>106</v>
      </c>
      <c r="AA1479" t="s">
        <v>720</v>
      </c>
      <c r="AB1479" t="s">
        <v>1927</v>
      </c>
      <c r="AC1479">
        <v>68515000</v>
      </c>
      <c r="AD1479" t="s">
        <v>1257</v>
      </c>
      <c r="AE1479" t="s">
        <v>1928</v>
      </c>
      <c r="AF1479">
        <v>0</v>
      </c>
      <c r="AG1479" t="s">
        <v>1929</v>
      </c>
      <c r="AM1479" t="s">
        <v>119</v>
      </c>
      <c r="AP1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Row],[Comentário]]=back!C1480,back!B1480,""))))))))</f>
        <v/>
      </c>
      <c r="AQ1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0" spans="1:44" x14ac:dyDescent="0.25">
      <c r="A1480" t="s">
        <v>5298</v>
      </c>
      <c r="B1480">
        <v>136639192</v>
      </c>
      <c r="C1480" t="s">
        <v>62</v>
      </c>
      <c r="E1480">
        <v>28614130</v>
      </c>
      <c r="F1480" t="s">
        <v>1924</v>
      </c>
      <c r="G1480" t="s">
        <v>101</v>
      </c>
      <c r="I1480">
        <v>41071721</v>
      </c>
      <c r="J1480" t="s">
        <v>1923</v>
      </c>
      <c r="K1480" s="9">
        <v>45659.688530092593</v>
      </c>
      <c r="L1480" s="9">
        <v>45659.68818287037</v>
      </c>
      <c r="M1480" s="9">
        <v>45659.688530092593</v>
      </c>
      <c r="N1480" t="s">
        <v>62</v>
      </c>
      <c r="O1480" t="s">
        <v>62</v>
      </c>
      <c r="P1480" s="8">
        <v>45659</v>
      </c>
      <c r="Q1480" t="s">
        <v>3864</v>
      </c>
      <c r="R1480" t="s">
        <v>4115</v>
      </c>
      <c r="T1480" t="s">
        <v>1925</v>
      </c>
      <c r="Y1480" t="s">
        <v>1926</v>
      </c>
      <c r="Z1480" t="s">
        <v>106</v>
      </c>
      <c r="AA1480" t="s">
        <v>720</v>
      </c>
      <c r="AB1480" t="s">
        <v>1927</v>
      </c>
      <c r="AC1480">
        <v>68515000</v>
      </c>
      <c r="AD1480" t="s">
        <v>1257</v>
      </c>
      <c r="AE1480" t="s">
        <v>1928</v>
      </c>
      <c r="AF1480">
        <v>0</v>
      </c>
      <c r="AG1480" t="s">
        <v>1929</v>
      </c>
      <c r="AM1480" t="s">
        <v>119</v>
      </c>
      <c r="AP1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Row],[Comentário]]=back!C1481,back!B1481,""))))))))</f>
        <v/>
      </c>
      <c r="AQ1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1" spans="1:44" x14ac:dyDescent="0.25">
      <c r="A1481" t="s">
        <v>5298</v>
      </c>
      <c r="B1481">
        <v>136639060</v>
      </c>
      <c r="C1481" t="s">
        <v>62</v>
      </c>
      <c r="E1481">
        <v>28614113</v>
      </c>
      <c r="F1481" t="s">
        <v>503</v>
      </c>
      <c r="G1481" t="s">
        <v>101</v>
      </c>
      <c r="I1481">
        <v>41071701</v>
      </c>
      <c r="J1481" t="s">
        <v>502</v>
      </c>
      <c r="K1481" s="9">
        <v>45659.686956018515</v>
      </c>
      <c r="L1481" s="9">
        <v>45659.686736111114</v>
      </c>
      <c r="M1481" s="9">
        <v>45659.686956018515</v>
      </c>
      <c r="N1481" t="s">
        <v>62</v>
      </c>
      <c r="O1481" t="s">
        <v>62</v>
      </c>
      <c r="P1481" s="8">
        <v>45659</v>
      </c>
      <c r="Q1481" t="s">
        <v>3864</v>
      </c>
      <c r="R1481" t="s">
        <v>4116</v>
      </c>
      <c r="S1481" t="s">
        <v>504</v>
      </c>
      <c r="Z1481" t="s">
        <v>106</v>
      </c>
      <c r="AA1481" t="s">
        <v>148</v>
      </c>
      <c r="AB1481" t="s">
        <v>149</v>
      </c>
      <c r="AC1481">
        <v>22410010</v>
      </c>
      <c r="AD1481" t="s">
        <v>331</v>
      </c>
      <c r="AE1481" t="s">
        <v>505</v>
      </c>
      <c r="AF1481">
        <v>77</v>
      </c>
      <c r="AG1481" t="s">
        <v>380</v>
      </c>
      <c r="AM1481" t="s">
        <v>119</v>
      </c>
      <c r="AP1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Row],[Comentário]]=back!C1482,back!B1482,""))))))))</f>
        <v/>
      </c>
      <c r="AQ1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2" spans="1:44" x14ac:dyDescent="0.25">
      <c r="A1482" t="s">
        <v>5298</v>
      </c>
      <c r="B1482">
        <v>136638868</v>
      </c>
      <c r="C1482" t="s">
        <v>62</v>
      </c>
      <c r="E1482">
        <v>28614092</v>
      </c>
      <c r="F1482" t="s">
        <v>507</v>
      </c>
      <c r="G1482" t="s">
        <v>101</v>
      </c>
      <c r="I1482">
        <v>41071693</v>
      </c>
      <c r="J1482" t="s">
        <v>506</v>
      </c>
      <c r="K1482" s="9">
        <v>45659.684756944444</v>
      </c>
      <c r="L1482" s="9">
        <v>45659.684421296297</v>
      </c>
      <c r="M1482" s="9">
        <v>45659.684756944444</v>
      </c>
      <c r="N1482" t="s">
        <v>62</v>
      </c>
      <c r="O1482" t="s">
        <v>62</v>
      </c>
      <c r="P1482" s="8">
        <v>45659</v>
      </c>
      <c r="Q1482" t="s">
        <v>3864</v>
      </c>
      <c r="R1482" t="s">
        <v>4117</v>
      </c>
      <c r="S1482" t="s">
        <v>508</v>
      </c>
      <c r="Y1482" t="s">
        <v>509</v>
      </c>
      <c r="Z1482" t="s">
        <v>106</v>
      </c>
      <c r="AA1482" t="s">
        <v>148</v>
      </c>
      <c r="AB1482" t="s">
        <v>510</v>
      </c>
      <c r="AC1482">
        <v>25625000</v>
      </c>
      <c r="AD1482" t="s">
        <v>161</v>
      </c>
      <c r="AE1482" t="s">
        <v>511</v>
      </c>
      <c r="AF1482">
        <v>108</v>
      </c>
      <c r="AM1482" t="s">
        <v>119</v>
      </c>
      <c r="AP1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Row],[Comentário]]=back!C1483,back!B1483,""))))))))</f>
        <v/>
      </c>
      <c r="AQ1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3" spans="1:44" x14ac:dyDescent="0.25">
      <c r="A1483" t="s">
        <v>5298</v>
      </c>
      <c r="B1483">
        <v>136638530</v>
      </c>
      <c r="C1483" t="s">
        <v>62</v>
      </c>
      <c r="G1483" t="s">
        <v>101</v>
      </c>
      <c r="I1483">
        <v>41071692</v>
      </c>
      <c r="J1483" t="s">
        <v>512</v>
      </c>
      <c r="K1483" s="9">
        <v>45659.681168981479</v>
      </c>
      <c r="L1483" s="9">
        <v>45659.680995370371</v>
      </c>
      <c r="M1483" s="9">
        <v>45659.681168981479</v>
      </c>
      <c r="N1483" t="s">
        <v>62</v>
      </c>
      <c r="O1483" t="s">
        <v>62</v>
      </c>
      <c r="P1483" s="8">
        <v>45659</v>
      </c>
      <c r="Q1483" t="s">
        <v>3864</v>
      </c>
      <c r="R1483" t="s">
        <v>4118</v>
      </c>
      <c r="S1483" t="s">
        <v>514</v>
      </c>
      <c r="Y1483" t="s">
        <v>515</v>
      </c>
      <c r="Z1483" t="s">
        <v>106</v>
      </c>
      <c r="AA1483" t="s">
        <v>107</v>
      </c>
      <c r="AB1483" t="s">
        <v>358</v>
      </c>
      <c r="AC1483">
        <v>13040001</v>
      </c>
      <c r="AD1483" t="s">
        <v>516</v>
      </c>
      <c r="AE1483" t="s">
        <v>517</v>
      </c>
      <c r="AF1483">
        <v>726</v>
      </c>
      <c r="AM1483" t="s">
        <v>119</v>
      </c>
      <c r="AO1483" t="s">
        <v>104</v>
      </c>
      <c r="AP1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Row],[Comentário]]=back!C1484,back!B1484,""))))))))</f>
        <v/>
      </c>
      <c r="AQ1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4" spans="1:44" x14ac:dyDescent="0.25">
      <c r="A1484" t="s">
        <v>5298</v>
      </c>
      <c r="B1484">
        <v>136638472</v>
      </c>
      <c r="C1484" t="s">
        <v>62</v>
      </c>
      <c r="E1484">
        <v>28614070</v>
      </c>
      <c r="F1484" t="s">
        <v>1947</v>
      </c>
      <c r="G1484" t="s">
        <v>101</v>
      </c>
      <c r="I1484">
        <v>41071689</v>
      </c>
      <c r="J1484" t="s">
        <v>1946</v>
      </c>
      <c r="K1484" s="9">
        <v>45659.680613425924</v>
      </c>
      <c r="L1484" s="9">
        <v>45659.678715277776</v>
      </c>
      <c r="M1484" s="9">
        <v>45659.680613425924</v>
      </c>
      <c r="N1484" t="s">
        <v>62</v>
      </c>
      <c r="O1484" t="s">
        <v>62</v>
      </c>
      <c r="P1484" s="8">
        <v>45659</v>
      </c>
      <c r="Q1484" t="s">
        <v>3864</v>
      </c>
      <c r="R1484" t="s">
        <v>4119</v>
      </c>
      <c r="S1484" t="s">
        <v>1948</v>
      </c>
      <c r="T1484" t="s">
        <v>1949</v>
      </c>
      <c r="Y1484" t="s">
        <v>1950</v>
      </c>
      <c r="Z1484" t="s">
        <v>106</v>
      </c>
      <c r="AA1484" t="s">
        <v>107</v>
      </c>
      <c r="AB1484" t="s">
        <v>354</v>
      </c>
      <c r="AC1484">
        <v>9950320</v>
      </c>
      <c r="AD1484" t="s">
        <v>1951</v>
      </c>
      <c r="AE1484" t="s">
        <v>1952</v>
      </c>
      <c r="AF1484">
        <v>184</v>
      </c>
      <c r="AG1484" t="s">
        <v>1953</v>
      </c>
      <c r="AM1484" t="s">
        <v>119</v>
      </c>
      <c r="AP1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Row],[Comentário]]=back!C1485,back!B1485,""))))))))</f>
        <v/>
      </c>
      <c r="AQ1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5" spans="1:44" x14ac:dyDescent="0.25">
      <c r="A1485" t="s">
        <v>5298</v>
      </c>
      <c r="B1485">
        <v>136638262</v>
      </c>
      <c r="C1485" t="s">
        <v>62</v>
      </c>
      <c r="E1485">
        <v>28614062</v>
      </c>
      <c r="F1485" t="s">
        <v>1960</v>
      </c>
      <c r="G1485" t="s">
        <v>101</v>
      </c>
      <c r="I1485">
        <v>41071686</v>
      </c>
      <c r="J1485" t="s">
        <v>1959</v>
      </c>
      <c r="K1485" s="9">
        <v>45659.677881944444</v>
      </c>
      <c r="L1485" s="9">
        <v>45659.675208333334</v>
      </c>
      <c r="M1485" s="9">
        <v>45659.677881944444</v>
      </c>
      <c r="N1485" t="s">
        <v>62</v>
      </c>
      <c r="O1485" t="s">
        <v>62</v>
      </c>
      <c r="P1485" s="8">
        <v>45659</v>
      </c>
      <c r="Q1485" t="s">
        <v>3864</v>
      </c>
      <c r="R1485" t="s">
        <v>4120</v>
      </c>
      <c r="S1485" t="s">
        <v>1961</v>
      </c>
      <c r="T1485" t="s">
        <v>1962</v>
      </c>
      <c r="V1485">
        <v>553135044749</v>
      </c>
      <c r="Y1485" t="s">
        <v>1963</v>
      </c>
      <c r="Z1485" t="s">
        <v>106</v>
      </c>
      <c r="AA1485" t="s">
        <v>159</v>
      </c>
      <c r="AB1485" t="s">
        <v>491</v>
      </c>
      <c r="AC1485">
        <v>33172030</v>
      </c>
      <c r="AD1485" t="s">
        <v>1964</v>
      </c>
      <c r="AE1485" t="s">
        <v>1965</v>
      </c>
      <c r="AF1485">
        <v>596</v>
      </c>
      <c r="AM1485" t="s">
        <v>119</v>
      </c>
      <c r="AP1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Row],[Comentário]]=back!C1486,back!B1486,""))))))))</f>
        <v/>
      </c>
      <c r="AQ1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6" spans="1:44" x14ac:dyDescent="0.25">
      <c r="A1486" t="s">
        <v>5298</v>
      </c>
      <c r="B1486">
        <v>136637863</v>
      </c>
      <c r="C1486" t="s">
        <v>62</v>
      </c>
      <c r="E1486">
        <v>28614062</v>
      </c>
      <c r="F1486" t="s">
        <v>1960</v>
      </c>
      <c r="G1486" t="s">
        <v>101</v>
      </c>
      <c r="I1486">
        <v>41071686</v>
      </c>
      <c r="J1486" t="s">
        <v>1959</v>
      </c>
      <c r="K1486" s="9">
        <v>45659.67527777778</v>
      </c>
      <c r="L1486" s="9">
        <v>45659.674247685187</v>
      </c>
      <c r="M1486" s="9">
        <v>45659.67527777778</v>
      </c>
      <c r="N1486" t="s">
        <v>62</v>
      </c>
      <c r="O1486" t="s">
        <v>62</v>
      </c>
      <c r="P1486" s="8">
        <v>45659</v>
      </c>
      <c r="Q1486" t="s">
        <v>3864</v>
      </c>
      <c r="R1486" t="s">
        <v>4121</v>
      </c>
      <c r="S1486" t="s">
        <v>1961</v>
      </c>
      <c r="T1486" t="s">
        <v>1962</v>
      </c>
      <c r="V1486">
        <v>553135044749</v>
      </c>
      <c r="Y1486" t="s">
        <v>1963</v>
      </c>
      <c r="Z1486" t="s">
        <v>106</v>
      </c>
      <c r="AA1486" t="s">
        <v>159</v>
      </c>
      <c r="AB1486" t="s">
        <v>491</v>
      </c>
      <c r="AC1486">
        <v>33172030</v>
      </c>
      <c r="AD1486" t="s">
        <v>1964</v>
      </c>
      <c r="AE1486" t="s">
        <v>1965</v>
      </c>
      <c r="AF1486">
        <v>596</v>
      </c>
      <c r="AM1486" t="s">
        <v>119</v>
      </c>
      <c r="AP1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Row],[Comentário]]=back!C1487,back!B1487,""))))))))</f>
        <v/>
      </c>
      <c r="AQ1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7" spans="1:44" x14ac:dyDescent="0.25">
      <c r="A1487" t="s">
        <v>5298</v>
      </c>
      <c r="B1487">
        <v>136633156</v>
      </c>
      <c r="C1487" t="s">
        <v>62</v>
      </c>
      <c r="E1487">
        <v>28614044</v>
      </c>
      <c r="F1487" t="s">
        <v>519</v>
      </c>
      <c r="G1487" t="s">
        <v>101</v>
      </c>
      <c r="I1487">
        <v>41071679</v>
      </c>
      <c r="J1487" t="s">
        <v>518</v>
      </c>
      <c r="K1487" s="9">
        <v>45659.631944444445</v>
      </c>
      <c r="L1487" s="9">
        <v>45659.63140046296</v>
      </c>
      <c r="M1487" s="9">
        <v>45659.631944444445</v>
      </c>
      <c r="N1487" t="s">
        <v>62</v>
      </c>
      <c r="O1487" t="s">
        <v>62</v>
      </c>
      <c r="P1487" s="8">
        <v>45659</v>
      </c>
      <c r="Q1487" t="s">
        <v>3864</v>
      </c>
      <c r="R1487" t="s">
        <v>4122</v>
      </c>
      <c r="S1487" t="s">
        <v>520</v>
      </c>
      <c r="T1487" t="s">
        <v>521</v>
      </c>
      <c r="V1487">
        <v>553132534023</v>
      </c>
      <c r="Y1487" t="s">
        <v>522</v>
      </c>
      <c r="Z1487" t="s">
        <v>106</v>
      </c>
      <c r="AA1487" t="s">
        <v>159</v>
      </c>
      <c r="AB1487" t="s">
        <v>523</v>
      </c>
      <c r="AC1487">
        <v>34006053</v>
      </c>
      <c r="AD1487" t="s">
        <v>524</v>
      </c>
      <c r="AE1487" t="s">
        <v>525</v>
      </c>
      <c r="AF1487">
        <v>102</v>
      </c>
      <c r="AG1487" t="s">
        <v>526</v>
      </c>
      <c r="AM1487" t="s">
        <v>119</v>
      </c>
      <c r="AP1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Row],[Comentário]]=back!C1488,back!B1488,""))))))))</f>
        <v/>
      </c>
      <c r="AQ1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8" spans="1:44" x14ac:dyDescent="0.25">
      <c r="A1488" t="s">
        <v>5298</v>
      </c>
      <c r="B1488">
        <v>136633108</v>
      </c>
      <c r="C1488" t="s">
        <v>62</v>
      </c>
      <c r="E1488">
        <v>28614044</v>
      </c>
      <c r="F1488" t="s">
        <v>519</v>
      </c>
      <c r="G1488" t="s">
        <v>101</v>
      </c>
      <c r="I1488">
        <v>41071679</v>
      </c>
      <c r="J1488" t="s">
        <v>518</v>
      </c>
      <c r="K1488" s="9">
        <v>45659.631458333337</v>
      </c>
      <c r="L1488" s="9">
        <v>45659.630787037036</v>
      </c>
      <c r="M1488" s="9">
        <v>45659.631458333337</v>
      </c>
      <c r="N1488" t="s">
        <v>62</v>
      </c>
      <c r="O1488" t="s">
        <v>62</v>
      </c>
      <c r="P1488" s="8">
        <v>45659</v>
      </c>
      <c r="Q1488" t="s">
        <v>3864</v>
      </c>
      <c r="R1488" t="s">
        <v>4123</v>
      </c>
      <c r="S1488" t="s">
        <v>520</v>
      </c>
      <c r="T1488" t="s">
        <v>521</v>
      </c>
      <c r="V1488">
        <v>553132534023</v>
      </c>
      <c r="Y1488" t="s">
        <v>522</v>
      </c>
      <c r="Z1488" t="s">
        <v>106</v>
      </c>
      <c r="AA1488" t="s">
        <v>159</v>
      </c>
      <c r="AB1488" t="s">
        <v>523</v>
      </c>
      <c r="AC1488">
        <v>34006053</v>
      </c>
      <c r="AD1488" t="s">
        <v>524</v>
      </c>
      <c r="AE1488" t="s">
        <v>525</v>
      </c>
      <c r="AF1488">
        <v>102</v>
      </c>
      <c r="AG1488" t="s">
        <v>526</v>
      </c>
      <c r="AM1488" t="s">
        <v>119</v>
      </c>
      <c r="AP1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Row],[Comentário]]=back!C1489,back!B1489,""))))))))</f>
        <v/>
      </c>
      <c r="AQ1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9" spans="1:44" x14ac:dyDescent="0.25">
      <c r="A1489" t="s">
        <v>5298</v>
      </c>
      <c r="B1489">
        <v>136627707</v>
      </c>
      <c r="C1489" t="s">
        <v>62</v>
      </c>
      <c r="E1489">
        <v>28614044</v>
      </c>
      <c r="F1489" t="s">
        <v>519</v>
      </c>
      <c r="G1489" t="s">
        <v>101</v>
      </c>
      <c r="I1489">
        <v>41071679</v>
      </c>
      <c r="J1489" t="s">
        <v>518</v>
      </c>
      <c r="K1489" s="9">
        <v>45659.576215277775</v>
      </c>
      <c r="L1489" s="9">
        <v>45659.575682870367</v>
      </c>
      <c r="M1489" s="9">
        <v>45659.576215277775</v>
      </c>
      <c r="N1489" t="s">
        <v>62</v>
      </c>
      <c r="O1489" t="s">
        <v>62</v>
      </c>
      <c r="P1489" s="8">
        <v>45659</v>
      </c>
      <c r="Q1489" t="s">
        <v>3864</v>
      </c>
      <c r="R1489" t="s">
        <v>4122</v>
      </c>
      <c r="S1489" t="s">
        <v>520</v>
      </c>
      <c r="T1489" t="s">
        <v>521</v>
      </c>
      <c r="V1489">
        <v>553132534023</v>
      </c>
      <c r="Y1489" t="s">
        <v>522</v>
      </c>
      <c r="Z1489" t="s">
        <v>106</v>
      </c>
      <c r="AA1489" t="s">
        <v>159</v>
      </c>
      <c r="AB1489" t="s">
        <v>523</v>
      </c>
      <c r="AC1489">
        <v>34006053</v>
      </c>
      <c r="AD1489" t="s">
        <v>524</v>
      </c>
      <c r="AE1489" t="s">
        <v>525</v>
      </c>
      <c r="AF1489">
        <v>102</v>
      </c>
      <c r="AG1489" t="s">
        <v>526</v>
      </c>
      <c r="AM1489" t="s">
        <v>119</v>
      </c>
      <c r="AP1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Row],[Comentário]]=back!C1490,back!B1490,""))))))))</f>
        <v/>
      </c>
      <c r="AQ1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0" spans="1:44" x14ac:dyDescent="0.25">
      <c r="A1490" t="s">
        <v>5298</v>
      </c>
      <c r="B1490">
        <v>136627667</v>
      </c>
      <c r="C1490" t="s">
        <v>62</v>
      </c>
      <c r="E1490">
        <v>28614044</v>
      </c>
      <c r="F1490" t="s">
        <v>519</v>
      </c>
      <c r="G1490" t="s">
        <v>101</v>
      </c>
      <c r="I1490">
        <v>41071679</v>
      </c>
      <c r="J1490" t="s">
        <v>518</v>
      </c>
      <c r="K1490" s="9">
        <v>45659.575752314813</v>
      </c>
      <c r="L1490" s="9">
        <v>45659.575486111113</v>
      </c>
      <c r="M1490" s="9">
        <v>45659.575752314813</v>
      </c>
      <c r="N1490" t="s">
        <v>62</v>
      </c>
      <c r="O1490" t="s">
        <v>62</v>
      </c>
      <c r="P1490" s="8">
        <v>45659</v>
      </c>
      <c r="Q1490" t="s">
        <v>3864</v>
      </c>
      <c r="R1490" t="s">
        <v>4126</v>
      </c>
      <c r="S1490" t="s">
        <v>520</v>
      </c>
      <c r="T1490" t="s">
        <v>521</v>
      </c>
      <c r="V1490">
        <v>553132534023</v>
      </c>
      <c r="Y1490" t="s">
        <v>522</v>
      </c>
      <c r="Z1490" t="s">
        <v>106</v>
      </c>
      <c r="AA1490" t="s">
        <v>159</v>
      </c>
      <c r="AB1490" t="s">
        <v>523</v>
      </c>
      <c r="AC1490">
        <v>34006053</v>
      </c>
      <c r="AD1490" t="s">
        <v>524</v>
      </c>
      <c r="AE1490" t="s">
        <v>525</v>
      </c>
      <c r="AF1490">
        <v>102</v>
      </c>
      <c r="AG1490" t="s">
        <v>526</v>
      </c>
      <c r="AM1490" t="s">
        <v>119</v>
      </c>
      <c r="AP1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Row],[Comentário]]=back!C1491,back!B1491,""))))))))</f>
        <v/>
      </c>
      <c r="AQ1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1" spans="1:44" x14ac:dyDescent="0.25">
      <c r="A1491" t="s">
        <v>5298</v>
      </c>
      <c r="B1491">
        <v>136627643</v>
      </c>
      <c r="C1491" t="s">
        <v>62</v>
      </c>
      <c r="E1491">
        <v>28614044</v>
      </c>
      <c r="F1491" t="s">
        <v>519</v>
      </c>
      <c r="G1491" t="s">
        <v>101</v>
      </c>
      <c r="I1491">
        <v>41071679</v>
      </c>
      <c r="J1491" t="s">
        <v>518</v>
      </c>
      <c r="K1491" s="9">
        <v>45659.575486111113</v>
      </c>
      <c r="L1491" s="9">
        <v>45659.574606481481</v>
      </c>
      <c r="M1491" s="9">
        <v>45659.575486111113</v>
      </c>
      <c r="N1491" t="s">
        <v>62</v>
      </c>
      <c r="O1491" t="s">
        <v>62</v>
      </c>
      <c r="P1491" s="8">
        <v>45659</v>
      </c>
      <c r="Q1491" t="s">
        <v>3864</v>
      </c>
      <c r="R1491" t="s">
        <v>4123</v>
      </c>
      <c r="S1491" t="s">
        <v>520</v>
      </c>
      <c r="T1491" t="s">
        <v>521</v>
      </c>
      <c r="V1491">
        <v>553132534023</v>
      </c>
      <c r="Y1491" t="s">
        <v>522</v>
      </c>
      <c r="Z1491" t="s">
        <v>106</v>
      </c>
      <c r="AA1491" t="s">
        <v>159</v>
      </c>
      <c r="AB1491" t="s">
        <v>523</v>
      </c>
      <c r="AC1491">
        <v>34006053</v>
      </c>
      <c r="AD1491" t="s">
        <v>524</v>
      </c>
      <c r="AE1491" t="s">
        <v>525</v>
      </c>
      <c r="AF1491">
        <v>102</v>
      </c>
      <c r="AG1491" t="s">
        <v>526</v>
      </c>
      <c r="AM1491" t="s">
        <v>119</v>
      </c>
      <c r="AP1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Row],[Comentário]]=back!C1492,back!B1492,""))))))))</f>
        <v/>
      </c>
      <c r="AQ1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2" spans="1:44" x14ac:dyDescent="0.25">
      <c r="A1492" t="s">
        <v>5298</v>
      </c>
      <c r="B1492">
        <v>136627555</v>
      </c>
      <c r="C1492" t="s">
        <v>62</v>
      </c>
      <c r="E1492">
        <v>28614027</v>
      </c>
      <c r="F1492" t="s">
        <v>528</v>
      </c>
      <c r="G1492" t="s">
        <v>101</v>
      </c>
      <c r="I1492">
        <v>41071674</v>
      </c>
      <c r="J1492" t="s">
        <v>527</v>
      </c>
      <c r="K1492" s="9">
        <v>45659.574444444443</v>
      </c>
      <c r="L1492" s="9">
        <v>45659.573599537034</v>
      </c>
      <c r="M1492" s="9">
        <v>45659.574444444443</v>
      </c>
      <c r="N1492" t="s">
        <v>62</v>
      </c>
      <c r="O1492" t="s">
        <v>62</v>
      </c>
      <c r="P1492" s="8">
        <v>45659</v>
      </c>
      <c r="Q1492" t="s">
        <v>3864</v>
      </c>
      <c r="R1492" t="s">
        <v>4127</v>
      </c>
      <c r="S1492" t="s">
        <v>529</v>
      </c>
      <c r="T1492" t="s">
        <v>530</v>
      </c>
      <c r="V1492">
        <v>551121997881</v>
      </c>
      <c r="Y1492" t="s">
        <v>531</v>
      </c>
      <c r="Z1492" t="s">
        <v>106</v>
      </c>
      <c r="AA1492" t="s">
        <v>107</v>
      </c>
      <c r="AB1492" t="s">
        <v>279</v>
      </c>
      <c r="AC1492">
        <v>9220580</v>
      </c>
      <c r="AD1492" t="s">
        <v>532</v>
      </c>
      <c r="AE1492" t="s">
        <v>533</v>
      </c>
      <c r="AF1492">
        <v>500</v>
      </c>
      <c r="AM1492" t="s">
        <v>119</v>
      </c>
      <c r="AP1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Row],[Comentário]]=back!C1493,back!B1493,""))))))))</f>
        <v/>
      </c>
      <c r="AQ1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3" spans="1:44" x14ac:dyDescent="0.25">
      <c r="A1493" t="s">
        <v>5298</v>
      </c>
      <c r="B1493">
        <v>136627475</v>
      </c>
      <c r="C1493" t="s">
        <v>62</v>
      </c>
      <c r="E1493">
        <v>28614027</v>
      </c>
      <c r="F1493" t="s">
        <v>528</v>
      </c>
      <c r="G1493" t="s">
        <v>101</v>
      </c>
      <c r="I1493">
        <v>41071674</v>
      </c>
      <c r="J1493" t="s">
        <v>527</v>
      </c>
      <c r="K1493" s="9">
        <v>45659.573541666665</v>
      </c>
      <c r="L1493" s="9">
        <v>45659.572638888887</v>
      </c>
      <c r="M1493" s="9">
        <v>45659.573541666665</v>
      </c>
      <c r="N1493" t="s">
        <v>62</v>
      </c>
      <c r="O1493" t="s">
        <v>62</v>
      </c>
      <c r="P1493" s="8">
        <v>45659</v>
      </c>
      <c r="Q1493" t="s">
        <v>3864</v>
      </c>
      <c r="R1493" t="s">
        <v>4128</v>
      </c>
      <c r="S1493" t="s">
        <v>529</v>
      </c>
      <c r="T1493" t="s">
        <v>530</v>
      </c>
      <c r="V1493">
        <v>551121997881</v>
      </c>
      <c r="Y1493" t="s">
        <v>531</v>
      </c>
      <c r="Z1493" t="s">
        <v>106</v>
      </c>
      <c r="AA1493" t="s">
        <v>107</v>
      </c>
      <c r="AB1493" t="s">
        <v>279</v>
      </c>
      <c r="AC1493">
        <v>9220580</v>
      </c>
      <c r="AD1493" t="s">
        <v>532</v>
      </c>
      <c r="AE1493" t="s">
        <v>533</v>
      </c>
      <c r="AF1493">
        <v>500</v>
      </c>
      <c r="AM1493" t="s">
        <v>119</v>
      </c>
      <c r="AP1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Row],[Comentário]]=back!C1494,back!B1494,""))))))))</f>
        <v/>
      </c>
      <c r="AQ1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4" spans="1:44" x14ac:dyDescent="0.25">
      <c r="A1494" t="s">
        <v>5298</v>
      </c>
      <c r="B1494">
        <v>136627401</v>
      </c>
      <c r="C1494" t="s">
        <v>62</v>
      </c>
      <c r="E1494">
        <v>28614027</v>
      </c>
      <c r="F1494" t="s">
        <v>528</v>
      </c>
      <c r="G1494" t="s">
        <v>101</v>
      </c>
      <c r="I1494">
        <v>41071674</v>
      </c>
      <c r="J1494" t="s">
        <v>527</v>
      </c>
      <c r="K1494" s="9">
        <v>45659.572604166664</v>
      </c>
      <c r="L1494" s="9">
        <v>45659.571712962963</v>
      </c>
      <c r="M1494" s="9">
        <v>45659.572604166664</v>
      </c>
      <c r="N1494" t="s">
        <v>62</v>
      </c>
      <c r="O1494" t="s">
        <v>62</v>
      </c>
      <c r="P1494" s="8">
        <v>45659</v>
      </c>
      <c r="Q1494" t="s">
        <v>3864</v>
      </c>
      <c r="R1494" t="s">
        <v>4129</v>
      </c>
      <c r="S1494" t="s">
        <v>529</v>
      </c>
      <c r="T1494" t="s">
        <v>530</v>
      </c>
      <c r="V1494">
        <v>551121997881</v>
      </c>
      <c r="Y1494" t="s">
        <v>531</v>
      </c>
      <c r="Z1494" t="s">
        <v>106</v>
      </c>
      <c r="AA1494" t="s">
        <v>107</v>
      </c>
      <c r="AB1494" t="s">
        <v>279</v>
      </c>
      <c r="AC1494">
        <v>9220580</v>
      </c>
      <c r="AD1494" t="s">
        <v>532</v>
      </c>
      <c r="AE1494" t="s">
        <v>533</v>
      </c>
      <c r="AF1494">
        <v>500</v>
      </c>
      <c r="AM1494" t="s">
        <v>119</v>
      </c>
      <c r="AP1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Row],[Comentário]]=back!C1495,back!B1495,""))))))))</f>
        <v/>
      </c>
      <c r="AQ1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5" spans="1:44" x14ac:dyDescent="0.25">
      <c r="A1495" t="s">
        <v>5298</v>
      </c>
      <c r="B1495">
        <v>136627304</v>
      </c>
      <c r="C1495" t="s">
        <v>62</v>
      </c>
      <c r="E1495">
        <v>28614006</v>
      </c>
      <c r="F1495" t="s">
        <v>535</v>
      </c>
      <c r="G1495" t="s">
        <v>101</v>
      </c>
      <c r="I1495">
        <v>41071669</v>
      </c>
      <c r="J1495" t="s">
        <v>534</v>
      </c>
      <c r="K1495" s="9">
        <v>45659.571099537039</v>
      </c>
      <c r="L1495" s="9">
        <v>45659.570590277777</v>
      </c>
      <c r="M1495" s="9">
        <v>45659.571099537039</v>
      </c>
      <c r="N1495" t="s">
        <v>62</v>
      </c>
      <c r="O1495" t="s">
        <v>62</v>
      </c>
      <c r="P1495" s="8">
        <v>45659</v>
      </c>
      <c r="Q1495" t="s">
        <v>3864</v>
      </c>
      <c r="R1495" t="s">
        <v>4130</v>
      </c>
      <c r="S1495" t="s">
        <v>536</v>
      </c>
      <c r="Y1495" t="s">
        <v>537</v>
      </c>
      <c r="Z1495" t="s">
        <v>106</v>
      </c>
      <c r="AA1495" t="s">
        <v>107</v>
      </c>
      <c r="AB1495" t="s">
        <v>235</v>
      </c>
      <c r="AC1495">
        <v>8572810</v>
      </c>
      <c r="AD1495" t="s">
        <v>538</v>
      </c>
      <c r="AE1495" t="s">
        <v>539</v>
      </c>
      <c r="AF1495">
        <v>473</v>
      </c>
      <c r="AM1495" t="s">
        <v>119</v>
      </c>
      <c r="AP1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Row],[Comentário]]=back!C1496,back!B1496,""))))))))</f>
        <v/>
      </c>
      <c r="AQ1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6" spans="1:44" x14ac:dyDescent="0.25">
      <c r="A1496" t="s">
        <v>5298</v>
      </c>
      <c r="B1496">
        <v>136627210</v>
      </c>
      <c r="C1496" t="s">
        <v>62</v>
      </c>
      <c r="E1496">
        <v>28613972</v>
      </c>
      <c r="F1496" t="s">
        <v>2085</v>
      </c>
      <c r="G1496" t="s">
        <v>101</v>
      </c>
      <c r="I1496">
        <v>41071661</v>
      </c>
      <c r="J1496" t="s">
        <v>2084</v>
      </c>
      <c r="K1496" s="9">
        <v>45659.56994212963</v>
      </c>
      <c r="L1496" s="9">
        <v>45659.568576388891</v>
      </c>
      <c r="M1496" s="9">
        <v>45659.56994212963</v>
      </c>
      <c r="N1496" t="s">
        <v>62</v>
      </c>
      <c r="O1496" t="s">
        <v>62</v>
      </c>
      <c r="P1496" s="8">
        <v>45659</v>
      </c>
      <c r="Q1496" t="s">
        <v>3864</v>
      </c>
      <c r="R1496" t="s">
        <v>4131</v>
      </c>
      <c r="S1496" t="s">
        <v>2086</v>
      </c>
      <c r="T1496" t="s">
        <v>2087</v>
      </c>
      <c r="V1496">
        <v>558232172129</v>
      </c>
      <c r="Z1496" t="s">
        <v>106</v>
      </c>
      <c r="AA1496" t="s">
        <v>159</v>
      </c>
      <c r="AB1496" t="s">
        <v>2088</v>
      </c>
      <c r="AC1496">
        <v>38295000</v>
      </c>
      <c r="AD1496" t="s">
        <v>615</v>
      </c>
      <c r="AE1496" t="s">
        <v>2089</v>
      </c>
      <c r="AF1496">
        <v>0</v>
      </c>
      <c r="AM1496" t="s">
        <v>119</v>
      </c>
      <c r="AP1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Row],[Comentário]]=back!C1497,back!B1497,""))))))))</f>
        <v/>
      </c>
      <c r="AQ1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7" spans="1:44" x14ac:dyDescent="0.25">
      <c r="A1497" t="s">
        <v>5298</v>
      </c>
      <c r="B1497">
        <v>136627032</v>
      </c>
      <c r="C1497" t="s">
        <v>62</v>
      </c>
      <c r="E1497">
        <v>28613957</v>
      </c>
      <c r="F1497" t="s">
        <v>541</v>
      </c>
      <c r="G1497" t="s">
        <v>101</v>
      </c>
      <c r="I1497">
        <v>41071640</v>
      </c>
      <c r="J1497" t="s">
        <v>540</v>
      </c>
      <c r="K1497" s="9">
        <v>45659.566886574074</v>
      </c>
      <c r="L1497" s="9">
        <v>45659.566759259258</v>
      </c>
      <c r="M1497" s="9">
        <v>45659.566886574074</v>
      </c>
      <c r="N1497" t="s">
        <v>62</v>
      </c>
      <c r="O1497" t="s">
        <v>62</v>
      </c>
      <c r="P1497" s="8">
        <v>45659</v>
      </c>
      <c r="Q1497" t="s">
        <v>3864</v>
      </c>
      <c r="R1497" t="s">
        <v>4132</v>
      </c>
      <c r="S1497" t="s">
        <v>542</v>
      </c>
      <c r="T1497" t="s">
        <v>543</v>
      </c>
      <c r="V1497">
        <v>558433712352</v>
      </c>
      <c r="Y1497" t="s">
        <v>544</v>
      </c>
      <c r="Z1497" t="s">
        <v>106</v>
      </c>
      <c r="AA1497" t="s">
        <v>432</v>
      </c>
      <c r="AB1497" t="s">
        <v>433</v>
      </c>
      <c r="AC1497">
        <v>59056180</v>
      </c>
      <c r="AD1497" t="s">
        <v>545</v>
      </c>
      <c r="AE1497" t="s">
        <v>546</v>
      </c>
      <c r="AF1497">
        <v>1945</v>
      </c>
      <c r="AM1497" t="s">
        <v>119</v>
      </c>
      <c r="AP1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Row],[Comentário]]=back!C1498,back!B1498,""))))))))</f>
        <v/>
      </c>
      <c r="AQ1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8" spans="1:44" x14ac:dyDescent="0.25">
      <c r="A1498" t="s">
        <v>5298</v>
      </c>
      <c r="B1498">
        <v>136627016</v>
      </c>
      <c r="C1498" t="s">
        <v>62</v>
      </c>
      <c r="E1498">
        <v>28613957</v>
      </c>
      <c r="F1498" t="s">
        <v>541</v>
      </c>
      <c r="G1498" t="s">
        <v>101</v>
      </c>
      <c r="I1498">
        <v>41071640</v>
      </c>
      <c r="J1498" t="s">
        <v>540</v>
      </c>
      <c r="K1498" s="9">
        <v>45659.566736111112</v>
      </c>
      <c r="L1498" s="9">
        <v>45659.566550925927</v>
      </c>
      <c r="M1498" s="9">
        <v>45659.566736111112</v>
      </c>
      <c r="N1498" t="s">
        <v>62</v>
      </c>
      <c r="O1498" t="s">
        <v>62</v>
      </c>
      <c r="P1498" s="8">
        <v>45659</v>
      </c>
      <c r="Q1498" t="s">
        <v>3864</v>
      </c>
      <c r="R1498" t="s">
        <v>4133</v>
      </c>
      <c r="S1498" t="s">
        <v>542</v>
      </c>
      <c r="T1498" t="s">
        <v>543</v>
      </c>
      <c r="V1498">
        <v>558433712352</v>
      </c>
      <c r="Y1498" t="s">
        <v>544</v>
      </c>
      <c r="Z1498" t="s">
        <v>106</v>
      </c>
      <c r="AA1498" t="s">
        <v>432</v>
      </c>
      <c r="AB1498" t="s">
        <v>433</v>
      </c>
      <c r="AC1498">
        <v>59056180</v>
      </c>
      <c r="AD1498" t="s">
        <v>545</v>
      </c>
      <c r="AE1498" t="s">
        <v>546</v>
      </c>
      <c r="AF1498">
        <v>1945</v>
      </c>
      <c r="AM1498" t="s">
        <v>119</v>
      </c>
      <c r="AP1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Row],[Comentário]]=back!C1499,back!B1499,""))))))))</f>
        <v/>
      </c>
      <c r="AQ1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9" spans="1:44" x14ac:dyDescent="0.25">
      <c r="A1499" t="s">
        <v>5298</v>
      </c>
      <c r="B1499">
        <v>136627004</v>
      </c>
      <c r="C1499" t="s">
        <v>62</v>
      </c>
      <c r="E1499">
        <v>28613957</v>
      </c>
      <c r="F1499" t="s">
        <v>541</v>
      </c>
      <c r="G1499" t="s">
        <v>101</v>
      </c>
      <c r="I1499">
        <v>41071640</v>
      </c>
      <c r="J1499" t="s">
        <v>540</v>
      </c>
      <c r="K1499" s="9">
        <v>45659.566574074073</v>
      </c>
      <c r="L1499" s="9">
        <v>45659.566435185188</v>
      </c>
      <c r="M1499" s="9">
        <v>45659.566574074073</v>
      </c>
      <c r="N1499" t="s">
        <v>62</v>
      </c>
      <c r="O1499" t="s">
        <v>62</v>
      </c>
      <c r="P1499" s="8">
        <v>45659</v>
      </c>
      <c r="Q1499" t="s">
        <v>3864</v>
      </c>
      <c r="R1499" t="s">
        <v>4134</v>
      </c>
      <c r="S1499" t="s">
        <v>542</v>
      </c>
      <c r="T1499" t="s">
        <v>543</v>
      </c>
      <c r="V1499">
        <v>558433712352</v>
      </c>
      <c r="Y1499" t="s">
        <v>544</v>
      </c>
      <c r="Z1499" t="s">
        <v>106</v>
      </c>
      <c r="AA1499" t="s">
        <v>432</v>
      </c>
      <c r="AB1499" t="s">
        <v>433</v>
      </c>
      <c r="AC1499">
        <v>59056180</v>
      </c>
      <c r="AD1499" t="s">
        <v>545</v>
      </c>
      <c r="AE1499" t="s">
        <v>546</v>
      </c>
      <c r="AF1499">
        <v>1945</v>
      </c>
      <c r="AM1499" t="s">
        <v>119</v>
      </c>
      <c r="AP1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Row],[Comentário]]=back!C1500,back!B1500,""))))))))</f>
        <v/>
      </c>
      <c r="AQ1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0" spans="1:44" x14ac:dyDescent="0.25">
      <c r="A1500" t="s">
        <v>5298</v>
      </c>
      <c r="B1500">
        <v>136626687</v>
      </c>
      <c r="C1500" t="s">
        <v>62</v>
      </c>
      <c r="G1500" t="s">
        <v>101</v>
      </c>
      <c r="I1500">
        <v>41071629</v>
      </c>
      <c r="J1500" t="s">
        <v>1645</v>
      </c>
      <c r="K1500" s="9">
        <v>45659.561990740738</v>
      </c>
      <c r="L1500" s="9">
        <v>45659.560555555552</v>
      </c>
      <c r="M1500" s="9">
        <v>45659.561990740738</v>
      </c>
      <c r="N1500" t="s">
        <v>62</v>
      </c>
      <c r="O1500" t="s">
        <v>62</v>
      </c>
      <c r="P1500" s="8">
        <v>45659</v>
      </c>
      <c r="Q1500" t="s">
        <v>3864</v>
      </c>
      <c r="R1500" t="s">
        <v>4135</v>
      </c>
      <c r="S1500" t="s">
        <v>1647</v>
      </c>
      <c r="V1500">
        <v>551137433284</v>
      </c>
      <c r="Y1500" t="s">
        <v>1648</v>
      </c>
      <c r="Z1500" t="s">
        <v>106</v>
      </c>
      <c r="AA1500" t="s">
        <v>107</v>
      </c>
      <c r="AB1500" t="s">
        <v>743</v>
      </c>
      <c r="AC1500">
        <v>6715775</v>
      </c>
      <c r="AD1500" t="s">
        <v>1649</v>
      </c>
      <c r="AE1500" t="s">
        <v>1650</v>
      </c>
      <c r="AF1500">
        <v>185</v>
      </c>
      <c r="AG1500" t="s">
        <v>1651</v>
      </c>
      <c r="AM1500" t="s">
        <v>119</v>
      </c>
      <c r="AO1500" t="s">
        <v>104</v>
      </c>
      <c r="AP1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Row],[Comentário]]=back!C1501,back!B1501,""))))))))</f>
        <v/>
      </c>
      <c r="AQ1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1" spans="1:44" x14ac:dyDescent="0.25">
      <c r="A1501" t="s">
        <v>5298</v>
      </c>
      <c r="B1501">
        <v>136626545</v>
      </c>
      <c r="C1501" t="s">
        <v>62</v>
      </c>
      <c r="E1501">
        <v>28613938</v>
      </c>
      <c r="F1501" t="s">
        <v>1646</v>
      </c>
      <c r="G1501" t="s">
        <v>101</v>
      </c>
      <c r="I1501">
        <v>41071629</v>
      </c>
      <c r="J1501" t="s">
        <v>1645</v>
      </c>
      <c r="K1501" s="9">
        <v>45659.559502314813</v>
      </c>
      <c r="L1501" s="9">
        <v>45659.559212962966</v>
      </c>
      <c r="M1501" s="9">
        <v>45659.559502314813</v>
      </c>
      <c r="N1501" t="s">
        <v>62</v>
      </c>
      <c r="O1501" t="s">
        <v>62</v>
      </c>
      <c r="P1501" s="8">
        <v>45659</v>
      </c>
      <c r="Q1501" t="s">
        <v>3864</v>
      </c>
      <c r="R1501" t="s">
        <v>4136</v>
      </c>
      <c r="S1501" t="s">
        <v>1647</v>
      </c>
      <c r="V1501">
        <v>551137433284</v>
      </c>
      <c r="Y1501" t="s">
        <v>1648</v>
      </c>
      <c r="Z1501" t="s">
        <v>106</v>
      </c>
      <c r="AA1501" t="s">
        <v>107</v>
      </c>
      <c r="AB1501" t="s">
        <v>743</v>
      </c>
      <c r="AC1501">
        <v>6715775</v>
      </c>
      <c r="AD1501" t="s">
        <v>1649</v>
      </c>
      <c r="AE1501" t="s">
        <v>1650</v>
      </c>
      <c r="AF1501">
        <v>185</v>
      </c>
      <c r="AG1501" t="s">
        <v>1651</v>
      </c>
      <c r="AM1501" t="s">
        <v>119</v>
      </c>
      <c r="AP1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Row],[Comentário]]=back!C1502,back!B1502,""))))))))</f>
        <v/>
      </c>
      <c r="AQ1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2" spans="1:44" x14ac:dyDescent="0.25">
      <c r="A1502" t="s">
        <v>5298</v>
      </c>
      <c r="B1502">
        <v>136626535</v>
      </c>
      <c r="C1502" t="s">
        <v>62</v>
      </c>
      <c r="E1502">
        <v>28613938</v>
      </c>
      <c r="F1502" t="s">
        <v>1646</v>
      </c>
      <c r="G1502" t="s">
        <v>101</v>
      </c>
      <c r="I1502">
        <v>41071629</v>
      </c>
      <c r="J1502" t="s">
        <v>1645</v>
      </c>
      <c r="K1502" s="9">
        <v>45659.559270833335</v>
      </c>
      <c r="L1502" s="9">
        <v>45659.558611111112</v>
      </c>
      <c r="M1502" s="9">
        <v>45659.559270833335</v>
      </c>
      <c r="N1502" t="s">
        <v>62</v>
      </c>
      <c r="O1502" t="s">
        <v>62</v>
      </c>
      <c r="P1502" s="8">
        <v>45659</v>
      </c>
      <c r="Q1502" t="s">
        <v>3864</v>
      </c>
      <c r="R1502" t="s">
        <v>4137</v>
      </c>
      <c r="S1502" t="s">
        <v>1647</v>
      </c>
      <c r="V1502">
        <v>551137433284</v>
      </c>
      <c r="Y1502" t="s">
        <v>1648</v>
      </c>
      <c r="Z1502" t="s">
        <v>106</v>
      </c>
      <c r="AA1502" t="s">
        <v>107</v>
      </c>
      <c r="AB1502" t="s">
        <v>743</v>
      </c>
      <c r="AC1502">
        <v>6715775</v>
      </c>
      <c r="AD1502" t="s">
        <v>1649</v>
      </c>
      <c r="AE1502" t="s">
        <v>1650</v>
      </c>
      <c r="AF1502">
        <v>185</v>
      </c>
      <c r="AG1502" t="s">
        <v>1651</v>
      </c>
      <c r="AM1502" t="s">
        <v>119</v>
      </c>
      <c r="AP1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Row],[Comentário]]=back!C1503,back!B1503,""))))))))</f>
        <v/>
      </c>
      <c r="AQ1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3" spans="1:44" x14ac:dyDescent="0.25">
      <c r="A1503" t="s">
        <v>5298</v>
      </c>
      <c r="B1503">
        <v>136626461</v>
      </c>
      <c r="C1503" t="s">
        <v>62</v>
      </c>
      <c r="E1503">
        <v>28613883</v>
      </c>
      <c r="F1503" t="s">
        <v>2099</v>
      </c>
      <c r="G1503" t="s">
        <v>101</v>
      </c>
      <c r="I1503">
        <v>41071610</v>
      </c>
      <c r="J1503" t="s">
        <v>2098</v>
      </c>
      <c r="K1503" s="9">
        <v>45659.557442129626</v>
      </c>
      <c r="L1503" s="9">
        <v>45659.557256944441</v>
      </c>
      <c r="M1503" s="9">
        <v>45659.557442129626</v>
      </c>
      <c r="N1503" t="s">
        <v>62</v>
      </c>
      <c r="O1503" t="s">
        <v>62</v>
      </c>
      <c r="P1503" s="8">
        <v>45659</v>
      </c>
      <c r="Q1503" t="s">
        <v>3864</v>
      </c>
      <c r="R1503" t="s">
        <v>4138</v>
      </c>
      <c r="S1503" t="s">
        <v>2100</v>
      </c>
      <c r="T1503" t="s">
        <v>2101</v>
      </c>
      <c r="V1503">
        <v>553138292227</v>
      </c>
      <c r="Y1503" t="s">
        <v>2102</v>
      </c>
      <c r="Z1503" t="s">
        <v>106</v>
      </c>
      <c r="AA1503" t="s">
        <v>159</v>
      </c>
      <c r="AB1503" t="s">
        <v>2103</v>
      </c>
      <c r="AC1503">
        <v>35160238</v>
      </c>
      <c r="AD1503" t="s">
        <v>1354</v>
      </c>
      <c r="AE1503" t="s">
        <v>2104</v>
      </c>
      <c r="AF1503">
        <v>0</v>
      </c>
      <c r="AG1503" t="s">
        <v>2105</v>
      </c>
      <c r="AM1503" t="s">
        <v>119</v>
      </c>
      <c r="AP1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Row],[Comentário]]=back!C1504,back!B1504,""))))))))</f>
        <v/>
      </c>
      <c r="AQ1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4" spans="1:44" x14ac:dyDescent="0.25">
      <c r="A1504" t="s">
        <v>5298</v>
      </c>
      <c r="B1504">
        <v>136626450</v>
      </c>
      <c r="C1504" t="s">
        <v>62</v>
      </c>
      <c r="E1504">
        <v>28613883</v>
      </c>
      <c r="F1504" t="s">
        <v>2099</v>
      </c>
      <c r="G1504" t="s">
        <v>101</v>
      </c>
      <c r="I1504">
        <v>41071610</v>
      </c>
      <c r="J1504" t="s">
        <v>2098</v>
      </c>
      <c r="K1504" s="9">
        <v>45659.557222222225</v>
      </c>
      <c r="L1504" s="9">
        <v>45659.557037037041</v>
      </c>
      <c r="M1504" s="9">
        <v>45659.557222222225</v>
      </c>
      <c r="N1504" t="s">
        <v>62</v>
      </c>
      <c r="O1504" t="s">
        <v>62</v>
      </c>
      <c r="P1504" s="8">
        <v>45659</v>
      </c>
      <c r="Q1504" t="s">
        <v>3864</v>
      </c>
      <c r="R1504" t="s">
        <v>4139</v>
      </c>
      <c r="S1504" t="s">
        <v>2100</v>
      </c>
      <c r="T1504" t="s">
        <v>2101</v>
      </c>
      <c r="V1504">
        <v>553138292227</v>
      </c>
      <c r="Y1504" t="s">
        <v>2102</v>
      </c>
      <c r="Z1504" t="s">
        <v>106</v>
      </c>
      <c r="AA1504" t="s">
        <v>159</v>
      </c>
      <c r="AB1504" t="s">
        <v>2103</v>
      </c>
      <c r="AC1504">
        <v>35160238</v>
      </c>
      <c r="AD1504" t="s">
        <v>1354</v>
      </c>
      <c r="AE1504" t="s">
        <v>2104</v>
      </c>
      <c r="AF1504">
        <v>0</v>
      </c>
      <c r="AG1504" t="s">
        <v>2105</v>
      </c>
      <c r="AM1504" t="s">
        <v>119</v>
      </c>
      <c r="AP1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Row],[Comentário]]=back!C1505,back!B1505,""))))))))</f>
        <v/>
      </c>
      <c r="AQ1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5" spans="1:44" x14ac:dyDescent="0.25">
      <c r="A1505" t="s">
        <v>5298</v>
      </c>
      <c r="B1505">
        <v>136626442</v>
      </c>
      <c r="C1505" t="s">
        <v>62</v>
      </c>
      <c r="E1505">
        <v>28613883</v>
      </c>
      <c r="F1505" t="s">
        <v>2099</v>
      </c>
      <c r="G1505" t="s">
        <v>101</v>
      </c>
      <c r="I1505">
        <v>41071610</v>
      </c>
      <c r="J1505" t="s">
        <v>2098</v>
      </c>
      <c r="K1505" s="9">
        <v>45659.557071759256</v>
      </c>
      <c r="L1505" s="9">
        <v>45659.556828703702</v>
      </c>
      <c r="M1505" s="9">
        <v>45659.557071759256</v>
      </c>
      <c r="N1505" t="s">
        <v>62</v>
      </c>
      <c r="O1505" t="s">
        <v>62</v>
      </c>
      <c r="P1505" s="8">
        <v>45659</v>
      </c>
      <c r="Q1505" t="s">
        <v>3864</v>
      </c>
      <c r="R1505" t="s">
        <v>4140</v>
      </c>
      <c r="S1505" t="s">
        <v>2100</v>
      </c>
      <c r="T1505" t="s">
        <v>2101</v>
      </c>
      <c r="V1505">
        <v>553138292227</v>
      </c>
      <c r="Y1505" t="s">
        <v>2102</v>
      </c>
      <c r="Z1505" t="s">
        <v>106</v>
      </c>
      <c r="AA1505" t="s">
        <v>159</v>
      </c>
      <c r="AB1505" t="s">
        <v>2103</v>
      </c>
      <c r="AC1505">
        <v>35160238</v>
      </c>
      <c r="AD1505" t="s">
        <v>1354</v>
      </c>
      <c r="AE1505" t="s">
        <v>2104</v>
      </c>
      <c r="AF1505">
        <v>0</v>
      </c>
      <c r="AG1505" t="s">
        <v>2105</v>
      </c>
      <c r="AM1505" t="s">
        <v>119</v>
      </c>
      <c r="AP1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Row],[Comentário]]=back!C1506,back!B1506,""))))))))</f>
        <v/>
      </c>
      <c r="AQ1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6" spans="1:44" x14ac:dyDescent="0.25">
      <c r="A1506" t="s">
        <v>5298</v>
      </c>
      <c r="B1506">
        <v>136626420</v>
      </c>
      <c r="C1506" t="s">
        <v>62</v>
      </c>
      <c r="E1506">
        <v>28613883</v>
      </c>
      <c r="F1506" t="s">
        <v>2099</v>
      </c>
      <c r="G1506" t="s">
        <v>101</v>
      </c>
      <c r="I1506">
        <v>41071610</v>
      </c>
      <c r="J1506" t="s">
        <v>2098</v>
      </c>
      <c r="K1506" s="9">
        <v>45659.556712962964</v>
      </c>
      <c r="L1506" s="9">
        <v>45659.555405092593</v>
      </c>
      <c r="M1506" s="9">
        <v>45659.556712962964</v>
      </c>
      <c r="N1506" t="s">
        <v>62</v>
      </c>
      <c r="O1506" t="s">
        <v>62</v>
      </c>
      <c r="P1506" s="8">
        <v>45659</v>
      </c>
      <c r="Q1506" t="s">
        <v>3864</v>
      </c>
      <c r="R1506" t="s">
        <v>4141</v>
      </c>
      <c r="S1506" t="s">
        <v>2100</v>
      </c>
      <c r="T1506" t="s">
        <v>2101</v>
      </c>
      <c r="V1506">
        <v>553138292227</v>
      </c>
      <c r="Y1506" t="s">
        <v>2102</v>
      </c>
      <c r="Z1506" t="s">
        <v>106</v>
      </c>
      <c r="AA1506" t="s">
        <v>159</v>
      </c>
      <c r="AB1506" t="s">
        <v>2103</v>
      </c>
      <c r="AC1506">
        <v>35160238</v>
      </c>
      <c r="AD1506" t="s">
        <v>1354</v>
      </c>
      <c r="AE1506" t="s">
        <v>2104</v>
      </c>
      <c r="AF1506">
        <v>0</v>
      </c>
      <c r="AG1506" t="s">
        <v>2105</v>
      </c>
      <c r="AM1506" t="s">
        <v>119</v>
      </c>
      <c r="AP1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Row],[Comentário]]=back!C1507,back!B1507,""))))))))</f>
        <v/>
      </c>
      <c r="AQ1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7" spans="1:44" x14ac:dyDescent="0.25">
      <c r="A1507" t="s">
        <v>5298</v>
      </c>
      <c r="B1507">
        <v>136626363</v>
      </c>
      <c r="C1507" t="s">
        <v>62</v>
      </c>
      <c r="G1507" t="s">
        <v>101</v>
      </c>
      <c r="I1507">
        <v>41071610</v>
      </c>
      <c r="J1507" t="s">
        <v>2098</v>
      </c>
      <c r="K1507" s="9">
        <v>45659.555439814816</v>
      </c>
      <c r="L1507" s="9">
        <v>45659.555185185185</v>
      </c>
      <c r="M1507" s="9">
        <v>45659.555439814816</v>
      </c>
      <c r="N1507" t="s">
        <v>62</v>
      </c>
      <c r="O1507" t="s">
        <v>62</v>
      </c>
      <c r="P1507" s="8">
        <v>45659</v>
      </c>
      <c r="Q1507" t="s">
        <v>3864</v>
      </c>
      <c r="R1507" t="s">
        <v>4142</v>
      </c>
      <c r="S1507" t="s">
        <v>2100</v>
      </c>
      <c r="T1507" t="s">
        <v>2101</v>
      </c>
      <c r="V1507">
        <v>553138292227</v>
      </c>
      <c r="Y1507" t="s">
        <v>2102</v>
      </c>
      <c r="Z1507" t="s">
        <v>106</v>
      </c>
      <c r="AA1507" t="s">
        <v>159</v>
      </c>
      <c r="AB1507" t="s">
        <v>2103</v>
      </c>
      <c r="AC1507">
        <v>35160238</v>
      </c>
      <c r="AD1507" t="s">
        <v>1354</v>
      </c>
      <c r="AE1507" t="s">
        <v>2104</v>
      </c>
      <c r="AF1507">
        <v>0</v>
      </c>
      <c r="AG1507" t="s">
        <v>2105</v>
      </c>
      <c r="AM1507" t="s">
        <v>119</v>
      </c>
      <c r="AO1507" t="s">
        <v>104</v>
      </c>
      <c r="AP1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Row],[Comentário]]=back!C1508,back!B1508,""))))))))</f>
        <v/>
      </c>
      <c r="AQ1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8" spans="1:44" x14ac:dyDescent="0.25">
      <c r="A1508" t="s">
        <v>5298</v>
      </c>
      <c r="B1508">
        <v>136623965</v>
      </c>
      <c r="C1508" t="s">
        <v>62</v>
      </c>
      <c r="E1508">
        <v>28613825</v>
      </c>
      <c r="F1508" t="s">
        <v>548</v>
      </c>
      <c r="G1508" t="s">
        <v>101</v>
      </c>
      <c r="I1508">
        <v>41071590</v>
      </c>
      <c r="J1508" t="s">
        <v>547</v>
      </c>
      <c r="K1508" s="9">
        <v>45659.502974537034</v>
      </c>
      <c r="L1508" s="9">
        <v>45659.50240740741</v>
      </c>
      <c r="M1508" s="9">
        <v>45659.502974537034</v>
      </c>
      <c r="N1508" t="s">
        <v>62</v>
      </c>
      <c r="O1508" t="s">
        <v>62</v>
      </c>
      <c r="P1508" s="8">
        <v>45659</v>
      </c>
      <c r="Q1508" t="s">
        <v>3864</v>
      </c>
      <c r="R1508" t="s">
        <v>4143</v>
      </c>
      <c r="S1508" t="s">
        <v>549</v>
      </c>
      <c r="T1508" t="s">
        <v>550</v>
      </c>
      <c r="V1508">
        <v>554430287887</v>
      </c>
      <c r="Y1508" t="s">
        <v>551</v>
      </c>
      <c r="Z1508" t="s">
        <v>106</v>
      </c>
      <c r="AA1508" t="s">
        <v>315</v>
      </c>
      <c r="AB1508" t="s">
        <v>552</v>
      </c>
      <c r="AC1508">
        <v>87140000</v>
      </c>
      <c r="AD1508" t="s">
        <v>553</v>
      </c>
      <c r="AE1508" t="s">
        <v>554</v>
      </c>
      <c r="AF1508">
        <v>2760</v>
      </c>
      <c r="AM1508" t="s">
        <v>119</v>
      </c>
      <c r="AP1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Row],[Comentário]]=back!C1509,back!B1509,""))))))))</f>
        <v/>
      </c>
      <c r="AQ1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9" spans="1:44" x14ac:dyDescent="0.25">
      <c r="A1509" t="s">
        <v>5298</v>
      </c>
      <c r="B1509">
        <v>136623927</v>
      </c>
      <c r="C1509" t="s">
        <v>62</v>
      </c>
      <c r="E1509">
        <v>28613825</v>
      </c>
      <c r="F1509" t="s">
        <v>548</v>
      </c>
      <c r="G1509" t="s">
        <v>101</v>
      </c>
      <c r="I1509">
        <v>41071590</v>
      </c>
      <c r="J1509" t="s">
        <v>547</v>
      </c>
      <c r="K1509" s="9">
        <v>45659.502442129633</v>
      </c>
      <c r="L1509" s="9">
        <v>45659.502245370371</v>
      </c>
      <c r="M1509" s="9">
        <v>45659.502442129633</v>
      </c>
      <c r="N1509" t="s">
        <v>62</v>
      </c>
      <c r="O1509" t="s">
        <v>62</v>
      </c>
      <c r="P1509" s="8">
        <v>45659</v>
      </c>
      <c r="Q1509" t="s">
        <v>3864</v>
      </c>
      <c r="R1509" t="s">
        <v>4144</v>
      </c>
      <c r="S1509" t="s">
        <v>549</v>
      </c>
      <c r="T1509" t="s">
        <v>550</v>
      </c>
      <c r="V1509">
        <v>554430287887</v>
      </c>
      <c r="Y1509" t="s">
        <v>551</v>
      </c>
      <c r="Z1509" t="s">
        <v>106</v>
      </c>
      <c r="AA1509" t="s">
        <v>315</v>
      </c>
      <c r="AB1509" t="s">
        <v>552</v>
      </c>
      <c r="AC1509">
        <v>87140000</v>
      </c>
      <c r="AD1509" t="s">
        <v>553</v>
      </c>
      <c r="AE1509" t="s">
        <v>554</v>
      </c>
      <c r="AF1509">
        <v>2760</v>
      </c>
      <c r="AM1509" t="s">
        <v>119</v>
      </c>
      <c r="AP1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Row],[Comentário]]=back!C1510,back!B1510,""))))))))</f>
        <v/>
      </c>
      <c r="AQ1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0" spans="1:44" x14ac:dyDescent="0.25">
      <c r="A1510" t="s">
        <v>5298</v>
      </c>
      <c r="B1510">
        <v>136623912</v>
      </c>
      <c r="C1510" t="s">
        <v>62</v>
      </c>
      <c r="E1510">
        <v>28613825</v>
      </c>
      <c r="F1510" t="s">
        <v>548</v>
      </c>
      <c r="G1510" t="s">
        <v>101</v>
      </c>
      <c r="I1510">
        <v>41071590</v>
      </c>
      <c r="J1510" t="s">
        <v>547</v>
      </c>
      <c r="K1510" s="9">
        <v>45659.502291666664</v>
      </c>
      <c r="L1510" s="9">
        <v>45659.500277777777</v>
      </c>
      <c r="M1510" s="9">
        <v>45659.502291666664</v>
      </c>
      <c r="N1510" t="s">
        <v>62</v>
      </c>
      <c r="O1510" t="s">
        <v>62</v>
      </c>
      <c r="P1510" s="8">
        <v>45659</v>
      </c>
      <c r="Q1510" t="s">
        <v>3864</v>
      </c>
      <c r="R1510" t="s">
        <v>4145</v>
      </c>
      <c r="S1510" t="s">
        <v>549</v>
      </c>
      <c r="T1510" t="s">
        <v>550</v>
      </c>
      <c r="V1510">
        <v>554430287887</v>
      </c>
      <c r="Y1510" t="s">
        <v>551</v>
      </c>
      <c r="Z1510" t="s">
        <v>106</v>
      </c>
      <c r="AA1510" t="s">
        <v>315</v>
      </c>
      <c r="AB1510" t="s">
        <v>552</v>
      </c>
      <c r="AC1510">
        <v>87140000</v>
      </c>
      <c r="AD1510" t="s">
        <v>553</v>
      </c>
      <c r="AE1510" t="s">
        <v>554</v>
      </c>
      <c r="AF1510">
        <v>2760</v>
      </c>
      <c r="AM1510" t="s">
        <v>119</v>
      </c>
      <c r="AP1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Row],[Comentário]]=back!C1511,back!B1511,""))))))))</f>
        <v/>
      </c>
      <c r="AQ1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1" spans="1:44" x14ac:dyDescent="0.25">
      <c r="A1511" t="s">
        <v>5298</v>
      </c>
      <c r="B1511">
        <v>136623713</v>
      </c>
      <c r="C1511" t="s">
        <v>62</v>
      </c>
      <c r="E1511">
        <v>28613765</v>
      </c>
      <c r="F1511" t="s">
        <v>556</v>
      </c>
      <c r="G1511" t="s">
        <v>101</v>
      </c>
      <c r="I1511">
        <v>41071563</v>
      </c>
      <c r="J1511" t="s">
        <v>555</v>
      </c>
      <c r="K1511" s="9">
        <v>45659.499930555554</v>
      </c>
      <c r="L1511" s="9">
        <v>45659.499467592592</v>
      </c>
      <c r="M1511" s="9">
        <v>45659.499930555554</v>
      </c>
      <c r="N1511" t="s">
        <v>62</v>
      </c>
      <c r="O1511" t="s">
        <v>62</v>
      </c>
      <c r="P1511" s="8">
        <v>45659</v>
      </c>
      <c r="Q1511" t="s">
        <v>3864</v>
      </c>
      <c r="R1511" t="s">
        <v>4146</v>
      </c>
      <c r="S1511" t="s">
        <v>557</v>
      </c>
      <c r="V1511">
        <v>5515997541318</v>
      </c>
      <c r="Y1511" t="s">
        <v>558</v>
      </c>
      <c r="Z1511" t="s">
        <v>106</v>
      </c>
      <c r="AA1511" t="s">
        <v>159</v>
      </c>
      <c r="AB1511" t="s">
        <v>559</v>
      </c>
      <c r="AC1511">
        <v>32670025</v>
      </c>
      <c r="AD1511" t="s">
        <v>560</v>
      </c>
      <c r="AE1511" t="s">
        <v>561</v>
      </c>
      <c r="AF1511">
        <v>141</v>
      </c>
      <c r="AG1511" t="s">
        <v>562</v>
      </c>
      <c r="AM1511" t="s">
        <v>119</v>
      </c>
      <c r="AP1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Row],[Comentário]]=back!C1512,back!B1512,""))))))))</f>
        <v/>
      </c>
      <c r="AQ1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2" spans="1:44" x14ac:dyDescent="0.25">
      <c r="A1512" t="s">
        <v>5298</v>
      </c>
      <c r="B1512">
        <v>136623632</v>
      </c>
      <c r="C1512" t="s">
        <v>62</v>
      </c>
      <c r="E1512">
        <v>28613765</v>
      </c>
      <c r="F1512" t="s">
        <v>556</v>
      </c>
      <c r="G1512" t="s">
        <v>101</v>
      </c>
      <c r="I1512">
        <v>41071563</v>
      </c>
      <c r="J1512" t="s">
        <v>555</v>
      </c>
      <c r="K1512" s="9">
        <v>45659.498888888891</v>
      </c>
      <c r="L1512" s="9">
        <v>45659.49628472222</v>
      </c>
      <c r="M1512" s="9">
        <v>45659.498888888891</v>
      </c>
      <c r="N1512" t="s">
        <v>62</v>
      </c>
      <c r="O1512" t="s">
        <v>62</v>
      </c>
      <c r="P1512" s="8">
        <v>45659</v>
      </c>
      <c r="Q1512" t="s">
        <v>3864</v>
      </c>
      <c r="R1512" t="s">
        <v>4147</v>
      </c>
      <c r="S1512" t="s">
        <v>557</v>
      </c>
      <c r="V1512">
        <v>5515997541318</v>
      </c>
      <c r="Y1512" t="s">
        <v>558</v>
      </c>
      <c r="Z1512" t="s">
        <v>106</v>
      </c>
      <c r="AA1512" t="s">
        <v>159</v>
      </c>
      <c r="AB1512" t="s">
        <v>559</v>
      </c>
      <c r="AC1512">
        <v>32670025</v>
      </c>
      <c r="AD1512" t="s">
        <v>560</v>
      </c>
      <c r="AE1512" t="s">
        <v>561</v>
      </c>
      <c r="AF1512">
        <v>141</v>
      </c>
      <c r="AG1512" t="s">
        <v>562</v>
      </c>
      <c r="AM1512" t="s">
        <v>119</v>
      </c>
      <c r="AP1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Row],[Comentário]]=back!C1513,back!B1513,""))))))))</f>
        <v/>
      </c>
      <c r="AQ1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3" spans="1:44" x14ac:dyDescent="0.25">
      <c r="A1513" t="s">
        <v>5298</v>
      </c>
      <c r="B1513">
        <v>136623394</v>
      </c>
      <c r="C1513" t="s">
        <v>62</v>
      </c>
      <c r="E1513">
        <v>28613747</v>
      </c>
      <c r="F1513" t="s">
        <v>564</v>
      </c>
      <c r="G1513" t="s">
        <v>101</v>
      </c>
      <c r="I1513">
        <v>41071559</v>
      </c>
      <c r="J1513" t="s">
        <v>563</v>
      </c>
      <c r="K1513" s="9">
        <v>45659.496168981481</v>
      </c>
      <c r="L1513" s="9">
        <v>45659.495358796295</v>
      </c>
      <c r="M1513" s="9">
        <v>45659.496168981481</v>
      </c>
      <c r="N1513" t="s">
        <v>62</v>
      </c>
      <c r="O1513" t="s">
        <v>62</v>
      </c>
      <c r="P1513" s="8">
        <v>45659</v>
      </c>
      <c r="Q1513" t="s">
        <v>3864</v>
      </c>
      <c r="R1513" t="s">
        <v>4148</v>
      </c>
      <c r="S1513" t="s">
        <v>565</v>
      </c>
      <c r="T1513" t="s">
        <v>566</v>
      </c>
      <c r="Y1513" t="s">
        <v>567</v>
      </c>
      <c r="Z1513" t="s">
        <v>106</v>
      </c>
      <c r="AA1513" t="s">
        <v>107</v>
      </c>
      <c r="AB1513" t="s">
        <v>243</v>
      </c>
      <c r="AC1513">
        <v>7190010</v>
      </c>
      <c r="AD1513" t="s">
        <v>568</v>
      </c>
      <c r="AE1513" t="s">
        <v>569</v>
      </c>
      <c r="AF1513">
        <v>1357</v>
      </c>
      <c r="AM1513" t="s">
        <v>119</v>
      </c>
      <c r="AP1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Row],[Comentário]]=back!C1514,back!B1514,""))))))))</f>
        <v/>
      </c>
      <c r="AQ1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4" spans="1:44" x14ac:dyDescent="0.25">
      <c r="A1514" t="s">
        <v>5298</v>
      </c>
      <c r="B1514">
        <v>136623318</v>
      </c>
      <c r="C1514" t="s">
        <v>62</v>
      </c>
      <c r="E1514">
        <v>28613747</v>
      </c>
      <c r="F1514" t="s">
        <v>564</v>
      </c>
      <c r="G1514" t="s">
        <v>101</v>
      </c>
      <c r="I1514">
        <v>41071559</v>
      </c>
      <c r="J1514" t="s">
        <v>563</v>
      </c>
      <c r="K1514" s="9">
        <v>45659.495381944442</v>
      </c>
      <c r="L1514" s="9">
        <v>45659.494363425925</v>
      </c>
      <c r="M1514" s="9">
        <v>45659.495381944442</v>
      </c>
      <c r="N1514" t="s">
        <v>62</v>
      </c>
      <c r="O1514" t="s">
        <v>62</v>
      </c>
      <c r="P1514" s="8">
        <v>45659</v>
      </c>
      <c r="Q1514" t="s">
        <v>3864</v>
      </c>
      <c r="R1514" t="s">
        <v>4149</v>
      </c>
      <c r="S1514" t="s">
        <v>565</v>
      </c>
      <c r="T1514" t="s">
        <v>566</v>
      </c>
      <c r="Y1514" t="s">
        <v>567</v>
      </c>
      <c r="Z1514" t="s">
        <v>106</v>
      </c>
      <c r="AA1514" t="s">
        <v>107</v>
      </c>
      <c r="AB1514" t="s">
        <v>243</v>
      </c>
      <c r="AC1514">
        <v>7190010</v>
      </c>
      <c r="AD1514" t="s">
        <v>568</v>
      </c>
      <c r="AE1514" t="s">
        <v>569</v>
      </c>
      <c r="AF1514">
        <v>1357</v>
      </c>
      <c r="AM1514" t="s">
        <v>119</v>
      </c>
      <c r="AP1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Row],[Comentário]]=back!C1515,back!B1515,""))))))))</f>
        <v/>
      </c>
      <c r="AQ1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5" spans="1:44" x14ac:dyDescent="0.25">
      <c r="A1515" t="s">
        <v>5298</v>
      </c>
      <c r="B1515">
        <v>136623183</v>
      </c>
      <c r="C1515" t="s">
        <v>62</v>
      </c>
      <c r="E1515">
        <v>28613737</v>
      </c>
      <c r="F1515" t="s">
        <v>2138</v>
      </c>
      <c r="G1515" t="s">
        <v>101</v>
      </c>
      <c r="I1515">
        <v>41071551</v>
      </c>
      <c r="J1515" t="s">
        <v>2137</v>
      </c>
      <c r="K1515" s="9">
        <v>45659.493819444448</v>
      </c>
      <c r="L1515" s="9">
        <v>45659.49145833333</v>
      </c>
      <c r="M1515" s="9">
        <v>45659.493819444448</v>
      </c>
      <c r="N1515" t="s">
        <v>62</v>
      </c>
      <c r="O1515" t="s">
        <v>62</v>
      </c>
      <c r="P1515" s="8">
        <v>45659</v>
      </c>
      <c r="Q1515" t="s">
        <v>3864</v>
      </c>
      <c r="R1515" t="s">
        <v>4151</v>
      </c>
      <c r="S1515" t="s">
        <v>2139</v>
      </c>
      <c r="T1515" t="s">
        <v>2140</v>
      </c>
      <c r="V1515">
        <v>554632631200</v>
      </c>
      <c r="Z1515" t="s">
        <v>106</v>
      </c>
      <c r="AA1515" t="s">
        <v>315</v>
      </c>
      <c r="AB1515" t="s">
        <v>2003</v>
      </c>
      <c r="AC1515">
        <v>85555000</v>
      </c>
      <c r="AD1515" t="s">
        <v>2141</v>
      </c>
      <c r="AE1515" t="s">
        <v>2142</v>
      </c>
      <c r="AF1515">
        <v>1045</v>
      </c>
      <c r="AM1515" t="s">
        <v>119</v>
      </c>
      <c r="AP1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Row],[Comentário]]=back!C1516,back!B1516,""))))))))</f>
        <v/>
      </c>
      <c r="AQ1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6" spans="1:44" x14ac:dyDescent="0.25">
      <c r="A1516" t="s">
        <v>5298</v>
      </c>
      <c r="B1516">
        <v>136622542</v>
      </c>
      <c r="C1516" t="s">
        <v>62</v>
      </c>
      <c r="E1516">
        <v>28613737</v>
      </c>
      <c r="F1516" t="s">
        <v>2138</v>
      </c>
      <c r="G1516" t="s">
        <v>101</v>
      </c>
      <c r="I1516">
        <v>41071551</v>
      </c>
      <c r="J1516" t="s">
        <v>2137</v>
      </c>
      <c r="K1516" s="9">
        <v>45659.487071759257</v>
      </c>
      <c r="L1516" s="9">
        <v>45659.486574074072</v>
      </c>
      <c r="M1516" s="9">
        <v>45659.487071759257</v>
      </c>
      <c r="N1516" t="s">
        <v>62</v>
      </c>
      <c r="O1516" t="s">
        <v>62</v>
      </c>
      <c r="P1516" s="8">
        <v>45659</v>
      </c>
      <c r="Q1516" t="s">
        <v>3864</v>
      </c>
      <c r="R1516" t="s">
        <v>4152</v>
      </c>
      <c r="S1516" t="s">
        <v>2139</v>
      </c>
      <c r="T1516" t="s">
        <v>2140</v>
      </c>
      <c r="V1516">
        <v>554632631200</v>
      </c>
      <c r="Z1516" t="s">
        <v>106</v>
      </c>
      <c r="AA1516" t="s">
        <v>315</v>
      </c>
      <c r="AB1516" t="s">
        <v>2003</v>
      </c>
      <c r="AC1516">
        <v>85555000</v>
      </c>
      <c r="AD1516" t="s">
        <v>2141</v>
      </c>
      <c r="AE1516" t="s">
        <v>2142</v>
      </c>
      <c r="AF1516">
        <v>1045</v>
      </c>
      <c r="AM1516" t="s">
        <v>119</v>
      </c>
      <c r="AP1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Row],[Comentário]]=back!C1517,back!B1517,""))))))))</f>
        <v/>
      </c>
      <c r="AQ1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7" spans="1:44" x14ac:dyDescent="0.25">
      <c r="A1517" t="s">
        <v>5298</v>
      </c>
      <c r="B1517">
        <v>136620831</v>
      </c>
      <c r="C1517" t="s">
        <v>62</v>
      </c>
      <c r="E1517">
        <v>28613724</v>
      </c>
      <c r="F1517" t="s">
        <v>2163</v>
      </c>
      <c r="G1517" t="s">
        <v>101</v>
      </c>
      <c r="I1517">
        <v>41071544</v>
      </c>
      <c r="J1517" t="s">
        <v>2162</v>
      </c>
      <c r="K1517" s="9">
        <v>45659.471342592595</v>
      </c>
      <c r="L1517" s="9">
        <v>45659.470833333333</v>
      </c>
      <c r="M1517" s="9">
        <v>45659.471342592595</v>
      </c>
      <c r="N1517" t="s">
        <v>62</v>
      </c>
      <c r="O1517" t="s">
        <v>62</v>
      </c>
      <c r="P1517" s="8">
        <v>45659</v>
      </c>
      <c r="Q1517" t="s">
        <v>3868</v>
      </c>
      <c r="R1517" t="s">
        <v>41</v>
      </c>
      <c r="S1517" t="s">
        <v>2164</v>
      </c>
      <c r="T1517" t="s">
        <v>5582</v>
      </c>
      <c r="Y1517" t="s">
        <v>2165</v>
      </c>
      <c r="Z1517" t="s">
        <v>106</v>
      </c>
      <c r="AA1517" t="s">
        <v>148</v>
      </c>
      <c r="AB1517" t="s">
        <v>149</v>
      </c>
      <c r="AC1517">
        <v>22071100</v>
      </c>
      <c r="AD1517" t="s">
        <v>346</v>
      </c>
      <c r="AE1517" t="s">
        <v>628</v>
      </c>
      <c r="AF1517">
        <v>1302</v>
      </c>
      <c r="AG1517" t="s">
        <v>2166</v>
      </c>
      <c r="AM1517" t="s">
        <v>119</v>
      </c>
      <c r="AP1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Row],[Comentário]]=back!C1518,back!B1518,""))))))))</f>
        <v/>
      </c>
      <c r="AQ1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8" spans="1:44" x14ac:dyDescent="0.25">
      <c r="A1518" t="s">
        <v>5298</v>
      </c>
      <c r="B1518">
        <v>136620304</v>
      </c>
      <c r="C1518" t="s">
        <v>62</v>
      </c>
      <c r="E1518">
        <v>28613724</v>
      </c>
      <c r="F1518" t="s">
        <v>2163</v>
      </c>
      <c r="G1518" t="s">
        <v>101</v>
      </c>
      <c r="I1518">
        <v>41071544</v>
      </c>
      <c r="J1518" t="s">
        <v>2162</v>
      </c>
      <c r="K1518" s="9">
        <v>45659.467256944445</v>
      </c>
      <c r="L1518" s="9">
        <v>45659.465763888889</v>
      </c>
      <c r="M1518" s="9">
        <v>45659.467256944445</v>
      </c>
      <c r="N1518" t="s">
        <v>62</v>
      </c>
      <c r="O1518" t="s">
        <v>62</v>
      </c>
      <c r="P1518" s="8">
        <v>45659</v>
      </c>
      <c r="Q1518" t="s">
        <v>3864</v>
      </c>
      <c r="R1518" t="s">
        <v>4154</v>
      </c>
      <c r="S1518" t="s">
        <v>2164</v>
      </c>
      <c r="T1518" t="s">
        <v>5582</v>
      </c>
      <c r="Y1518" t="s">
        <v>2165</v>
      </c>
      <c r="Z1518" t="s">
        <v>106</v>
      </c>
      <c r="AA1518" t="s">
        <v>148</v>
      </c>
      <c r="AB1518" t="s">
        <v>149</v>
      </c>
      <c r="AC1518">
        <v>22071100</v>
      </c>
      <c r="AD1518" t="s">
        <v>346</v>
      </c>
      <c r="AE1518" t="s">
        <v>628</v>
      </c>
      <c r="AF1518">
        <v>1302</v>
      </c>
      <c r="AG1518" t="s">
        <v>2166</v>
      </c>
      <c r="AM1518" t="s">
        <v>119</v>
      </c>
      <c r="AP1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Row],[Comentário]]=back!C1519,back!B1519,""))))))))</f>
        <v/>
      </c>
      <c r="AQ1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9" spans="1:44" x14ac:dyDescent="0.25">
      <c r="A1519" t="s">
        <v>5298</v>
      </c>
      <c r="B1519">
        <v>136619677</v>
      </c>
      <c r="C1519" t="s">
        <v>62</v>
      </c>
      <c r="E1519">
        <v>28613673</v>
      </c>
      <c r="F1519" t="s">
        <v>571</v>
      </c>
      <c r="G1519" t="s">
        <v>101</v>
      </c>
      <c r="I1519">
        <v>41071530</v>
      </c>
      <c r="J1519" t="s">
        <v>570</v>
      </c>
      <c r="K1519" s="9">
        <v>45659.461006944446</v>
      </c>
      <c r="L1519" s="9">
        <v>45659.459398148145</v>
      </c>
      <c r="M1519" s="9">
        <v>45659.461006944446</v>
      </c>
      <c r="N1519" t="s">
        <v>62</v>
      </c>
      <c r="O1519" t="s">
        <v>62</v>
      </c>
      <c r="P1519" s="8">
        <v>45659</v>
      </c>
      <c r="Q1519" t="s">
        <v>3864</v>
      </c>
      <c r="R1519" t="s">
        <v>4155</v>
      </c>
      <c r="S1519" t="s">
        <v>572</v>
      </c>
      <c r="T1519" t="s">
        <v>573</v>
      </c>
      <c r="Y1519" t="s">
        <v>574</v>
      </c>
      <c r="Z1519" t="s">
        <v>106</v>
      </c>
      <c r="AA1519" t="s">
        <v>148</v>
      </c>
      <c r="AB1519" t="s">
        <v>149</v>
      </c>
      <c r="AC1519">
        <v>22051001</v>
      </c>
      <c r="AD1519" t="s">
        <v>346</v>
      </c>
      <c r="AE1519" t="s">
        <v>575</v>
      </c>
      <c r="AF1519">
        <v>727</v>
      </c>
      <c r="AG1519" t="s">
        <v>576</v>
      </c>
      <c r="AM1519" t="s">
        <v>119</v>
      </c>
      <c r="AP1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Row],[Comentário]]=back!C1520,back!B1520,""))))))))</f>
        <v/>
      </c>
      <c r="AQ1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0" spans="1:44" x14ac:dyDescent="0.25">
      <c r="A1520" t="s">
        <v>5298</v>
      </c>
      <c r="B1520">
        <v>136619507</v>
      </c>
      <c r="C1520" t="s">
        <v>62</v>
      </c>
      <c r="E1520">
        <v>28613673</v>
      </c>
      <c r="F1520" t="s">
        <v>571</v>
      </c>
      <c r="G1520" t="s">
        <v>101</v>
      </c>
      <c r="I1520">
        <v>41071530</v>
      </c>
      <c r="J1520" t="s">
        <v>570</v>
      </c>
      <c r="K1520" s="9">
        <v>45659.459421296298</v>
      </c>
      <c r="L1520" s="9">
        <v>45659.459155092591</v>
      </c>
      <c r="M1520" s="9">
        <v>45659.459421296298</v>
      </c>
      <c r="N1520" t="s">
        <v>62</v>
      </c>
      <c r="O1520" t="s">
        <v>62</v>
      </c>
      <c r="P1520" s="8">
        <v>45659</v>
      </c>
      <c r="Q1520" t="s">
        <v>3864</v>
      </c>
      <c r="R1520" t="s">
        <v>4156</v>
      </c>
      <c r="S1520" t="s">
        <v>572</v>
      </c>
      <c r="T1520" t="s">
        <v>573</v>
      </c>
      <c r="Y1520" t="s">
        <v>574</v>
      </c>
      <c r="Z1520" t="s">
        <v>106</v>
      </c>
      <c r="AA1520" t="s">
        <v>148</v>
      </c>
      <c r="AB1520" t="s">
        <v>149</v>
      </c>
      <c r="AC1520">
        <v>22051001</v>
      </c>
      <c r="AD1520" t="s">
        <v>346</v>
      </c>
      <c r="AE1520" t="s">
        <v>575</v>
      </c>
      <c r="AF1520">
        <v>727</v>
      </c>
      <c r="AG1520" t="s">
        <v>576</v>
      </c>
      <c r="AM1520" t="s">
        <v>119</v>
      </c>
      <c r="AP1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Row],[Comentário]]=back!C1521,back!B1521,""))))))))</f>
        <v/>
      </c>
      <c r="AQ1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1" spans="1:44" x14ac:dyDescent="0.25">
      <c r="A1521" t="s">
        <v>5298</v>
      </c>
      <c r="B1521">
        <v>136619386</v>
      </c>
      <c r="C1521" t="s">
        <v>62</v>
      </c>
      <c r="E1521">
        <v>28613666</v>
      </c>
      <c r="F1521" t="s">
        <v>2176</v>
      </c>
      <c r="G1521" t="s">
        <v>101</v>
      </c>
      <c r="I1521">
        <v>41071525</v>
      </c>
      <c r="J1521" t="s">
        <v>2175</v>
      </c>
      <c r="K1521" s="9">
        <v>45659.458252314813</v>
      </c>
      <c r="L1521" s="9">
        <v>45659.458333333336</v>
      </c>
      <c r="M1521" s="9">
        <v>45659.458252314813</v>
      </c>
      <c r="N1521" t="s">
        <v>62</v>
      </c>
      <c r="O1521" t="s">
        <v>62</v>
      </c>
      <c r="P1521" s="8">
        <v>45659</v>
      </c>
      <c r="Q1521" t="s">
        <v>3868</v>
      </c>
      <c r="R1521" t="s">
        <v>41</v>
      </c>
      <c r="S1521" t="s">
        <v>2177</v>
      </c>
      <c r="T1521" t="s">
        <v>2178</v>
      </c>
      <c r="V1521">
        <v>553131956939</v>
      </c>
      <c r="Y1521" t="s">
        <v>2179</v>
      </c>
      <c r="Z1521" t="s">
        <v>106</v>
      </c>
      <c r="AA1521" t="s">
        <v>159</v>
      </c>
      <c r="AB1521" t="s">
        <v>649</v>
      </c>
      <c r="AC1521">
        <v>30510000</v>
      </c>
      <c r="AD1521" t="s">
        <v>2180</v>
      </c>
      <c r="AE1521" t="s">
        <v>2181</v>
      </c>
      <c r="AF1521">
        <v>8754</v>
      </c>
      <c r="AM1521" t="s">
        <v>119</v>
      </c>
      <c r="AP1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Row],[Comentário]]=back!C1522,back!B1522,""))))))))</f>
        <v/>
      </c>
      <c r="AQ1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2" spans="1:44" x14ac:dyDescent="0.25">
      <c r="A1522" t="s">
        <v>5298</v>
      </c>
      <c r="B1522">
        <v>136619193</v>
      </c>
      <c r="C1522" t="s">
        <v>62</v>
      </c>
      <c r="E1522">
        <v>28613666</v>
      </c>
      <c r="F1522" t="s">
        <v>2176</v>
      </c>
      <c r="G1522" t="s">
        <v>101</v>
      </c>
      <c r="I1522">
        <v>41071525</v>
      </c>
      <c r="J1522" t="s">
        <v>2175</v>
      </c>
      <c r="K1522" s="9">
        <v>45659.456307870372</v>
      </c>
      <c r="L1522" s="9">
        <v>45659.454629629632</v>
      </c>
      <c r="M1522" s="9">
        <v>45659.456319444442</v>
      </c>
      <c r="N1522" t="s">
        <v>62</v>
      </c>
      <c r="O1522" t="s">
        <v>62</v>
      </c>
      <c r="P1522" s="8">
        <v>45659</v>
      </c>
      <c r="Q1522" t="s">
        <v>3864</v>
      </c>
      <c r="R1522" t="s">
        <v>4157</v>
      </c>
      <c r="S1522" t="s">
        <v>2177</v>
      </c>
      <c r="T1522" t="s">
        <v>2178</v>
      </c>
      <c r="V1522">
        <v>553131956939</v>
      </c>
      <c r="Y1522" t="s">
        <v>2179</v>
      </c>
      <c r="Z1522" t="s">
        <v>106</v>
      </c>
      <c r="AA1522" t="s">
        <v>159</v>
      </c>
      <c r="AB1522" t="s">
        <v>649</v>
      </c>
      <c r="AC1522">
        <v>30510000</v>
      </c>
      <c r="AD1522" t="s">
        <v>2180</v>
      </c>
      <c r="AE1522" t="s">
        <v>2181</v>
      </c>
      <c r="AF1522">
        <v>8754</v>
      </c>
      <c r="AM1522" t="s">
        <v>119</v>
      </c>
      <c r="AP1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Row],[Comentário]]=back!C1523,back!B1523,""))))))))</f>
        <v/>
      </c>
      <c r="AQ1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3" spans="1:44" x14ac:dyDescent="0.25">
      <c r="A1523" t="s">
        <v>5298</v>
      </c>
      <c r="B1523">
        <v>136618994</v>
      </c>
      <c r="C1523" t="s">
        <v>62</v>
      </c>
      <c r="E1523">
        <v>28613644</v>
      </c>
      <c r="F1523" t="s">
        <v>578</v>
      </c>
      <c r="G1523" t="s">
        <v>101</v>
      </c>
      <c r="I1523">
        <v>41071518</v>
      </c>
      <c r="J1523" t="s">
        <v>577</v>
      </c>
      <c r="K1523" s="9">
        <v>45659.454479166663</v>
      </c>
      <c r="L1523" s="9">
        <v>45659.453611111108</v>
      </c>
      <c r="M1523" s="9">
        <v>45659.454479166663</v>
      </c>
      <c r="N1523" t="s">
        <v>62</v>
      </c>
      <c r="O1523" t="s">
        <v>62</v>
      </c>
      <c r="P1523" s="8">
        <v>45659</v>
      </c>
      <c r="Q1523" t="s">
        <v>3864</v>
      </c>
      <c r="R1523" t="s">
        <v>4158</v>
      </c>
      <c r="S1523" t="s">
        <v>579</v>
      </c>
      <c r="Y1523" t="s">
        <v>580</v>
      </c>
      <c r="Z1523" t="s">
        <v>106</v>
      </c>
      <c r="AA1523" t="s">
        <v>581</v>
      </c>
      <c r="AB1523" t="s">
        <v>582</v>
      </c>
      <c r="AC1523">
        <v>71977180</v>
      </c>
      <c r="AD1523" t="s">
        <v>583</v>
      </c>
      <c r="AE1523" t="s">
        <v>584</v>
      </c>
      <c r="AF1523">
        <v>0</v>
      </c>
      <c r="AG1523" t="s">
        <v>585</v>
      </c>
      <c r="AM1523" t="s">
        <v>119</v>
      </c>
      <c r="AP1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Row],[Comentário]]=back!C1524,back!B1524,""))))))))</f>
        <v/>
      </c>
      <c r="AQ1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4" spans="1:44" x14ac:dyDescent="0.25">
      <c r="A1524" t="s">
        <v>5298</v>
      </c>
      <c r="B1524">
        <v>136618905</v>
      </c>
      <c r="C1524" t="s">
        <v>62</v>
      </c>
      <c r="E1524">
        <v>28613614</v>
      </c>
      <c r="F1524" t="s">
        <v>587</v>
      </c>
      <c r="G1524" t="s">
        <v>101</v>
      </c>
      <c r="I1524">
        <v>41071502</v>
      </c>
      <c r="J1524" t="s">
        <v>586</v>
      </c>
      <c r="K1524" s="9">
        <v>45659.453530092593</v>
      </c>
      <c r="L1524" s="9">
        <v>45659.452685185184</v>
      </c>
      <c r="M1524" s="9">
        <v>45659.453530092593</v>
      </c>
      <c r="N1524" t="s">
        <v>62</v>
      </c>
      <c r="O1524" t="s">
        <v>62</v>
      </c>
      <c r="P1524" s="8">
        <v>45659</v>
      </c>
      <c r="Q1524" t="s">
        <v>3864</v>
      </c>
      <c r="R1524" t="s">
        <v>4159</v>
      </c>
      <c r="S1524" t="s">
        <v>588</v>
      </c>
      <c r="T1524" t="s">
        <v>589</v>
      </c>
      <c r="Y1524" t="s">
        <v>590</v>
      </c>
      <c r="Z1524" t="s">
        <v>106</v>
      </c>
      <c r="AA1524" t="s">
        <v>107</v>
      </c>
      <c r="AB1524" t="s">
        <v>591</v>
      </c>
      <c r="AC1524">
        <v>8635150</v>
      </c>
      <c r="AD1524" t="s">
        <v>592</v>
      </c>
      <c r="AE1524" t="s">
        <v>593</v>
      </c>
      <c r="AF1524">
        <v>210</v>
      </c>
      <c r="AM1524" t="s">
        <v>119</v>
      </c>
      <c r="AP1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Row],[Comentário]]=back!C1525,back!B1525,""))))))))</f>
        <v/>
      </c>
      <c r="AQ1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5" spans="1:44" x14ac:dyDescent="0.25">
      <c r="A1525" t="s">
        <v>5298</v>
      </c>
      <c r="B1525">
        <v>136618778</v>
      </c>
      <c r="C1525" t="s">
        <v>62</v>
      </c>
      <c r="E1525">
        <v>28613614</v>
      </c>
      <c r="F1525" t="s">
        <v>587</v>
      </c>
      <c r="G1525" t="s">
        <v>101</v>
      </c>
      <c r="I1525">
        <v>41071502</v>
      </c>
      <c r="J1525" t="s">
        <v>586</v>
      </c>
      <c r="K1525" s="9">
        <v>45659.452650462961</v>
      </c>
      <c r="L1525" s="9">
        <v>45659.452141203707</v>
      </c>
      <c r="M1525" s="9">
        <v>45659.452650462961</v>
      </c>
      <c r="N1525" t="s">
        <v>62</v>
      </c>
      <c r="O1525" t="s">
        <v>62</v>
      </c>
      <c r="P1525" s="8">
        <v>45659</v>
      </c>
      <c r="Q1525" t="s">
        <v>3864</v>
      </c>
      <c r="R1525" t="s">
        <v>4160</v>
      </c>
      <c r="S1525" t="s">
        <v>588</v>
      </c>
      <c r="T1525" t="s">
        <v>589</v>
      </c>
      <c r="Y1525" t="s">
        <v>590</v>
      </c>
      <c r="Z1525" t="s">
        <v>106</v>
      </c>
      <c r="AA1525" t="s">
        <v>107</v>
      </c>
      <c r="AB1525" t="s">
        <v>591</v>
      </c>
      <c r="AC1525">
        <v>8635150</v>
      </c>
      <c r="AD1525" t="s">
        <v>592</v>
      </c>
      <c r="AE1525" t="s">
        <v>593</v>
      </c>
      <c r="AF1525">
        <v>210</v>
      </c>
      <c r="AM1525" t="s">
        <v>119</v>
      </c>
      <c r="AP1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Row],[Comentário]]=back!C1526,back!B1526,""))))))))</f>
        <v/>
      </c>
      <c r="AQ1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6" spans="1:44" x14ac:dyDescent="0.25">
      <c r="A1526" t="s">
        <v>5298</v>
      </c>
      <c r="B1526">
        <v>136618607</v>
      </c>
      <c r="C1526" t="s">
        <v>62</v>
      </c>
      <c r="E1526">
        <v>28613580</v>
      </c>
      <c r="F1526" t="s">
        <v>595</v>
      </c>
      <c r="G1526" t="s">
        <v>101</v>
      </c>
      <c r="I1526">
        <v>41071488</v>
      </c>
      <c r="J1526" t="s">
        <v>594</v>
      </c>
      <c r="K1526" s="9">
        <v>45659.451377314814</v>
      </c>
      <c r="L1526" s="9">
        <v>45659.450671296298</v>
      </c>
      <c r="M1526" s="9">
        <v>45659.451377314814</v>
      </c>
      <c r="N1526" t="s">
        <v>62</v>
      </c>
      <c r="O1526" t="s">
        <v>62</v>
      </c>
      <c r="P1526" s="8">
        <v>45659</v>
      </c>
      <c r="Q1526" t="s">
        <v>3864</v>
      </c>
      <c r="R1526" t="s">
        <v>4161</v>
      </c>
      <c r="S1526" t="s">
        <v>596</v>
      </c>
      <c r="Z1526" t="s">
        <v>106</v>
      </c>
      <c r="AA1526" t="s">
        <v>315</v>
      </c>
      <c r="AB1526" t="s">
        <v>597</v>
      </c>
      <c r="AC1526">
        <v>86072000</v>
      </c>
      <c r="AD1526" t="s">
        <v>598</v>
      </c>
      <c r="AE1526" t="s">
        <v>599</v>
      </c>
      <c r="AF1526">
        <v>6611</v>
      </c>
      <c r="AG1526" t="s">
        <v>600</v>
      </c>
      <c r="AM1526" t="s">
        <v>119</v>
      </c>
      <c r="AP1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Row],[Comentário]]=back!C1527,back!B1527,""))))))))</f>
        <v/>
      </c>
      <c r="AQ1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7" spans="1:44" x14ac:dyDescent="0.25">
      <c r="A1527" t="s">
        <v>5298</v>
      </c>
      <c r="B1527">
        <v>136618495</v>
      </c>
      <c r="C1527" t="s">
        <v>62</v>
      </c>
      <c r="E1527">
        <v>28613580</v>
      </c>
      <c r="F1527" t="s">
        <v>595</v>
      </c>
      <c r="G1527" t="s">
        <v>101</v>
      </c>
      <c r="I1527">
        <v>41071488</v>
      </c>
      <c r="J1527" t="s">
        <v>594</v>
      </c>
      <c r="K1527" s="9">
        <v>45659.450439814813</v>
      </c>
      <c r="L1527" s="9">
        <v>45659.450127314813</v>
      </c>
      <c r="M1527" s="9">
        <v>45659.450439814813</v>
      </c>
      <c r="N1527" t="s">
        <v>62</v>
      </c>
      <c r="O1527" t="s">
        <v>62</v>
      </c>
      <c r="P1527" s="8">
        <v>45659</v>
      </c>
      <c r="Q1527" t="s">
        <v>3864</v>
      </c>
      <c r="R1527" t="s">
        <v>4162</v>
      </c>
      <c r="S1527" t="s">
        <v>596</v>
      </c>
      <c r="Z1527" t="s">
        <v>106</v>
      </c>
      <c r="AA1527" t="s">
        <v>315</v>
      </c>
      <c r="AB1527" t="s">
        <v>597</v>
      </c>
      <c r="AC1527">
        <v>86072000</v>
      </c>
      <c r="AD1527" t="s">
        <v>598</v>
      </c>
      <c r="AE1527" t="s">
        <v>599</v>
      </c>
      <c r="AF1527">
        <v>6611</v>
      </c>
      <c r="AG1527" t="s">
        <v>600</v>
      </c>
      <c r="AM1527" t="s">
        <v>119</v>
      </c>
      <c r="AP1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Row],[Comentário]]=back!C1528,back!B1528,""))))))))</f>
        <v/>
      </c>
      <c r="AQ1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8" spans="1:44" x14ac:dyDescent="0.25">
      <c r="A1528" t="s">
        <v>5298</v>
      </c>
      <c r="B1528">
        <v>136618031</v>
      </c>
      <c r="C1528" t="s">
        <v>62</v>
      </c>
      <c r="E1528">
        <v>28613541</v>
      </c>
      <c r="F1528" t="s">
        <v>602</v>
      </c>
      <c r="G1528" t="s">
        <v>101</v>
      </c>
      <c r="I1528">
        <v>41071474</v>
      </c>
      <c r="J1528" t="s">
        <v>601</v>
      </c>
      <c r="K1528" s="9">
        <v>45659.446701388886</v>
      </c>
      <c r="L1528" s="9">
        <v>45659.445891203701</v>
      </c>
      <c r="M1528" s="9">
        <v>45659.446701388886</v>
      </c>
      <c r="N1528" t="s">
        <v>62</v>
      </c>
      <c r="O1528" t="s">
        <v>62</v>
      </c>
      <c r="P1528" s="8">
        <v>45659</v>
      </c>
      <c r="Q1528" t="s">
        <v>3864</v>
      </c>
      <c r="R1528" t="s">
        <v>4163</v>
      </c>
      <c r="S1528" t="s">
        <v>603</v>
      </c>
      <c r="T1528" t="s">
        <v>604</v>
      </c>
      <c r="V1528">
        <v>553134999019</v>
      </c>
      <c r="Y1528" t="s">
        <v>605</v>
      </c>
      <c r="Z1528" t="s">
        <v>106</v>
      </c>
      <c r="AA1528" t="s">
        <v>107</v>
      </c>
      <c r="AB1528" t="s">
        <v>606</v>
      </c>
      <c r="AC1528">
        <v>11573900</v>
      </c>
      <c r="AD1528" t="s">
        <v>607</v>
      </c>
      <c r="AE1528" t="s">
        <v>608</v>
      </c>
      <c r="AF1528">
        <v>0</v>
      </c>
      <c r="AM1528" t="s">
        <v>119</v>
      </c>
      <c r="AP1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Row],[Comentário]]=back!C1529,back!B1529,""))))))))</f>
        <v/>
      </c>
      <c r="AQ1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9" spans="1:44" x14ac:dyDescent="0.25">
      <c r="A1529" t="s">
        <v>5298</v>
      </c>
      <c r="B1529">
        <v>136617945</v>
      </c>
      <c r="C1529" t="s">
        <v>62</v>
      </c>
      <c r="E1529">
        <v>28613541</v>
      </c>
      <c r="F1529" t="s">
        <v>602</v>
      </c>
      <c r="G1529" t="s">
        <v>101</v>
      </c>
      <c r="I1529">
        <v>41071474</v>
      </c>
      <c r="J1529" t="s">
        <v>601</v>
      </c>
      <c r="K1529" s="9">
        <v>45659.445844907408</v>
      </c>
      <c r="L1529" s="9">
        <v>45659.445509259262</v>
      </c>
      <c r="M1529" s="9">
        <v>45659.445844907408</v>
      </c>
      <c r="N1529" t="s">
        <v>62</v>
      </c>
      <c r="O1529" t="s">
        <v>62</v>
      </c>
      <c r="P1529" s="8">
        <v>45659</v>
      </c>
      <c r="Q1529" t="s">
        <v>3864</v>
      </c>
      <c r="R1529" t="s">
        <v>4140</v>
      </c>
      <c r="S1529" t="s">
        <v>603</v>
      </c>
      <c r="T1529" t="s">
        <v>604</v>
      </c>
      <c r="V1529">
        <v>553134999019</v>
      </c>
      <c r="Y1529" t="s">
        <v>605</v>
      </c>
      <c r="Z1529" t="s">
        <v>106</v>
      </c>
      <c r="AA1529" t="s">
        <v>107</v>
      </c>
      <c r="AB1529" t="s">
        <v>606</v>
      </c>
      <c r="AC1529">
        <v>11573900</v>
      </c>
      <c r="AD1529" t="s">
        <v>607</v>
      </c>
      <c r="AE1529" t="s">
        <v>608</v>
      </c>
      <c r="AF1529">
        <v>0</v>
      </c>
      <c r="AM1529" t="s">
        <v>119</v>
      </c>
      <c r="AP1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Row],[Comentário]]=back!C1530,back!B1530,""))))))))</f>
        <v/>
      </c>
      <c r="AQ1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0" spans="1:44" x14ac:dyDescent="0.25">
      <c r="A1530" t="s">
        <v>5298</v>
      </c>
      <c r="B1530">
        <v>136617905</v>
      </c>
      <c r="C1530" t="s">
        <v>62</v>
      </c>
      <c r="E1530">
        <v>28613541</v>
      </c>
      <c r="F1530" t="s">
        <v>602</v>
      </c>
      <c r="G1530" t="s">
        <v>101</v>
      </c>
      <c r="I1530">
        <v>41071474</v>
      </c>
      <c r="J1530" t="s">
        <v>601</v>
      </c>
      <c r="K1530" s="9">
        <v>45659.445520833331</v>
      </c>
      <c r="L1530" s="9">
        <v>45659.444780092592</v>
      </c>
      <c r="M1530" s="9">
        <v>45659.445520833331</v>
      </c>
      <c r="N1530" t="s">
        <v>62</v>
      </c>
      <c r="O1530" t="s">
        <v>62</v>
      </c>
      <c r="P1530" s="8">
        <v>45659</v>
      </c>
      <c r="Q1530" t="s">
        <v>3864</v>
      </c>
      <c r="R1530" t="s">
        <v>4164</v>
      </c>
      <c r="S1530" t="s">
        <v>603</v>
      </c>
      <c r="T1530" t="s">
        <v>604</v>
      </c>
      <c r="V1530">
        <v>553134999019</v>
      </c>
      <c r="Y1530" t="s">
        <v>605</v>
      </c>
      <c r="Z1530" t="s">
        <v>106</v>
      </c>
      <c r="AA1530" t="s">
        <v>107</v>
      </c>
      <c r="AB1530" t="s">
        <v>606</v>
      </c>
      <c r="AC1530">
        <v>11573900</v>
      </c>
      <c r="AD1530" t="s">
        <v>607</v>
      </c>
      <c r="AE1530" t="s">
        <v>608</v>
      </c>
      <c r="AF1530">
        <v>0</v>
      </c>
      <c r="AM1530" t="s">
        <v>119</v>
      </c>
      <c r="AP1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Row],[Comentário]]=back!C1531,back!B1531,""))))))))</f>
        <v/>
      </c>
      <c r="AQ1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1" spans="1:44" x14ac:dyDescent="0.25">
      <c r="A1531" t="s">
        <v>5298</v>
      </c>
      <c r="B1531">
        <v>136617768</v>
      </c>
      <c r="C1531" t="s">
        <v>62</v>
      </c>
      <c r="E1531">
        <v>28613541</v>
      </c>
      <c r="F1531" t="s">
        <v>602</v>
      </c>
      <c r="G1531" t="s">
        <v>101</v>
      </c>
      <c r="I1531">
        <v>41071474</v>
      </c>
      <c r="J1531" t="s">
        <v>601</v>
      </c>
      <c r="K1531" s="9">
        <v>45659.44458333333</v>
      </c>
      <c r="L1531" s="9">
        <v>45659.443935185183</v>
      </c>
      <c r="M1531" s="9">
        <v>45659.44458333333</v>
      </c>
      <c r="N1531" t="s">
        <v>62</v>
      </c>
      <c r="O1531" t="s">
        <v>62</v>
      </c>
      <c r="P1531" s="8">
        <v>45659</v>
      </c>
      <c r="Q1531" t="s">
        <v>3864</v>
      </c>
      <c r="R1531" t="s">
        <v>4165</v>
      </c>
      <c r="S1531" t="s">
        <v>603</v>
      </c>
      <c r="T1531" t="s">
        <v>604</v>
      </c>
      <c r="V1531">
        <v>553134999019</v>
      </c>
      <c r="Y1531" t="s">
        <v>605</v>
      </c>
      <c r="Z1531" t="s">
        <v>106</v>
      </c>
      <c r="AA1531" t="s">
        <v>107</v>
      </c>
      <c r="AB1531" t="s">
        <v>606</v>
      </c>
      <c r="AC1531">
        <v>11573900</v>
      </c>
      <c r="AD1531" t="s">
        <v>607</v>
      </c>
      <c r="AE1531" t="s">
        <v>608</v>
      </c>
      <c r="AF1531">
        <v>0</v>
      </c>
      <c r="AM1531" t="s">
        <v>119</v>
      </c>
      <c r="AP1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Row],[Comentário]]=back!C1532,back!B1532,""))))))))</f>
        <v/>
      </c>
      <c r="AQ1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2" spans="1:44" x14ac:dyDescent="0.25">
      <c r="A1532" t="s">
        <v>5298</v>
      </c>
      <c r="B1532">
        <v>136617655</v>
      </c>
      <c r="C1532" t="s">
        <v>62</v>
      </c>
      <c r="E1532">
        <v>28613518</v>
      </c>
      <c r="F1532" t="s">
        <v>610</v>
      </c>
      <c r="G1532" t="s">
        <v>101</v>
      </c>
      <c r="I1532">
        <v>41071461</v>
      </c>
      <c r="J1532" t="s">
        <v>609</v>
      </c>
      <c r="K1532" s="9">
        <v>45659.443622685183</v>
      </c>
      <c r="L1532" s="9">
        <v>45659.44295138889</v>
      </c>
      <c r="M1532" s="9">
        <v>45659.443622685183</v>
      </c>
      <c r="N1532" t="s">
        <v>62</v>
      </c>
      <c r="O1532" t="s">
        <v>62</v>
      </c>
      <c r="P1532" s="8">
        <v>45659</v>
      </c>
      <c r="Q1532" t="s">
        <v>3864</v>
      </c>
      <c r="R1532" t="s">
        <v>4166</v>
      </c>
      <c r="S1532" t="s">
        <v>611</v>
      </c>
      <c r="Y1532" t="s">
        <v>612</v>
      </c>
      <c r="Z1532" t="s">
        <v>106</v>
      </c>
      <c r="AA1532" t="s">
        <v>613</v>
      </c>
      <c r="AB1532" t="s">
        <v>614</v>
      </c>
      <c r="AC1532">
        <v>45345000</v>
      </c>
      <c r="AD1532" t="s">
        <v>615</v>
      </c>
      <c r="AE1532" t="s">
        <v>616</v>
      </c>
      <c r="AF1532">
        <v>2</v>
      </c>
      <c r="AM1532" t="s">
        <v>119</v>
      </c>
      <c r="AP1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Row],[Comentário]]=back!C1533,back!B1533,""))))))))</f>
        <v/>
      </c>
      <c r="AQ1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3" spans="1:44" x14ac:dyDescent="0.25">
      <c r="A1533" t="s">
        <v>5298</v>
      </c>
      <c r="B1533">
        <v>136617565</v>
      </c>
      <c r="C1533" t="s">
        <v>62</v>
      </c>
      <c r="E1533">
        <v>28613501</v>
      </c>
      <c r="F1533" t="s">
        <v>618</v>
      </c>
      <c r="G1533" t="s">
        <v>101</v>
      </c>
      <c r="I1533">
        <v>41071457</v>
      </c>
      <c r="J1533" t="s">
        <v>617</v>
      </c>
      <c r="K1533" s="9">
        <v>45659.442893518521</v>
      </c>
      <c r="L1533" s="9">
        <v>45659.442280092589</v>
      </c>
      <c r="M1533" s="9">
        <v>45659.442893518521</v>
      </c>
      <c r="N1533" t="s">
        <v>62</v>
      </c>
      <c r="O1533" t="s">
        <v>62</v>
      </c>
      <c r="P1533" s="8">
        <v>45659</v>
      </c>
      <c r="Q1533" t="s">
        <v>3864</v>
      </c>
      <c r="R1533" t="s">
        <v>4167</v>
      </c>
      <c r="S1533" t="s">
        <v>619</v>
      </c>
      <c r="T1533" t="s">
        <v>620</v>
      </c>
      <c r="Y1533" t="s">
        <v>621</v>
      </c>
      <c r="Z1533" t="s">
        <v>106</v>
      </c>
      <c r="AA1533" t="s">
        <v>107</v>
      </c>
      <c r="AB1533" t="s">
        <v>622</v>
      </c>
      <c r="AC1533">
        <v>15132030</v>
      </c>
      <c r="AD1533" t="s">
        <v>623</v>
      </c>
      <c r="AE1533" t="s">
        <v>624</v>
      </c>
      <c r="AF1533">
        <v>2370</v>
      </c>
      <c r="AM1533" t="s">
        <v>119</v>
      </c>
      <c r="AP1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Row],[Comentário]]=back!C1534,back!B1534,""))))))))</f>
        <v/>
      </c>
      <c r="AQ1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4" spans="1:44" x14ac:dyDescent="0.25">
      <c r="A1534" t="s">
        <v>5298</v>
      </c>
      <c r="B1534">
        <v>136617440</v>
      </c>
      <c r="C1534" t="s">
        <v>62</v>
      </c>
      <c r="E1534">
        <v>28613501</v>
      </c>
      <c r="F1534" t="s">
        <v>618</v>
      </c>
      <c r="G1534" t="s">
        <v>101</v>
      </c>
      <c r="I1534">
        <v>41071457</v>
      </c>
      <c r="J1534" t="s">
        <v>617</v>
      </c>
      <c r="K1534" s="9">
        <v>45659.441712962966</v>
      </c>
      <c r="L1534" s="9">
        <v>45659.440833333334</v>
      </c>
      <c r="M1534" s="9">
        <v>45659.441712962966</v>
      </c>
      <c r="N1534" t="s">
        <v>62</v>
      </c>
      <c r="O1534" t="s">
        <v>62</v>
      </c>
      <c r="P1534" s="8">
        <v>45659</v>
      </c>
      <c r="Q1534" t="s">
        <v>3864</v>
      </c>
      <c r="R1534" t="s">
        <v>4168</v>
      </c>
      <c r="S1534" t="s">
        <v>619</v>
      </c>
      <c r="T1534" t="s">
        <v>620</v>
      </c>
      <c r="Y1534" t="s">
        <v>621</v>
      </c>
      <c r="Z1534" t="s">
        <v>106</v>
      </c>
      <c r="AA1534" t="s">
        <v>107</v>
      </c>
      <c r="AB1534" t="s">
        <v>622</v>
      </c>
      <c r="AC1534">
        <v>15132030</v>
      </c>
      <c r="AD1534" t="s">
        <v>623</v>
      </c>
      <c r="AE1534" t="s">
        <v>624</v>
      </c>
      <c r="AF1534">
        <v>2370</v>
      </c>
      <c r="AM1534" t="s">
        <v>119</v>
      </c>
      <c r="AP1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Row],[Comentário]]=back!C1535,back!B1535,""))))))))</f>
        <v/>
      </c>
      <c r="AQ1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5" spans="1:44" x14ac:dyDescent="0.25">
      <c r="A1535" t="s">
        <v>5298</v>
      </c>
      <c r="B1535">
        <v>136617222</v>
      </c>
      <c r="C1535" t="s">
        <v>62</v>
      </c>
      <c r="E1535">
        <v>28613488</v>
      </c>
      <c r="F1535" t="s">
        <v>626</v>
      </c>
      <c r="G1535" t="s">
        <v>101</v>
      </c>
      <c r="I1535">
        <v>41071449</v>
      </c>
      <c r="J1535" t="s">
        <v>625</v>
      </c>
      <c r="K1535" s="9">
        <v>45659.440243055556</v>
      </c>
      <c r="L1535" s="9">
        <v>45659.438657407409</v>
      </c>
      <c r="M1535" s="9">
        <v>45659.440243055556</v>
      </c>
      <c r="N1535" t="s">
        <v>62</v>
      </c>
      <c r="O1535" t="s">
        <v>62</v>
      </c>
      <c r="P1535" s="8">
        <v>45659</v>
      </c>
      <c r="Q1535" t="s">
        <v>3864</v>
      </c>
      <c r="R1535" t="s">
        <v>4169</v>
      </c>
      <c r="S1535" t="s">
        <v>627</v>
      </c>
      <c r="Z1535" t="s">
        <v>106</v>
      </c>
      <c r="AA1535" t="s">
        <v>148</v>
      </c>
      <c r="AB1535" t="s">
        <v>149</v>
      </c>
      <c r="AC1535">
        <v>22011060</v>
      </c>
      <c r="AD1535" t="s">
        <v>346</v>
      </c>
      <c r="AE1535" t="s">
        <v>628</v>
      </c>
      <c r="AF1535">
        <v>98</v>
      </c>
      <c r="AG1535" t="s">
        <v>629</v>
      </c>
      <c r="AM1535" t="s">
        <v>119</v>
      </c>
      <c r="AP1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Row],[Comentário]]=back!C1536,back!B1536,""))))))))</f>
        <v/>
      </c>
      <c r="AQ1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6" spans="1:44" x14ac:dyDescent="0.25">
      <c r="A1536" t="s">
        <v>5298</v>
      </c>
      <c r="B1536">
        <v>136616893</v>
      </c>
      <c r="C1536" t="s">
        <v>62</v>
      </c>
      <c r="E1536">
        <v>28629489</v>
      </c>
      <c r="F1536" t="s">
        <v>631</v>
      </c>
      <c r="G1536" t="s">
        <v>101</v>
      </c>
      <c r="I1536">
        <v>41075833</v>
      </c>
      <c r="J1536" t="s">
        <v>630</v>
      </c>
      <c r="K1536" s="9">
        <v>45659.438587962963</v>
      </c>
      <c r="L1536" s="9">
        <v>45659.437696759262</v>
      </c>
      <c r="M1536" s="9">
        <v>45659.438587962963</v>
      </c>
      <c r="N1536" t="s">
        <v>62</v>
      </c>
      <c r="O1536" t="s">
        <v>62</v>
      </c>
      <c r="P1536" s="8">
        <v>45659</v>
      </c>
      <c r="Q1536" t="s">
        <v>3864</v>
      </c>
      <c r="R1536" t="s">
        <v>4170</v>
      </c>
      <c r="S1536" t="s">
        <v>632</v>
      </c>
      <c r="T1536" t="s">
        <v>633</v>
      </c>
      <c r="V1536">
        <v>552124188439</v>
      </c>
      <c r="Z1536" t="s">
        <v>106</v>
      </c>
      <c r="AA1536" t="s">
        <v>148</v>
      </c>
      <c r="AB1536" t="s">
        <v>149</v>
      </c>
      <c r="AC1536">
        <v>21720161</v>
      </c>
      <c r="AD1536" t="s">
        <v>634</v>
      </c>
      <c r="AE1536" t="s">
        <v>635</v>
      </c>
      <c r="AF1536">
        <v>3400</v>
      </c>
      <c r="AM1536" t="s">
        <v>119</v>
      </c>
      <c r="AP1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Row],[Comentário]]=back!C1537,back!B1537,""))))))))</f>
        <v/>
      </c>
      <c r="AQ1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7" spans="1:44" x14ac:dyDescent="0.25">
      <c r="A1537" t="s">
        <v>5298</v>
      </c>
      <c r="B1537">
        <v>136616764</v>
      </c>
      <c r="C1537" t="s">
        <v>62</v>
      </c>
      <c r="E1537">
        <v>28629489</v>
      </c>
      <c r="F1537" t="s">
        <v>631</v>
      </c>
      <c r="G1537" t="s">
        <v>101</v>
      </c>
      <c r="I1537">
        <v>41075833</v>
      </c>
      <c r="J1537" t="s">
        <v>630</v>
      </c>
      <c r="K1537" s="9">
        <v>45659.437696759262</v>
      </c>
      <c r="L1537" s="9">
        <v>45659.436956018515</v>
      </c>
      <c r="M1537" s="9">
        <v>45659.437696759262</v>
      </c>
      <c r="N1537" t="s">
        <v>62</v>
      </c>
      <c r="O1537" t="s">
        <v>62</v>
      </c>
      <c r="P1537" s="8">
        <v>45659</v>
      </c>
      <c r="Q1537" t="s">
        <v>3864</v>
      </c>
      <c r="R1537" t="s">
        <v>4171</v>
      </c>
      <c r="S1537" t="s">
        <v>632</v>
      </c>
      <c r="T1537" t="s">
        <v>633</v>
      </c>
      <c r="V1537">
        <v>552124188439</v>
      </c>
      <c r="Z1537" t="s">
        <v>106</v>
      </c>
      <c r="AA1537" t="s">
        <v>148</v>
      </c>
      <c r="AB1537" t="s">
        <v>149</v>
      </c>
      <c r="AC1537">
        <v>21720161</v>
      </c>
      <c r="AD1537" t="s">
        <v>634</v>
      </c>
      <c r="AE1537" t="s">
        <v>635</v>
      </c>
      <c r="AF1537">
        <v>3400</v>
      </c>
      <c r="AM1537" t="s">
        <v>119</v>
      </c>
      <c r="AP1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Row],[Comentário]]=back!C1538,back!B1538,""))))))))</f>
        <v/>
      </c>
      <c r="AQ1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8" spans="1:44" x14ac:dyDescent="0.25">
      <c r="A1538" t="s">
        <v>5298</v>
      </c>
      <c r="B1538">
        <v>136616671</v>
      </c>
      <c r="C1538" t="s">
        <v>62</v>
      </c>
      <c r="E1538">
        <v>28629489</v>
      </c>
      <c r="F1538" t="s">
        <v>631</v>
      </c>
      <c r="G1538" t="s">
        <v>101</v>
      </c>
      <c r="I1538">
        <v>41075833</v>
      </c>
      <c r="J1538" t="s">
        <v>630</v>
      </c>
      <c r="K1538" s="9">
        <v>45659.436979166669</v>
      </c>
      <c r="L1538" s="9">
        <v>45659.436157407406</v>
      </c>
      <c r="M1538" s="9">
        <v>45659.436979166669</v>
      </c>
      <c r="N1538" t="s">
        <v>62</v>
      </c>
      <c r="O1538" t="s">
        <v>62</v>
      </c>
      <c r="P1538" s="8">
        <v>45659</v>
      </c>
      <c r="Q1538" t="s">
        <v>3864</v>
      </c>
      <c r="R1538" t="s">
        <v>3912</v>
      </c>
      <c r="S1538" t="s">
        <v>632</v>
      </c>
      <c r="T1538" t="s">
        <v>633</v>
      </c>
      <c r="V1538">
        <v>552124188439</v>
      </c>
      <c r="Z1538" t="s">
        <v>106</v>
      </c>
      <c r="AA1538" t="s">
        <v>148</v>
      </c>
      <c r="AB1538" t="s">
        <v>149</v>
      </c>
      <c r="AC1538">
        <v>21720161</v>
      </c>
      <c r="AD1538" t="s">
        <v>634</v>
      </c>
      <c r="AE1538" t="s">
        <v>635</v>
      </c>
      <c r="AF1538">
        <v>3400</v>
      </c>
      <c r="AM1538" t="s">
        <v>119</v>
      </c>
      <c r="AP15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Row],[Comentário]]=back!C1539,back!B1539,""))))))))</f>
        <v/>
      </c>
      <c r="AQ15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9" spans="1:44" x14ac:dyDescent="0.25">
      <c r="A1539" t="s">
        <v>5298</v>
      </c>
      <c r="B1539">
        <v>136616585</v>
      </c>
      <c r="C1539" t="s">
        <v>62</v>
      </c>
      <c r="E1539">
        <v>28629489</v>
      </c>
      <c r="F1539" t="s">
        <v>631</v>
      </c>
      <c r="G1539" t="s">
        <v>101</v>
      </c>
      <c r="I1539">
        <v>41075833</v>
      </c>
      <c r="J1539" t="s">
        <v>630</v>
      </c>
      <c r="K1539" s="9">
        <v>45659.436180555553</v>
      </c>
      <c r="L1539" s="9">
        <v>45659.436018518521</v>
      </c>
      <c r="M1539" s="9">
        <v>45659.436180555553</v>
      </c>
      <c r="N1539" t="s">
        <v>62</v>
      </c>
      <c r="O1539" t="s">
        <v>62</v>
      </c>
      <c r="P1539" s="8">
        <v>45659</v>
      </c>
      <c r="Q1539" t="s">
        <v>3864</v>
      </c>
      <c r="R1539" t="s">
        <v>4172</v>
      </c>
      <c r="S1539" t="s">
        <v>632</v>
      </c>
      <c r="T1539" t="s">
        <v>633</v>
      </c>
      <c r="V1539">
        <v>552124188439</v>
      </c>
      <c r="Z1539" t="s">
        <v>106</v>
      </c>
      <c r="AA1539" t="s">
        <v>148</v>
      </c>
      <c r="AB1539" t="s">
        <v>149</v>
      </c>
      <c r="AC1539">
        <v>21720161</v>
      </c>
      <c r="AD1539" t="s">
        <v>634</v>
      </c>
      <c r="AE1539" t="s">
        <v>635</v>
      </c>
      <c r="AF1539">
        <v>3400</v>
      </c>
      <c r="AM1539" t="s">
        <v>119</v>
      </c>
      <c r="AP15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Row],[Comentário]]=back!C1540,back!B1540,""))))))))</f>
        <v/>
      </c>
      <c r="AQ15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0" spans="1:44" x14ac:dyDescent="0.25">
      <c r="A1540" t="s">
        <v>5298</v>
      </c>
      <c r="B1540">
        <v>136616242</v>
      </c>
      <c r="C1540" t="s">
        <v>62</v>
      </c>
      <c r="E1540">
        <v>28613471</v>
      </c>
      <c r="F1540" t="s">
        <v>2205</v>
      </c>
      <c r="G1540" t="s">
        <v>101</v>
      </c>
      <c r="I1540">
        <v>41071434</v>
      </c>
      <c r="J1540" t="s">
        <v>2204</v>
      </c>
      <c r="K1540" s="9">
        <v>45659.432743055557</v>
      </c>
      <c r="L1540" s="9">
        <v>45659.43209490741</v>
      </c>
      <c r="M1540" s="9">
        <v>45659.432743055557</v>
      </c>
      <c r="N1540" t="s">
        <v>62</v>
      </c>
      <c r="O1540" t="s">
        <v>62</v>
      </c>
      <c r="P1540" s="8">
        <v>45659</v>
      </c>
      <c r="Q1540" t="s">
        <v>3864</v>
      </c>
      <c r="R1540" t="s">
        <v>4173</v>
      </c>
      <c r="S1540" t="s">
        <v>2206</v>
      </c>
      <c r="T1540" t="s">
        <v>2207</v>
      </c>
      <c r="V1540">
        <v>557330273546</v>
      </c>
      <c r="Y1540" t="s">
        <v>2208</v>
      </c>
      <c r="Z1540" t="s">
        <v>106</v>
      </c>
      <c r="AA1540" t="s">
        <v>613</v>
      </c>
      <c r="AB1540" t="s">
        <v>2209</v>
      </c>
      <c r="AC1540">
        <v>45603255</v>
      </c>
      <c r="AD1540" t="s">
        <v>2210</v>
      </c>
      <c r="AE1540" t="s">
        <v>2211</v>
      </c>
      <c r="AF1540">
        <v>157</v>
      </c>
      <c r="AG1540" t="s">
        <v>684</v>
      </c>
      <c r="AM1540" t="s">
        <v>119</v>
      </c>
      <c r="AP15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Row],[Comentário]]=back!C1541,back!B1541,""))))))))</f>
        <v/>
      </c>
      <c r="AQ15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1" spans="1:44" x14ac:dyDescent="0.25">
      <c r="A1541" t="s">
        <v>5298</v>
      </c>
      <c r="B1541">
        <v>136616182</v>
      </c>
      <c r="C1541" t="s">
        <v>62</v>
      </c>
      <c r="E1541">
        <v>28613471</v>
      </c>
      <c r="F1541" t="s">
        <v>2205</v>
      </c>
      <c r="G1541" t="s">
        <v>101</v>
      </c>
      <c r="I1541">
        <v>41071434</v>
      </c>
      <c r="J1541" t="s">
        <v>2204</v>
      </c>
      <c r="K1541" s="9">
        <v>45659.432106481479</v>
      </c>
      <c r="L1541" s="9">
        <v>45659.431932870371</v>
      </c>
      <c r="M1541" s="9">
        <v>45659.432106481479</v>
      </c>
      <c r="N1541" t="s">
        <v>62</v>
      </c>
      <c r="O1541" t="s">
        <v>62</v>
      </c>
      <c r="P1541" s="8">
        <v>45659</v>
      </c>
      <c r="Q1541" t="s">
        <v>3864</v>
      </c>
      <c r="R1541" t="s">
        <v>4174</v>
      </c>
      <c r="S1541" t="s">
        <v>2206</v>
      </c>
      <c r="T1541" t="s">
        <v>2207</v>
      </c>
      <c r="V1541">
        <v>557330273546</v>
      </c>
      <c r="Y1541" t="s">
        <v>2208</v>
      </c>
      <c r="Z1541" t="s">
        <v>106</v>
      </c>
      <c r="AA1541" t="s">
        <v>613</v>
      </c>
      <c r="AB1541" t="s">
        <v>2209</v>
      </c>
      <c r="AC1541">
        <v>45603255</v>
      </c>
      <c r="AD1541" t="s">
        <v>2210</v>
      </c>
      <c r="AE1541" t="s">
        <v>2211</v>
      </c>
      <c r="AF1541">
        <v>157</v>
      </c>
      <c r="AG1541" t="s">
        <v>684</v>
      </c>
      <c r="AM1541" t="s">
        <v>119</v>
      </c>
      <c r="AP15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Row],[Comentário]]=back!C1542,back!B1542,""))))))))</f>
        <v/>
      </c>
      <c r="AQ15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2" spans="1:44" x14ac:dyDescent="0.25">
      <c r="A1542" t="s">
        <v>5298</v>
      </c>
      <c r="B1542">
        <v>136616163</v>
      </c>
      <c r="C1542" t="s">
        <v>62</v>
      </c>
      <c r="E1542">
        <v>28613471</v>
      </c>
      <c r="F1542" t="s">
        <v>2205</v>
      </c>
      <c r="G1542" t="s">
        <v>101</v>
      </c>
      <c r="I1542">
        <v>41071434</v>
      </c>
      <c r="J1542" t="s">
        <v>2204</v>
      </c>
      <c r="K1542" s="9">
        <v>45659.431956018518</v>
      </c>
      <c r="L1542" s="9">
        <v>45659.431666666664</v>
      </c>
      <c r="M1542" s="9">
        <v>45659.431956018518</v>
      </c>
      <c r="N1542" t="s">
        <v>62</v>
      </c>
      <c r="O1542" t="s">
        <v>62</v>
      </c>
      <c r="P1542" s="8">
        <v>45659</v>
      </c>
      <c r="Q1542" t="s">
        <v>3864</v>
      </c>
      <c r="R1542" t="s">
        <v>4175</v>
      </c>
      <c r="S1542" t="s">
        <v>2206</v>
      </c>
      <c r="T1542" t="s">
        <v>2207</v>
      </c>
      <c r="V1542">
        <v>557330273546</v>
      </c>
      <c r="Y1542" t="s">
        <v>2208</v>
      </c>
      <c r="Z1542" t="s">
        <v>106</v>
      </c>
      <c r="AA1542" t="s">
        <v>613</v>
      </c>
      <c r="AB1542" t="s">
        <v>2209</v>
      </c>
      <c r="AC1542">
        <v>45603255</v>
      </c>
      <c r="AD1542" t="s">
        <v>2210</v>
      </c>
      <c r="AE1542" t="s">
        <v>2211</v>
      </c>
      <c r="AF1542">
        <v>157</v>
      </c>
      <c r="AG1542" t="s">
        <v>684</v>
      </c>
      <c r="AM1542" t="s">
        <v>119</v>
      </c>
      <c r="AP15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Row],[Comentário]]=back!C1543,back!B1543,""))))))))</f>
        <v/>
      </c>
      <c r="AQ15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3" spans="1:44" x14ac:dyDescent="0.25">
      <c r="A1543" t="s">
        <v>5298</v>
      </c>
      <c r="B1543">
        <v>136615456</v>
      </c>
      <c r="C1543" t="s">
        <v>62</v>
      </c>
      <c r="E1543">
        <v>28613460</v>
      </c>
      <c r="F1543" t="s">
        <v>2213</v>
      </c>
      <c r="G1543" t="s">
        <v>101</v>
      </c>
      <c r="I1543">
        <v>41071425</v>
      </c>
      <c r="J1543" t="s">
        <v>2212</v>
      </c>
      <c r="K1543" s="9">
        <v>45659.425266203703</v>
      </c>
      <c r="L1543" s="9">
        <v>45659.42423611111</v>
      </c>
      <c r="M1543" s="9">
        <v>45659.425266203703</v>
      </c>
      <c r="N1543" t="s">
        <v>62</v>
      </c>
      <c r="O1543" t="s">
        <v>62</v>
      </c>
      <c r="P1543" s="8">
        <v>45659</v>
      </c>
      <c r="Q1543" t="s">
        <v>3864</v>
      </c>
      <c r="R1543" t="s">
        <v>4176</v>
      </c>
      <c r="S1543" t="s">
        <v>2214</v>
      </c>
      <c r="Y1543" t="s">
        <v>2215</v>
      </c>
      <c r="Z1543" t="s">
        <v>106</v>
      </c>
      <c r="AA1543" t="s">
        <v>148</v>
      </c>
      <c r="AB1543" t="s">
        <v>463</v>
      </c>
      <c r="AC1543">
        <v>24710460</v>
      </c>
      <c r="AD1543" t="s">
        <v>2216</v>
      </c>
      <c r="AE1543" t="s">
        <v>2217</v>
      </c>
      <c r="AF1543">
        <v>128</v>
      </c>
      <c r="AM1543" t="s">
        <v>119</v>
      </c>
      <c r="AP15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Row],[Comentário]]=back!C1544,back!B1544,""))))))))</f>
        <v/>
      </c>
      <c r="AQ15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4" spans="1:44" x14ac:dyDescent="0.25">
      <c r="A1544" t="s">
        <v>5298</v>
      </c>
      <c r="B1544">
        <v>136615308</v>
      </c>
      <c r="C1544" t="s">
        <v>62</v>
      </c>
      <c r="E1544">
        <v>28613442</v>
      </c>
      <c r="F1544" t="s">
        <v>637</v>
      </c>
      <c r="G1544" t="s">
        <v>101</v>
      </c>
      <c r="I1544">
        <v>41071421</v>
      </c>
      <c r="J1544" t="s">
        <v>636</v>
      </c>
      <c r="K1544" s="9">
        <v>45659.423750000002</v>
      </c>
      <c r="L1544" s="9">
        <v>45659.422905092593</v>
      </c>
      <c r="M1544" s="9">
        <v>45659.423750000002</v>
      </c>
      <c r="N1544" t="s">
        <v>62</v>
      </c>
      <c r="O1544" t="s">
        <v>62</v>
      </c>
      <c r="P1544" s="8">
        <v>45659</v>
      </c>
      <c r="Q1544" t="s">
        <v>3864</v>
      </c>
      <c r="R1544" t="s">
        <v>4177</v>
      </c>
      <c r="S1544" t="s">
        <v>638</v>
      </c>
      <c r="Y1544" t="s">
        <v>639</v>
      </c>
      <c r="Z1544" t="s">
        <v>106</v>
      </c>
      <c r="AA1544" t="s">
        <v>613</v>
      </c>
      <c r="AB1544" t="s">
        <v>640</v>
      </c>
      <c r="AC1544">
        <v>45440000</v>
      </c>
      <c r="AD1544" t="s">
        <v>641</v>
      </c>
      <c r="AE1544" t="s">
        <v>642</v>
      </c>
      <c r="AF1544">
        <v>0</v>
      </c>
      <c r="AG1544" t="s">
        <v>643</v>
      </c>
      <c r="AM1544" t="s">
        <v>119</v>
      </c>
      <c r="AP15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Row],[Comentário]]=back!C1545,back!B1545,""))))))))</f>
        <v/>
      </c>
      <c r="AQ15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5" spans="1:44" x14ac:dyDescent="0.25">
      <c r="A1545" t="s">
        <v>5298</v>
      </c>
      <c r="B1545">
        <v>136615095</v>
      </c>
      <c r="C1545" t="s">
        <v>62</v>
      </c>
      <c r="E1545">
        <v>28613426</v>
      </c>
      <c r="F1545" t="s">
        <v>2228</v>
      </c>
      <c r="G1545" t="s">
        <v>101</v>
      </c>
      <c r="I1545">
        <v>41071413</v>
      </c>
      <c r="J1545" t="s">
        <v>2227</v>
      </c>
      <c r="K1545" s="9">
        <v>45659.422071759262</v>
      </c>
      <c r="L1545" s="9">
        <v>45659.421053240738</v>
      </c>
      <c r="M1545" s="9">
        <v>45659.422071759262</v>
      </c>
      <c r="N1545" t="s">
        <v>62</v>
      </c>
      <c r="O1545" t="s">
        <v>62</v>
      </c>
      <c r="P1545" s="8">
        <v>45659</v>
      </c>
      <c r="Q1545" t="s">
        <v>3864</v>
      </c>
      <c r="R1545" t="s">
        <v>4176</v>
      </c>
      <c r="S1545" t="s">
        <v>2214</v>
      </c>
      <c r="Y1545" t="s">
        <v>2229</v>
      </c>
      <c r="Z1545" t="s">
        <v>106</v>
      </c>
      <c r="AA1545" t="s">
        <v>148</v>
      </c>
      <c r="AB1545" t="s">
        <v>2230</v>
      </c>
      <c r="AC1545">
        <v>24855264</v>
      </c>
      <c r="AD1545" t="s">
        <v>2231</v>
      </c>
      <c r="AE1545" t="s">
        <v>2232</v>
      </c>
      <c r="AF1545">
        <v>339</v>
      </c>
      <c r="AG1545" t="s">
        <v>380</v>
      </c>
      <c r="AM1545" t="s">
        <v>119</v>
      </c>
      <c r="AP15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Row],[Comentário]]=back!C1546,back!B1546,""))))))))</f>
        <v/>
      </c>
      <c r="AQ15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6" spans="1:44" x14ac:dyDescent="0.25">
      <c r="A1546" t="s">
        <v>5298</v>
      </c>
      <c r="B1546">
        <v>136614939</v>
      </c>
      <c r="C1546" t="s">
        <v>62</v>
      </c>
      <c r="E1546">
        <v>28613416</v>
      </c>
      <c r="F1546" t="s">
        <v>2234</v>
      </c>
      <c r="G1546" t="s">
        <v>101</v>
      </c>
      <c r="I1546">
        <v>41071406</v>
      </c>
      <c r="J1546" t="s">
        <v>2233</v>
      </c>
      <c r="K1546" s="9">
        <v>45659.420474537037</v>
      </c>
      <c r="L1546" s="9">
        <v>45659.419733796298</v>
      </c>
      <c r="M1546" s="9">
        <v>45659.420474537037</v>
      </c>
      <c r="N1546" t="s">
        <v>62</v>
      </c>
      <c r="O1546" t="s">
        <v>62</v>
      </c>
      <c r="P1546" s="8">
        <v>45659</v>
      </c>
      <c r="Q1546" t="s">
        <v>3864</v>
      </c>
      <c r="R1546" t="s">
        <v>4178</v>
      </c>
      <c r="S1546" t="s">
        <v>2235</v>
      </c>
      <c r="T1546" t="s">
        <v>2236</v>
      </c>
      <c r="Y1546" t="s">
        <v>2237</v>
      </c>
      <c r="Z1546" t="s">
        <v>106</v>
      </c>
      <c r="AA1546" t="s">
        <v>315</v>
      </c>
      <c r="AB1546" t="s">
        <v>2238</v>
      </c>
      <c r="AC1546">
        <v>85950041</v>
      </c>
      <c r="AD1546" t="s">
        <v>161</v>
      </c>
      <c r="AE1546" t="s">
        <v>2239</v>
      </c>
      <c r="AF1546">
        <v>1190</v>
      </c>
      <c r="AM1546" t="s">
        <v>119</v>
      </c>
      <c r="AP15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Row],[Comentário]]=back!C1547,back!B1547,""))))))))</f>
        <v/>
      </c>
      <c r="AQ15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7" spans="1:44" x14ac:dyDescent="0.25">
      <c r="A1547" t="s">
        <v>5298</v>
      </c>
      <c r="B1547">
        <v>136614839</v>
      </c>
      <c r="C1547" t="s">
        <v>62</v>
      </c>
      <c r="E1547">
        <v>28628248</v>
      </c>
      <c r="F1547" t="s">
        <v>645</v>
      </c>
      <c r="G1547" t="s">
        <v>101</v>
      </c>
      <c r="I1547">
        <v>41075556</v>
      </c>
      <c r="J1547" t="s">
        <v>644</v>
      </c>
      <c r="K1547" s="9">
        <v>45659.419386574074</v>
      </c>
      <c r="L1547" s="9">
        <v>45659.419166666667</v>
      </c>
      <c r="M1547" s="9">
        <v>45659.419398148151</v>
      </c>
      <c r="N1547" t="s">
        <v>62</v>
      </c>
      <c r="O1547" t="s">
        <v>62</v>
      </c>
      <c r="P1547" s="8">
        <v>45659</v>
      </c>
      <c r="Q1547" t="s">
        <v>3864</v>
      </c>
      <c r="R1547" t="s">
        <v>4179</v>
      </c>
      <c r="S1547" t="s">
        <v>646</v>
      </c>
      <c r="T1547" t="s">
        <v>647</v>
      </c>
      <c r="Y1547" t="s">
        <v>648</v>
      </c>
      <c r="Z1547" t="s">
        <v>106</v>
      </c>
      <c r="AA1547" t="s">
        <v>159</v>
      </c>
      <c r="AB1547" t="s">
        <v>649</v>
      </c>
      <c r="AC1547">
        <v>30170084</v>
      </c>
      <c r="AD1547" t="s">
        <v>650</v>
      </c>
      <c r="AE1547" t="s">
        <v>651</v>
      </c>
      <c r="AF1547">
        <v>894</v>
      </c>
      <c r="AG1547" t="s">
        <v>652</v>
      </c>
      <c r="AM1547" t="s">
        <v>119</v>
      </c>
      <c r="AP15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Row],[Comentário]]=back!C1548,back!B1548,""))))))))</f>
        <v/>
      </c>
      <c r="AQ15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8" spans="1:44" x14ac:dyDescent="0.25">
      <c r="A1548" t="s">
        <v>5298</v>
      </c>
      <c r="B1548">
        <v>136614359</v>
      </c>
      <c r="C1548" t="s">
        <v>62</v>
      </c>
      <c r="E1548">
        <v>28613380</v>
      </c>
      <c r="F1548" t="s">
        <v>327</v>
      </c>
      <c r="G1548" t="s">
        <v>101</v>
      </c>
      <c r="I1548">
        <v>41071390</v>
      </c>
      <c r="J1548" t="s">
        <v>326</v>
      </c>
      <c r="K1548" s="9">
        <v>45659.4140162037</v>
      </c>
      <c r="L1548" s="9">
        <v>45659.413368055553</v>
      </c>
      <c r="M1548" s="9">
        <v>45659.4140162037</v>
      </c>
      <c r="N1548" t="s">
        <v>62</v>
      </c>
      <c r="O1548" t="s">
        <v>62</v>
      </c>
      <c r="P1548" s="8">
        <v>45659</v>
      </c>
      <c r="Q1548" t="s">
        <v>3864</v>
      </c>
      <c r="R1548" t="s">
        <v>3992</v>
      </c>
      <c r="S1548" t="s">
        <v>328</v>
      </c>
      <c r="T1548" t="s">
        <v>329</v>
      </c>
      <c r="V1548">
        <v>5521967558814</v>
      </c>
      <c r="Y1548" t="s">
        <v>330</v>
      </c>
      <c r="Z1548" t="s">
        <v>106</v>
      </c>
      <c r="AA1548" t="s">
        <v>148</v>
      </c>
      <c r="AB1548" t="s">
        <v>149</v>
      </c>
      <c r="AC1548">
        <v>22420010</v>
      </c>
      <c r="AD1548" t="s">
        <v>331</v>
      </c>
      <c r="AE1548" t="s">
        <v>332</v>
      </c>
      <c r="AF1548">
        <v>35</v>
      </c>
      <c r="AG1548" t="s">
        <v>333</v>
      </c>
      <c r="AM1548" t="s">
        <v>119</v>
      </c>
      <c r="AP15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Row],[Comentário]]=back!C1549,back!B1549,""))))))))</f>
        <v/>
      </c>
      <c r="AQ15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9" spans="1:44" x14ac:dyDescent="0.25">
      <c r="A1549" t="s">
        <v>5298</v>
      </c>
      <c r="B1549">
        <v>136614261</v>
      </c>
      <c r="C1549" t="s">
        <v>62</v>
      </c>
      <c r="E1549">
        <v>28613361</v>
      </c>
      <c r="F1549" t="s">
        <v>1397</v>
      </c>
      <c r="G1549" t="s">
        <v>101</v>
      </c>
      <c r="I1549">
        <v>41071382</v>
      </c>
      <c r="J1549" t="s">
        <v>1396</v>
      </c>
      <c r="K1549" s="9">
        <v>45659.412997685184</v>
      </c>
      <c r="L1549" s="9">
        <v>45659.412499999999</v>
      </c>
      <c r="M1549" s="9">
        <v>45659.412997685184</v>
      </c>
      <c r="N1549" t="s">
        <v>62</v>
      </c>
      <c r="O1549" t="s">
        <v>62</v>
      </c>
      <c r="P1549" s="8">
        <v>45659</v>
      </c>
      <c r="Q1549" t="s">
        <v>3868</v>
      </c>
      <c r="R1549" t="s">
        <v>41</v>
      </c>
      <c r="S1549" t="s">
        <v>1398</v>
      </c>
      <c r="T1549" t="s">
        <v>1399</v>
      </c>
      <c r="Y1549" t="s">
        <v>1400</v>
      </c>
      <c r="Z1549" t="s">
        <v>106</v>
      </c>
      <c r="AA1549" t="s">
        <v>107</v>
      </c>
      <c r="AB1549" t="s">
        <v>1401</v>
      </c>
      <c r="AC1549">
        <v>14808162</v>
      </c>
      <c r="AD1549" t="s">
        <v>1402</v>
      </c>
      <c r="AE1549" t="s">
        <v>1403</v>
      </c>
      <c r="AF1549">
        <v>380</v>
      </c>
      <c r="AG1549" t="s">
        <v>1404</v>
      </c>
      <c r="AM1549" t="s">
        <v>119</v>
      </c>
      <c r="AP15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Row],[Comentário]]=back!C1550,back!B1550,""))))))))</f>
        <v/>
      </c>
      <c r="AQ15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0" spans="1:44" x14ac:dyDescent="0.25">
      <c r="A1550" t="s">
        <v>5298</v>
      </c>
      <c r="B1550">
        <v>136614075</v>
      </c>
      <c r="C1550" t="s">
        <v>62</v>
      </c>
      <c r="E1550">
        <v>28613361</v>
      </c>
      <c r="F1550" t="s">
        <v>1397</v>
      </c>
      <c r="G1550" t="s">
        <v>101</v>
      </c>
      <c r="I1550">
        <v>41071382</v>
      </c>
      <c r="J1550" t="s">
        <v>1396</v>
      </c>
      <c r="K1550" s="9">
        <v>45659.411087962966</v>
      </c>
      <c r="L1550" s="9">
        <v>45659.410115740742</v>
      </c>
      <c r="M1550" s="9">
        <v>45659.411087962966</v>
      </c>
      <c r="N1550" t="s">
        <v>62</v>
      </c>
      <c r="O1550" t="s">
        <v>62</v>
      </c>
      <c r="P1550" s="8">
        <v>45659</v>
      </c>
      <c r="Q1550" t="s">
        <v>3864</v>
      </c>
      <c r="R1550" t="s">
        <v>4180</v>
      </c>
      <c r="S1550" t="s">
        <v>1398</v>
      </c>
      <c r="T1550" t="s">
        <v>1399</v>
      </c>
      <c r="Y1550" t="s">
        <v>1400</v>
      </c>
      <c r="Z1550" t="s">
        <v>106</v>
      </c>
      <c r="AA1550" t="s">
        <v>107</v>
      </c>
      <c r="AB1550" t="s">
        <v>1401</v>
      </c>
      <c r="AC1550">
        <v>14808162</v>
      </c>
      <c r="AD1550" t="s">
        <v>1402</v>
      </c>
      <c r="AE1550" t="s">
        <v>1403</v>
      </c>
      <c r="AF1550">
        <v>380</v>
      </c>
      <c r="AG1550" t="s">
        <v>1404</v>
      </c>
      <c r="AM1550" t="s">
        <v>119</v>
      </c>
      <c r="AP15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Row],[Comentário]]=back!C1551,back!B1551,""))))))))</f>
        <v/>
      </c>
      <c r="AQ15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1" spans="1:44" x14ac:dyDescent="0.25">
      <c r="A1551" t="s">
        <v>5298</v>
      </c>
      <c r="B1551">
        <v>136613986</v>
      </c>
      <c r="C1551" t="s">
        <v>62</v>
      </c>
      <c r="E1551">
        <v>28613361</v>
      </c>
      <c r="F1551" t="s">
        <v>1397</v>
      </c>
      <c r="G1551" t="s">
        <v>101</v>
      </c>
      <c r="I1551">
        <v>41071382</v>
      </c>
      <c r="J1551" t="s">
        <v>1396</v>
      </c>
      <c r="K1551" s="9">
        <v>45659.410046296296</v>
      </c>
      <c r="L1551" s="9">
        <v>45659.409131944441</v>
      </c>
      <c r="M1551" s="9">
        <v>45659.410046296296</v>
      </c>
      <c r="N1551" t="s">
        <v>62</v>
      </c>
      <c r="O1551" t="s">
        <v>62</v>
      </c>
      <c r="P1551" s="8">
        <v>45659</v>
      </c>
      <c r="Q1551" t="s">
        <v>3864</v>
      </c>
      <c r="R1551" t="s">
        <v>4181</v>
      </c>
      <c r="S1551" t="s">
        <v>1398</v>
      </c>
      <c r="T1551" t="s">
        <v>1399</v>
      </c>
      <c r="Y1551" t="s">
        <v>1400</v>
      </c>
      <c r="Z1551" t="s">
        <v>106</v>
      </c>
      <c r="AA1551" t="s">
        <v>107</v>
      </c>
      <c r="AB1551" t="s">
        <v>1401</v>
      </c>
      <c r="AC1551">
        <v>14808162</v>
      </c>
      <c r="AD1551" t="s">
        <v>1402</v>
      </c>
      <c r="AE1551" t="s">
        <v>1403</v>
      </c>
      <c r="AF1551">
        <v>380</v>
      </c>
      <c r="AG1551" t="s">
        <v>1404</v>
      </c>
      <c r="AM1551" t="s">
        <v>119</v>
      </c>
      <c r="AP15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Row],[Comentário]]=back!C1552,back!B1552,""))))))))</f>
        <v/>
      </c>
      <c r="AQ15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2" spans="1:44" x14ac:dyDescent="0.25">
      <c r="A1552" t="s">
        <v>5298</v>
      </c>
      <c r="B1552">
        <v>136612654</v>
      </c>
      <c r="C1552" t="s">
        <v>62</v>
      </c>
      <c r="G1552" t="s">
        <v>101</v>
      </c>
      <c r="I1552">
        <v>41071364</v>
      </c>
      <c r="J1552" t="s">
        <v>334</v>
      </c>
      <c r="K1552" s="9">
        <v>45659.394363425927</v>
      </c>
      <c r="L1552" s="9">
        <v>45659.394444444442</v>
      </c>
      <c r="M1552" s="9">
        <v>45659.394363425927</v>
      </c>
      <c r="N1552" t="s">
        <v>62</v>
      </c>
      <c r="O1552" t="s">
        <v>62</v>
      </c>
      <c r="P1552" s="8">
        <v>45659</v>
      </c>
      <c r="Q1552" t="s">
        <v>3868</v>
      </c>
      <c r="R1552" t="s">
        <v>41</v>
      </c>
      <c r="S1552" t="s">
        <v>336</v>
      </c>
      <c r="T1552" t="s">
        <v>337</v>
      </c>
      <c r="Y1552" t="s">
        <v>338</v>
      </c>
      <c r="Z1552" t="s">
        <v>106</v>
      </c>
      <c r="AA1552" t="s">
        <v>107</v>
      </c>
      <c r="AB1552" t="s">
        <v>339</v>
      </c>
      <c r="AC1552">
        <v>14075330</v>
      </c>
      <c r="AD1552" t="s">
        <v>340</v>
      </c>
      <c r="AE1552" t="s">
        <v>341</v>
      </c>
      <c r="AF1552">
        <v>2050</v>
      </c>
      <c r="AM1552" t="s">
        <v>119</v>
      </c>
      <c r="AO1552" t="s">
        <v>104</v>
      </c>
      <c r="AP15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Row],[Comentário]]=back!C1553,back!B1553,""))))))))</f>
        <v/>
      </c>
      <c r="AQ15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3" spans="1:44" x14ac:dyDescent="0.25">
      <c r="A1553" t="s">
        <v>5298</v>
      </c>
      <c r="B1553">
        <v>136612661</v>
      </c>
      <c r="C1553" t="s">
        <v>62</v>
      </c>
      <c r="E1553">
        <v>28613322</v>
      </c>
      <c r="F1553" t="s">
        <v>335</v>
      </c>
      <c r="G1553" t="s">
        <v>101</v>
      </c>
      <c r="I1553">
        <v>41071364</v>
      </c>
      <c r="J1553" t="s">
        <v>334</v>
      </c>
      <c r="K1553" s="9">
        <v>45659.394467592596</v>
      </c>
      <c r="L1553" s="9">
        <v>45659.394444444442</v>
      </c>
      <c r="M1553" s="9">
        <v>45659.394467592596</v>
      </c>
      <c r="N1553" t="s">
        <v>62</v>
      </c>
      <c r="O1553" t="s">
        <v>62</v>
      </c>
      <c r="P1553" s="8">
        <v>45659</v>
      </c>
      <c r="Q1553" t="s">
        <v>3868</v>
      </c>
      <c r="R1553" t="s">
        <v>41</v>
      </c>
      <c r="S1553" t="s">
        <v>336</v>
      </c>
      <c r="T1553" t="s">
        <v>337</v>
      </c>
      <c r="Y1553" t="s">
        <v>338</v>
      </c>
      <c r="Z1553" t="s">
        <v>106</v>
      </c>
      <c r="AA1553" t="s">
        <v>107</v>
      </c>
      <c r="AB1553" t="s">
        <v>339</v>
      </c>
      <c r="AC1553">
        <v>14075330</v>
      </c>
      <c r="AD1553" t="s">
        <v>340</v>
      </c>
      <c r="AE1553" t="s">
        <v>341</v>
      </c>
      <c r="AF1553">
        <v>2050</v>
      </c>
      <c r="AM1553" t="s">
        <v>119</v>
      </c>
      <c r="AP15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Row],[Comentário]]=back!C1554,back!B1554,""))))))))</f>
        <v/>
      </c>
      <c r="AQ15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4" spans="1:44" x14ac:dyDescent="0.25">
      <c r="A1554" t="s">
        <v>5298</v>
      </c>
      <c r="B1554">
        <v>136612268</v>
      </c>
      <c r="C1554" t="s">
        <v>62</v>
      </c>
      <c r="E1554">
        <v>28613322</v>
      </c>
      <c r="F1554" t="s">
        <v>335</v>
      </c>
      <c r="G1554" t="s">
        <v>101</v>
      </c>
      <c r="I1554">
        <v>41071364</v>
      </c>
      <c r="J1554" t="s">
        <v>334</v>
      </c>
      <c r="K1554" s="9">
        <v>45659.390393518515</v>
      </c>
      <c r="L1554" s="9">
        <v>45659.388912037037</v>
      </c>
      <c r="M1554" s="9">
        <v>45659.390393518515</v>
      </c>
      <c r="N1554" t="s">
        <v>62</v>
      </c>
      <c r="O1554" t="s">
        <v>62</v>
      </c>
      <c r="P1554" s="8">
        <v>45659</v>
      </c>
      <c r="Q1554" t="s">
        <v>3864</v>
      </c>
      <c r="R1554" t="s">
        <v>3993</v>
      </c>
      <c r="S1554" t="s">
        <v>336</v>
      </c>
      <c r="T1554" t="s">
        <v>337</v>
      </c>
      <c r="Y1554" t="s">
        <v>338</v>
      </c>
      <c r="Z1554" t="s">
        <v>106</v>
      </c>
      <c r="AA1554" t="s">
        <v>107</v>
      </c>
      <c r="AB1554" t="s">
        <v>339</v>
      </c>
      <c r="AC1554">
        <v>14075330</v>
      </c>
      <c r="AD1554" t="s">
        <v>340</v>
      </c>
      <c r="AE1554" t="s">
        <v>341</v>
      </c>
      <c r="AF1554">
        <v>2050</v>
      </c>
      <c r="AM1554" t="s">
        <v>119</v>
      </c>
      <c r="AP15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Row],[Comentário]]=back!C1555,back!B1555,""))))))))</f>
        <v/>
      </c>
      <c r="AQ15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5" spans="1:44" x14ac:dyDescent="0.25">
      <c r="A1555" t="s">
        <v>5298</v>
      </c>
      <c r="B1555">
        <v>136612162</v>
      </c>
      <c r="C1555" t="s">
        <v>62</v>
      </c>
      <c r="E1555">
        <v>28613322</v>
      </c>
      <c r="F1555" t="s">
        <v>335</v>
      </c>
      <c r="G1555" t="s">
        <v>101</v>
      </c>
      <c r="I1555">
        <v>41071364</v>
      </c>
      <c r="J1555" t="s">
        <v>334</v>
      </c>
      <c r="K1555" s="9">
        <v>45659.388923611114</v>
      </c>
      <c r="L1555" s="9">
        <v>45659.38795138889</v>
      </c>
      <c r="M1555" s="9">
        <v>45659.388923611114</v>
      </c>
      <c r="N1555" t="s">
        <v>62</v>
      </c>
      <c r="O1555" t="s">
        <v>62</v>
      </c>
      <c r="P1555" s="8">
        <v>45659</v>
      </c>
      <c r="Q1555" t="s">
        <v>3864</v>
      </c>
      <c r="R1555" t="s">
        <v>4182</v>
      </c>
      <c r="S1555" t="s">
        <v>336</v>
      </c>
      <c r="T1555" t="s">
        <v>337</v>
      </c>
      <c r="Y1555" t="s">
        <v>338</v>
      </c>
      <c r="Z1555" t="s">
        <v>106</v>
      </c>
      <c r="AA1555" t="s">
        <v>107</v>
      </c>
      <c r="AB1555" t="s">
        <v>339</v>
      </c>
      <c r="AC1555">
        <v>14075330</v>
      </c>
      <c r="AD1555" t="s">
        <v>340</v>
      </c>
      <c r="AE1555" t="s">
        <v>341</v>
      </c>
      <c r="AF1555">
        <v>2050</v>
      </c>
      <c r="AM1555" t="s">
        <v>119</v>
      </c>
      <c r="AP15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Row],[Comentário]]=back!C1556,back!B1556,""))))))))</f>
        <v/>
      </c>
      <c r="AQ15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6" spans="1:44" x14ac:dyDescent="0.25">
      <c r="A1556" t="s">
        <v>5298</v>
      </c>
      <c r="B1556">
        <v>136611962</v>
      </c>
      <c r="C1556" t="s">
        <v>62</v>
      </c>
      <c r="E1556">
        <v>28613322</v>
      </c>
      <c r="F1556" t="s">
        <v>335</v>
      </c>
      <c r="G1556" t="s">
        <v>101</v>
      </c>
      <c r="I1556">
        <v>41071364</v>
      </c>
      <c r="J1556" t="s">
        <v>334</v>
      </c>
      <c r="K1556" s="9">
        <v>45659.38622685185</v>
      </c>
      <c r="L1556" s="9">
        <v>45659.38590277778</v>
      </c>
      <c r="M1556" s="9">
        <v>45659.38622685185</v>
      </c>
      <c r="N1556" t="s">
        <v>62</v>
      </c>
      <c r="O1556" t="s">
        <v>62</v>
      </c>
      <c r="P1556" s="8">
        <v>45659</v>
      </c>
      <c r="Q1556" t="s">
        <v>3864</v>
      </c>
      <c r="R1556" t="s">
        <v>4183</v>
      </c>
      <c r="S1556" t="s">
        <v>336</v>
      </c>
      <c r="T1556" t="s">
        <v>337</v>
      </c>
      <c r="Y1556" t="s">
        <v>338</v>
      </c>
      <c r="Z1556" t="s">
        <v>106</v>
      </c>
      <c r="AA1556" t="s">
        <v>107</v>
      </c>
      <c r="AB1556" t="s">
        <v>339</v>
      </c>
      <c r="AC1556">
        <v>14075330</v>
      </c>
      <c r="AD1556" t="s">
        <v>340</v>
      </c>
      <c r="AE1556" t="s">
        <v>341</v>
      </c>
      <c r="AF1556">
        <v>2050</v>
      </c>
      <c r="AM1556" t="s">
        <v>119</v>
      </c>
      <c r="AP15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Row],[Comentário]]=back!C1557,back!B1557,""))))))))</f>
        <v/>
      </c>
      <c r="AQ15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7" spans="1:44" x14ac:dyDescent="0.25">
      <c r="A1557" t="s">
        <v>5298</v>
      </c>
      <c r="B1557">
        <v>136611930</v>
      </c>
      <c r="C1557" t="s">
        <v>62</v>
      </c>
      <c r="E1557">
        <v>28613306</v>
      </c>
      <c r="F1557" t="s">
        <v>662</v>
      </c>
      <c r="G1557" t="s">
        <v>101</v>
      </c>
      <c r="I1557">
        <v>41071358</v>
      </c>
      <c r="J1557" t="s">
        <v>661</v>
      </c>
      <c r="K1557" s="9">
        <v>45659.385844907411</v>
      </c>
      <c r="L1557" s="9">
        <v>45659.384965277779</v>
      </c>
      <c r="M1557" s="9">
        <v>45659.385844907411</v>
      </c>
      <c r="N1557" t="s">
        <v>62</v>
      </c>
      <c r="O1557" t="s">
        <v>62</v>
      </c>
      <c r="P1557" s="8">
        <v>45659</v>
      </c>
      <c r="Q1557" t="s">
        <v>3864</v>
      </c>
      <c r="R1557" t="s">
        <v>4184</v>
      </c>
      <c r="S1557" t="s">
        <v>663</v>
      </c>
      <c r="T1557" t="s">
        <v>664</v>
      </c>
      <c r="Y1557" t="s">
        <v>665</v>
      </c>
      <c r="Z1557" t="s">
        <v>106</v>
      </c>
      <c r="AA1557" t="s">
        <v>107</v>
      </c>
      <c r="AB1557" t="s">
        <v>591</v>
      </c>
      <c r="AC1557">
        <v>8613130</v>
      </c>
      <c r="AD1557" t="s">
        <v>666</v>
      </c>
      <c r="AE1557" t="s">
        <v>667</v>
      </c>
      <c r="AF1557">
        <v>245</v>
      </c>
      <c r="AM1557" t="s">
        <v>119</v>
      </c>
      <c r="AP15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Row],[Comentário]]=back!C1558,back!B1558,""))))))))</f>
        <v/>
      </c>
      <c r="AQ15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8" spans="1:44" x14ac:dyDescent="0.25">
      <c r="A1558" t="s">
        <v>5298</v>
      </c>
      <c r="B1558">
        <v>136611861</v>
      </c>
      <c r="C1558" t="s">
        <v>62</v>
      </c>
      <c r="E1558">
        <v>28613306</v>
      </c>
      <c r="F1558" t="s">
        <v>662</v>
      </c>
      <c r="G1558" t="s">
        <v>101</v>
      </c>
      <c r="I1558">
        <v>41071358</v>
      </c>
      <c r="J1558" t="s">
        <v>661</v>
      </c>
      <c r="K1558" s="9">
        <v>45659.38486111111</v>
      </c>
      <c r="L1558" s="9">
        <v>45659.384363425925</v>
      </c>
      <c r="M1558" s="9">
        <v>45659.38486111111</v>
      </c>
      <c r="N1558" t="s">
        <v>62</v>
      </c>
      <c r="O1558" t="s">
        <v>62</v>
      </c>
      <c r="P1558" s="8">
        <v>45659</v>
      </c>
      <c r="Q1558" t="s">
        <v>3864</v>
      </c>
      <c r="R1558" t="s">
        <v>4185</v>
      </c>
      <c r="S1558" t="s">
        <v>663</v>
      </c>
      <c r="T1558" t="s">
        <v>664</v>
      </c>
      <c r="Y1558" t="s">
        <v>665</v>
      </c>
      <c r="Z1558" t="s">
        <v>106</v>
      </c>
      <c r="AA1558" t="s">
        <v>107</v>
      </c>
      <c r="AB1558" t="s">
        <v>591</v>
      </c>
      <c r="AC1558">
        <v>8613130</v>
      </c>
      <c r="AD1558" t="s">
        <v>666</v>
      </c>
      <c r="AE1558" t="s">
        <v>667</v>
      </c>
      <c r="AF1558">
        <v>245</v>
      </c>
      <c r="AM1558" t="s">
        <v>119</v>
      </c>
      <c r="AP15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Row],[Comentário]]=back!C1559,back!B1559,""))))))))</f>
        <v/>
      </c>
      <c r="AQ15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9" spans="1:44" x14ac:dyDescent="0.25">
      <c r="A1559" t="s">
        <v>5298</v>
      </c>
      <c r="B1559">
        <v>136611824</v>
      </c>
      <c r="C1559" t="s">
        <v>62</v>
      </c>
      <c r="E1559">
        <v>28613295</v>
      </c>
      <c r="F1559" t="s">
        <v>654</v>
      </c>
      <c r="G1559" t="s">
        <v>101</v>
      </c>
      <c r="I1559">
        <v>41071356</v>
      </c>
      <c r="J1559" t="s">
        <v>653</v>
      </c>
      <c r="K1559" s="9">
        <v>45659.384317129632</v>
      </c>
      <c r="L1559" s="9">
        <v>45659.383449074077</v>
      </c>
      <c r="M1559" s="9">
        <v>45659.384317129632</v>
      </c>
      <c r="N1559" t="s">
        <v>62</v>
      </c>
      <c r="O1559" t="s">
        <v>62</v>
      </c>
      <c r="P1559" s="8">
        <v>45659</v>
      </c>
      <c r="Q1559" t="s">
        <v>3864</v>
      </c>
      <c r="R1559" t="s">
        <v>4186</v>
      </c>
      <c r="S1559" t="s">
        <v>655</v>
      </c>
      <c r="T1559" t="s">
        <v>656</v>
      </c>
      <c r="V1559">
        <v>552130858878</v>
      </c>
      <c r="Y1559" t="s">
        <v>657</v>
      </c>
      <c r="Z1559" t="s">
        <v>106</v>
      </c>
      <c r="AA1559" t="s">
        <v>148</v>
      </c>
      <c r="AB1559" t="s">
        <v>149</v>
      </c>
      <c r="AC1559">
        <v>22775111</v>
      </c>
      <c r="AD1559" t="s">
        <v>658</v>
      </c>
      <c r="AE1559" t="s">
        <v>659</v>
      </c>
      <c r="AF1559">
        <v>2035</v>
      </c>
      <c r="AG1559" t="s">
        <v>660</v>
      </c>
      <c r="AM1559" t="s">
        <v>119</v>
      </c>
      <c r="AP15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Row],[Comentário]]=back!C1560,back!B1560,""))))))))</f>
        <v/>
      </c>
      <c r="AQ15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0" spans="1:44" x14ac:dyDescent="0.25">
      <c r="A1560" t="s">
        <v>5298</v>
      </c>
      <c r="B1560">
        <v>136611768</v>
      </c>
      <c r="C1560" t="s">
        <v>62</v>
      </c>
      <c r="E1560">
        <v>28613295</v>
      </c>
      <c r="F1560" t="s">
        <v>654</v>
      </c>
      <c r="G1560" t="s">
        <v>101</v>
      </c>
      <c r="I1560">
        <v>41071356</v>
      </c>
      <c r="J1560" t="s">
        <v>653</v>
      </c>
      <c r="K1560" s="9">
        <v>45659.383472222224</v>
      </c>
      <c r="L1560" s="9">
        <v>45659.382986111108</v>
      </c>
      <c r="M1560" s="9">
        <v>45659.383472222224</v>
      </c>
      <c r="N1560" t="s">
        <v>62</v>
      </c>
      <c r="O1560" t="s">
        <v>62</v>
      </c>
      <c r="P1560" s="8">
        <v>45659</v>
      </c>
      <c r="Q1560" t="s">
        <v>3864</v>
      </c>
      <c r="R1560" t="s">
        <v>4187</v>
      </c>
      <c r="S1560" t="s">
        <v>655</v>
      </c>
      <c r="T1560" t="s">
        <v>656</v>
      </c>
      <c r="V1560">
        <v>552130858878</v>
      </c>
      <c r="Y1560" t="s">
        <v>657</v>
      </c>
      <c r="Z1560" t="s">
        <v>106</v>
      </c>
      <c r="AA1560" t="s">
        <v>148</v>
      </c>
      <c r="AB1560" t="s">
        <v>149</v>
      </c>
      <c r="AC1560">
        <v>22775111</v>
      </c>
      <c r="AD1560" t="s">
        <v>658</v>
      </c>
      <c r="AE1560" t="s">
        <v>659</v>
      </c>
      <c r="AF1560">
        <v>2035</v>
      </c>
      <c r="AG1560" t="s">
        <v>660</v>
      </c>
      <c r="AM1560" t="s">
        <v>119</v>
      </c>
      <c r="AP15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Row],[Comentário]]=back!C1561,back!B1561,""))))))))</f>
        <v/>
      </c>
      <c r="AQ15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1" spans="1:44" x14ac:dyDescent="0.25">
      <c r="A1561" t="s">
        <v>5298</v>
      </c>
      <c r="B1561">
        <v>136611730</v>
      </c>
      <c r="C1561" t="s">
        <v>62</v>
      </c>
      <c r="E1561">
        <v>28613295</v>
      </c>
      <c r="F1561" t="s">
        <v>654</v>
      </c>
      <c r="G1561" t="s">
        <v>101</v>
      </c>
      <c r="I1561">
        <v>41071356</v>
      </c>
      <c r="J1561" t="s">
        <v>653</v>
      </c>
      <c r="K1561" s="9">
        <v>45659.383020833331</v>
      </c>
      <c r="L1561" s="9">
        <v>45659.382453703707</v>
      </c>
      <c r="M1561" s="9">
        <v>45659.383020833331</v>
      </c>
      <c r="N1561" t="s">
        <v>62</v>
      </c>
      <c r="O1561" t="s">
        <v>62</v>
      </c>
      <c r="P1561" s="8">
        <v>45659</v>
      </c>
      <c r="Q1561" t="s">
        <v>3864</v>
      </c>
      <c r="R1561" t="s">
        <v>4188</v>
      </c>
      <c r="S1561" t="s">
        <v>655</v>
      </c>
      <c r="T1561" t="s">
        <v>656</v>
      </c>
      <c r="V1561">
        <v>552130858878</v>
      </c>
      <c r="Y1561" t="s">
        <v>657</v>
      </c>
      <c r="Z1561" t="s">
        <v>106</v>
      </c>
      <c r="AA1561" t="s">
        <v>148</v>
      </c>
      <c r="AB1561" t="s">
        <v>149</v>
      </c>
      <c r="AC1561">
        <v>22775111</v>
      </c>
      <c r="AD1561" t="s">
        <v>658</v>
      </c>
      <c r="AE1561" t="s">
        <v>659</v>
      </c>
      <c r="AF1561">
        <v>2035</v>
      </c>
      <c r="AG1561" t="s">
        <v>660</v>
      </c>
      <c r="AM1561" t="s">
        <v>119</v>
      </c>
      <c r="AP15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Row],[Comentário]]=back!C1562,back!B1562,""))))))))</f>
        <v/>
      </c>
      <c r="AQ15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2" spans="1:44" x14ac:dyDescent="0.25">
      <c r="A1562" t="s">
        <v>5298</v>
      </c>
      <c r="B1562">
        <v>136611671</v>
      </c>
      <c r="C1562" t="s">
        <v>62</v>
      </c>
      <c r="E1562">
        <v>28613283</v>
      </c>
      <c r="F1562" t="s">
        <v>669</v>
      </c>
      <c r="G1562" t="s">
        <v>101</v>
      </c>
      <c r="I1562">
        <v>41071347</v>
      </c>
      <c r="J1562" t="s">
        <v>668</v>
      </c>
      <c r="K1562" s="9">
        <v>45659.382268518515</v>
      </c>
      <c r="L1562" s="9">
        <v>45659.381377314814</v>
      </c>
      <c r="M1562" s="9">
        <v>45659.382268518515</v>
      </c>
      <c r="N1562" t="s">
        <v>62</v>
      </c>
      <c r="O1562" t="s">
        <v>62</v>
      </c>
      <c r="P1562" s="8">
        <v>45659</v>
      </c>
      <c r="Q1562" t="s">
        <v>3864</v>
      </c>
      <c r="R1562" t="s">
        <v>4189</v>
      </c>
      <c r="S1562" t="s">
        <v>670</v>
      </c>
      <c r="Z1562" t="s">
        <v>106</v>
      </c>
      <c r="AA1562" t="s">
        <v>148</v>
      </c>
      <c r="AB1562" t="s">
        <v>149</v>
      </c>
      <c r="AC1562">
        <v>21040290</v>
      </c>
      <c r="AD1562" t="s">
        <v>265</v>
      </c>
      <c r="AE1562" t="s">
        <v>671</v>
      </c>
      <c r="AF1562">
        <v>154</v>
      </c>
      <c r="AM1562" t="s">
        <v>119</v>
      </c>
      <c r="AP15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Row],[Comentário]]=back!C1563,back!B1563,""))))))))</f>
        <v/>
      </c>
      <c r="AQ15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3" spans="1:44" x14ac:dyDescent="0.25">
      <c r="A1563" t="s">
        <v>5298</v>
      </c>
      <c r="B1563">
        <v>136611619</v>
      </c>
      <c r="C1563" t="s">
        <v>62</v>
      </c>
      <c r="E1563">
        <v>28613271</v>
      </c>
      <c r="F1563" t="s">
        <v>673</v>
      </c>
      <c r="G1563" t="s">
        <v>101</v>
      </c>
      <c r="I1563">
        <v>41071342</v>
      </c>
      <c r="J1563" t="s">
        <v>672</v>
      </c>
      <c r="K1563" s="9">
        <v>45659.381203703706</v>
      </c>
      <c r="L1563" s="9">
        <v>45659.381006944444</v>
      </c>
      <c r="M1563" s="9">
        <v>45659.381203703706</v>
      </c>
      <c r="N1563" t="s">
        <v>62</v>
      </c>
      <c r="O1563" t="s">
        <v>62</v>
      </c>
      <c r="P1563" s="8">
        <v>45659</v>
      </c>
      <c r="Q1563" t="s">
        <v>3864</v>
      </c>
      <c r="R1563" t="s">
        <v>4190</v>
      </c>
      <c r="S1563" t="s">
        <v>674</v>
      </c>
      <c r="T1563" t="s">
        <v>675</v>
      </c>
      <c r="Z1563" t="s">
        <v>106</v>
      </c>
      <c r="AA1563" t="s">
        <v>148</v>
      </c>
      <c r="AB1563" t="s">
        <v>149</v>
      </c>
      <c r="AC1563">
        <v>22010010</v>
      </c>
      <c r="AD1563" t="s">
        <v>676</v>
      </c>
      <c r="AE1563" t="s">
        <v>677</v>
      </c>
      <c r="AF1563">
        <v>662</v>
      </c>
      <c r="AG1563" t="s">
        <v>678</v>
      </c>
      <c r="AM1563" t="s">
        <v>119</v>
      </c>
      <c r="AP15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Row],[Comentário]]=back!C1564,back!B1564,""))))))))</f>
        <v/>
      </c>
      <c r="AQ15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4" spans="1:44" x14ac:dyDescent="0.25">
      <c r="A1564" t="s">
        <v>5298</v>
      </c>
      <c r="B1564">
        <v>136611494</v>
      </c>
      <c r="C1564" t="s">
        <v>62</v>
      </c>
      <c r="E1564">
        <v>28613271</v>
      </c>
      <c r="F1564" t="s">
        <v>673</v>
      </c>
      <c r="G1564" t="s">
        <v>101</v>
      </c>
      <c r="I1564">
        <v>41071342</v>
      </c>
      <c r="J1564" t="s">
        <v>672</v>
      </c>
      <c r="K1564" s="9">
        <v>45659.378865740742</v>
      </c>
      <c r="L1564" s="9">
        <v>45659.378194444442</v>
      </c>
      <c r="M1564" s="9">
        <v>45659.378865740742</v>
      </c>
      <c r="N1564" t="s">
        <v>62</v>
      </c>
      <c r="O1564" t="s">
        <v>62</v>
      </c>
      <c r="P1564" s="8">
        <v>45659</v>
      </c>
      <c r="Q1564" t="s">
        <v>3864</v>
      </c>
      <c r="R1564" t="s">
        <v>4191</v>
      </c>
      <c r="S1564" t="s">
        <v>674</v>
      </c>
      <c r="T1564" t="s">
        <v>675</v>
      </c>
      <c r="Z1564" t="s">
        <v>106</v>
      </c>
      <c r="AA1564" t="s">
        <v>148</v>
      </c>
      <c r="AB1564" t="s">
        <v>149</v>
      </c>
      <c r="AC1564">
        <v>22010010</v>
      </c>
      <c r="AD1564" t="s">
        <v>676</v>
      </c>
      <c r="AE1564" t="s">
        <v>677</v>
      </c>
      <c r="AF1564">
        <v>662</v>
      </c>
      <c r="AG1564" t="s">
        <v>678</v>
      </c>
      <c r="AM1564" t="s">
        <v>119</v>
      </c>
      <c r="AP15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Row],[Comentário]]=back!C1565,back!B1565,""))))))))</f>
        <v/>
      </c>
      <c r="AQ15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5" spans="1:44" x14ac:dyDescent="0.25">
      <c r="A1565" t="s">
        <v>5298</v>
      </c>
      <c r="B1565">
        <v>136610781</v>
      </c>
      <c r="C1565" t="s">
        <v>62</v>
      </c>
      <c r="E1565">
        <v>28613271</v>
      </c>
      <c r="F1565" t="s">
        <v>673</v>
      </c>
      <c r="G1565" t="s">
        <v>101</v>
      </c>
      <c r="I1565">
        <v>41071342</v>
      </c>
      <c r="J1565" t="s">
        <v>672</v>
      </c>
      <c r="K1565" s="9">
        <v>45659.368171296293</v>
      </c>
      <c r="L1565" s="9">
        <v>45659.367951388886</v>
      </c>
      <c r="M1565" s="9">
        <v>45659.368171296293</v>
      </c>
      <c r="N1565" t="s">
        <v>62</v>
      </c>
      <c r="O1565" t="s">
        <v>62</v>
      </c>
      <c r="P1565" s="8">
        <v>45659</v>
      </c>
      <c r="Q1565" t="s">
        <v>3864</v>
      </c>
      <c r="R1565" t="s">
        <v>4192</v>
      </c>
      <c r="S1565" t="s">
        <v>674</v>
      </c>
      <c r="T1565" t="s">
        <v>675</v>
      </c>
      <c r="Z1565" t="s">
        <v>106</v>
      </c>
      <c r="AA1565" t="s">
        <v>148</v>
      </c>
      <c r="AB1565" t="s">
        <v>149</v>
      </c>
      <c r="AC1565">
        <v>22010010</v>
      </c>
      <c r="AD1565" t="s">
        <v>676</v>
      </c>
      <c r="AE1565" t="s">
        <v>677</v>
      </c>
      <c r="AF1565">
        <v>662</v>
      </c>
      <c r="AG1565" t="s">
        <v>678</v>
      </c>
      <c r="AM1565" t="s">
        <v>119</v>
      </c>
      <c r="AP15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Row],[Comentário]]=back!C1566,back!B1566,""))))))))</f>
        <v/>
      </c>
      <c r="AQ15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6" spans="1:44" x14ac:dyDescent="0.25">
      <c r="A1566" t="s">
        <v>5298</v>
      </c>
      <c r="B1566">
        <v>136610437</v>
      </c>
      <c r="C1566" t="s">
        <v>62</v>
      </c>
      <c r="G1566" t="s">
        <v>101</v>
      </c>
      <c r="I1566">
        <v>41071336</v>
      </c>
      <c r="J1566" t="s">
        <v>679</v>
      </c>
      <c r="K1566" s="9">
        <v>45659.362754629627</v>
      </c>
      <c r="L1566" s="9">
        <v>45659.361956018518</v>
      </c>
      <c r="M1566" s="9">
        <v>45659.362754629627</v>
      </c>
      <c r="N1566" t="s">
        <v>62</v>
      </c>
      <c r="O1566" t="s">
        <v>62</v>
      </c>
      <c r="P1566" s="8">
        <v>45659</v>
      </c>
      <c r="Q1566" t="s">
        <v>3864</v>
      </c>
      <c r="R1566" t="s">
        <v>4193</v>
      </c>
      <c r="S1566" t="s">
        <v>681</v>
      </c>
      <c r="T1566" t="s">
        <v>682</v>
      </c>
      <c r="Z1566" t="s">
        <v>106</v>
      </c>
      <c r="AA1566" t="s">
        <v>148</v>
      </c>
      <c r="AB1566" t="s">
        <v>300</v>
      </c>
      <c r="AC1566">
        <v>24020110</v>
      </c>
      <c r="AD1566" t="s">
        <v>161</v>
      </c>
      <c r="AE1566" t="s">
        <v>683</v>
      </c>
      <c r="AF1566">
        <v>97</v>
      </c>
      <c r="AG1566" t="s">
        <v>684</v>
      </c>
      <c r="AM1566" t="s">
        <v>119</v>
      </c>
      <c r="AO1566" t="s">
        <v>104</v>
      </c>
      <c r="AP15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Row],[Comentário]]=back!C1567,back!B1567,""))))))))</f>
        <v/>
      </c>
      <c r="AQ15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7" spans="1:44" x14ac:dyDescent="0.25">
      <c r="A1567" t="s">
        <v>5298</v>
      </c>
      <c r="B1567">
        <v>136610372</v>
      </c>
      <c r="C1567" t="s">
        <v>62</v>
      </c>
      <c r="G1567" t="s">
        <v>101</v>
      </c>
      <c r="I1567">
        <v>41071336</v>
      </c>
      <c r="J1567" t="s">
        <v>679</v>
      </c>
      <c r="K1567" s="9">
        <v>45659.361493055556</v>
      </c>
      <c r="L1567" s="9">
        <v>45659.361388888887</v>
      </c>
      <c r="M1567" s="9">
        <v>45659.361493055556</v>
      </c>
      <c r="N1567" t="s">
        <v>62</v>
      </c>
      <c r="O1567" t="s">
        <v>62</v>
      </c>
      <c r="P1567" s="8">
        <v>45659</v>
      </c>
      <c r="Q1567" t="s">
        <v>3864</v>
      </c>
      <c r="R1567" t="s">
        <v>4193</v>
      </c>
      <c r="S1567" t="s">
        <v>681</v>
      </c>
      <c r="T1567" t="s">
        <v>682</v>
      </c>
      <c r="Z1567" t="s">
        <v>106</v>
      </c>
      <c r="AA1567" t="s">
        <v>148</v>
      </c>
      <c r="AB1567" t="s">
        <v>300</v>
      </c>
      <c r="AC1567">
        <v>24020110</v>
      </c>
      <c r="AD1567" t="s">
        <v>161</v>
      </c>
      <c r="AE1567" t="s">
        <v>683</v>
      </c>
      <c r="AF1567">
        <v>97</v>
      </c>
      <c r="AG1567" t="s">
        <v>684</v>
      </c>
      <c r="AM1567" t="s">
        <v>119</v>
      </c>
      <c r="AO1567" t="s">
        <v>104</v>
      </c>
      <c r="AP15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Row],[Comentário]]=back!C1568,back!B1568,""))))))))</f>
        <v/>
      </c>
      <c r="AQ15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8" spans="1:44" x14ac:dyDescent="0.25">
      <c r="A1568" t="s">
        <v>5298</v>
      </c>
      <c r="B1568">
        <v>136610340</v>
      </c>
      <c r="C1568" t="s">
        <v>62</v>
      </c>
      <c r="E1568">
        <v>28613261</v>
      </c>
      <c r="F1568" t="s">
        <v>680</v>
      </c>
      <c r="G1568" t="s">
        <v>101</v>
      </c>
      <c r="I1568">
        <v>41071336</v>
      </c>
      <c r="J1568" t="s">
        <v>679</v>
      </c>
      <c r="K1568" s="9">
        <v>45659.360752314817</v>
      </c>
      <c r="L1568" s="9">
        <v>45659.359861111108</v>
      </c>
      <c r="M1568" s="9">
        <v>45659.360752314817</v>
      </c>
      <c r="N1568" t="s">
        <v>62</v>
      </c>
      <c r="O1568" t="s">
        <v>62</v>
      </c>
      <c r="P1568" s="8">
        <v>45659</v>
      </c>
      <c r="Q1568" t="s">
        <v>3864</v>
      </c>
      <c r="R1568" t="s">
        <v>4194</v>
      </c>
      <c r="S1568" t="s">
        <v>681</v>
      </c>
      <c r="T1568" t="s">
        <v>682</v>
      </c>
      <c r="Z1568" t="s">
        <v>106</v>
      </c>
      <c r="AA1568" t="s">
        <v>148</v>
      </c>
      <c r="AB1568" t="s">
        <v>300</v>
      </c>
      <c r="AC1568">
        <v>24020110</v>
      </c>
      <c r="AD1568" t="s">
        <v>161</v>
      </c>
      <c r="AE1568" t="s">
        <v>683</v>
      </c>
      <c r="AF1568">
        <v>97</v>
      </c>
      <c r="AG1568" t="s">
        <v>684</v>
      </c>
      <c r="AM1568" t="s">
        <v>119</v>
      </c>
      <c r="AP15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Row],[Comentário]]=back!C1569,back!B1569,""))))))))</f>
        <v/>
      </c>
      <c r="AQ15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9" spans="1:44" x14ac:dyDescent="0.25">
      <c r="A1569" t="s">
        <v>5298</v>
      </c>
      <c r="B1569">
        <v>136610275</v>
      </c>
      <c r="C1569" t="s">
        <v>62</v>
      </c>
      <c r="E1569">
        <v>28613248</v>
      </c>
      <c r="F1569" t="s">
        <v>686</v>
      </c>
      <c r="G1569" t="s">
        <v>101</v>
      </c>
      <c r="I1569">
        <v>41071328</v>
      </c>
      <c r="J1569" t="s">
        <v>685</v>
      </c>
      <c r="K1569" s="9">
        <v>45659.359756944446</v>
      </c>
      <c r="L1569" s="9">
        <v>45659.359571759262</v>
      </c>
      <c r="M1569" s="9">
        <v>45659.359756944446</v>
      </c>
      <c r="N1569" t="s">
        <v>62</v>
      </c>
      <c r="O1569" t="s">
        <v>62</v>
      </c>
      <c r="P1569" s="8">
        <v>45659</v>
      </c>
      <c r="Q1569" t="s">
        <v>3864</v>
      </c>
      <c r="R1569" t="s">
        <v>4195</v>
      </c>
      <c r="S1569" t="s">
        <v>687</v>
      </c>
      <c r="T1569" t="s">
        <v>688</v>
      </c>
      <c r="Y1569" t="s">
        <v>689</v>
      </c>
      <c r="Z1569" t="s">
        <v>106</v>
      </c>
      <c r="AA1569" t="s">
        <v>107</v>
      </c>
      <c r="AB1569" t="s">
        <v>690</v>
      </c>
      <c r="AC1569">
        <v>11251175</v>
      </c>
      <c r="AD1569" t="s">
        <v>691</v>
      </c>
      <c r="AE1569" t="s">
        <v>692</v>
      </c>
      <c r="AF1569">
        <v>2207</v>
      </c>
      <c r="AG1569" t="s">
        <v>693</v>
      </c>
      <c r="AM1569" t="s">
        <v>119</v>
      </c>
      <c r="AP15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Row],[Comentário]]=back!C1570,back!B1570,""))))))))</f>
        <v/>
      </c>
      <c r="AQ15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0" spans="1:44" x14ac:dyDescent="0.25">
      <c r="A1570" t="s">
        <v>5298</v>
      </c>
      <c r="B1570">
        <v>136610258</v>
      </c>
      <c r="C1570" t="s">
        <v>62</v>
      </c>
      <c r="E1570">
        <v>28613248</v>
      </c>
      <c r="F1570" t="s">
        <v>686</v>
      </c>
      <c r="G1570" t="s">
        <v>101</v>
      </c>
      <c r="I1570">
        <v>41071328</v>
      </c>
      <c r="J1570" t="s">
        <v>685</v>
      </c>
      <c r="K1570" s="9">
        <v>45659.359479166669</v>
      </c>
      <c r="L1570" s="9">
        <v>45659.358518518522</v>
      </c>
      <c r="M1570" s="9">
        <v>45659.359479166669</v>
      </c>
      <c r="N1570" t="s">
        <v>62</v>
      </c>
      <c r="O1570" t="s">
        <v>62</v>
      </c>
      <c r="P1570" s="8">
        <v>45659</v>
      </c>
      <c r="Q1570" t="s">
        <v>3864</v>
      </c>
      <c r="R1570" t="s">
        <v>4196</v>
      </c>
      <c r="S1570" t="s">
        <v>687</v>
      </c>
      <c r="T1570" t="s">
        <v>688</v>
      </c>
      <c r="Y1570" t="s">
        <v>689</v>
      </c>
      <c r="Z1570" t="s">
        <v>106</v>
      </c>
      <c r="AA1570" t="s">
        <v>107</v>
      </c>
      <c r="AB1570" t="s">
        <v>690</v>
      </c>
      <c r="AC1570">
        <v>11251175</v>
      </c>
      <c r="AD1570" t="s">
        <v>691</v>
      </c>
      <c r="AE1570" t="s">
        <v>692</v>
      </c>
      <c r="AF1570">
        <v>2207</v>
      </c>
      <c r="AG1570" t="s">
        <v>693</v>
      </c>
      <c r="AM1570" t="s">
        <v>119</v>
      </c>
      <c r="AP15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Row],[Comentário]]=back!C1571,back!B1571,""))))))))</f>
        <v/>
      </c>
      <c r="AQ15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1" spans="1:44" x14ac:dyDescent="0.25">
      <c r="A1571" t="s">
        <v>5298</v>
      </c>
      <c r="B1571">
        <v>136610178</v>
      </c>
      <c r="C1571" t="s">
        <v>62</v>
      </c>
      <c r="E1571">
        <v>28613248</v>
      </c>
      <c r="F1571" t="s">
        <v>686</v>
      </c>
      <c r="G1571" t="s">
        <v>101</v>
      </c>
      <c r="I1571">
        <v>41071328</v>
      </c>
      <c r="J1571" t="s">
        <v>685</v>
      </c>
      <c r="K1571" s="9">
        <v>45659.357997685183</v>
      </c>
      <c r="L1571" s="9">
        <v>45659.356805555559</v>
      </c>
      <c r="M1571" s="9">
        <v>45659.357997685183</v>
      </c>
      <c r="N1571" t="s">
        <v>62</v>
      </c>
      <c r="O1571" t="s">
        <v>62</v>
      </c>
      <c r="P1571" s="8">
        <v>45659</v>
      </c>
      <c r="Q1571" t="s">
        <v>3864</v>
      </c>
      <c r="R1571" t="s">
        <v>4197</v>
      </c>
      <c r="S1571" t="s">
        <v>687</v>
      </c>
      <c r="T1571" t="s">
        <v>688</v>
      </c>
      <c r="Y1571" t="s">
        <v>689</v>
      </c>
      <c r="Z1571" t="s">
        <v>106</v>
      </c>
      <c r="AA1571" t="s">
        <v>107</v>
      </c>
      <c r="AB1571" t="s">
        <v>690</v>
      </c>
      <c r="AC1571">
        <v>11251175</v>
      </c>
      <c r="AD1571" t="s">
        <v>691</v>
      </c>
      <c r="AE1571" t="s">
        <v>692</v>
      </c>
      <c r="AF1571">
        <v>2207</v>
      </c>
      <c r="AG1571" t="s">
        <v>693</v>
      </c>
      <c r="AM1571" t="s">
        <v>119</v>
      </c>
      <c r="AP15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Row],[Comentário]]=back!C1572,back!B1572,""))))))))</f>
        <v/>
      </c>
      <c r="AQ15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2" spans="1:44" x14ac:dyDescent="0.25">
      <c r="A1572" t="s">
        <v>5298</v>
      </c>
      <c r="B1572">
        <v>136610117</v>
      </c>
      <c r="C1572" t="s">
        <v>62</v>
      </c>
      <c r="E1572">
        <v>28613214</v>
      </c>
      <c r="F1572" t="s">
        <v>695</v>
      </c>
      <c r="G1572" t="s">
        <v>101</v>
      </c>
      <c r="I1572">
        <v>41071308</v>
      </c>
      <c r="J1572" t="s">
        <v>694</v>
      </c>
      <c r="K1572" s="9">
        <v>45659.356678240743</v>
      </c>
      <c r="L1572" s="9">
        <v>45659.356481481482</v>
      </c>
      <c r="M1572" s="9">
        <v>45659.356678240743</v>
      </c>
      <c r="N1572" t="s">
        <v>62</v>
      </c>
      <c r="O1572" t="s">
        <v>62</v>
      </c>
      <c r="P1572" s="8">
        <v>45659</v>
      </c>
      <c r="Q1572" t="s">
        <v>3864</v>
      </c>
      <c r="R1572" t="s">
        <v>4198</v>
      </c>
      <c r="S1572" t="s">
        <v>696</v>
      </c>
      <c r="Y1572" t="s">
        <v>697</v>
      </c>
      <c r="Z1572" t="s">
        <v>106</v>
      </c>
      <c r="AA1572" t="s">
        <v>107</v>
      </c>
      <c r="AB1572" t="s">
        <v>698</v>
      </c>
      <c r="AC1572">
        <v>11900000</v>
      </c>
      <c r="AD1572" t="s">
        <v>615</v>
      </c>
      <c r="AE1572" t="s">
        <v>699</v>
      </c>
      <c r="AF1572">
        <v>0</v>
      </c>
      <c r="AG1572" t="s">
        <v>700</v>
      </c>
      <c r="AM1572" t="s">
        <v>119</v>
      </c>
      <c r="AP15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Row],[Comentário]]=back!C1573,back!B1573,""))))))))</f>
        <v/>
      </c>
      <c r="AQ15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3" spans="1:44" x14ac:dyDescent="0.25">
      <c r="A1573" t="s">
        <v>5298</v>
      </c>
      <c r="B1573">
        <v>136610092</v>
      </c>
      <c r="C1573" t="s">
        <v>62</v>
      </c>
      <c r="E1573">
        <v>28613201</v>
      </c>
      <c r="F1573" t="s">
        <v>2354</v>
      </c>
      <c r="G1573" t="s">
        <v>101</v>
      </c>
      <c r="I1573">
        <v>41071303</v>
      </c>
      <c r="J1573" t="s">
        <v>2353</v>
      </c>
      <c r="K1573" s="9">
        <v>45659.356006944443</v>
      </c>
      <c r="L1573" s="9">
        <v>45659.355555555558</v>
      </c>
      <c r="M1573" s="9">
        <v>45664.718263888892</v>
      </c>
      <c r="N1573" t="s">
        <v>62</v>
      </c>
      <c r="O1573" t="s">
        <v>62</v>
      </c>
      <c r="P1573" s="8">
        <v>45659</v>
      </c>
      <c r="Q1573" t="s">
        <v>3868</v>
      </c>
      <c r="R1573" t="s">
        <v>4909</v>
      </c>
      <c r="S1573" t="s">
        <v>2355</v>
      </c>
      <c r="Y1573" t="s">
        <v>4874</v>
      </c>
      <c r="Z1573" t="s">
        <v>106</v>
      </c>
      <c r="AA1573" t="s">
        <v>159</v>
      </c>
      <c r="AB1573" t="s">
        <v>2356</v>
      </c>
      <c r="AC1573">
        <v>38402360</v>
      </c>
      <c r="AD1573" t="s">
        <v>615</v>
      </c>
      <c r="AE1573" t="s">
        <v>2357</v>
      </c>
      <c r="AF1573">
        <v>0</v>
      </c>
      <c r="AG1573" t="s">
        <v>2358</v>
      </c>
      <c r="AM1573" t="s">
        <v>119</v>
      </c>
      <c r="AP15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Row],[Comentário]]=back!C1574,back!B1574,""))))))))</f>
        <v/>
      </c>
      <c r="AQ15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4" spans="1:44" x14ac:dyDescent="0.25">
      <c r="A1574" t="s">
        <v>5298</v>
      </c>
      <c r="B1574">
        <v>136609841</v>
      </c>
      <c r="C1574" t="s">
        <v>62</v>
      </c>
      <c r="E1574">
        <v>28613201</v>
      </c>
      <c r="F1574" t="s">
        <v>2354</v>
      </c>
      <c r="G1574" t="s">
        <v>101</v>
      </c>
      <c r="I1574">
        <v>41071303</v>
      </c>
      <c r="J1574" t="s">
        <v>2353</v>
      </c>
      <c r="K1574" s="9">
        <v>45659.350659722222</v>
      </c>
      <c r="L1574" s="9">
        <v>45659.349305555559</v>
      </c>
      <c r="M1574" s="9">
        <v>45659.350659722222</v>
      </c>
      <c r="N1574" t="s">
        <v>62</v>
      </c>
      <c r="O1574" t="s">
        <v>62</v>
      </c>
      <c r="P1574" s="8">
        <v>45659</v>
      </c>
      <c r="Q1574" t="s">
        <v>3864</v>
      </c>
      <c r="R1574" t="s">
        <v>4199</v>
      </c>
      <c r="S1574" t="s">
        <v>2355</v>
      </c>
      <c r="Y1574" t="s">
        <v>4874</v>
      </c>
      <c r="Z1574" t="s">
        <v>106</v>
      </c>
      <c r="AA1574" t="s">
        <v>159</v>
      </c>
      <c r="AB1574" t="s">
        <v>2356</v>
      </c>
      <c r="AC1574">
        <v>38402360</v>
      </c>
      <c r="AD1574" t="s">
        <v>615</v>
      </c>
      <c r="AE1574" t="s">
        <v>2357</v>
      </c>
      <c r="AF1574">
        <v>0</v>
      </c>
      <c r="AG1574" t="s">
        <v>2358</v>
      </c>
      <c r="AM1574" t="s">
        <v>119</v>
      </c>
      <c r="AP15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Row],[Comentário]]=back!C1575,back!B1575,""))))))))</f>
        <v/>
      </c>
      <c r="AQ15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5" spans="1:44" x14ac:dyDescent="0.25">
      <c r="A1575" t="s">
        <v>5298</v>
      </c>
      <c r="B1575">
        <v>136609774</v>
      </c>
      <c r="C1575" t="s">
        <v>62</v>
      </c>
      <c r="E1575">
        <v>28613187</v>
      </c>
      <c r="F1575" t="s">
        <v>702</v>
      </c>
      <c r="G1575" t="s">
        <v>101</v>
      </c>
      <c r="I1575">
        <v>41071295</v>
      </c>
      <c r="J1575" t="s">
        <v>701</v>
      </c>
      <c r="K1575" s="9">
        <v>45659.348958333336</v>
      </c>
      <c r="L1575" s="9">
        <v>45659.348356481481</v>
      </c>
      <c r="M1575" s="9">
        <v>45659.348958333336</v>
      </c>
      <c r="N1575" t="s">
        <v>62</v>
      </c>
      <c r="O1575" t="s">
        <v>62</v>
      </c>
      <c r="P1575" s="8">
        <v>45659</v>
      </c>
      <c r="Q1575" t="s">
        <v>3864</v>
      </c>
      <c r="R1575" t="s">
        <v>4200</v>
      </c>
      <c r="S1575" t="s">
        <v>703</v>
      </c>
      <c r="Y1575" t="s">
        <v>704</v>
      </c>
      <c r="Z1575" t="s">
        <v>106</v>
      </c>
      <c r="AA1575" t="s">
        <v>159</v>
      </c>
      <c r="AB1575" t="s">
        <v>705</v>
      </c>
      <c r="AC1575">
        <v>36520000</v>
      </c>
      <c r="AD1575" t="s">
        <v>161</v>
      </c>
      <c r="AE1575" t="s">
        <v>706</v>
      </c>
      <c r="AF1575">
        <v>122</v>
      </c>
      <c r="AM1575" t="s">
        <v>119</v>
      </c>
      <c r="AP15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Row],[Comentário]]=back!C1576,back!B1576,""))))))))</f>
        <v/>
      </c>
      <c r="AQ15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6" spans="1:44" x14ac:dyDescent="0.25">
      <c r="A1576" t="s">
        <v>5298</v>
      </c>
      <c r="B1576">
        <v>136609747</v>
      </c>
      <c r="C1576" t="s">
        <v>62</v>
      </c>
      <c r="E1576">
        <v>28613187</v>
      </c>
      <c r="F1576" t="s">
        <v>702</v>
      </c>
      <c r="G1576" t="s">
        <v>101</v>
      </c>
      <c r="I1576">
        <v>41071295</v>
      </c>
      <c r="J1576" t="s">
        <v>701</v>
      </c>
      <c r="K1576" s="9">
        <v>45659.348356481481</v>
      </c>
      <c r="L1576" s="9">
        <v>45659.347511574073</v>
      </c>
      <c r="M1576" s="9">
        <v>45659.348356481481</v>
      </c>
      <c r="N1576" t="s">
        <v>62</v>
      </c>
      <c r="O1576" t="s">
        <v>62</v>
      </c>
      <c r="P1576" s="8">
        <v>45659</v>
      </c>
      <c r="Q1576" t="s">
        <v>3864</v>
      </c>
      <c r="R1576" t="s">
        <v>4201</v>
      </c>
      <c r="S1576" t="s">
        <v>703</v>
      </c>
      <c r="Y1576" t="s">
        <v>704</v>
      </c>
      <c r="Z1576" t="s">
        <v>106</v>
      </c>
      <c r="AA1576" t="s">
        <v>159</v>
      </c>
      <c r="AB1576" t="s">
        <v>705</v>
      </c>
      <c r="AC1576">
        <v>36520000</v>
      </c>
      <c r="AD1576" t="s">
        <v>161</v>
      </c>
      <c r="AE1576" t="s">
        <v>706</v>
      </c>
      <c r="AF1576">
        <v>122</v>
      </c>
      <c r="AM1576" t="s">
        <v>119</v>
      </c>
      <c r="AP15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Row],[Comentário]]=back!C1577,back!B1577,""))))))))</f>
        <v/>
      </c>
      <c r="AQ15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7" spans="1:44" x14ac:dyDescent="0.25">
      <c r="A1577" t="s">
        <v>5298</v>
      </c>
      <c r="B1577">
        <v>136609695</v>
      </c>
      <c r="C1577" t="s">
        <v>62</v>
      </c>
      <c r="E1577">
        <v>28613179</v>
      </c>
      <c r="F1577" t="s">
        <v>708</v>
      </c>
      <c r="G1577" t="s">
        <v>101</v>
      </c>
      <c r="I1577">
        <v>41071289</v>
      </c>
      <c r="J1577" t="s">
        <v>707</v>
      </c>
      <c r="K1577" s="9">
        <v>45659.347210648149</v>
      </c>
      <c r="L1577" s="9">
        <v>45659.347048611111</v>
      </c>
      <c r="M1577" s="9">
        <v>45659.347210648149</v>
      </c>
      <c r="N1577" t="s">
        <v>62</v>
      </c>
      <c r="O1577" t="s">
        <v>62</v>
      </c>
      <c r="P1577" s="8">
        <v>45659</v>
      </c>
      <c r="Q1577" t="s">
        <v>3864</v>
      </c>
      <c r="R1577" t="s">
        <v>4202</v>
      </c>
      <c r="S1577" t="s">
        <v>709</v>
      </c>
      <c r="T1577" t="s">
        <v>710</v>
      </c>
      <c r="Y1577" t="s">
        <v>711</v>
      </c>
      <c r="Z1577" t="s">
        <v>106</v>
      </c>
      <c r="AA1577" t="s">
        <v>107</v>
      </c>
      <c r="AB1577" t="s">
        <v>110</v>
      </c>
      <c r="AC1577">
        <v>3828000</v>
      </c>
      <c r="AD1577" t="s">
        <v>712</v>
      </c>
      <c r="AE1577" t="s">
        <v>713</v>
      </c>
      <c r="AF1577">
        <v>0</v>
      </c>
      <c r="AG1577" t="s">
        <v>714</v>
      </c>
      <c r="AM1577" t="s">
        <v>119</v>
      </c>
      <c r="AP15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Row],[Comentário]]=back!C1578,back!B1578,""))))))))</f>
        <v/>
      </c>
      <c r="AQ15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8" spans="1:44" x14ac:dyDescent="0.25">
      <c r="A1578" t="s">
        <v>5298</v>
      </c>
      <c r="B1578">
        <v>136609685</v>
      </c>
      <c r="C1578" t="s">
        <v>62</v>
      </c>
      <c r="E1578">
        <v>28613179</v>
      </c>
      <c r="F1578" t="s">
        <v>708</v>
      </c>
      <c r="G1578" t="s">
        <v>101</v>
      </c>
      <c r="I1578">
        <v>41071289</v>
      </c>
      <c r="J1578" t="s">
        <v>707</v>
      </c>
      <c r="K1578" s="9">
        <v>45659.347048611111</v>
      </c>
      <c r="L1578" s="9">
        <v>45659.346215277779</v>
      </c>
      <c r="M1578" s="9">
        <v>45659.347048611111</v>
      </c>
      <c r="N1578" t="s">
        <v>62</v>
      </c>
      <c r="O1578" t="s">
        <v>62</v>
      </c>
      <c r="P1578" s="8">
        <v>45659</v>
      </c>
      <c r="Q1578" t="s">
        <v>3864</v>
      </c>
      <c r="R1578" t="s">
        <v>4203</v>
      </c>
      <c r="S1578" t="s">
        <v>709</v>
      </c>
      <c r="T1578" t="s">
        <v>710</v>
      </c>
      <c r="Y1578" t="s">
        <v>711</v>
      </c>
      <c r="Z1578" t="s">
        <v>106</v>
      </c>
      <c r="AA1578" t="s">
        <v>107</v>
      </c>
      <c r="AB1578" t="s">
        <v>110</v>
      </c>
      <c r="AC1578">
        <v>3828000</v>
      </c>
      <c r="AD1578" t="s">
        <v>712</v>
      </c>
      <c r="AE1578" t="s">
        <v>713</v>
      </c>
      <c r="AF1578">
        <v>0</v>
      </c>
      <c r="AG1578" t="s">
        <v>714</v>
      </c>
      <c r="AM1578" t="s">
        <v>119</v>
      </c>
      <c r="AP15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Row],[Comentário]]=back!C1579,back!B1579,""))))))))</f>
        <v/>
      </c>
      <c r="AQ15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9" spans="1:44" x14ac:dyDescent="0.25">
      <c r="A1579" t="s">
        <v>5298</v>
      </c>
      <c r="B1579">
        <v>136609619</v>
      </c>
      <c r="C1579" t="s">
        <v>62</v>
      </c>
      <c r="E1579">
        <v>28613153</v>
      </c>
      <c r="F1579" t="s">
        <v>2360</v>
      </c>
      <c r="G1579" t="s">
        <v>101</v>
      </c>
      <c r="I1579">
        <v>41071275</v>
      </c>
      <c r="J1579" t="s">
        <v>2359</v>
      </c>
      <c r="K1579" s="9">
        <v>45659.345185185186</v>
      </c>
      <c r="L1579" s="9">
        <v>45659.344074074077</v>
      </c>
      <c r="M1579" s="9">
        <v>45659.345185185186</v>
      </c>
      <c r="N1579" t="s">
        <v>62</v>
      </c>
      <c r="O1579" t="s">
        <v>62</v>
      </c>
      <c r="P1579" s="8">
        <v>45659</v>
      </c>
      <c r="Q1579" t="s">
        <v>3864</v>
      </c>
      <c r="R1579" t="s">
        <v>4204</v>
      </c>
      <c r="S1579" t="s">
        <v>2361</v>
      </c>
      <c r="Y1579" t="s">
        <v>2362</v>
      </c>
      <c r="Z1579" t="s">
        <v>106</v>
      </c>
      <c r="AA1579" t="s">
        <v>107</v>
      </c>
      <c r="AB1579" t="s">
        <v>2363</v>
      </c>
      <c r="AC1579">
        <v>18147000</v>
      </c>
      <c r="AD1579" t="s">
        <v>1427</v>
      </c>
      <c r="AE1579" t="s">
        <v>2364</v>
      </c>
      <c r="AF1579">
        <v>1500</v>
      </c>
      <c r="AM1579" t="s">
        <v>119</v>
      </c>
      <c r="AP15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Row],[Comentário]]=back!C1580,back!B1580,""))))))))</f>
        <v/>
      </c>
      <c r="AQ15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0" spans="1:44" x14ac:dyDescent="0.25">
      <c r="A1580" t="s">
        <v>5298</v>
      </c>
      <c r="B1580">
        <v>136609568</v>
      </c>
      <c r="C1580" t="s">
        <v>62</v>
      </c>
      <c r="E1580">
        <v>28613153</v>
      </c>
      <c r="F1580" t="s">
        <v>2360</v>
      </c>
      <c r="G1580" t="s">
        <v>101</v>
      </c>
      <c r="I1580">
        <v>41071275</v>
      </c>
      <c r="J1580" t="s">
        <v>2359</v>
      </c>
      <c r="K1580" s="9">
        <v>45659.343090277776</v>
      </c>
      <c r="L1580" s="9">
        <v>45659.341921296298</v>
      </c>
      <c r="M1580" s="9">
        <v>45659.343090277776</v>
      </c>
      <c r="N1580" t="s">
        <v>62</v>
      </c>
      <c r="O1580" t="s">
        <v>62</v>
      </c>
      <c r="P1580" s="8">
        <v>45659</v>
      </c>
      <c r="Q1580" t="s">
        <v>3864</v>
      </c>
      <c r="R1580" t="s">
        <v>4205</v>
      </c>
      <c r="S1580" t="s">
        <v>2361</v>
      </c>
      <c r="Y1580" t="s">
        <v>2362</v>
      </c>
      <c r="Z1580" t="s">
        <v>106</v>
      </c>
      <c r="AA1580" t="s">
        <v>107</v>
      </c>
      <c r="AB1580" t="s">
        <v>2363</v>
      </c>
      <c r="AC1580">
        <v>18147000</v>
      </c>
      <c r="AD1580" t="s">
        <v>1427</v>
      </c>
      <c r="AE1580" t="s">
        <v>2364</v>
      </c>
      <c r="AF1580">
        <v>1500</v>
      </c>
      <c r="AM1580" t="s">
        <v>119</v>
      </c>
      <c r="AP15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Row],[Comentário]]=back!C1581,back!B1581,""))))))))</f>
        <v/>
      </c>
      <c r="AQ15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1" spans="1:44" x14ac:dyDescent="0.25">
      <c r="A1581" t="s">
        <v>5298</v>
      </c>
      <c r="B1581">
        <v>136609538</v>
      </c>
      <c r="C1581" t="s">
        <v>62</v>
      </c>
      <c r="E1581">
        <v>28613153</v>
      </c>
      <c r="F1581" t="s">
        <v>2360</v>
      </c>
      <c r="G1581" t="s">
        <v>101</v>
      </c>
      <c r="I1581">
        <v>41071275</v>
      </c>
      <c r="J1581" t="s">
        <v>2359</v>
      </c>
      <c r="K1581" s="9">
        <v>45659.341956018521</v>
      </c>
      <c r="L1581" s="9">
        <v>45659.339953703704</v>
      </c>
      <c r="M1581" s="9">
        <v>45659.341956018521</v>
      </c>
      <c r="N1581" t="s">
        <v>62</v>
      </c>
      <c r="O1581" t="s">
        <v>62</v>
      </c>
      <c r="P1581" s="8">
        <v>45659</v>
      </c>
      <c r="Q1581" t="s">
        <v>3864</v>
      </c>
      <c r="R1581" t="s">
        <v>4205</v>
      </c>
      <c r="S1581" t="s">
        <v>2361</v>
      </c>
      <c r="Y1581" t="s">
        <v>2362</v>
      </c>
      <c r="Z1581" t="s">
        <v>106</v>
      </c>
      <c r="AA1581" t="s">
        <v>107</v>
      </c>
      <c r="AB1581" t="s">
        <v>2363</v>
      </c>
      <c r="AC1581">
        <v>18147000</v>
      </c>
      <c r="AD1581" t="s">
        <v>1427</v>
      </c>
      <c r="AE1581" t="s">
        <v>2364</v>
      </c>
      <c r="AF1581">
        <v>1500</v>
      </c>
      <c r="AM1581" t="s">
        <v>119</v>
      </c>
      <c r="AP15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Row],[Comentário]]=back!C1582,back!B1582,""))))))))</f>
        <v/>
      </c>
      <c r="AQ15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2" spans="1:44" x14ac:dyDescent="0.25">
      <c r="A1582" t="s">
        <v>5298</v>
      </c>
      <c r="B1582">
        <v>136609481</v>
      </c>
      <c r="C1582" t="s">
        <v>62</v>
      </c>
      <c r="E1582">
        <v>28613123</v>
      </c>
      <c r="F1582" t="s">
        <v>716</v>
      </c>
      <c r="G1582" t="s">
        <v>101</v>
      </c>
      <c r="I1582">
        <v>41071257</v>
      </c>
      <c r="J1582" t="s">
        <v>715</v>
      </c>
      <c r="K1582" s="9">
        <v>45659.339305555557</v>
      </c>
      <c r="L1582" s="9">
        <v>45659.339120370372</v>
      </c>
      <c r="M1582" s="9">
        <v>45659.339305555557</v>
      </c>
      <c r="N1582" t="s">
        <v>62</v>
      </c>
      <c r="O1582" t="s">
        <v>62</v>
      </c>
      <c r="P1582" s="8">
        <v>45659</v>
      </c>
      <c r="Q1582" t="s">
        <v>3864</v>
      </c>
      <c r="R1582" t="s">
        <v>4206</v>
      </c>
      <c r="S1582" t="s">
        <v>717</v>
      </c>
      <c r="T1582" t="s">
        <v>718</v>
      </c>
      <c r="V1582">
        <v>5591991627274</v>
      </c>
      <c r="Y1582" t="s">
        <v>719</v>
      </c>
      <c r="Z1582" t="s">
        <v>106</v>
      </c>
      <c r="AA1582" t="s">
        <v>720</v>
      </c>
      <c r="AB1582" t="s">
        <v>721</v>
      </c>
      <c r="AC1582">
        <v>68745000</v>
      </c>
      <c r="AD1582" t="s">
        <v>722</v>
      </c>
      <c r="AE1582" t="s">
        <v>723</v>
      </c>
      <c r="AF1582">
        <v>0</v>
      </c>
      <c r="AM1582" t="s">
        <v>119</v>
      </c>
      <c r="AP15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Row],[Comentário]]=back!C1583,back!B1583,""))))))))</f>
        <v/>
      </c>
      <c r="AQ15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3" spans="1:44" x14ac:dyDescent="0.25">
      <c r="A1583" t="s">
        <v>5298</v>
      </c>
      <c r="B1583">
        <v>136609479</v>
      </c>
      <c r="C1583" t="s">
        <v>62</v>
      </c>
      <c r="E1583">
        <v>28613123</v>
      </c>
      <c r="F1583" t="s">
        <v>716</v>
      </c>
      <c r="G1583" t="s">
        <v>101</v>
      </c>
      <c r="I1583">
        <v>41071257</v>
      </c>
      <c r="J1583" t="s">
        <v>715</v>
      </c>
      <c r="K1583" s="9">
        <v>45659.339166666665</v>
      </c>
      <c r="L1583" s="9">
        <v>45659.338993055557</v>
      </c>
      <c r="M1583" s="9">
        <v>45659.339166666665</v>
      </c>
      <c r="N1583" t="s">
        <v>62</v>
      </c>
      <c r="O1583" t="s">
        <v>62</v>
      </c>
      <c r="P1583" s="8">
        <v>45659</v>
      </c>
      <c r="Q1583" t="s">
        <v>3864</v>
      </c>
      <c r="R1583" t="s">
        <v>4207</v>
      </c>
      <c r="S1583" t="s">
        <v>717</v>
      </c>
      <c r="T1583" t="s">
        <v>718</v>
      </c>
      <c r="V1583">
        <v>5591991627274</v>
      </c>
      <c r="Y1583" t="s">
        <v>719</v>
      </c>
      <c r="Z1583" t="s">
        <v>106</v>
      </c>
      <c r="AA1583" t="s">
        <v>720</v>
      </c>
      <c r="AB1583" t="s">
        <v>721</v>
      </c>
      <c r="AC1583">
        <v>68745000</v>
      </c>
      <c r="AD1583" t="s">
        <v>722</v>
      </c>
      <c r="AE1583" t="s">
        <v>723</v>
      </c>
      <c r="AF1583">
        <v>0</v>
      </c>
      <c r="AM1583" t="s">
        <v>119</v>
      </c>
      <c r="AP15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Row],[Comentário]]=back!C1584,back!B1584,""))))))))</f>
        <v/>
      </c>
      <c r="AQ15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4" spans="1:44" x14ac:dyDescent="0.25">
      <c r="A1584" t="s">
        <v>5298</v>
      </c>
      <c r="B1584">
        <v>136609477</v>
      </c>
      <c r="C1584" t="s">
        <v>62</v>
      </c>
      <c r="E1584">
        <v>28613123</v>
      </c>
      <c r="F1584" t="s">
        <v>716</v>
      </c>
      <c r="G1584" t="s">
        <v>101</v>
      </c>
      <c r="I1584">
        <v>41071257</v>
      </c>
      <c r="J1584" t="s">
        <v>715</v>
      </c>
      <c r="K1584" s="9">
        <v>45659.339004629626</v>
      </c>
      <c r="L1584" s="9">
        <v>45659.338726851849</v>
      </c>
      <c r="M1584" s="9">
        <v>45659.339004629626</v>
      </c>
      <c r="N1584" t="s">
        <v>62</v>
      </c>
      <c r="O1584" t="s">
        <v>62</v>
      </c>
      <c r="P1584" s="8">
        <v>45659</v>
      </c>
      <c r="Q1584" t="s">
        <v>3864</v>
      </c>
      <c r="R1584" t="s">
        <v>4208</v>
      </c>
      <c r="S1584" t="s">
        <v>717</v>
      </c>
      <c r="T1584" t="s">
        <v>718</v>
      </c>
      <c r="V1584">
        <v>5591991627274</v>
      </c>
      <c r="Y1584" t="s">
        <v>719</v>
      </c>
      <c r="Z1584" t="s">
        <v>106</v>
      </c>
      <c r="AA1584" t="s">
        <v>720</v>
      </c>
      <c r="AB1584" t="s">
        <v>721</v>
      </c>
      <c r="AC1584">
        <v>68745000</v>
      </c>
      <c r="AD1584" t="s">
        <v>722</v>
      </c>
      <c r="AE1584" t="s">
        <v>723</v>
      </c>
      <c r="AF1584">
        <v>0</v>
      </c>
      <c r="AM1584" t="s">
        <v>119</v>
      </c>
      <c r="AP15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Row],[Comentário]]=back!C1585,back!B1585,""))))))))</f>
        <v/>
      </c>
      <c r="AQ15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5" spans="1:44" x14ac:dyDescent="0.25">
      <c r="A1585" t="s">
        <v>5298</v>
      </c>
      <c r="B1585">
        <v>136609467</v>
      </c>
      <c r="C1585" t="s">
        <v>62</v>
      </c>
      <c r="E1585">
        <v>28613087</v>
      </c>
      <c r="F1585" t="s">
        <v>725</v>
      </c>
      <c r="G1585" t="s">
        <v>101</v>
      </c>
      <c r="I1585">
        <v>41071226</v>
      </c>
      <c r="J1585" t="s">
        <v>724</v>
      </c>
      <c r="K1585" s="9">
        <v>45659.33865740741</v>
      </c>
      <c r="L1585" s="9">
        <v>45659.33829861111</v>
      </c>
      <c r="M1585" s="9">
        <v>45659.33865740741</v>
      </c>
      <c r="N1585" t="s">
        <v>62</v>
      </c>
      <c r="O1585" t="s">
        <v>62</v>
      </c>
      <c r="P1585" s="8">
        <v>45659</v>
      </c>
      <c r="Q1585" t="s">
        <v>3864</v>
      </c>
      <c r="R1585" t="s">
        <v>4209</v>
      </c>
      <c r="S1585" t="s">
        <v>726</v>
      </c>
      <c r="Y1585" t="s">
        <v>727</v>
      </c>
      <c r="Z1585" t="s">
        <v>106</v>
      </c>
      <c r="AA1585" t="s">
        <v>107</v>
      </c>
      <c r="AB1585" t="s">
        <v>110</v>
      </c>
      <c r="AC1585">
        <v>5734150</v>
      </c>
      <c r="AD1585" t="s">
        <v>728</v>
      </c>
      <c r="AE1585" t="s">
        <v>729</v>
      </c>
      <c r="AF1585">
        <v>311</v>
      </c>
      <c r="AG1585" t="s">
        <v>730</v>
      </c>
      <c r="AM1585" t="s">
        <v>119</v>
      </c>
      <c r="AP15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Row],[Comentário]]=back!C1586,back!B1586,""))))))))</f>
        <v/>
      </c>
      <c r="AQ15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6" spans="1:44" x14ac:dyDescent="0.25">
      <c r="A1586" t="s">
        <v>5298</v>
      </c>
      <c r="B1586">
        <v>136609452</v>
      </c>
      <c r="C1586" t="s">
        <v>62</v>
      </c>
      <c r="E1586">
        <v>28613025</v>
      </c>
      <c r="F1586" t="s">
        <v>732</v>
      </c>
      <c r="G1586" t="s">
        <v>101</v>
      </c>
      <c r="I1586">
        <v>41071214</v>
      </c>
      <c r="J1586" t="s">
        <v>731</v>
      </c>
      <c r="K1586" s="9">
        <v>45659.337916666664</v>
      </c>
      <c r="L1586" s="9">
        <v>45659.337268518517</v>
      </c>
      <c r="M1586" s="9">
        <v>45659.337916666664</v>
      </c>
      <c r="N1586" t="s">
        <v>62</v>
      </c>
      <c r="O1586" t="s">
        <v>62</v>
      </c>
      <c r="P1586" s="8">
        <v>45659</v>
      </c>
      <c r="Q1586" t="s">
        <v>3864</v>
      </c>
      <c r="R1586" t="s">
        <v>4210</v>
      </c>
      <c r="S1586" t="s">
        <v>733</v>
      </c>
      <c r="Y1586" t="s">
        <v>734</v>
      </c>
      <c r="Z1586" t="s">
        <v>106</v>
      </c>
      <c r="AA1586" t="s">
        <v>720</v>
      </c>
      <c r="AB1586" t="s">
        <v>735</v>
      </c>
      <c r="AC1586">
        <v>68790000</v>
      </c>
      <c r="AD1586" t="s">
        <v>736</v>
      </c>
      <c r="AE1586" t="s">
        <v>737</v>
      </c>
      <c r="AF1586">
        <v>0</v>
      </c>
      <c r="AG1586" t="s">
        <v>738</v>
      </c>
      <c r="AM1586" t="s">
        <v>119</v>
      </c>
      <c r="AP15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Row],[Comentário]]=back!C1587,back!B1587,""))))))))</f>
        <v/>
      </c>
      <c r="AQ15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7" spans="1:44" x14ac:dyDescent="0.25">
      <c r="A1587" t="s">
        <v>5298</v>
      </c>
      <c r="B1587">
        <v>136609415</v>
      </c>
      <c r="C1587" t="s">
        <v>62</v>
      </c>
      <c r="E1587">
        <v>28613007</v>
      </c>
      <c r="F1587" t="s">
        <v>740</v>
      </c>
      <c r="G1587" t="s">
        <v>101</v>
      </c>
      <c r="I1587">
        <v>41071203</v>
      </c>
      <c r="J1587" t="s">
        <v>739</v>
      </c>
      <c r="K1587" s="9">
        <v>45659.335578703707</v>
      </c>
      <c r="L1587" s="9">
        <v>45659.333981481483</v>
      </c>
      <c r="M1587" s="9">
        <v>45659.335578703707</v>
      </c>
      <c r="N1587" t="s">
        <v>62</v>
      </c>
      <c r="O1587" t="s">
        <v>62</v>
      </c>
      <c r="P1587" s="8">
        <v>45659</v>
      </c>
      <c r="Q1587" t="s">
        <v>3864</v>
      </c>
      <c r="R1587" t="s">
        <v>4211</v>
      </c>
      <c r="S1587" t="s">
        <v>741</v>
      </c>
      <c r="Y1587" t="s">
        <v>742</v>
      </c>
      <c r="Z1587" t="s">
        <v>106</v>
      </c>
      <c r="AA1587" t="s">
        <v>107</v>
      </c>
      <c r="AB1587" t="s">
        <v>743</v>
      </c>
      <c r="AC1587">
        <v>6713140</v>
      </c>
      <c r="AD1587" t="s">
        <v>744</v>
      </c>
      <c r="AE1587" t="s">
        <v>745</v>
      </c>
      <c r="AF1587">
        <v>112</v>
      </c>
      <c r="AM1587" t="s">
        <v>119</v>
      </c>
      <c r="AP15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Row],[Comentário]]=back!C1588,back!B1588,""))))))))</f>
        <v/>
      </c>
      <c r="AQ15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8" spans="1:44" x14ac:dyDescent="0.25">
      <c r="A1588" t="s">
        <v>5298</v>
      </c>
      <c r="B1588">
        <v>136609380</v>
      </c>
      <c r="C1588" t="s">
        <v>62</v>
      </c>
      <c r="E1588">
        <v>28580660</v>
      </c>
      <c r="F1588" t="s">
        <v>747</v>
      </c>
      <c r="G1588" t="s">
        <v>101</v>
      </c>
      <c r="I1588">
        <v>41050467</v>
      </c>
      <c r="J1588" t="s">
        <v>746</v>
      </c>
      <c r="K1588" s="9">
        <v>45659.333703703705</v>
      </c>
      <c r="L1588" s="9">
        <v>45659.333541666667</v>
      </c>
      <c r="M1588" s="9">
        <v>45659.333703703705</v>
      </c>
      <c r="N1588" t="s">
        <v>62</v>
      </c>
      <c r="O1588" t="s">
        <v>62</v>
      </c>
      <c r="P1588" s="8">
        <v>45659</v>
      </c>
      <c r="Q1588" t="s">
        <v>3864</v>
      </c>
      <c r="R1588" t="s">
        <v>4212</v>
      </c>
      <c r="S1588" t="s">
        <v>748</v>
      </c>
      <c r="V1588">
        <v>5514991046952</v>
      </c>
      <c r="Y1588" t="s">
        <v>749</v>
      </c>
      <c r="Z1588" t="s">
        <v>106</v>
      </c>
      <c r="AA1588" t="s">
        <v>107</v>
      </c>
      <c r="AB1588" t="s">
        <v>750</v>
      </c>
      <c r="AC1588">
        <v>6230098</v>
      </c>
      <c r="AD1588" t="s">
        <v>751</v>
      </c>
      <c r="AE1588" t="s">
        <v>752</v>
      </c>
      <c r="AF1588">
        <v>1206</v>
      </c>
      <c r="AM1588" t="s">
        <v>119</v>
      </c>
      <c r="AN1588" t="s">
        <v>108</v>
      </c>
      <c r="AP15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Row],[Comentário]]=back!C1589,back!B1589,""))))))))</f>
        <v/>
      </c>
      <c r="AQ15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9" spans="1:44" x14ac:dyDescent="0.25">
      <c r="A1589" t="s">
        <v>5298</v>
      </c>
      <c r="B1589">
        <v>136609376</v>
      </c>
      <c r="C1589" t="s">
        <v>62</v>
      </c>
      <c r="E1589">
        <v>28580660</v>
      </c>
      <c r="F1589" t="s">
        <v>747</v>
      </c>
      <c r="G1589" t="s">
        <v>101</v>
      </c>
      <c r="I1589">
        <v>41050467</v>
      </c>
      <c r="J1589" t="s">
        <v>746</v>
      </c>
      <c r="K1589" s="9">
        <v>45659.333541666667</v>
      </c>
      <c r="L1589" s="9">
        <v>45659.333344907405</v>
      </c>
      <c r="M1589" s="9">
        <v>45659.333541666667</v>
      </c>
      <c r="N1589" t="s">
        <v>62</v>
      </c>
      <c r="O1589" t="s">
        <v>62</v>
      </c>
      <c r="P1589" s="8">
        <v>45659</v>
      </c>
      <c r="Q1589" t="s">
        <v>3864</v>
      </c>
      <c r="R1589" t="s">
        <v>4213</v>
      </c>
      <c r="S1589" t="s">
        <v>748</v>
      </c>
      <c r="V1589">
        <v>5514991046952</v>
      </c>
      <c r="Y1589" t="s">
        <v>749</v>
      </c>
      <c r="Z1589" t="s">
        <v>106</v>
      </c>
      <c r="AA1589" t="s">
        <v>107</v>
      </c>
      <c r="AB1589" t="s">
        <v>750</v>
      </c>
      <c r="AC1589">
        <v>6230098</v>
      </c>
      <c r="AD1589" t="s">
        <v>751</v>
      </c>
      <c r="AE1589" t="s">
        <v>752</v>
      </c>
      <c r="AF1589">
        <v>1206</v>
      </c>
      <c r="AM1589" t="s">
        <v>119</v>
      </c>
      <c r="AN1589" t="s">
        <v>108</v>
      </c>
      <c r="AP15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Row],[Comentário]]=back!C1590,back!B1590,""))))))))</f>
        <v/>
      </c>
      <c r="AQ15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0" spans="1:44" x14ac:dyDescent="0.25">
      <c r="A1590" t="s">
        <v>5298</v>
      </c>
      <c r="B1590">
        <v>136589278</v>
      </c>
      <c r="C1590" t="s">
        <v>62</v>
      </c>
      <c r="E1590">
        <v>28580590</v>
      </c>
      <c r="F1590" t="s">
        <v>754</v>
      </c>
      <c r="G1590" t="s">
        <v>101</v>
      </c>
      <c r="I1590">
        <v>41050427</v>
      </c>
      <c r="J1590" t="s">
        <v>753</v>
      </c>
      <c r="K1590" s="9">
        <v>45656.576631944445</v>
      </c>
      <c r="L1590" s="9">
        <v>45656.576111111113</v>
      </c>
      <c r="M1590" s="9">
        <v>45656.576631944445</v>
      </c>
      <c r="N1590" t="s">
        <v>62</v>
      </c>
      <c r="O1590" t="s">
        <v>62</v>
      </c>
      <c r="P1590" s="8">
        <v>45656</v>
      </c>
      <c r="Q1590" t="s">
        <v>3864</v>
      </c>
      <c r="R1590" t="s">
        <v>4214</v>
      </c>
      <c r="S1590" t="s">
        <v>755</v>
      </c>
      <c r="T1590" t="s">
        <v>756</v>
      </c>
      <c r="V1590">
        <v>551120874826</v>
      </c>
      <c r="Y1590" t="s">
        <v>757</v>
      </c>
      <c r="Z1590" t="s">
        <v>106</v>
      </c>
      <c r="AA1590" t="s">
        <v>107</v>
      </c>
      <c r="AB1590" t="s">
        <v>243</v>
      </c>
      <c r="AC1590">
        <v>7170381</v>
      </c>
      <c r="AD1590" t="s">
        <v>758</v>
      </c>
      <c r="AE1590" t="s">
        <v>759</v>
      </c>
      <c r="AF1590">
        <v>21</v>
      </c>
      <c r="AM1590" t="s">
        <v>119</v>
      </c>
      <c r="AP15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Row],[Comentário]]=back!C1591,back!B1591,""))))))))</f>
        <v/>
      </c>
      <c r="AQ15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1" spans="1:44" x14ac:dyDescent="0.25">
      <c r="A1591" t="s">
        <v>5298</v>
      </c>
      <c r="B1591">
        <v>136589261</v>
      </c>
      <c r="C1591" t="s">
        <v>62</v>
      </c>
      <c r="E1591">
        <v>28580590</v>
      </c>
      <c r="F1591" t="s">
        <v>754</v>
      </c>
      <c r="G1591" t="s">
        <v>101</v>
      </c>
      <c r="I1591">
        <v>41050427</v>
      </c>
      <c r="J1591" t="s">
        <v>753</v>
      </c>
      <c r="K1591" s="9">
        <v>45656.576111111113</v>
      </c>
      <c r="L1591" s="9">
        <v>45656.575601851851</v>
      </c>
      <c r="M1591" s="9">
        <v>45656.576111111113</v>
      </c>
      <c r="N1591" t="s">
        <v>62</v>
      </c>
      <c r="O1591" t="s">
        <v>62</v>
      </c>
      <c r="P1591" s="8">
        <v>45656</v>
      </c>
      <c r="Q1591" t="s">
        <v>3864</v>
      </c>
      <c r="R1591" t="s">
        <v>4215</v>
      </c>
      <c r="S1591" t="s">
        <v>755</v>
      </c>
      <c r="T1591" t="s">
        <v>756</v>
      </c>
      <c r="V1591">
        <v>551120874826</v>
      </c>
      <c r="Y1591" t="s">
        <v>757</v>
      </c>
      <c r="Z1591" t="s">
        <v>106</v>
      </c>
      <c r="AA1591" t="s">
        <v>107</v>
      </c>
      <c r="AB1591" t="s">
        <v>243</v>
      </c>
      <c r="AC1591">
        <v>7170381</v>
      </c>
      <c r="AD1591" t="s">
        <v>758</v>
      </c>
      <c r="AE1591" t="s">
        <v>759</v>
      </c>
      <c r="AF1591">
        <v>21</v>
      </c>
      <c r="AM1591" t="s">
        <v>119</v>
      </c>
      <c r="AP15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Row],[Comentário]]=back!C1592,back!B1592,""))))))))</f>
        <v/>
      </c>
      <c r="AQ15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2" spans="1:44" x14ac:dyDescent="0.25">
      <c r="A1592" t="s">
        <v>5298</v>
      </c>
      <c r="B1592">
        <v>136589213</v>
      </c>
      <c r="C1592" t="s">
        <v>62</v>
      </c>
      <c r="E1592">
        <v>28580590</v>
      </c>
      <c r="F1592" t="s">
        <v>754</v>
      </c>
      <c r="G1592" t="s">
        <v>101</v>
      </c>
      <c r="I1592">
        <v>41050427</v>
      </c>
      <c r="J1592" t="s">
        <v>753</v>
      </c>
      <c r="K1592" s="9">
        <v>45656.575057870374</v>
      </c>
      <c r="L1592" s="9">
        <v>45656.574803240743</v>
      </c>
      <c r="M1592" s="9">
        <v>45656.575057870374</v>
      </c>
      <c r="N1592" t="s">
        <v>62</v>
      </c>
      <c r="O1592" t="s">
        <v>62</v>
      </c>
      <c r="P1592" s="8">
        <v>45656</v>
      </c>
      <c r="Q1592" t="s">
        <v>3864</v>
      </c>
      <c r="R1592" t="s">
        <v>4216</v>
      </c>
      <c r="S1592" t="s">
        <v>755</v>
      </c>
      <c r="T1592" t="s">
        <v>756</v>
      </c>
      <c r="V1592">
        <v>551120874826</v>
      </c>
      <c r="Y1592" t="s">
        <v>757</v>
      </c>
      <c r="Z1592" t="s">
        <v>106</v>
      </c>
      <c r="AA1592" t="s">
        <v>107</v>
      </c>
      <c r="AB1592" t="s">
        <v>243</v>
      </c>
      <c r="AC1592">
        <v>7170381</v>
      </c>
      <c r="AD1592" t="s">
        <v>758</v>
      </c>
      <c r="AE1592" t="s">
        <v>759</v>
      </c>
      <c r="AF1592">
        <v>21</v>
      </c>
      <c r="AM1592" t="s">
        <v>119</v>
      </c>
      <c r="AP15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Row],[Comentário]]=back!C1593,back!B1593,""))))))))</f>
        <v/>
      </c>
      <c r="AQ15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3" spans="1:44" x14ac:dyDescent="0.25">
      <c r="A1593" t="s">
        <v>5298</v>
      </c>
      <c r="B1593">
        <v>136589193</v>
      </c>
      <c r="C1593" t="s">
        <v>62</v>
      </c>
      <c r="E1593">
        <v>28584679</v>
      </c>
      <c r="F1593" t="s">
        <v>2417</v>
      </c>
      <c r="G1593" t="s">
        <v>101</v>
      </c>
      <c r="I1593">
        <v>41053233</v>
      </c>
      <c r="J1593" t="s">
        <v>2416</v>
      </c>
      <c r="K1593" s="9">
        <v>45656.574606481481</v>
      </c>
      <c r="L1593" s="9">
        <v>45656.574050925927</v>
      </c>
      <c r="M1593" s="9">
        <v>45656.574606481481</v>
      </c>
      <c r="N1593" t="s">
        <v>62</v>
      </c>
      <c r="O1593" t="s">
        <v>62</v>
      </c>
      <c r="P1593" s="8">
        <v>45656</v>
      </c>
      <c r="Q1593" t="s">
        <v>3864</v>
      </c>
      <c r="R1593" t="s">
        <v>4217</v>
      </c>
      <c r="S1593" t="s">
        <v>2418</v>
      </c>
      <c r="T1593" t="s">
        <v>2419</v>
      </c>
      <c r="V1593">
        <v>551156153844</v>
      </c>
      <c r="Y1593" t="s">
        <v>2420</v>
      </c>
      <c r="Z1593" t="s">
        <v>106</v>
      </c>
      <c r="AA1593" t="s">
        <v>107</v>
      </c>
      <c r="AB1593" t="s">
        <v>110</v>
      </c>
      <c r="AC1593">
        <v>4462000</v>
      </c>
      <c r="AD1593" t="s">
        <v>2421</v>
      </c>
      <c r="AE1593" t="s">
        <v>2422</v>
      </c>
      <c r="AF1593">
        <v>812</v>
      </c>
      <c r="AM1593" t="s">
        <v>119</v>
      </c>
      <c r="AP15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Row],[Comentário]]=back!C1594,back!B1594,""))))))))</f>
        <v/>
      </c>
      <c r="AQ15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4" spans="1:44" x14ac:dyDescent="0.25">
      <c r="A1594" t="s">
        <v>5298</v>
      </c>
      <c r="B1594">
        <v>136589173</v>
      </c>
      <c r="C1594" t="s">
        <v>62</v>
      </c>
      <c r="E1594">
        <v>28584679</v>
      </c>
      <c r="F1594" t="s">
        <v>2417</v>
      </c>
      <c r="G1594" t="s">
        <v>101</v>
      </c>
      <c r="I1594">
        <v>41053233</v>
      </c>
      <c r="J1594" t="s">
        <v>2416</v>
      </c>
      <c r="K1594" s="9">
        <v>45656.574097222219</v>
      </c>
      <c r="L1594" s="9">
        <v>45656.573344907411</v>
      </c>
      <c r="M1594" s="9">
        <v>45656.574097222219</v>
      </c>
      <c r="N1594" t="s">
        <v>62</v>
      </c>
      <c r="O1594" t="s">
        <v>62</v>
      </c>
      <c r="P1594" s="8">
        <v>45656</v>
      </c>
      <c r="Q1594" t="s">
        <v>3864</v>
      </c>
      <c r="R1594" t="s">
        <v>4218</v>
      </c>
      <c r="S1594" t="s">
        <v>2418</v>
      </c>
      <c r="T1594" t="s">
        <v>2419</v>
      </c>
      <c r="V1594">
        <v>551156153844</v>
      </c>
      <c r="Y1594" t="s">
        <v>2420</v>
      </c>
      <c r="Z1594" t="s">
        <v>106</v>
      </c>
      <c r="AA1594" t="s">
        <v>107</v>
      </c>
      <c r="AB1594" t="s">
        <v>110</v>
      </c>
      <c r="AC1594">
        <v>4462000</v>
      </c>
      <c r="AD1594" t="s">
        <v>2421</v>
      </c>
      <c r="AE1594" t="s">
        <v>2422</v>
      </c>
      <c r="AF1594">
        <v>812</v>
      </c>
      <c r="AM1594" t="s">
        <v>119</v>
      </c>
      <c r="AP15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Row],[Comentário]]=back!C1595,back!B1595,""))))))))</f>
        <v/>
      </c>
      <c r="AQ15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5" spans="1:44" x14ac:dyDescent="0.25">
      <c r="A1595" t="s">
        <v>5298</v>
      </c>
      <c r="B1595">
        <v>136589138</v>
      </c>
      <c r="C1595" t="s">
        <v>62</v>
      </c>
      <c r="E1595">
        <v>28584679</v>
      </c>
      <c r="F1595" t="s">
        <v>2417</v>
      </c>
      <c r="G1595" t="s">
        <v>101</v>
      </c>
      <c r="I1595">
        <v>41053233</v>
      </c>
      <c r="J1595" t="s">
        <v>2416</v>
      </c>
      <c r="K1595" s="9">
        <v>45656.57335648148</v>
      </c>
      <c r="L1595" s="9">
        <v>45656.572835648149</v>
      </c>
      <c r="M1595" s="9">
        <v>45656.57335648148</v>
      </c>
      <c r="N1595" t="s">
        <v>62</v>
      </c>
      <c r="O1595" t="s">
        <v>62</v>
      </c>
      <c r="P1595" s="8">
        <v>45656</v>
      </c>
      <c r="Q1595" t="s">
        <v>3864</v>
      </c>
      <c r="R1595" t="s">
        <v>4217</v>
      </c>
      <c r="S1595" t="s">
        <v>2418</v>
      </c>
      <c r="T1595" t="s">
        <v>2419</v>
      </c>
      <c r="V1595">
        <v>551156153844</v>
      </c>
      <c r="Y1595" t="s">
        <v>2420</v>
      </c>
      <c r="Z1595" t="s">
        <v>106</v>
      </c>
      <c r="AA1595" t="s">
        <v>107</v>
      </c>
      <c r="AB1595" t="s">
        <v>110</v>
      </c>
      <c r="AC1595">
        <v>4462000</v>
      </c>
      <c r="AD1595" t="s">
        <v>2421</v>
      </c>
      <c r="AE1595" t="s">
        <v>2422</v>
      </c>
      <c r="AF1595">
        <v>812</v>
      </c>
      <c r="AM1595" t="s">
        <v>119</v>
      </c>
      <c r="AP15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Row],[Comentário]]=back!C1596,back!B1596,""))))))))</f>
        <v/>
      </c>
      <c r="AQ15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6" spans="1:44" x14ac:dyDescent="0.25">
      <c r="A1596" t="s">
        <v>5298</v>
      </c>
      <c r="B1596">
        <v>136589082</v>
      </c>
      <c r="C1596" t="s">
        <v>62</v>
      </c>
      <c r="E1596">
        <v>28588650</v>
      </c>
      <c r="F1596" t="s">
        <v>2424</v>
      </c>
      <c r="G1596" t="s">
        <v>101</v>
      </c>
      <c r="I1596">
        <v>41056836</v>
      </c>
      <c r="J1596" t="s">
        <v>2423</v>
      </c>
      <c r="K1596" s="9">
        <v>45656.571770833332</v>
      </c>
      <c r="L1596" s="9">
        <v>45656.571574074071</v>
      </c>
      <c r="M1596" s="9">
        <v>45656.571770833332</v>
      </c>
      <c r="N1596" t="s">
        <v>62</v>
      </c>
      <c r="O1596" t="s">
        <v>62</v>
      </c>
      <c r="P1596" s="8">
        <v>45656</v>
      </c>
      <c r="Q1596" t="s">
        <v>3864</v>
      </c>
      <c r="R1596" t="s">
        <v>4219</v>
      </c>
      <c r="S1596" t="s">
        <v>2425</v>
      </c>
      <c r="T1596" t="s">
        <v>2426</v>
      </c>
      <c r="V1596">
        <v>551125289079</v>
      </c>
      <c r="Y1596" t="s">
        <v>2427</v>
      </c>
      <c r="Z1596" t="s">
        <v>106</v>
      </c>
      <c r="AA1596" t="s">
        <v>107</v>
      </c>
      <c r="AB1596" t="s">
        <v>110</v>
      </c>
      <c r="AC1596">
        <v>5436050</v>
      </c>
      <c r="AD1596" t="s">
        <v>1138</v>
      </c>
      <c r="AE1596" t="s">
        <v>2428</v>
      </c>
      <c r="AF1596">
        <v>400</v>
      </c>
      <c r="AM1596" t="s">
        <v>119</v>
      </c>
      <c r="AP15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Row],[Comentário]]=back!C1597,back!B1597,""))))))))</f>
        <v/>
      </c>
      <c r="AQ15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7" spans="1:44" x14ac:dyDescent="0.25">
      <c r="A1597" t="s">
        <v>5298</v>
      </c>
      <c r="B1597">
        <v>136589075</v>
      </c>
      <c r="C1597" t="s">
        <v>62</v>
      </c>
      <c r="E1597">
        <v>28588650</v>
      </c>
      <c r="F1597" t="s">
        <v>2424</v>
      </c>
      <c r="G1597" t="s">
        <v>101</v>
      </c>
      <c r="I1597">
        <v>41056836</v>
      </c>
      <c r="J1597" t="s">
        <v>2423</v>
      </c>
      <c r="K1597" s="9">
        <v>45656.571550925924</v>
      </c>
      <c r="L1597" s="9">
        <v>45656.571273148147</v>
      </c>
      <c r="M1597" s="9">
        <v>45656.571550925924</v>
      </c>
      <c r="N1597" t="s">
        <v>62</v>
      </c>
      <c r="O1597" t="s">
        <v>62</v>
      </c>
      <c r="P1597" s="8">
        <v>45656</v>
      </c>
      <c r="Q1597" t="s">
        <v>3864</v>
      </c>
      <c r="R1597" t="s">
        <v>4220</v>
      </c>
      <c r="S1597" t="s">
        <v>2425</v>
      </c>
      <c r="T1597" t="s">
        <v>2426</v>
      </c>
      <c r="V1597">
        <v>551125289079</v>
      </c>
      <c r="Y1597" t="s">
        <v>2427</v>
      </c>
      <c r="Z1597" t="s">
        <v>106</v>
      </c>
      <c r="AA1597" t="s">
        <v>107</v>
      </c>
      <c r="AB1597" t="s">
        <v>110</v>
      </c>
      <c r="AC1597">
        <v>5436050</v>
      </c>
      <c r="AD1597" t="s">
        <v>1138</v>
      </c>
      <c r="AE1597" t="s">
        <v>2428</v>
      </c>
      <c r="AF1597">
        <v>400</v>
      </c>
      <c r="AM1597" t="s">
        <v>119</v>
      </c>
      <c r="AP15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Row],[Comentário]]=back!C1598,back!B1598,""))))))))</f>
        <v/>
      </c>
      <c r="AQ15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8" spans="1:44" x14ac:dyDescent="0.25">
      <c r="A1598" t="s">
        <v>5298</v>
      </c>
      <c r="B1598">
        <v>136589064</v>
      </c>
      <c r="C1598" t="s">
        <v>62</v>
      </c>
      <c r="E1598">
        <v>28588650</v>
      </c>
      <c r="F1598" t="s">
        <v>2424</v>
      </c>
      <c r="G1598" t="s">
        <v>101</v>
      </c>
      <c r="I1598">
        <v>41056836</v>
      </c>
      <c r="J1598" t="s">
        <v>2423</v>
      </c>
      <c r="K1598" s="9">
        <v>45656.571319444447</v>
      </c>
      <c r="L1598" s="9">
        <v>45656.571157407408</v>
      </c>
      <c r="M1598" s="9">
        <v>45656.571319444447</v>
      </c>
      <c r="N1598" t="s">
        <v>62</v>
      </c>
      <c r="O1598" t="s">
        <v>62</v>
      </c>
      <c r="P1598" s="8">
        <v>45656</v>
      </c>
      <c r="Q1598" t="s">
        <v>3864</v>
      </c>
      <c r="R1598" t="s">
        <v>4219</v>
      </c>
      <c r="S1598" t="s">
        <v>2425</v>
      </c>
      <c r="T1598" t="s">
        <v>2426</v>
      </c>
      <c r="V1598">
        <v>551125289079</v>
      </c>
      <c r="Y1598" t="s">
        <v>2427</v>
      </c>
      <c r="Z1598" t="s">
        <v>106</v>
      </c>
      <c r="AA1598" t="s">
        <v>107</v>
      </c>
      <c r="AB1598" t="s">
        <v>110</v>
      </c>
      <c r="AC1598">
        <v>5436050</v>
      </c>
      <c r="AD1598" t="s">
        <v>1138</v>
      </c>
      <c r="AE1598" t="s">
        <v>2428</v>
      </c>
      <c r="AF1598">
        <v>400</v>
      </c>
      <c r="AM1598" t="s">
        <v>119</v>
      </c>
      <c r="AP15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Row],[Comentário]]=back!C1599,back!B1599,""))))))))</f>
        <v/>
      </c>
      <c r="AQ15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9" spans="1:44" x14ac:dyDescent="0.25">
      <c r="A1599" t="s">
        <v>5298</v>
      </c>
      <c r="B1599">
        <v>136589008</v>
      </c>
      <c r="C1599" t="s">
        <v>62</v>
      </c>
      <c r="G1599" t="s">
        <v>101</v>
      </c>
      <c r="I1599">
        <v>41056874</v>
      </c>
      <c r="J1599" t="s">
        <v>2429</v>
      </c>
      <c r="K1599" s="9">
        <v>45656.569699074076</v>
      </c>
      <c r="L1599" s="9">
        <v>45656.567442129628</v>
      </c>
      <c r="M1599" s="9">
        <v>45656.569699074076</v>
      </c>
      <c r="N1599" t="s">
        <v>62</v>
      </c>
      <c r="O1599" t="s">
        <v>62</v>
      </c>
      <c r="P1599" s="8">
        <v>45656</v>
      </c>
      <c r="Q1599" t="s">
        <v>3864</v>
      </c>
      <c r="R1599" t="s">
        <v>4221</v>
      </c>
      <c r="S1599" t="s">
        <v>2431</v>
      </c>
      <c r="T1599" t="s">
        <v>2432</v>
      </c>
      <c r="V1599">
        <v>551139653007</v>
      </c>
      <c r="Y1599" t="s">
        <v>2433</v>
      </c>
      <c r="Z1599" t="s">
        <v>106</v>
      </c>
      <c r="AA1599" t="s">
        <v>107</v>
      </c>
      <c r="AB1599" t="s">
        <v>110</v>
      </c>
      <c r="AC1599">
        <v>2710050</v>
      </c>
      <c r="AD1599" t="s">
        <v>2434</v>
      </c>
      <c r="AE1599" t="s">
        <v>2435</v>
      </c>
      <c r="AF1599">
        <v>132</v>
      </c>
      <c r="AM1599" t="s">
        <v>119</v>
      </c>
      <c r="AO1599" t="s">
        <v>104</v>
      </c>
      <c r="AP15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Row],[Comentário]]=back!C1600,back!B1600,""))))))))</f>
        <v/>
      </c>
      <c r="AQ15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0" spans="1:44" x14ac:dyDescent="0.25">
      <c r="A1600" t="s">
        <v>5298</v>
      </c>
      <c r="B1600">
        <v>136588929</v>
      </c>
      <c r="C1600" t="s">
        <v>62</v>
      </c>
      <c r="E1600">
        <v>28588747</v>
      </c>
      <c r="F1600" t="s">
        <v>2430</v>
      </c>
      <c r="G1600" t="s">
        <v>101</v>
      </c>
      <c r="I1600">
        <v>41056874</v>
      </c>
      <c r="J1600" t="s">
        <v>2429</v>
      </c>
      <c r="K1600" s="9">
        <v>45656.567395833335</v>
      </c>
      <c r="L1600" s="9">
        <v>45656.566817129627</v>
      </c>
      <c r="M1600" s="9">
        <v>45656.567395833335</v>
      </c>
      <c r="N1600" t="s">
        <v>62</v>
      </c>
      <c r="O1600" t="s">
        <v>62</v>
      </c>
      <c r="P1600" s="8">
        <v>45656</v>
      </c>
      <c r="Q1600" t="s">
        <v>3864</v>
      </c>
      <c r="R1600" t="s">
        <v>4222</v>
      </c>
      <c r="S1600" t="s">
        <v>2431</v>
      </c>
      <c r="T1600" t="s">
        <v>2432</v>
      </c>
      <c r="V1600">
        <v>551139653007</v>
      </c>
      <c r="Y1600" t="s">
        <v>2433</v>
      </c>
      <c r="Z1600" t="s">
        <v>106</v>
      </c>
      <c r="AA1600" t="s">
        <v>107</v>
      </c>
      <c r="AB1600" t="s">
        <v>110</v>
      </c>
      <c r="AC1600">
        <v>2710050</v>
      </c>
      <c r="AD1600" t="s">
        <v>2434</v>
      </c>
      <c r="AE1600" t="s">
        <v>2435</v>
      </c>
      <c r="AF1600">
        <v>132</v>
      </c>
      <c r="AM1600" t="s">
        <v>119</v>
      </c>
      <c r="AP16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Row],[Comentário]]=back!C1601,back!B1601,""))))))))</f>
        <v/>
      </c>
      <c r="AQ16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1" spans="1:44" x14ac:dyDescent="0.25">
      <c r="A1601" t="s">
        <v>5298</v>
      </c>
      <c r="B1601">
        <v>136588891</v>
      </c>
      <c r="C1601" t="s">
        <v>62</v>
      </c>
      <c r="E1601">
        <v>28588791</v>
      </c>
      <c r="F1601" t="s">
        <v>761</v>
      </c>
      <c r="G1601" t="s">
        <v>101</v>
      </c>
      <c r="I1601">
        <v>41056880</v>
      </c>
      <c r="J1601" t="s">
        <v>760</v>
      </c>
      <c r="K1601" s="9">
        <v>45656.56659722222</v>
      </c>
      <c r="L1601" s="9">
        <v>45656.566307870373</v>
      </c>
      <c r="M1601" s="9">
        <v>45656.56659722222</v>
      </c>
      <c r="N1601" t="s">
        <v>62</v>
      </c>
      <c r="O1601" t="s">
        <v>62</v>
      </c>
      <c r="P1601" s="8">
        <v>45656</v>
      </c>
      <c r="Q1601" t="s">
        <v>3864</v>
      </c>
      <c r="R1601" t="s">
        <v>4223</v>
      </c>
      <c r="S1601" t="s">
        <v>762</v>
      </c>
      <c r="Y1601" t="s">
        <v>763</v>
      </c>
      <c r="Z1601" t="s">
        <v>106</v>
      </c>
      <c r="AA1601" t="s">
        <v>107</v>
      </c>
      <c r="AB1601" t="s">
        <v>110</v>
      </c>
      <c r="AC1601">
        <v>5852430</v>
      </c>
      <c r="AD1601" t="s">
        <v>764</v>
      </c>
      <c r="AE1601" t="s">
        <v>765</v>
      </c>
      <c r="AF1601">
        <v>26</v>
      </c>
      <c r="AM1601" t="s">
        <v>119</v>
      </c>
      <c r="AP16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Row],[Comentário]]=back!C1602,back!B1602,""))))))))</f>
        <v/>
      </c>
      <c r="AQ16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2" spans="1:44" x14ac:dyDescent="0.25">
      <c r="A1602" t="s">
        <v>5298</v>
      </c>
      <c r="B1602">
        <v>136588792</v>
      </c>
      <c r="C1602" t="s">
        <v>62</v>
      </c>
      <c r="E1602">
        <v>28588822</v>
      </c>
      <c r="F1602" t="s">
        <v>166</v>
      </c>
      <c r="G1602" t="s">
        <v>101</v>
      </c>
      <c r="I1602">
        <v>41056887</v>
      </c>
      <c r="J1602" t="s">
        <v>165</v>
      </c>
      <c r="K1602" s="9">
        <v>45656.56454861111</v>
      </c>
      <c r="L1602" s="9">
        <v>45656.564583333333</v>
      </c>
      <c r="M1602" s="9">
        <v>45663.634293981479</v>
      </c>
      <c r="N1602" t="s">
        <v>62</v>
      </c>
      <c r="O1602" t="s">
        <v>62</v>
      </c>
      <c r="P1602" s="8">
        <v>45656</v>
      </c>
      <c r="Q1602" t="s">
        <v>3868</v>
      </c>
      <c r="R1602" t="s">
        <v>4224</v>
      </c>
      <c r="S1602" t="s">
        <v>168</v>
      </c>
      <c r="T1602" t="s">
        <v>169</v>
      </c>
      <c r="V1602">
        <v>551141959593</v>
      </c>
      <c r="Y1602" t="s">
        <v>170</v>
      </c>
      <c r="Z1602" t="s">
        <v>106</v>
      </c>
      <c r="AA1602" t="s">
        <v>107</v>
      </c>
      <c r="AB1602" t="s">
        <v>171</v>
      </c>
      <c r="AC1602">
        <v>6454000</v>
      </c>
      <c r="AD1602" t="s">
        <v>172</v>
      </c>
      <c r="AE1602" t="s">
        <v>173</v>
      </c>
      <c r="AF1602">
        <v>877</v>
      </c>
      <c r="AG1602" t="s">
        <v>174</v>
      </c>
      <c r="AM1602" t="s">
        <v>119</v>
      </c>
      <c r="AP16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Row],[Comentário]]=back!C1603,back!B1603,""))))))))</f>
        <v/>
      </c>
      <c r="AQ16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3" spans="1:44" x14ac:dyDescent="0.25">
      <c r="A1603" t="s">
        <v>5298</v>
      </c>
      <c r="B1603">
        <v>136588614</v>
      </c>
      <c r="C1603" t="s">
        <v>62</v>
      </c>
      <c r="E1603">
        <v>28588822</v>
      </c>
      <c r="F1603" t="s">
        <v>166</v>
      </c>
      <c r="G1603" t="s">
        <v>101</v>
      </c>
      <c r="I1603">
        <v>41056887</v>
      </c>
      <c r="J1603" t="s">
        <v>165</v>
      </c>
      <c r="K1603" s="9">
        <v>45656.559490740743</v>
      </c>
      <c r="L1603" s="9">
        <v>45656.555752314816</v>
      </c>
      <c r="M1603" s="9">
        <v>45656.559490740743</v>
      </c>
      <c r="N1603" t="s">
        <v>62</v>
      </c>
      <c r="O1603" t="s">
        <v>62</v>
      </c>
      <c r="P1603" s="8">
        <v>45656</v>
      </c>
      <c r="Q1603" t="s">
        <v>3864</v>
      </c>
      <c r="R1603" t="s">
        <v>3903</v>
      </c>
      <c r="S1603" t="s">
        <v>168</v>
      </c>
      <c r="T1603" t="s">
        <v>169</v>
      </c>
      <c r="V1603">
        <v>551141959593</v>
      </c>
      <c r="Y1603" t="s">
        <v>170</v>
      </c>
      <c r="Z1603" t="s">
        <v>106</v>
      </c>
      <c r="AA1603" t="s">
        <v>107</v>
      </c>
      <c r="AB1603" t="s">
        <v>171</v>
      </c>
      <c r="AC1603">
        <v>6454000</v>
      </c>
      <c r="AD1603" t="s">
        <v>172</v>
      </c>
      <c r="AE1603" t="s">
        <v>173</v>
      </c>
      <c r="AF1603">
        <v>877</v>
      </c>
      <c r="AG1603" t="s">
        <v>174</v>
      </c>
      <c r="AM1603" t="s">
        <v>119</v>
      </c>
      <c r="AP16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Row],[Comentário]]=back!C1604,back!B1604,""))))))))</f>
        <v/>
      </c>
      <c r="AQ16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4" spans="1:44" x14ac:dyDescent="0.25">
      <c r="A1604" t="s">
        <v>5298</v>
      </c>
      <c r="B1604">
        <v>136588489</v>
      </c>
      <c r="C1604" t="s">
        <v>62</v>
      </c>
      <c r="E1604">
        <v>28588848</v>
      </c>
      <c r="F1604" t="s">
        <v>767</v>
      </c>
      <c r="G1604" t="s">
        <v>101</v>
      </c>
      <c r="I1604">
        <v>41056896</v>
      </c>
      <c r="J1604" t="s">
        <v>766</v>
      </c>
      <c r="K1604" s="9">
        <v>45656.555555555555</v>
      </c>
      <c r="L1604" s="9">
        <v>45656.554675925923</v>
      </c>
      <c r="M1604" s="9">
        <v>45656.555555555555</v>
      </c>
      <c r="N1604" t="s">
        <v>62</v>
      </c>
      <c r="O1604" t="s">
        <v>62</v>
      </c>
      <c r="P1604" s="8">
        <v>45656</v>
      </c>
      <c r="Q1604" t="s">
        <v>3864</v>
      </c>
      <c r="R1604" t="s">
        <v>4225</v>
      </c>
      <c r="S1604" t="s">
        <v>768</v>
      </c>
      <c r="Y1604" t="s">
        <v>769</v>
      </c>
      <c r="Z1604" t="s">
        <v>106</v>
      </c>
      <c r="AA1604" t="s">
        <v>107</v>
      </c>
      <c r="AB1604" t="s">
        <v>110</v>
      </c>
      <c r="AC1604">
        <v>1455000</v>
      </c>
      <c r="AD1604" t="s">
        <v>770</v>
      </c>
      <c r="AE1604" t="s">
        <v>771</v>
      </c>
      <c r="AF1604">
        <v>514</v>
      </c>
      <c r="AG1604" t="s">
        <v>772</v>
      </c>
      <c r="AM1604" t="s">
        <v>119</v>
      </c>
      <c r="AP16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Row],[Comentário]]=back!C1605,back!B1605,""))))))))</f>
        <v/>
      </c>
      <c r="AQ16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5" spans="1:44" x14ac:dyDescent="0.25">
      <c r="A1605" t="s">
        <v>5298</v>
      </c>
      <c r="B1605">
        <v>136588462</v>
      </c>
      <c r="C1605" t="s">
        <v>62</v>
      </c>
      <c r="E1605">
        <v>28588879</v>
      </c>
      <c r="F1605" t="s">
        <v>774</v>
      </c>
      <c r="G1605" t="s">
        <v>101</v>
      </c>
      <c r="I1605">
        <v>41056910</v>
      </c>
      <c r="J1605" t="s">
        <v>773</v>
      </c>
      <c r="K1605" s="9">
        <v>45656.554594907408</v>
      </c>
      <c r="L1605" s="9">
        <v>45656.554085648146</v>
      </c>
      <c r="M1605" s="9">
        <v>45656.554594907408</v>
      </c>
      <c r="N1605" t="s">
        <v>62</v>
      </c>
      <c r="O1605" t="s">
        <v>62</v>
      </c>
      <c r="P1605" s="8">
        <v>45656</v>
      </c>
      <c r="Q1605" t="s">
        <v>3864</v>
      </c>
      <c r="R1605" t="s">
        <v>4226</v>
      </c>
      <c r="S1605" t="s">
        <v>775</v>
      </c>
      <c r="T1605" t="s">
        <v>776</v>
      </c>
      <c r="V1605">
        <v>551145264323</v>
      </c>
      <c r="Y1605" t="s">
        <v>777</v>
      </c>
      <c r="Z1605" t="s">
        <v>106</v>
      </c>
      <c r="AA1605" t="s">
        <v>107</v>
      </c>
      <c r="AB1605" t="s">
        <v>292</v>
      </c>
      <c r="AC1605">
        <v>13206765</v>
      </c>
      <c r="AD1605" t="s">
        <v>778</v>
      </c>
      <c r="AE1605" t="s">
        <v>779</v>
      </c>
      <c r="AF1605">
        <v>396</v>
      </c>
      <c r="AG1605" t="s">
        <v>780</v>
      </c>
      <c r="AM1605" t="s">
        <v>119</v>
      </c>
      <c r="AP16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Row],[Comentário]]=back!C1606,back!B1606,""))))))))</f>
        <v/>
      </c>
      <c r="AQ16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6" spans="1:44" x14ac:dyDescent="0.25">
      <c r="A1606" t="s">
        <v>5298</v>
      </c>
      <c r="B1606">
        <v>136588438</v>
      </c>
      <c r="C1606" t="s">
        <v>62</v>
      </c>
      <c r="E1606">
        <v>28588879</v>
      </c>
      <c r="F1606" t="s">
        <v>774</v>
      </c>
      <c r="G1606" t="s">
        <v>101</v>
      </c>
      <c r="I1606">
        <v>41056910</v>
      </c>
      <c r="J1606" t="s">
        <v>773</v>
      </c>
      <c r="K1606" s="9">
        <v>45656.553842592592</v>
      </c>
      <c r="L1606" s="9">
        <v>45656.55363425926</v>
      </c>
      <c r="M1606" s="9">
        <v>45656.553842592592</v>
      </c>
      <c r="N1606" t="s">
        <v>62</v>
      </c>
      <c r="O1606" t="s">
        <v>62</v>
      </c>
      <c r="P1606" s="8">
        <v>45656</v>
      </c>
      <c r="Q1606" t="s">
        <v>3864</v>
      </c>
      <c r="R1606" t="s">
        <v>4227</v>
      </c>
      <c r="S1606" t="s">
        <v>775</v>
      </c>
      <c r="T1606" t="s">
        <v>776</v>
      </c>
      <c r="V1606">
        <v>551145264323</v>
      </c>
      <c r="Y1606" t="s">
        <v>777</v>
      </c>
      <c r="Z1606" t="s">
        <v>106</v>
      </c>
      <c r="AA1606" t="s">
        <v>107</v>
      </c>
      <c r="AB1606" t="s">
        <v>292</v>
      </c>
      <c r="AC1606">
        <v>13206765</v>
      </c>
      <c r="AD1606" t="s">
        <v>778</v>
      </c>
      <c r="AE1606" t="s">
        <v>779</v>
      </c>
      <c r="AF1606">
        <v>396</v>
      </c>
      <c r="AG1606" t="s">
        <v>780</v>
      </c>
      <c r="AM1606" t="s">
        <v>119</v>
      </c>
      <c r="AP16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Row],[Comentário]]=back!C1607,back!B1607,""))))))))</f>
        <v/>
      </c>
      <c r="AQ16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7" spans="1:44" x14ac:dyDescent="0.25">
      <c r="A1607" t="s">
        <v>5298</v>
      </c>
      <c r="B1607">
        <v>136588432</v>
      </c>
      <c r="C1607" t="s">
        <v>62</v>
      </c>
      <c r="E1607">
        <v>28588879</v>
      </c>
      <c r="F1607" t="s">
        <v>774</v>
      </c>
      <c r="G1607" t="s">
        <v>101</v>
      </c>
      <c r="I1607">
        <v>41056910</v>
      </c>
      <c r="J1607" t="s">
        <v>773</v>
      </c>
      <c r="K1607" s="9">
        <v>45656.553680555553</v>
      </c>
      <c r="L1607" s="9">
        <v>45656.553506944445</v>
      </c>
      <c r="M1607" s="9">
        <v>45656.553680555553</v>
      </c>
      <c r="N1607" t="s">
        <v>62</v>
      </c>
      <c r="O1607" t="s">
        <v>62</v>
      </c>
      <c r="P1607" s="8">
        <v>45656</v>
      </c>
      <c r="Q1607" t="s">
        <v>3864</v>
      </c>
      <c r="R1607" t="s">
        <v>4228</v>
      </c>
      <c r="S1607" t="s">
        <v>775</v>
      </c>
      <c r="T1607" t="s">
        <v>776</v>
      </c>
      <c r="V1607">
        <v>551145264323</v>
      </c>
      <c r="Y1607" t="s">
        <v>777</v>
      </c>
      <c r="Z1607" t="s">
        <v>106</v>
      </c>
      <c r="AA1607" t="s">
        <v>107</v>
      </c>
      <c r="AB1607" t="s">
        <v>292</v>
      </c>
      <c r="AC1607">
        <v>13206765</v>
      </c>
      <c r="AD1607" t="s">
        <v>778</v>
      </c>
      <c r="AE1607" t="s">
        <v>779</v>
      </c>
      <c r="AF1607">
        <v>396</v>
      </c>
      <c r="AG1607" t="s">
        <v>780</v>
      </c>
      <c r="AM1607" t="s">
        <v>119</v>
      </c>
      <c r="AP16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Row],[Comentário]]=back!C1608,back!B1608,""))))))))</f>
        <v/>
      </c>
      <c r="AQ16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8" spans="1:44" x14ac:dyDescent="0.25">
      <c r="A1608" t="s">
        <v>5298</v>
      </c>
      <c r="B1608">
        <v>136588415</v>
      </c>
      <c r="C1608" t="s">
        <v>62</v>
      </c>
      <c r="E1608">
        <v>28588879</v>
      </c>
      <c r="F1608" t="s">
        <v>774</v>
      </c>
      <c r="G1608" t="s">
        <v>101</v>
      </c>
      <c r="I1608">
        <v>41056910</v>
      </c>
      <c r="J1608" t="s">
        <v>773</v>
      </c>
      <c r="K1608" s="9">
        <v>45656.553391203706</v>
      </c>
      <c r="L1608" s="9">
        <v>45656.553252314814</v>
      </c>
      <c r="M1608" s="9">
        <v>45656.553391203706</v>
      </c>
      <c r="N1608" t="s">
        <v>62</v>
      </c>
      <c r="O1608" t="s">
        <v>62</v>
      </c>
      <c r="P1608" s="8">
        <v>45656</v>
      </c>
      <c r="Q1608" t="s">
        <v>3864</v>
      </c>
      <c r="R1608" t="s">
        <v>4229</v>
      </c>
      <c r="S1608" t="s">
        <v>775</v>
      </c>
      <c r="T1608" t="s">
        <v>776</v>
      </c>
      <c r="V1608">
        <v>551145264323</v>
      </c>
      <c r="Y1608" t="s">
        <v>777</v>
      </c>
      <c r="Z1608" t="s">
        <v>106</v>
      </c>
      <c r="AA1608" t="s">
        <v>107</v>
      </c>
      <c r="AB1608" t="s">
        <v>292</v>
      </c>
      <c r="AC1608">
        <v>13206765</v>
      </c>
      <c r="AD1608" t="s">
        <v>778</v>
      </c>
      <c r="AE1608" t="s">
        <v>779</v>
      </c>
      <c r="AF1608">
        <v>396</v>
      </c>
      <c r="AG1608" t="s">
        <v>780</v>
      </c>
      <c r="AM1608" t="s">
        <v>119</v>
      </c>
      <c r="AP16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Row],[Comentário]]=back!C1609,back!B1609,""))))))))</f>
        <v/>
      </c>
      <c r="AQ16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9" spans="1:44" x14ac:dyDescent="0.25">
      <c r="A1609" t="s">
        <v>5298</v>
      </c>
      <c r="B1609">
        <v>136588359</v>
      </c>
      <c r="C1609" t="s">
        <v>62</v>
      </c>
      <c r="E1609">
        <v>28588897</v>
      </c>
      <c r="F1609" t="s">
        <v>782</v>
      </c>
      <c r="G1609" t="s">
        <v>101</v>
      </c>
      <c r="I1609">
        <v>41056914</v>
      </c>
      <c r="J1609" t="s">
        <v>781</v>
      </c>
      <c r="K1609" s="9">
        <v>45656.552060185182</v>
      </c>
      <c r="L1609" s="9">
        <v>45656.551770833335</v>
      </c>
      <c r="M1609" s="9">
        <v>45656.552060185182</v>
      </c>
      <c r="N1609" t="s">
        <v>62</v>
      </c>
      <c r="O1609" t="s">
        <v>62</v>
      </c>
      <c r="P1609" s="8">
        <v>45656</v>
      </c>
      <c r="Q1609" t="s">
        <v>3864</v>
      </c>
      <c r="R1609" t="s">
        <v>4230</v>
      </c>
      <c r="S1609" t="s">
        <v>783</v>
      </c>
      <c r="Z1609" t="s">
        <v>106</v>
      </c>
      <c r="AA1609" t="s">
        <v>107</v>
      </c>
      <c r="AB1609" t="s">
        <v>192</v>
      </c>
      <c r="AC1609">
        <v>8747000</v>
      </c>
      <c r="AD1609" t="s">
        <v>784</v>
      </c>
      <c r="AE1609" t="s">
        <v>785</v>
      </c>
      <c r="AF1609">
        <v>167</v>
      </c>
      <c r="AM1609" t="s">
        <v>119</v>
      </c>
      <c r="AP16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Row],[Comentário]]=back!C1610,back!B1610,""))))))))</f>
        <v/>
      </c>
      <c r="AQ16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0" spans="1:44" x14ac:dyDescent="0.25">
      <c r="A1610" t="s">
        <v>5298</v>
      </c>
      <c r="B1610">
        <v>136588352</v>
      </c>
      <c r="C1610" t="s">
        <v>62</v>
      </c>
      <c r="E1610">
        <v>28588916</v>
      </c>
      <c r="F1610" t="s">
        <v>787</v>
      </c>
      <c r="G1610" t="s">
        <v>101</v>
      </c>
      <c r="I1610">
        <v>41056933</v>
      </c>
      <c r="J1610" t="s">
        <v>786</v>
      </c>
      <c r="K1610" s="9">
        <v>45656.551724537036</v>
      </c>
      <c r="L1610" s="9">
        <v>45656.550868055558</v>
      </c>
      <c r="M1610" s="9">
        <v>45656.551724537036</v>
      </c>
      <c r="N1610" t="s">
        <v>62</v>
      </c>
      <c r="O1610" t="s">
        <v>62</v>
      </c>
      <c r="P1610" s="8">
        <v>45656</v>
      </c>
      <c r="Q1610" t="s">
        <v>3864</v>
      </c>
      <c r="R1610" t="s">
        <v>4231</v>
      </c>
      <c r="S1610" t="s">
        <v>788</v>
      </c>
      <c r="Y1610" t="s">
        <v>789</v>
      </c>
      <c r="Z1610" t="s">
        <v>106</v>
      </c>
      <c r="AA1610" t="s">
        <v>107</v>
      </c>
      <c r="AB1610" t="s">
        <v>235</v>
      </c>
      <c r="AC1610">
        <v>8570170</v>
      </c>
      <c r="AD1610" t="s">
        <v>161</v>
      </c>
      <c r="AE1610" t="s">
        <v>790</v>
      </c>
      <c r="AF1610">
        <v>150</v>
      </c>
      <c r="AM1610" t="s">
        <v>119</v>
      </c>
      <c r="AP16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Row],[Comentário]]=back!C1611,back!B1611,""))))))))</f>
        <v/>
      </c>
      <c r="AQ16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1" spans="1:44" x14ac:dyDescent="0.25">
      <c r="A1611" t="s">
        <v>5298</v>
      </c>
      <c r="B1611">
        <v>136588273</v>
      </c>
      <c r="C1611" t="s">
        <v>62</v>
      </c>
      <c r="E1611">
        <v>28588930</v>
      </c>
      <c r="F1611" t="s">
        <v>792</v>
      </c>
      <c r="G1611" t="s">
        <v>101</v>
      </c>
      <c r="I1611">
        <v>41056940</v>
      </c>
      <c r="J1611" t="s">
        <v>791</v>
      </c>
      <c r="K1611" s="9">
        <v>45656.549513888887</v>
      </c>
      <c r="L1611" s="9">
        <v>45656.548668981479</v>
      </c>
      <c r="M1611" s="9">
        <v>45656.549513888887</v>
      </c>
      <c r="N1611" t="s">
        <v>62</v>
      </c>
      <c r="O1611" t="s">
        <v>62</v>
      </c>
      <c r="P1611" s="8">
        <v>45656</v>
      </c>
      <c r="Q1611" t="s">
        <v>3864</v>
      </c>
      <c r="R1611" t="s">
        <v>4232</v>
      </c>
      <c r="S1611" t="s">
        <v>793</v>
      </c>
      <c r="Y1611" t="s">
        <v>794</v>
      </c>
      <c r="Z1611" t="s">
        <v>106</v>
      </c>
      <c r="AA1611" t="s">
        <v>107</v>
      </c>
      <c r="AB1611" t="s">
        <v>110</v>
      </c>
      <c r="AC1611">
        <v>4438200</v>
      </c>
      <c r="AD1611" t="s">
        <v>795</v>
      </c>
      <c r="AE1611" t="s">
        <v>796</v>
      </c>
      <c r="AF1611">
        <v>305</v>
      </c>
      <c r="AM1611" t="s">
        <v>119</v>
      </c>
      <c r="AP16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Row],[Comentário]]=back!C1612,back!B1612,""))))))))</f>
        <v/>
      </c>
      <c r="AQ16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2" spans="1:44" x14ac:dyDescent="0.25">
      <c r="A1612" t="s">
        <v>5298</v>
      </c>
      <c r="B1612">
        <v>136586505</v>
      </c>
      <c r="C1612" t="s">
        <v>62</v>
      </c>
      <c r="E1612">
        <v>28588939</v>
      </c>
      <c r="F1612" t="s">
        <v>798</v>
      </c>
      <c r="G1612" t="s">
        <v>101</v>
      </c>
      <c r="I1612">
        <v>41056946</v>
      </c>
      <c r="J1612" t="s">
        <v>797</v>
      </c>
      <c r="K1612" s="9">
        <v>45656.497835648152</v>
      </c>
      <c r="L1612" s="9">
        <v>45656.496898148151</v>
      </c>
      <c r="M1612" s="9">
        <v>45656.497835648152</v>
      </c>
      <c r="N1612" t="s">
        <v>62</v>
      </c>
      <c r="O1612" t="s">
        <v>62</v>
      </c>
      <c r="P1612" s="8">
        <v>45656</v>
      </c>
      <c r="Q1612" t="s">
        <v>3864</v>
      </c>
      <c r="R1612" t="s">
        <v>4233</v>
      </c>
      <c r="S1612" t="s">
        <v>799</v>
      </c>
      <c r="T1612" t="s">
        <v>800</v>
      </c>
      <c r="V1612">
        <v>5511976685334</v>
      </c>
      <c r="Y1612" t="s">
        <v>801</v>
      </c>
      <c r="Z1612" t="s">
        <v>106</v>
      </c>
      <c r="AA1612" t="s">
        <v>107</v>
      </c>
      <c r="AB1612" t="s">
        <v>110</v>
      </c>
      <c r="AC1612">
        <v>4125150</v>
      </c>
      <c r="AD1612" t="s">
        <v>802</v>
      </c>
      <c r="AE1612" t="s">
        <v>803</v>
      </c>
      <c r="AF1612">
        <v>120</v>
      </c>
      <c r="AM1612" t="s">
        <v>119</v>
      </c>
      <c r="AP16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Row],[Comentário]]=back!C1613,back!B1613,""))))))))</f>
        <v/>
      </c>
      <c r="AQ16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3" spans="1:44" x14ac:dyDescent="0.25">
      <c r="A1613" t="s">
        <v>5298</v>
      </c>
      <c r="B1613">
        <v>136586446</v>
      </c>
      <c r="C1613" t="s">
        <v>62</v>
      </c>
      <c r="E1613">
        <v>28588939</v>
      </c>
      <c r="F1613" t="s">
        <v>798</v>
      </c>
      <c r="G1613" t="s">
        <v>101</v>
      </c>
      <c r="I1613">
        <v>41056946</v>
      </c>
      <c r="J1613" t="s">
        <v>797</v>
      </c>
      <c r="K1613" s="9">
        <v>45656.496851851851</v>
      </c>
      <c r="L1613" s="9">
        <v>45656.496562499997</v>
      </c>
      <c r="M1613" s="9">
        <v>45656.496851851851</v>
      </c>
      <c r="N1613" t="s">
        <v>62</v>
      </c>
      <c r="O1613" t="s">
        <v>62</v>
      </c>
      <c r="P1613" s="8">
        <v>45656</v>
      </c>
      <c r="Q1613" t="s">
        <v>3864</v>
      </c>
      <c r="R1613" t="s">
        <v>4234</v>
      </c>
      <c r="S1613" t="s">
        <v>799</v>
      </c>
      <c r="T1613" t="s">
        <v>800</v>
      </c>
      <c r="V1613">
        <v>5511976685334</v>
      </c>
      <c r="Y1613" t="s">
        <v>801</v>
      </c>
      <c r="Z1613" t="s">
        <v>106</v>
      </c>
      <c r="AA1613" t="s">
        <v>107</v>
      </c>
      <c r="AB1613" t="s">
        <v>110</v>
      </c>
      <c r="AC1613">
        <v>4125150</v>
      </c>
      <c r="AD1613" t="s">
        <v>802</v>
      </c>
      <c r="AE1613" t="s">
        <v>803</v>
      </c>
      <c r="AF1613">
        <v>120</v>
      </c>
      <c r="AM1613" t="s">
        <v>119</v>
      </c>
      <c r="AP16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Row],[Comentário]]=back!C1614,back!B1614,""))))))))</f>
        <v/>
      </c>
      <c r="AQ16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4" spans="1:44" x14ac:dyDescent="0.25">
      <c r="A1614" t="s">
        <v>5298</v>
      </c>
      <c r="B1614">
        <v>136586412</v>
      </c>
      <c r="C1614" t="s">
        <v>62</v>
      </c>
      <c r="E1614">
        <v>28588959</v>
      </c>
      <c r="F1614" t="s">
        <v>805</v>
      </c>
      <c r="G1614" t="s">
        <v>101</v>
      </c>
      <c r="I1614">
        <v>41056956</v>
      </c>
      <c r="J1614" t="s">
        <v>804</v>
      </c>
      <c r="K1614" s="9">
        <v>45656.496145833335</v>
      </c>
      <c r="L1614" s="9">
        <v>45656.495868055557</v>
      </c>
      <c r="M1614" s="9">
        <v>45656.496145833335</v>
      </c>
      <c r="N1614" t="s">
        <v>62</v>
      </c>
      <c r="O1614" t="s">
        <v>62</v>
      </c>
      <c r="P1614" s="8">
        <v>45656</v>
      </c>
      <c r="Q1614" t="s">
        <v>3864</v>
      </c>
      <c r="R1614" t="s">
        <v>4235</v>
      </c>
      <c r="S1614" t="s">
        <v>806</v>
      </c>
      <c r="T1614" t="s">
        <v>807</v>
      </c>
      <c r="Y1614" t="s">
        <v>808</v>
      </c>
      <c r="Z1614" t="s">
        <v>106</v>
      </c>
      <c r="AA1614" t="s">
        <v>107</v>
      </c>
      <c r="AB1614" t="s">
        <v>110</v>
      </c>
      <c r="AC1614">
        <v>3054040</v>
      </c>
      <c r="AD1614" t="s">
        <v>809</v>
      </c>
      <c r="AE1614" t="s">
        <v>810</v>
      </c>
      <c r="AF1614">
        <v>410</v>
      </c>
      <c r="AM1614" t="s">
        <v>119</v>
      </c>
      <c r="AP16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Row],[Comentário]]=back!C1615,back!B1615,""))))))))</f>
        <v/>
      </c>
      <c r="AQ16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5" spans="1:44" x14ac:dyDescent="0.25">
      <c r="A1615" t="s">
        <v>5298</v>
      </c>
      <c r="B1615">
        <v>136586397</v>
      </c>
      <c r="C1615" t="s">
        <v>62</v>
      </c>
      <c r="E1615">
        <v>28588959</v>
      </c>
      <c r="F1615" t="s">
        <v>805</v>
      </c>
      <c r="G1615" t="s">
        <v>101</v>
      </c>
      <c r="I1615">
        <v>41056956</v>
      </c>
      <c r="J1615" t="s">
        <v>804</v>
      </c>
      <c r="K1615" s="9">
        <v>45656.495763888888</v>
      </c>
      <c r="L1615" s="9">
        <v>45656.49490740741</v>
      </c>
      <c r="M1615" s="9">
        <v>45656.495763888888</v>
      </c>
      <c r="N1615" t="s">
        <v>62</v>
      </c>
      <c r="O1615" t="s">
        <v>62</v>
      </c>
      <c r="P1615" s="8">
        <v>45656</v>
      </c>
      <c r="Q1615" t="s">
        <v>3864</v>
      </c>
      <c r="R1615" t="s">
        <v>4236</v>
      </c>
      <c r="S1615" t="s">
        <v>806</v>
      </c>
      <c r="T1615" t="s">
        <v>807</v>
      </c>
      <c r="Y1615" t="s">
        <v>808</v>
      </c>
      <c r="Z1615" t="s">
        <v>106</v>
      </c>
      <c r="AA1615" t="s">
        <v>107</v>
      </c>
      <c r="AB1615" t="s">
        <v>110</v>
      </c>
      <c r="AC1615">
        <v>3054040</v>
      </c>
      <c r="AD1615" t="s">
        <v>809</v>
      </c>
      <c r="AE1615" t="s">
        <v>810</v>
      </c>
      <c r="AF1615">
        <v>410</v>
      </c>
      <c r="AM1615" t="s">
        <v>119</v>
      </c>
      <c r="AP16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Row],[Comentário]]=back!C1616,back!B1616,""))))))))</f>
        <v/>
      </c>
      <c r="AQ16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6" spans="1:44" x14ac:dyDescent="0.25">
      <c r="A1616" t="s">
        <v>5298</v>
      </c>
      <c r="B1616">
        <v>136586321</v>
      </c>
      <c r="C1616" t="s">
        <v>62</v>
      </c>
      <c r="E1616">
        <v>28588978</v>
      </c>
      <c r="F1616" t="s">
        <v>2451</v>
      </c>
      <c r="G1616" t="s">
        <v>101</v>
      </c>
      <c r="I1616">
        <v>41056960</v>
      </c>
      <c r="J1616" t="s">
        <v>2450</v>
      </c>
      <c r="K1616" s="9">
        <v>45656.494421296295</v>
      </c>
      <c r="L1616" s="9">
        <v>45656.493726851855</v>
      </c>
      <c r="M1616" s="9">
        <v>45656.494421296295</v>
      </c>
      <c r="N1616" t="s">
        <v>62</v>
      </c>
      <c r="O1616" t="s">
        <v>62</v>
      </c>
      <c r="P1616" s="8">
        <v>45656</v>
      </c>
      <c r="Q1616" t="s">
        <v>3864</v>
      </c>
      <c r="R1616" t="s">
        <v>4237</v>
      </c>
      <c r="S1616" t="s">
        <v>2453</v>
      </c>
      <c r="U1616" t="s">
        <v>2454</v>
      </c>
      <c r="V1616">
        <v>551124973354</v>
      </c>
      <c r="Y1616" t="s">
        <v>2455</v>
      </c>
      <c r="Z1616" t="s">
        <v>106</v>
      </c>
      <c r="AA1616" t="s">
        <v>107</v>
      </c>
      <c r="AB1616" t="s">
        <v>110</v>
      </c>
      <c r="AC1616">
        <v>3533010</v>
      </c>
      <c r="AD1616" t="s">
        <v>2456</v>
      </c>
      <c r="AE1616" t="s">
        <v>2457</v>
      </c>
      <c r="AF1616">
        <v>299</v>
      </c>
      <c r="AM1616" t="s">
        <v>119</v>
      </c>
      <c r="AP16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Row],[Comentário]]=back!C1617,back!B1617,""))))))))</f>
        <v/>
      </c>
      <c r="AQ16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7" spans="1:44" x14ac:dyDescent="0.25">
      <c r="A1617" t="s">
        <v>5298</v>
      </c>
      <c r="B1617">
        <v>136586277</v>
      </c>
      <c r="C1617" t="s">
        <v>62</v>
      </c>
      <c r="E1617">
        <v>28588978</v>
      </c>
      <c r="F1617" t="s">
        <v>2451</v>
      </c>
      <c r="G1617" t="s">
        <v>101</v>
      </c>
      <c r="I1617">
        <v>41056960</v>
      </c>
      <c r="J1617" t="s">
        <v>2450</v>
      </c>
      <c r="K1617" s="9">
        <v>45656.493726851855</v>
      </c>
      <c r="L1617" s="9">
        <v>45656.493217592593</v>
      </c>
      <c r="M1617" s="9">
        <v>45656.493726851855</v>
      </c>
      <c r="N1617" t="s">
        <v>62</v>
      </c>
      <c r="O1617" t="s">
        <v>62</v>
      </c>
      <c r="P1617" s="8">
        <v>45656</v>
      </c>
      <c r="Q1617" t="s">
        <v>3864</v>
      </c>
      <c r="R1617" t="s">
        <v>4238</v>
      </c>
      <c r="S1617" t="s">
        <v>2453</v>
      </c>
      <c r="U1617" t="s">
        <v>2454</v>
      </c>
      <c r="V1617">
        <v>551124973354</v>
      </c>
      <c r="Y1617" t="s">
        <v>2455</v>
      </c>
      <c r="Z1617" t="s">
        <v>106</v>
      </c>
      <c r="AA1617" t="s">
        <v>107</v>
      </c>
      <c r="AB1617" t="s">
        <v>110</v>
      </c>
      <c r="AC1617">
        <v>3533010</v>
      </c>
      <c r="AD1617" t="s">
        <v>2456</v>
      </c>
      <c r="AE1617" t="s">
        <v>2457</v>
      </c>
      <c r="AF1617">
        <v>299</v>
      </c>
      <c r="AM1617" t="s">
        <v>119</v>
      </c>
      <c r="AP16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Row],[Comentário]]=back!C1618,back!B1618,""))))))))</f>
        <v/>
      </c>
      <c r="AQ16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8" spans="1:44" x14ac:dyDescent="0.25">
      <c r="A1618" t="s">
        <v>5298</v>
      </c>
      <c r="B1618">
        <v>136586038</v>
      </c>
      <c r="C1618" t="s">
        <v>62</v>
      </c>
      <c r="E1618">
        <v>28589041</v>
      </c>
      <c r="F1618" t="s">
        <v>812</v>
      </c>
      <c r="G1618" t="s">
        <v>101</v>
      </c>
      <c r="I1618">
        <v>41056974</v>
      </c>
      <c r="J1618" t="s">
        <v>811</v>
      </c>
      <c r="K1618" s="9">
        <v>45656.489363425928</v>
      </c>
      <c r="L1618" s="9">
        <v>45656.488368055558</v>
      </c>
      <c r="M1618" s="9">
        <v>45656.489363425928</v>
      </c>
      <c r="N1618" t="s">
        <v>62</v>
      </c>
      <c r="O1618" t="s">
        <v>62</v>
      </c>
      <c r="P1618" s="8">
        <v>45656</v>
      </c>
      <c r="Q1618" t="s">
        <v>3864</v>
      </c>
      <c r="R1618" t="s">
        <v>4239</v>
      </c>
      <c r="S1618" t="s">
        <v>813</v>
      </c>
      <c r="T1618" t="s">
        <v>814</v>
      </c>
      <c r="V1618">
        <v>5511991648393</v>
      </c>
      <c r="Z1618" t="s">
        <v>106</v>
      </c>
      <c r="AA1618" t="s">
        <v>107</v>
      </c>
      <c r="AB1618" t="s">
        <v>110</v>
      </c>
      <c r="AC1618">
        <v>4285040</v>
      </c>
      <c r="AD1618" t="s">
        <v>744</v>
      </c>
      <c r="AE1618" t="s">
        <v>815</v>
      </c>
      <c r="AF1618">
        <v>48</v>
      </c>
      <c r="AG1618" t="s">
        <v>816</v>
      </c>
      <c r="AM1618" t="s">
        <v>119</v>
      </c>
      <c r="AP16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Row],[Comentário]]=back!C1619,back!B1619,""))))))))</f>
        <v/>
      </c>
      <c r="AQ16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9" spans="1:44" x14ac:dyDescent="0.25">
      <c r="A1619" t="s">
        <v>5298</v>
      </c>
      <c r="B1619">
        <v>136585976</v>
      </c>
      <c r="C1619" t="s">
        <v>62</v>
      </c>
      <c r="E1619">
        <v>28589041</v>
      </c>
      <c r="F1619" t="s">
        <v>812</v>
      </c>
      <c r="G1619" t="s">
        <v>101</v>
      </c>
      <c r="I1619">
        <v>41056974</v>
      </c>
      <c r="J1619" t="s">
        <v>811</v>
      </c>
      <c r="K1619" s="9">
        <v>45656.488425925927</v>
      </c>
      <c r="L1619" s="9">
        <v>45656.487800925926</v>
      </c>
      <c r="M1619" s="9">
        <v>45656.488425925927</v>
      </c>
      <c r="N1619" t="s">
        <v>62</v>
      </c>
      <c r="O1619" t="s">
        <v>62</v>
      </c>
      <c r="P1619" s="8">
        <v>45656</v>
      </c>
      <c r="Q1619" t="s">
        <v>3864</v>
      </c>
      <c r="R1619" t="s">
        <v>4240</v>
      </c>
      <c r="S1619" t="s">
        <v>813</v>
      </c>
      <c r="T1619" t="s">
        <v>814</v>
      </c>
      <c r="V1619">
        <v>5511991648393</v>
      </c>
      <c r="Z1619" t="s">
        <v>106</v>
      </c>
      <c r="AA1619" t="s">
        <v>107</v>
      </c>
      <c r="AB1619" t="s">
        <v>110</v>
      </c>
      <c r="AC1619">
        <v>4285040</v>
      </c>
      <c r="AD1619" t="s">
        <v>744</v>
      </c>
      <c r="AE1619" t="s">
        <v>815</v>
      </c>
      <c r="AF1619">
        <v>48</v>
      </c>
      <c r="AG1619" t="s">
        <v>816</v>
      </c>
      <c r="AM1619" t="s">
        <v>119</v>
      </c>
      <c r="AP16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Row],[Comentário]]=back!C1620,back!B1620,""))))))))</f>
        <v/>
      </c>
      <c r="AQ16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0" spans="1:44" x14ac:dyDescent="0.25">
      <c r="A1620" t="s">
        <v>5298</v>
      </c>
      <c r="B1620">
        <v>136585916</v>
      </c>
      <c r="C1620" t="s">
        <v>62</v>
      </c>
      <c r="E1620">
        <v>28589041</v>
      </c>
      <c r="F1620" t="s">
        <v>812</v>
      </c>
      <c r="G1620" t="s">
        <v>101</v>
      </c>
      <c r="I1620">
        <v>41056974</v>
      </c>
      <c r="J1620" t="s">
        <v>811</v>
      </c>
      <c r="K1620" s="9">
        <v>45656.487604166665</v>
      </c>
      <c r="L1620" s="9">
        <v>45656.48704861111</v>
      </c>
      <c r="M1620" s="9">
        <v>45656.487615740742</v>
      </c>
      <c r="N1620" t="s">
        <v>62</v>
      </c>
      <c r="O1620" t="s">
        <v>62</v>
      </c>
      <c r="P1620" s="8">
        <v>45656</v>
      </c>
      <c r="Q1620" t="s">
        <v>3864</v>
      </c>
      <c r="R1620" t="s">
        <v>4241</v>
      </c>
      <c r="S1620" t="s">
        <v>813</v>
      </c>
      <c r="T1620" t="s">
        <v>814</v>
      </c>
      <c r="V1620">
        <v>5511991648393</v>
      </c>
      <c r="Z1620" t="s">
        <v>106</v>
      </c>
      <c r="AA1620" t="s">
        <v>107</v>
      </c>
      <c r="AB1620" t="s">
        <v>110</v>
      </c>
      <c r="AC1620">
        <v>4285040</v>
      </c>
      <c r="AD1620" t="s">
        <v>744</v>
      </c>
      <c r="AE1620" t="s">
        <v>815</v>
      </c>
      <c r="AF1620">
        <v>48</v>
      </c>
      <c r="AG1620" t="s">
        <v>816</v>
      </c>
      <c r="AM1620" t="s">
        <v>119</v>
      </c>
      <c r="AP16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Row],[Comentário]]=back!C1621,back!B1621,""))))))))</f>
        <v/>
      </c>
      <c r="AQ16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1" spans="1:44" x14ac:dyDescent="0.25">
      <c r="A1621" t="s">
        <v>5298</v>
      </c>
      <c r="B1621">
        <v>136585879</v>
      </c>
      <c r="C1621" t="s">
        <v>62</v>
      </c>
      <c r="E1621">
        <v>28589104</v>
      </c>
      <c r="F1621" t="s">
        <v>818</v>
      </c>
      <c r="G1621" t="s">
        <v>101</v>
      </c>
      <c r="I1621">
        <v>41057004</v>
      </c>
      <c r="J1621" t="s">
        <v>817</v>
      </c>
      <c r="K1621" s="9">
        <v>45656.486990740741</v>
      </c>
      <c r="L1621" s="9">
        <v>45656.486817129633</v>
      </c>
      <c r="M1621" s="9">
        <v>45656.486990740741</v>
      </c>
      <c r="N1621" t="s">
        <v>62</v>
      </c>
      <c r="O1621" t="s">
        <v>62</v>
      </c>
      <c r="P1621" s="8">
        <v>45656</v>
      </c>
      <c r="Q1621" t="s">
        <v>3864</v>
      </c>
      <c r="R1621" t="s">
        <v>4242</v>
      </c>
      <c r="S1621" t="s">
        <v>819</v>
      </c>
      <c r="T1621" t="s">
        <v>820</v>
      </c>
      <c r="Y1621" t="s">
        <v>821</v>
      </c>
      <c r="Z1621" t="s">
        <v>106</v>
      </c>
      <c r="AA1621" t="s">
        <v>107</v>
      </c>
      <c r="AB1621" t="s">
        <v>243</v>
      </c>
      <c r="AC1621">
        <v>7020001</v>
      </c>
      <c r="AD1621" t="s">
        <v>822</v>
      </c>
      <c r="AE1621" t="s">
        <v>823</v>
      </c>
      <c r="AF1621">
        <v>51</v>
      </c>
      <c r="AG1621" t="s">
        <v>824</v>
      </c>
      <c r="AM1621" t="s">
        <v>119</v>
      </c>
      <c r="AP16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Row],[Comentário]]=back!C1622,back!B1622,""))))))))</f>
        <v/>
      </c>
      <c r="AQ16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2" spans="1:44" x14ac:dyDescent="0.25">
      <c r="A1622" t="s">
        <v>5298</v>
      </c>
      <c r="B1622">
        <v>136585868</v>
      </c>
      <c r="C1622" t="s">
        <v>62</v>
      </c>
      <c r="E1622">
        <v>28589104</v>
      </c>
      <c r="F1622" t="s">
        <v>818</v>
      </c>
      <c r="G1622" t="s">
        <v>101</v>
      </c>
      <c r="I1622">
        <v>41057004</v>
      </c>
      <c r="J1622" t="s">
        <v>817</v>
      </c>
      <c r="K1622" s="9">
        <v>45656.486840277779</v>
      </c>
      <c r="L1622" s="9">
        <v>45656.486539351848</v>
      </c>
      <c r="M1622" s="9">
        <v>45656.486840277779</v>
      </c>
      <c r="N1622" t="s">
        <v>62</v>
      </c>
      <c r="O1622" t="s">
        <v>62</v>
      </c>
      <c r="P1622" s="8">
        <v>45656</v>
      </c>
      <c r="Q1622" t="s">
        <v>3864</v>
      </c>
      <c r="R1622" t="s">
        <v>4243</v>
      </c>
      <c r="S1622" t="s">
        <v>819</v>
      </c>
      <c r="T1622" t="s">
        <v>820</v>
      </c>
      <c r="Y1622" t="s">
        <v>821</v>
      </c>
      <c r="Z1622" t="s">
        <v>106</v>
      </c>
      <c r="AA1622" t="s">
        <v>107</v>
      </c>
      <c r="AB1622" t="s">
        <v>243</v>
      </c>
      <c r="AC1622">
        <v>7020001</v>
      </c>
      <c r="AD1622" t="s">
        <v>822</v>
      </c>
      <c r="AE1622" t="s">
        <v>823</v>
      </c>
      <c r="AF1622">
        <v>51</v>
      </c>
      <c r="AG1622" t="s">
        <v>824</v>
      </c>
      <c r="AM1622" t="s">
        <v>119</v>
      </c>
      <c r="AP16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Row],[Comentário]]=back!C1623,back!B1623,""))))))))</f>
        <v/>
      </c>
      <c r="AQ16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3" spans="1:44" x14ac:dyDescent="0.25">
      <c r="A1623" t="s">
        <v>5298</v>
      </c>
      <c r="B1623">
        <v>136585847</v>
      </c>
      <c r="C1623" t="s">
        <v>62</v>
      </c>
      <c r="E1623">
        <v>28589120</v>
      </c>
      <c r="F1623" t="s">
        <v>826</v>
      </c>
      <c r="G1623" t="s">
        <v>101</v>
      </c>
      <c r="I1623">
        <v>41057012</v>
      </c>
      <c r="J1623" t="s">
        <v>825</v>
      </c>
      <c r="K1623" s="9">
        <v>45656.486458333333</v>
      </c>
      <c r="L1623" s="9">
        <v>45656.486180555556</v>
      </c>
      <c r="M1623" s="9">
        <v>45656.486458333333</v>
      </c>
      <c r="N1623" t="s">
        <v>62</v>
      </c>
      <c r="O1623" t="s">
        <v>62</v>
      </c>
      <c r="P1623" s="8">
        <v>45656</v>
      </c>
      <c r="Q1623" t="s">
        <v>3864</v>
      </c>
      <c r="R1623" t="s">
        <v>4244</v>
      </c>
      <c r="S1623" t="s">
        <v>827</v>
      </c>
      <c r="T1623" t="s">
        <v>828</v>
      </c>
      <c r="V1623">
        <v>551934425365</v>
      </c>
      <c r="Y1623" t="s">
        <v>829</v>
      </c>
      <c r="Z1623" t="s">
        <v>106</v>
      </c>
      <c r="AA1623" t="s">
        <v>107</v>
      </c>
      <c r="AB1623" t="s">
        <v>830</v>
      </c>
      <c r="AC1623">
        <v>13495000</v>
      </c>
      <c r="AD1623" t="s">
        <v>831</v>
      </c>
      <c r="AE1623" t="s">
        <v>832</v>
      </c>
      <c r="AF1623">
        <v>241</v>
      </c>
      <c r="AM1623" t="s">
        <v>119</v>
      </c>
      <c r="AP16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Row],[Comentário]]=back!C1624,back!B1624,""))))))))</f>
        <v/>
      </c>
      <c r="AQ16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4" spans="1:44" x14ac:dyDescent="0.25">
      <c r="A1624" t="s">
        <v>5298</v>
      </c>
      <c r="B1624">
        <v>136585826</v>
      </c>
      <c r="C1624" t="s">
        <v>62</v>
      </c>
      <c r="E1624">
        <v>28589120</v>
      </c>
      <c r="F1624" t="s">
        <v>826</v>
      </c>
      <c r="G1624" t="s">
        <v>101</v>
      </c>
      <c r="I1624">
        <v>41057012</v>
      </c>
      <c r="J1624" t="s">
        <v>825</v>
      </c>
      <c r="K1624" s="9">
        <v>45656.486180555556</v>
      </c>
      <c r="L1624" s="9">
        <v>45656.485208333332</v>
      </c>
      <c r="M1624" s="9">
        <v>45656.486180555556</v>
      </c>
      <c r="N1624" t="s">
        <v>62</v>
      </c>
      <c r="O1624" t="s">
        <v>62</v>
      </c>
      <c r="P1624" s="8">
        <v>45656</v>
      </c>
      <c r="Q1624" t="s">
        <v>3864</v>
      </c>
      <c r="R1624" t="s">
        <v>4245</v>
      </c>
      <c r="S1624" t="s">
        <v>827</v>
      </c>
      <c r="T1624" t="s">
        <v>828</v>
      </c>
      <c r="V1624">
        <v>551934425365</v>
      </c>
      <c r="Y1624" t="s">
        <v>829</v>
      </c>
      <c r="Z1624" t="s">
        <v>106</v>
      </c>
      <c r="AA1624" t="s">
        <v>107</v>
      </c>
      <c r="AB1624" t="s">
        <v>830</v>
      </c>
      <c r="AC1624">
        <v>13495000</v>
      </c>
      <c r="AD1624" t="s">
        <v>831</v>
      </c>
      <c r="AE1624" t="s">
        <v>832</v>
      </c>
      <c r="AF1624">
        <v>241</v>
      </c>
      <c r="AM1624" t="s">
        <v>119</v>
      </c>
      <c r="AP16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Row],[Comentário]]=back!C1625,back!B1625,""))))))))</f>
        <v/>
      </c>
      <c r="AQ16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5" spans="1:44" x14ac:dyDescent="0.25">
      <c r="A1625" t="s">
        <v>5298</v>
      </c>
      <c r="B1625">
        <v>136585777</v>
      </c>
      <c r="C1625" t="s">
        <v>62</v>
      </c>
      <c r="E1625">
        <v>28589120</v>
      </c>
      <c r="F1625" t="s">
        <v>826</v>
      </c>
      <c r="G1625" t="s">
        <v>101</v>
      </c>
      <c r="I1625">
        <v>41057012</v>
      </c>
      <c r="J1625" t="s">
        <v>825</v>
      </c>
      <c r="K1625" s="9">
        <v>45656.485196759262</v>
      </c>
      <c r="L1625" s="9">
        <v>45656.484918981485</v>
      </c>
      <c r="M1625" s="9">
        <v>45656.485196759262</v>
      </c>
      <c r="N1625" t="s">
        <v>62</v>
      </c>
      <c r="O1625" t="s">
        <v>62</v>
      </c>
      <c r="P1625" s="8">
        <v>45656</v>
      </c>
      <c r="Q1625" t="s">
        <v>3864</v>
      </c>
      <c r="R1625" t="s">
        <v>4246</v>
      </c>
      <c r="S1625" t="s">
        <v>827</v>
      </c>
      <c r="T1625" t="s">
        <v>828</v>
      </c>
      <c r="V1625">
        <v>551934425365</v>
      </c>
      <c r="Y1625" t="s">
        <v>829</v>
      </c>
      <c r="Z1625" t="s">
        <v>106</v>
      </c>
      <c r="AA1625" t="s">
        <v>107</v>
      </c>
      <c r="AB1625" t="s">
        <v>830</v>
      </c>
      <c r="AC1625">
        <v>13495000</v>
      </c>
      <c r="AD1625" t="s">
        <v>831</v>
      </c>
      <c r="AE1625" t="s">
        <v>832</v>
      </c>
      <c r="AF1625">
        <v>241</v>
      </c>
      <c r="AM1625" t="s">
        <v>119</v>
      </c>
      <c r="AP16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Row],[Comentário]]=back!C1626,back!B1626,""))))))))</f>
        <v/>
      </c>
      <c r="AQ16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6" spans="1:44" x14ac:dyDescent="0.25">
      <c r="A1626" t="s">
        <v>5298</v>
      </c>
      <c r="B1626">
        <v>136585736</v>
      </c>
      <c r="C1626" t="s">
        <v>62</v>
      </c>
      <c r="E1626">
        <v>28589131</v>
      </c>
      <c r="F1626" t="s">
        <v>841</v>
      </c>
      <c r="G1626" t="s">
        <v>101</v>
      </c>
      <c r="I1626">
        <v>41057021</v>
      </c>
      <c r="J1626" t="s">
        <v>840</v>
      </c>
      <c r="K1626" s="9">
        <v>45656.484722222223</v>
      </c>
      <c r="L1626" s="9">
        <v>45656.484375</v>
      </c>
      <c r="M1626" s="9">
        <v>45656.484722222223</v>
      </c>
      <c r="N1626" t="s">
        <v>62</v>
      </c>
      <c r="O1626" t="s">
        <v>62</v>
      </c>
      <c r="P1626" s="8">
        <v>45656</v>
      </c>
      <c r="Q1626" t="s">
        <v>3864</v>
      </c>
      <c r="R1626" t="s">
        <v>4247</v>
      </c>
      <c r="S1626" t="s">
        <v>842</v>
      </c>
      <c r="Y1626" t="s">
        <v>843</v>
      </c>
      <c r="Z1626" t="s">
        <v>106</v>
      </c>
      <c r="AA1626" t="s">
        <v>107</v>
      </c>
      <c r="AB1626" t="s">
        <v>844</v>
      </c>
      <c r="AC1626">
        <v>18085005</v>
      </c>
      <c r="AD1626" t="s">
        <v>845</v>
      </c>
      <c r="AE1626" t="s">
        <v>846</v>
      </c>
      <c r="AF1626">
        <v>280</v>
      </c>
      <c r="AG1626" t="s">
        <v>847</v>
      </c>
      <c r="AM1626" t="s">
        <v>119</v>
      </c>
      <c r="AP16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Row],[Comentário]]=back!C1627,back!B1627,""))))))))</f>
        <v/>
      </c>
      <c r="AQ16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7" spans="1:44" x14ac:dyDescent="0.25">
      <c r="A1627" t="s">
        <v>5298</v>
      </c>
      <c r="B1627">
        <v>136585698</v>
      </c>
      <c r="C1627" t="s">
        <v>62</v>
      </c>
      <c r="E1627">
        <v>28589141</v>
      </c>
      <c r="F1627" t="s">
        <v>834</v>
      </c>
      <c r="G1627" t="s">
        <v>101</v>
      </c>
      <c r="I1627">
        <v>41057025</v>
      </c>
      <c r="J1627" t="s">
        <v>833</v>
      </c>
      <c r="K1627" s="9">
        <v>45656.484305555554</v>
      </c>
      <c r="L1627" s="9">
        <v>45656.483495370368</v>
      </c>
      <c r="M1627" s="9">
        <v>45656.484305555554</v>
      </c>
      <c r="N1627" t="s">
        <v>62</v>
      </c>
      <c r="O1627" t="s">
        <v>62</v>
      </c>
      <c r="P1627" s="8">
        <v>45656</v>
      </c>
      <c r="Q1627" t="s">
        <v>3864</v>
      </c>
      <c r="R1627" t="s">
        <v>4248</v>
      </c>
      <c r="S1627" t="s">
        <v>835</v>
      </c>
      <c r="Y1627" t="s">
        <v>836</v>
      </c>
      <c r="Z1627" t="s">
        <v>106</v>
      </c>
      <c r="AA1627" t="s">
        <v>107</v>
      </c>
      <c r="AB1627" t="s">
        <v>837</v>
      </c>
      <c r="AC1627">
        <v>13240000</v>
      </c>
      <c r="AD1627" t="s">
        <v>838</v>
      </c>
      <c r="AE1627" t="s">
        <v>839</v>
      </c>
      <c r="AF1627">
        <v>277</v>
      </c>
      <c r="AM1627" t="s">
        <v>119</v>
      </c>
      <c r="AP16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Row],[Comentário]]=back!C1628,back!B1628,""))))))))</f>
        <v/>
      </c>
      <c r="AQ16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8" spans="1:44" x14ac:dyDescent="0.25">
      <c r="A1628" t="s">
        <v>5298</v>
      </c>
      <c r="B1628">
        <v>136585634</v>
      </c>
      <c r="C1628" t="s">
        <v>62</v>
      </c>
      <c r="E1628">
        <v>28589141</v>
      </c>
      <c r="F1628" t="s">
        <v>834</v>
      </c>
      <c r="G1628" t="s">
        <v>101</v>
      </c>
      <c r="I1628">
        <v>41057025</v>
      </c>
      <c r="J1628" t="s">
        <v>833</v>
      </c>
      <c r="K1628" s="9">
        <v>45656.483460648145</v>
      </c>
      <c r="L1628" s="9">
        <v>45656.483101851853</v>
      </c>
      <c r="M1628" s="9">
        <v>45656.483460648145</v>
      </c>
      <c r="N1628" t="s">
        <v>62</v>
      </c>
      <c r="O1628" t="s">
        <v>62</v>
      </c>
      <c r="P1628" s="8">
        <v>45656</v>
      </c>
      <c r="Q1628" t="s">
        <v>3864</v>
      </c>
      <c r="R1628" t="s">
        <v>4249</v>
      </c>
      <c r="S1628" t="s">
        <v>835</v>
      </c>
      <c r="Y1628" t="s">
        <v>836</v>
      </c>
      <c r="Z1628" t="s">
        <v>106</v>
      </c>
      <c r="AA1628" t="s">
        <v>107</v>
      </c>
      <c r="AB1628" t="s">
        <v>837</v>
      </c>
      <c r="AC1628">
        <v>13240000</v>
      </c>
      <c r="AD1628" t="s">
        <v>838</v>
      </c>
      <c r="AE1628" t="s">
        <v>839</v>
      </c>
      <c r="AF1628">
        <v>277</v>
      </c>
      <c r="AM1628" t="s">
        <v>119</v>
      </c>
      <c r="AP16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Row],[Comentário]]=back!C1629,back!B1629,""))))))))</f>
        <v/>
      </c>
      <c r="AQ16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9" spans="1:44" x14ac:dyDescent="0.25">
      <c r="A1629" t="s">
        <v>5298</v>
      </c>
      <c r="B1629">
        <v>136585605</v>
      </c>
      <c r="C1629" t="s">
        <v>62</v>
      </c>
      <c r="E1629">
        <v>28589141</v>
      </c>
      <c r="F1629" t="s">
        <v>834</v>
      </c>
      <c r="G1629" t="s">
        <v>101</v>
      </c>
      <c r="I1629">
        <v>41057025</v>
      </c>
      <c r="J1629" t="s">
        <v>833</v>
      </c>
      <c r="K1629" s="9">
        <v>45656.483067129629</v>
      </c>
      <c r="L1629" s="9">
        <v>45656.481412037036</v>
      </c>
      <c r="M1629" s="9">
        <v>45656.483067129629</v>
      </c>
      <c r="N1629" t="s">
        <v>62</v>
      </c>
      <c r="O1629" t="s">
        <v>62</v>
      </c>
      <c r="P1629" s="8">
        <v>45656</v>
      </c>
      <c r="Q1629" t="s">
        <v>3864</v>
      </c>
      <c r="R1629" t="s">
        <v>4248</v>
      </c>
      <c r="S1629" t="s">
        <v>835</v>
      </c>
      <c r="Y1629" t="s">
        <v>836</v>
      </c>
      <c r="Z1629" t="s">
        <v>106</v>
      </c>
      <c r="AA1629" t="s">
        <v>107</v>
      </c>
      <c r="AB1629" t="s">
        <v>837</v>
      </c>
      <c r="AC1629">
        <v>13240000</v>
      </c>
      <c r="AD1629" t="s">
        <v>838</v>
      </c>
      <c r="AE1629" t="s">
        <v>839</v>
      </c>
      <c r="AF1629">
        <v>277</v>
      </c>
      <c r="AM1629" t="s">
        <v>119</v>
      </c>
      <c r="AP16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Row],[Comentário]]=back!C1630,back!B1630,""))))))))</f>
        <v/>
      </c>
      <c r="AQ16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0" spans="1:44" x14ac:dyDescent="0.25">
      <c r="A1630" t="s">
        <v>5298</v>
      </c>
      <c r="B1630">
        <v>136585472</v>
      </c>
      <c r="C1630" t="s">
        <v>62</v>
      </c>
      <c r="G1630" t="s">
        <v>101</v>
      </c>
      <c r="I1630">
        <v>41057036</v>
      </c>
      <c r="J1630" t="s">
        <v>2480</v>
      </c>
      <c r="K1630" s="9">
        <v>45656.480844907404</v>
      </c>
      <c r="L1630" s="9">
        <v>45656.480150462965</v>
      </c>
      <c r="M1630" s="9">
        <v>45656.480844907404</v>
      </c>
      <c r="N1630" t="s">
        <v>62</v>
      </c>
      <c r="O1630" t="s">
        <v>62</v>
      </c>
      <c r="P1630" s="8">
        <v>45656</v>
      </c>
      <c r="Q1630" t="s">
        <v>3864</v>
      </c>
      <c r="R1630" t="s">
        <v>4250</v>
      </c>
      <c r="S1630" t="s">
        <v>2482</v>
      </c>
      <c r="T1630" t="s">
        <v>860</v>
      </c>
      <c r="U1630" t="s">
        <v>2483</v>
      </c>
      <c r="V1630">
        <v>5511983267457</v>
      </c>
      <c r="Y1630" t="s">
        <v>2484</v>
      </c>
      <c r="Z1630" t="s">
        <v>106</v>
      </c>
      <c r="AA1630" t="s">
        <v>107</v>
      </c>
      <c r="AB1630" t="s">
        <v>235</v>
      </c>
      <c r="AC1630">
        <v>8577020</v>
      </c>
      <c r="AD1630" t="s">
        <v>2485</v>
      </c>
      <c r="AE1630" t="s">
        <v>2486</v>
      </c>
      <c r="AF1630">
        <v>1010</v>
      </c>
      <c r="AM1630" t="s">
        <v>119</v>
      </c>
      <c r="AO1630" t="s">
        <v>104</v>
      </c>
      <c r="AP16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Row],[Comentário]]=back!C1631,back!B1631,""))))))))</f>
        <v/>
      </c>
      <c r="AQ16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1" spans="1:44" x14ac:dyDescent="0.25">
      <c r="A1631" t="s">
        <v>5298</v>
      </c>
      <c r="B1631">
        <v>136585428</v>
      </c>
      <c r="C1631" t="s">
        <v>62</v>
      </c>
      <c r="E1631">
        <v>28589154</v>
      </c>
      <c r="F1631" t="s">
        <v>2481</v>
      </c>
      <c r="G1631" t="s">
        <v>101</v>
      </c>
      <c r="I1631">
        <v>41057036</v>
      </c>
      <c r="J1631" t="s">
        <v>2480</v>
      </c>
      <c r="K1631" s="9">
        <v>45656.480185185188</v>
      </c>
      <c r="L1631" s="9">
        <v>45656.479629629626</v>
      </c>
      <c r="M1631" s="9">
        <v>45656.480185185188</v>
      </c>
      <c r="N1631" t="s">
        <v>62</v>
      </c>
      <c r="O1631" t="s">
        <v>62</v>
      </c>
      <c r="P1631" s="8">
        <v>45656</v>
      </c>
      <c r="Q1631" t="s">
        <v>3864</v>
      </c>
      <c r="R1631" t="s">
        <v>4251</v>
      </c>
      <c r="S1631" t="s">
        <v>2482</v>
      </c>
      <c r="T1631" t="s">
        <v>860</v>
      </c>
      <c r="U1631" t="s">
        <v>2483</v>
      </c>
      <c r="V1631">
        <v>5511983267457</v>
      </c>
      <c r="Y1631" t="s">
        <v>2484</v>
      </c>
      <c r="Z1631" t="s">
        <v>106</v>
      </c>
      <c r="AA1631" t="s">
        <v>107</v>
      </c>
      <c r="AB1631" t="s">
        <v>235</v>
      </c>
      <c r="AC1631">
        <v>8577020</v>
      </c>
      <c r="AD1631" t="s">
        <v>2485</v>
      </c>
      <c r="AE1631" t="s">
        <v>2486</v>
      </c>
      <c r="AF1631">
        <v>1010</v>
      </c>
      <c r="AM1631" t="s">
        <v>119</v>
      </c>
      <c r="AP16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Row],[Comentário]]=back!C1632,back!B1632,""))))))))</f>
        <v/>
      </c>
      <c r="AQ16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2" spans="1:44" x14ac:dyDescent="0.25">
      <c r="A1632" t="s">
        <v>5298</v>
      </c>
      <c r="B1632">
        <v>136585364</v>
      </c>
      <c r="C1632" t="s">
        <v>62</v>
      </c>
      <c r="E1632">
        <v>28589154</v>
      </c>
      <c r="F1632" t="s">
        <v>2481</v>
      </c>
      <c r="G1632" t="s">
        <v>101</v>
      </c>
      <c r="I1632">
        <v>41057036</v>
      </c>
      <c r="J1632" t="s">
        <v>2480</v>
      </c>
      <c r="K1632" s="9">
        <v>45656.479131944441</v>
      </c>
      <c r="L1632" s="9">
        <v>45656.478807870371</v>
      </c>
      <c r="M1632" s="9">
        <v>45656.479131944441</v>
      </c>
      <c r="N1632" t="s">
        <v>62</v>
      </c>
      <c r="O1632" t="s">
        <v>62</v>
      </c>
      <c r="P1632" s="8">
        <v>45656</v>
      </c>
      <c r="Q1632" t="s">
        <v>3864</v>
      </c>
      <c r="R1632" t="s">
        <v>4252</v>
      </c>
      <c r="S1632" t="s">
        <v>2482</v>
      </c>
      <c r="T1632" t="s">
        <v>860</v>
      </c>
      <c r="U1632" t="s">
        <v>2483</v>
      </c>
      <c r="V1632">
        <v>5511983267457</v>
      </c>
      <c r="Y1632" t="s">
        <v>2484</v>
      </c>
      <c r="Z1632" t="s">
        <v>106</v>
      </c>
      <c r="AA1632" t="s">
        <v>107</v>
      </c>
      <c r="AB1632" t="s">
        <v>235</v>
      </c>
      <c r="AC1632">
        <v>8577020</v>
      </c>
      <c r="AD1632" t="s">
        <v>2485</v>
      </c>
      <c r="AE1632" t="s">
        <v>2486</v>
      </c>
      <c r="AF1632">
        <v>1010</v>
      </c>
      <c r="AM1632" t="s">
        <v>119</v>
      </c>
      <c r="AP16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Row],[Comentário]]=back!C1633,back!B1633,""))))))))</f>
        <v/>
      </c>
      <c r="AQ16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3" spans="1:44" x14ac:dyDescent="0.25">
      <c r="A1633" t="s">
        <v>5298</v>
      </c>
      <c r="B1633">
        <v>136585339</v>
      </c>
      <c r="C1633" t="s">
        <v>62</v>
      </c>
      <c r="E1633">
        <v>28589170</v>
      </c>
      <c r="F1633" t="s">
        <v>849</v>
      </c>
      <c r="G1633" t="s">
        <v>101</v>
      </c>
      <c r="I1633">
        <v>41057044</v>
      </c>
      <c r="J1633" t="s">
        <v>848</v>
      </c>
      <c r="K1633" s="9">
        <v>45656.478750000002</v>
      </c>
      <c r="L1633" s="9">
        <v>45656.47828703704</v>
      </c>
      <c r="M1633" s="9">
        <v>45656.478750000002</v>
      </c>
      <c r="N1633" t="s">
        <v>62</v>
      </c>
      <c r="O1633" t="s">
        <v>62</v>
      </c>
      <c r="P1633" s="8">
        <v>45656</v>
      </c>
      <c r="Q1633" t="s">
        <v>3864</v>
      </c>
      <c r="R1633" t="s">
        <v>4253</v>
      </c>
      <c r="S1633" t="s">
        <v>850</v>
      </c>
      <c r="T1633" t="s">
        <v>851</v>
      </c>
      <c r="U1633" t="s">
        <v>852</v>
      </c>
      <c r="V1633">
        <v>551532057710</v>
      </c>
      <c r="Y1633" t="s">
        <v>853</v>
      </c>
      <c r="Z1633" t="s">
        <v>106</v>
      </c>
      <c r="AA1633" t="s">
        <v>107</v>
      </c>
      <c r="AB1633" t="s">
        <v>854</v>
      </c>
      <c r="AC1633">
        <v>18278725</v>
      </c>
      <c r="AD1633" t="s">
        <v>855</v>
      </c>
      <c r="AE1633" t="s">
        <v>856</v>
      </c>
      <c r="AF1633">
        <v>202</v>
      </c>
      <c r="AM1633" t="s">
        <v>119</v>
      </c>
      <c r="AP16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Row],[Comentário]]=back!C1634,back!B1634,""))))))))</f>
        <v/>
      </c>
      <c r="AQ16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4" spans="1:44" x14ac:dyDescent="0.25">
      <c r="A1634" t="s">
        <v>5298</v>
      </c>
      <c r="B1634">
        <v>136585285</v>
      </c>
      <c r="C1634" t="s">
        <v>62</v>
      </c>
      <c r="E1634">
        <v>28589170</v>
      </c>
      <c r="F1634" t="s">
        <v>849</v>
      </c>
      <c r="G1634" t="s">
        <v>101</v>
      </c>
      <c r="I1634">
        <v>41057044</v>
      </c>
      <c r="J1634" t="s">
        <v>848</v>
      </c>
      <c r="K1634" s="9">
        <v>45656.477951388886</v>
      </c>
      <c r="L1634" s="9">
        <v>45656.477800925924</v>
      </c>
      <c r="M1634" s="9">
        <v>45656.477951388886</v>
      </c>
      <c r="N1634" t="s">
        <v>62</v>
      </c>
      <c r="O1634" t="s">
        <v>62</v>
      </c>
      <c r="P1634" s="8">
        <v>45656</v>
      </c>
      <c r="Q1634" t="s">
        <v>3864</v>
      </c>
      <c r="R1634" t="s">
        <v>4254</v>
      </c>
      <c r="S1634" t="s">
        <v>850</v>
      </c>
      <c r="T1634" t="s">
        <v>851</v>
      </c>
      <c r="U1634" t="s">
        <v>852</v>
      </c>
      <c r="V1634">
        <v>551532057710</v>
      </c>
      <c r="Y1634" t="s">
        <v>853</v>
      </c>
      <c r="Z1634" t="s">
        <v>106</v>
      </c>
      <c r="AA1634" t="s">
        <v>107</v>
      </c>
      <c r="AB1634" t="s">
        <v>854</v>
      </c>
      <c r="AC1634">
        <v>18278725</v>
      </c>
      <c r="AD1634" t="s">
        <v>855</v>
      </c>
      <c r="AE1634" t="s">
        <v>856</v>
      </c>
      <c r="AF1634">
        <v>202</v>
      </c>
      <c r="AM1634" t="s">
        <v>119</v>
      </c>
      <c r="AP16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Row],[Comentário]]=back!C1635,back!B1635,""))))))))</f>
        <v/>
      </c>
      <c r="AQ16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5" spans="1:44" x14ac:dyDescent="0.25">
      <c r="A1635" t="s">
        <v>5298</v>
      </c>
      <c r="B1635">
        <v>136585274</v>
      </c>
      <c r="C1635" t="s">
        <v>62</v>
      </c>
      <c r="E1635">
        <v>28589170</v>
      </c>
      <c r="F1635" t="s">
        <v>849</v>
      </c>
      <c r="G1635" t="s">
        <v>101</v>
      </c>
      <c r="I1635">
        <v>41057044</v>
      </c>
      <c r="J1635" t="s">
        <v>848</v>
      </c>
      <c r="K1635" s="9">
        <v>45656.477777777778</v>
      </c>
      <c r="L1635" s="9">
        <v>45656.477256944447</v>
      </c>
      <c r="M1635" s="9">
        <v>45656.477777777778</v>
      </c>
      <c r="N1635" t="s">
        <v>62</v>
      </c>
      <c r="O1635" t="s">
        <v>62</v>
      </c>
      <c r="P1635" s="8">
        <v>45656</v>
      </c>
      <c r="Q1635" t="s">
        <v>3864</v>
      </c>
      <c r="R1635" t="s">
        <v>4255</v>
      </c>
      <c r="S1635" t="s">
        <v>850</v>
      </c>
      <c r="T1635" t="s">
        <v>851</v>
      </c>
      <c r="U1635" t="s">
        <v>852</v>
      </c>
      <c r="V1635">
        <v>551532057710</v>
      </c>
      <c r="Y1635" t="s">
        <v>853</v>
      </c>
      <c r="Z1635" t="s">
        <v>106</v>
      </c>
      <c r="AA1635" t="s">
        <v>107</v>
      </c>
      <c r="AB1635" t="s">
        <v>854</v>
      </c>
      <c r="AC1635">
        <v>18278725</v>
      </c>
      <c r="AD1635" t="s">
        <v>855</v>
      </c>
      <c r="AE1635" t="s">
        <v>856</v>
      </c>
      <c r="AF1635">
        <v>202</v>
      </c>
      <c r="AM1635" t="s">
        <v>119</v>
      </c>
      <c r="AP16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Row],[Comentário]]=back!C1636,back!B1636,""))))))))</f>
        <v/>
      </c>
      <c r="AQ16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6" spans="1:44" x14ac:dyDescent="0.25">
      <c r="A1636" t="s">
        <v>5298</v>
      </c>
      <c r="B1636">
        <v>136585236</v>
      </c>
      <c r="C1636" t="s">
        <v>62</v>
      </c>
      <c r="E1636">
        <v>28589192</v>
      </c>
      <c r="F1636" t="s">
        <v>858</v>
      </c>
      <c r="G1636" t="s">
        <v>101</v>
      </c>
      <c r="I1636">
        <v>41057049</v>
      </c>
      <c r="J1636" t="s">
        <v>857</v>
      </c>
      <c r="K1636" s="9">
        <v>45656.477083333331</v>
      </c>
      <c r="L1636" s="9">
        <v>45656.476863425924</v>
      </c>
      <c r="M1636" s="9">
        <v>45656.477083333331</v>
      </c>
      <c r="N1636" t="s">
        <v>62</v>
      </c>
      <c r="O1636" t="s">
        <v>62</v>
      </c>
      <c r="P1636" s="8">
        <v>45656</v>
      </c>
      <c r="Q1636" t="s">
        <v>3864</v>
      </c>
      <c r="R1636" t="s">
        <v>4256</v>
      </c>
      <c r="S1636" t="s">
        <v>859</v>
      </c>
      <c r="T1636" t="s">
        <v>860</v>
      </c>
      <c r="V1636">
        <v>5511966518152</v>
      </c>
      <c r="Z1636" t="s">
        <v>106</v>
      </c>
      <c r="AA1636" t="s">
        <v>107</v>
      </c>
      <c r="AB1636" t="s">
        <v>110</v>
      </c>
      <c r="AC1636">
        <v>3516030</v>
      </c>
      <c r="AD1636" t="s">
        <v>861</v>
      </c>
      <c r="AE1636" t="s">
        <v>862</v>
      </c>
      <c r="AF1636">
        <v>166</v>
      </c>
      <c r="AG1636" t="s">
        <v>863</v>
      </c>
      <c r="AM1636" t="s">
        <v>119</v>
      </c>
      <c r="AP16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Row],[Comentário]]=back!C1637,back!B1637,""))))))))</f>
        <v/>
      </c>
      <c r="AQ16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7" spans="1:44" x14ac:dyDescent="0.25">
      <c r="A1637" t="s">
        <v>5298</v>
      </c>
      <c r="B1637">
        <v>136585223</v>
      </c>
      <c r="C1637" t="s">
        <v>62</v>
      </c>
      <c r="G1637" t="s">
        <v>101</v>
      </c>
      <c r="I1637">
        <v>41057049</v>
      </c>
      <c r="J1637" t="s">
        <v>857</v>
      </c>
      <c r="K1637" s="9">
        <v>45656.476863425924</v>
      </c>
      <c r="L1637" s="9">
        <v>45656.476041666669</v>
      </c>
      <c r="M1637" s="9">
        <v>45656.476863425924</v>
      </c>
      <c r="N1637" t="s">
        <v>62</v>
      </c>
      <c r="O1637" t="s">
        <v>62</v>
      </c>
      <c r="P1637" s="8">
        <v>45656</v>
      </c>
      <c r="Q1637" t="s">
        <v>3864</v>
      </c>
      <c r="R1637" t="s">
        <v>4251</v>
      </c>
      <c r="S1637" t="s">
        <v>859</v>
      </c>
      <c r="T1637" t="s">
        <v>860</v>
      </c>
      <c r="V1637">
        <v>5511966518152</v>
      </c>
      <c r="Z1637" t="s">
        <v>106</v>
      </c>
      <c r="AA1637" t="s">
        <v>107</v>
      </c>
      <c r="AB1637" t="s">
        <v>110</v>
      </c>
      <c r="AC1637">
        <v>3516030</v>
      </c>
      <c r="AD1637" t="s">
        <v>861</v>
      </c>
      <c r="AE1637" t="s">
        <v>862</v>
      </c>
      <c r="AF1637">
        <v>166</v>
      </c>
      <c r="AG1637" t="s">
        <v>863</v>
      </c>
      <c r="AM1637" t="s">
        <v>119</v>
      </c>
      <c r="AO1637" t="s">
        <v>104</v>
      </c>
      <c r="AP16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Row],[Comentário]]=back!C1638,back!B1638,""))))))))</f>
        <v/>
      </c>
      <c r="AQ16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8" spans="1:44" x14ac:dyDescent="0.25">
      <c r="A1638" t="s">
        <v>5298</v>
      </c>
      <c r="B1638">
        <v>136585135</v>
      </c>
      <c r="C1638" t="s">
        <v>62</v>
      </c>
      <c r="E1638">
        <v>28589192</v>
      </c>
      <c r="F1638" t="s">
        <v>858</v>
      </c>
      <c r="G1638" t="s">
        <v>101</v>
      </c>
      <c r="I1638">
        <v>41057049</v>
      </c>
      <c r="J1638" t="s">
        <v>857</v>
      </c>
      <c r="K1638" s="9">
        <v>45656.475821759261</v>
      </c>
      <c r="L1638" s="9">
        <v>45656.474942129629</v>
      </c>
      <c r="M1638" s="9">
        <v>45656.475821759261</v>
      </c>
      <c r="N1638" t="s">
        <v>62</v>
      </c>
      <c r="O1638" t="s">
        <v>62</v>
      </c>
      <c r="P1638" s="8">
        <v>45656</v>
      </c>
      <c r="Q1638" t="s">
        <v>3864</v>
      </c>
      <c r="R1638" t="s">
        <v>4257</v>
      </c>
      <c r="S1638" t="s">
        <v>859</v>
      </c>
      <c r="T1638" t="s">
        <v>860</v>
      </c>
      <c r="V1638">
        <v>5511966518152</v>
      </c>
      <c r="Z1638" t="s">
        <v>106</v>
      </c>
      <c r="AA1638" t="s">
        <v>107</v>
      </c>
      <c r="AB1638" t="s">
        <v>110</v>
      </c>
      <c r="AC1638">
        <v>3516030</v>
      </c>
      <c r="AD1638" t="s">
        <v>861</v>
      </c>
      <c r="AE1638" t="s">
        <v>862</v>
      </c>
      <c r="AF1638">
        <v>166</v>
      </c>
      <c r="AG1638" t="s">
        <v>863</v>
      </c>
      <c r="AM1638" t="s">
        <v>119</v>
      </c>
      <c r="AP16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Row],[Comentário]]=back!C1639,back!B1639,""))))))))</f>
        <v/>
      </c>
      <c r="AQ16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9" spans="1:44" x14ac:dyDescent="0.25">
      <c r="A1639" t="s">
        <v>5298</v>
      </c>
      <c r="B1639">
        <v>136584924</v>
      </c>
      <c r="C1639" t="s">
        <v>62</v>
      </c>
      <c r="E1639">
        <v>28589203</v>
      </c>
      <c r="F1639" t="s">
        <v>865</v>
      </c>
      <c r="G1639" t="s">
        <v>101</v>
      </c>
      <c r="I1639">
        <v>41057053</v>
      </c>
      <c r="J1639" t="s">
        <v>864</v>
      </c>
      <c r="K1639" s="9">
        <v>45656.472905092596</v>
      </c>
      <c r="L1639" s="9">
        <v>45656.47216435185</v>
      </c>
      <c r="M1639" s="9">
        <v>45656.472905092596</v>
      </c>
      <c r="N1639" t="s">
        <v>62</v>
      </c>
      <c r="O1639" t="s">
        <v>62</v>
      </c>
      <c r="P1639" s="8">
        <v>45656</v>
      </c>
      <c r="Q1639" t="s">
        <v>3864</v>
      </c>
      <c r="R1639" t="s">
        <v>4258</v>
      </c>
      <c r="S1639" t="s">
        <v>866</v>
      </c>
      <c r="T1639" t="s">
        <v>867</v>
      </c>
      <c r="V1639">
        <v>554733704232</v>
      </c>
      <c r="Y1639" t="s">
        <v>868</v>
      </c>
      <c r="Z1639" t="s">
        <v>106</v>
      </c>
      <c r="AA1639" t="s">
        <v>440</v>
      </c>
      <c r="AB1639" t="s">
        <v>869</v>
      </c>
      <c r="AC1639">
        <v>89257000</v>
      </c>
      <c r="AD1639" t="s">
        <v>870</v>
      </c>
      <c r="AE1639" t="s">
        <v>871</v>
      </c>
      <c r="AF1639">
        <v>2110</v>
      </c>
      <c r="AM1639" t="s">
        <v>119</v>
      </c>
      <c r="AP16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Row],[Comentário]]=back!C1640,back!B1640,""))))))))</f>
        <v/>
      </c>
      <c r="AQ16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0" spans="1:44" x14ac:dyDescent="0.25">
      <c r="A1640" t="s">
        <v>5298</v>
      </c>
      <c r="B1640">
        <v>136584850</v>
      </c>
      <c r="C1640" t="s">
        <v>62</v>
      </c>
      <c r="E1640">
        <v>28589215</v>
      </c>
      <c r="F1640" t="s">
        <v>873</v>
      </c>
      <c r="G1640" t="s">
        <v>101</v>
      </c>
      <c r="I1640">
        <v>41057059</v>
      </c>
      <c r="J1640" t="s">
        <v>872</v>
      </c>
      <c r="K1640" s="9">
        <v>45656.471851851849</v>
      </c>
      <c r="L1640" s="9">
        <v>45656.471620370372</v>
      </c>
      <c r="M1640" s="9">
        <v>45656.471851851849</v>
      </c>
      <c r="N1640" t="s">
        <v>62</v>
      </c>
      <c r="O1640" t="s">
        <v>62</v>
      </c>
      <c r="P1640" s="8">
        <v>45656</v>
      </c>
      <c r="Q1640" t="s">
        <v>3864</v>
      </c>
      <c r="R1640" t="s">
        <v>4259</v>
      </c>
      <c r="S1640" t="s">
        <v>874</v>
      </c>
      <c r="Y1640" t="s">
        <v>875</v>
      </c>
      <c r="Z1640" t="s">
        <v>106</v>
      </c>
      <c r="AA1640" t="s">
        <v>107</v>
      </c>
      <c r="AB1640" t="s">
        <v>210</v>
      </c>
      <c r="AC1640">
        <v>13457192</v>
      </c>
      <c r="AD1640" t="s">
        <v>876</v>
      </c>
      <c r="AE1640" t="s">
        <v>877</v>
      </c>
      <c r="AF1640">
        <v>712</v>
      </c>
      <c r="AM1640" t="s">
        <v>119</v>
      </c>
      <c r="AP16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Row],[Comentário]]=back!C1641,back!B1641,""))))))))</f>
        <v/>
      </c>
      <c r="AQ16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1" spans="1:44" x14ac:dyDescent="0.25">
      <c r="A1641" t="s">
        <v>5298</v>
      </c>
      <c r="B1641">
        <v>136584832</v>
      </c>
      <c r="C1641" t="s">
        <v>62</v>
      </c>
      <c r="E1641">
        <v>28589215</v>
      </c>
      <c r="F1641" t="s">
        <v>873</v>
      </c>
      <c r="G1641" t="s">
        <v>101</v>
      </c>
      <c r="I1641">
        <v>41057059</v>
      </c>
      <c r="J1641" t="s">
        <v>872</v>
      </c>
      <c r="K1641" s="9">
        <v>45656.471365740741</v>
      </c>
      <c r="L1641" s="9">
        <v>45656.47115740741</v>
      </c>
      <c r="M1641" s="9">
        <v>45656.471365740741</v>
      </c>
      <c r="N1641" t="s">
        <v>62</v>
      </c>
      <c r="O1641" t="s">
        <v>62</v>
      </c>
      <c r="P1641" s="8">
        <v>45656</v>
      </c>
      <c r="Q1641" t="s">
        <v>3864</v>
      </c>
      <c r="R1641" t="s">
        <v>4259</v>
      </c>
      <c r="S1641" t="s">
        <v>874</v>
      </c>
      <c r="Y1641" t="s">
        <v>875</v>
      </c>
      <c r="Z1641" t="s">
        <v>106</v>
      </c>
      <c r="AA1641" t="s">
        <v>107</v>
      </c>
      <c r="AB1641" t="s">
        <v>210</v>
      </c>
      <c r="AC1641">
        <v>13457192</v>
      </c>
      <c r="AD1641" t="s">
        <v>876</v>
      </c>
      <c r="AE1641" t="s">
        <v>877</v>
      </c>
      <c r="AF1641">
        <v>712</v>
      </c>
      <c r="AM1641" t="s">
        <v>119</v>
      </c>
      <c r="AP16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Row],[Comentário]]=back!C1642,back!B1642,""))))))))</f>
        <v/>
      </c>
      <c r="AQ16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2" spans="1:44" x14ac:dyDescent="0.25">
      <c r="A1642" t="s">
        <v>5298</v>
      </c>
      <c r="B1642">
        <v>136584785</v>
      </c>
      <c r="C1642" t="s">
        <v>62</v>
      </c>
      <c r="E1642">
        <v>28589225</v>
      </c>
      <c r="F1642" t="s">
        <v>879</v>
      </c>
      <c r="G1642" t="s">
        <v>101</v>
      </c>
      <c r="I1642">
        <v>41057066</v>
      </c>
      <c r="J1642" t="s">
        <v>878</v>
      </c>
      <c r="K1642" s="9">
        <v>45656.470682870371</v>
      </c>
      <c r="L1642" s="9">
        <v>45656.47042824074</v>
      </c>
      <c r="M1642" s="9">
        <v>45656.470682870371</v>
      </c>
      <c r="N1642" t="s">
        <v>62</v>
      </c>
      <c r="O1642" t="s">
        <v>62</v>
      </c>
      <c r="P1642" s="8">
        <v>45656</v>
      </c>
      <c r="Q1642" t="s">
        <v>3864</v>
      </c>
      <c r="R1642" t="s">
        <v>4260</v>
      </c>
      <c r="S1642" t="s">
        <v>880</v>
      </c>
      <c r="Y1642" t="s">
        <v>881</v>
      </c>
      <c r="Z1642" t="s">
        <v>106</v>
      </c>
      <c r="AA1642" t="s">
        <v>315</v>
      </c>
      <c r="AB1642" t="s">
        <v>882</v>
      </c>
      <c r="AC1642">
        <v>83403144</v>
      </c>
      <c r="AD1642" t="s">
        <v>883</v>
      </c>
      <c r="AE1642" t="s">
        <v>884</v>
      </c>
      <c r="AF1642">
        <v>5306</v>
      </c>
      <c r="AG1642" t="s">
        <v>885</v>
      </c>
      <c r="AM1642" t="s">
        <v>119</v>
      </c>
      <c r="AP16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Row],[Comentário]]=back!C1643,back!B1643,""))))))))</f>
        <v/>
      </c>
      <c r="AQ16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3" spans="1:44" x14ac:dyDescent="0.25">
      <c r="A1643" t="s">
        <v>5298</v>
      </c>
      <c r="B1643">
        <v>136584679</v>
      </c>
      <c r="C1643" t="s">
        <v>62</v>
      </c>
      <c r="E1643">
        <v>28589233</v>
      </c>
      <c r="F1643" t="s">
        <v>887</v>
      </c>
      <c r="G1643" t="s">
        <v>101</v>
      </c>
      <c r="I1643">
        <v>41057070</v>
      </c>
      <c r="J1643" t="s">
        <v>886</v>
      </c>
      <c r="K1643" s="9">
        <v>45656.469131944446</v>
      </c>
      <c r="L1643" s="9">
        <v>45656.468460648146</v>
      </c>
      <c r="M1643" s="9">
        <v>45656.469131944446</v>
      </c>
      <c r="N1643" t="s">
        <v>62</v>
      </c>
      <c r="O1643" t="s">
        <v>62</v>
      </c>
      <c r="P1643" s="8">
        <v>45656</v>
      </c>
      <c r="Q1643" t="s">
        <v>3864</v>
      </c>
      <c r="R1643" t="s">
        <v>4261</v>
      </c>
      <c r="S1643" t="s">
        <v>888</v>
      </c>
      <c r="T1643" t="s">
        <v>889</v>
      </c>
      <c r="Z1643" t="s">
        <v>106</v>
      </c>
      <c r="AA1643" t="s">
        <v>315</v>
      </c>
      <c r="AB1643" t="s">
        <v>882</v>
      </c>
      <c r="AC1643">
        <v>83403230</v>
      </c>
      <c r="AD1643" t="s">
        <v>890</v>
      </c>
      <c r="AE1643" t="s">
        <v>891</v>
      </c>
      <c r="AF1643">
        <v>125</v>
      </c>
      <c r="AM1643" t="s">
        <v>119</v>
      </c>
      <c r="AP16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Row],[Comentário]]=back!C1644,back!B1644,""))))))))</f>
        <v/>
      </c>
      <c r="AQ16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4" spans="1:44" x14ac:dyDescent="0.25">
      <c r="A1644" t="s">
        <v>5298</v>
      </c>
      <c r="B1644">
        <v>136584633</v>
      </c>
      <c r="C1644" t="s">
        <v>62</v>
      </c>
      <c r="E1644">
        <v>28589233</v>
      </c>
      <c r="F1644" t="s">
        <v>887</v>
      </c>
      <c r="G1644" t="s">
        <v>101</v>
      </c>
      <c r="I1644">
        <v>41057070</v>
      </c>
      <c r="J1644" t="s">
        <v>886</v>
      </c>
      <c r="K1644" s="9">
        <v>45656.468298611115</v>
      </c>
      <c r="L1644" s="9">
        <v>45656.467349537037</v>
      </c>
      <c r="M1644" s="9">
        <v>45656.468298611115</v>
      </c>
      <c r="N1644" t="s">
        <v>62</v>
      </c>
      <c r="O1644" t="s">
        <v>62</v>
      </c>
      <c r="P1644" s="8">
        <v>45656</v>
      </c>
      <c r="Q1644" t="s">
        <v>3864</v>
      </c>
      <c r="R1644" t="s">
        <v>4261</v>
      </c>
      <c r="S1644" t="s">
        <v>888</v>
      </c>
      <c r="T1644" t="s">
        <v>889</v>
      </c>
      <c r="Z1644" t="s">
        <v>106</v>
      </c>
      <c r="AA1644" t="s">
        <v>315</v>
      </c>
      <c r="AB1644" t="s">
        <v>882</v>
      </c>
      <c r="AC1644">
        <v>83403230</v>
      </c>
      <c r="AD1644" t="s">
        <v>890</v>
      </c>
      <c r="AE1644" t="s">
        <v>891</v>
      </c>
      <c r="AF1644">
        <v>125</v>
      </c>
      <c r="AM1644" t="s">
        <v>119</v>
      </c>
      <c r="AP16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Row],[Comentário]]=back!C1645,back!B1645,""))))))))</f>
        <v/>
      </c>
      <c r="AQ16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5" spans="1:44" x14ac:dyDescent="0.25">
      <c r="A1645" t="s">
        <v>5298</v>
      </c>
      <c r="B1645">
        <v>136583998</v>
      </c>
      <c r="C1645" t="s">
        <v>62</v>
      </c>
      <c r="E1645">
        <v>28589233</v>
      </c>
      <c r="F1645" t="s">
        <v>887</v>
      </c>
      <c r="G1645" t="s">
        <v>101</v>
      </c>
      <c r="I1645">
        <v>41057070</v>
      </c>
      <c r="J1645" t="s">
        <v>886</v>
      </c>
      <c r="K1645" s="9">
        <v>45656.463923611111</v>
      </c>
      <c r="L1645" s="9">
        <v>45656.463379629633</v>
      </c>
      <c r="M1645" s="9">
        <v>45656.463923611111</v>
      </c>
      <c r="N1645" t="s">
        <v>62</v>
      </c>
      <c r="O1645" t="s">
        <v>62</v>
      </c>
      <c r="P1645" s="8">
        <v>45656</v>
      </c>
      <c r="Q1645" t="s">
        <v>3864</v>
      </c>
      <c r="R1645" t="s">
        <v>4262</v>
      </c>
      <c r="S1645" t="s">
        <v>888</v>
      </c>
      <c r="T1645" t="s">
        <v>889</v>
      </c>
      <c r="Z1645" t="s">
        <v>106</v>
      </c>
      <c r="AA1645" t="s">
        <v>315</v>
      </c>
      <c r="AB1645" t="s">
        <v>882</v>
      </c>
      <c r="AC1645">
        <v>83403230</v>
      </c>
      <c r="AD1645" t="s">
        <v>890</v>
      </c>
      <c r="AE1645" t="s">
        <v>891</v>
      </c>
      <c r="AF1645">
        <v>125</v>
      </c>
      <c r="AM1645" t="s">
        <v>119</v>
      </c>
      <c r="AP16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Row],[Comentário]]=back!C1646,back!B1646,""))))))))</f>
        <v/>
      </c>
      <c r="AQ16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6" spans="1:44" x14ac:dyDescent="0.25">
      <c r="A1646" t="s">
        <v>5298</v>
      </c>
      <c r="B1646">
        <v>136583503</v>
      </c>
      <c r="C1646" t="s">
        <v>62</v>
      </c>
      <c r="E1646">
        <v>28589243</v>
      </c>
      <c r="F1646" t="s">
        <v>2498</v>
      </c>
      <c r="G1646" t="s">
        <v>101</v>
      </c>
      <c r="I1646">
        <v>41057076</v>
      </c>
      <c r="J1646" t="s">
        <v>2497</v>
      </c>
      <c r="K1646" s="9">
        <v>45656.461331018516</v>
      </c>
      <c r="L1646" s="9">
        <v>45656.461111111108</v>
      </c>
      <c r="M1646" s="9">
        <v>45656.461331018516</v>
      </c>
      <c r="N1646" t="s">
        <v>62</v>
      </c>
      <c r="O1646" t="s">
        <v>62</v>
      </c>
      <c r="P1646" s="8">
        <v>45656</v>
      </c>
      <c r="Q1646" t="s">
        <v>3868</v>
      </c>
      <c r="R1646" t="s">
        <v>41</v>
      </c>
      <c r="S1646" t="s">
        <v>2499</v>
      </c>
      <c r="T1646" t="s">
        <v>2500</v>
      </c>
      <c r="V1646">
        <v>551921130683</v>
      </c>
      <c r="Y1646" t="s">
        <v>2501</v>
      </c>
      <c r="Z1646" t="s">
        <v>106</v>
      </c>
      <c r="AA1646" t="s">
        <v>107</v>
      </c>
      <c r="AB1646" t="s">
        <v>1119</v>
      </c>
      <c r="AC1646">
        <v>13487160</v>
      </c>
      <c r="AD1646" t="s">
        <v>2502</v>
      </c>
      <c r="AE1646" t="s">
        <v>2503</v>
      </c>
      <c r="AF1646">
        <v>1207</v>
      </c>
      <c r="AM1646" t="s">
        <v>119</v>
      </c>
      <c r="AP16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Row],[Comentário]]=back!C1647,back!B1647,""))))))))</f>
        <v/>
      </c>
      <c r="AQ16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7" spans="1:44" x14ac:dyDescent="0.25">
      <c r="A1647" t="s">
        <v>5298</v>
      </c>
      <c r="B1647">
        <v>136582679</v>
      </c>
      <c r="C1647" t="s">
        <v>62</v>
      </c>
      <c r="E1647">
        <v>28589243</v>
      </c>
      <c r="F1647" t="s">
        <v>2498</v>
      </c>
      <c r="G1647" t="s">
        <v>101</v>
      </c>
      <c r="I1647">
        <v>41057076</v>
      </c>
      <c r="J1647" t="s">
        <v>2497</v>
      </c>
      <c r="K1647" s="9">
        <v>45656.452453703707</v>
      </c>
      <c r="L1647" s="9">
        <v>45656.450925925928</v>
      </c>
      <c r="M1647" s="9">
        <v>45656.452453703707</v>
      </c>
      <c r="N1647" t="s">
        <v>62</v>
      </c>
      <c r="O1647" t="s">
        <v>62</v>
      </c>
      <c r="P1647" s="8">
        <v>45656</v>
      </c>
      <c r="Q1647" t="s">
        <v>3864</v>
      </c>
      <c r="R1647" t="s">
        <v>4263</v>
      </c>
      <c r="S1647" t="s">
        <v>2499</v>
      </c>
      <c r="T1647" t="s">
        <v>2500</v>
      </c>
      <c r="V1647">
        <v>551921130683</v>
      </c>
      <c r="Y1647" t="s">
        <v>2501</v>
      </c>
      <c r="Z1647" t="s">
        <v>106</v>
      </c>
      <c r="AA1647" t="s">
        <v>107</v>
      </c>
      <c r="AB1647" t="s">
        <v>1119</v>
      </c>
      <c r="AC1647">
        <v>13487160</v>
      </c>
      <c r="AD1647" t="s">
        <v>2502</v>
      </c>
      <c r="AE1647" t="s">
        <v>2503</v>
      </c>
      <c r="AF1647">
        <v>1207</v>
      </c>
      <c r="AM1647" t="s">
        <v>119</v>
      </c>
      <c r="AP16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Row],[Comentário]]=back!C1648,back!B1648,""))))))))</f>
        <v/>
      </c>
      <c r="AQ16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8" spans="1:44" x14ac:dyDescent="0.25">
      <c r="A1648" t="s">
        <v>5298</v>
      </c>
      <c r="B1648">
        <v>136582553</v>
      </c>
      <c r="C1648" t="s">
        <v>62</v>
      </c>
      <c r="E1648">
        <v>28589243</v>
      </c>
      <c r="F1648" t="s">
        <v>2498</v>
      </c>
      <c r="G1648" t="s">
        <v>101</v>
      </c>
      <c r="I1648">
        <v>41057076</v>
      </c>
      <c r="J1648" t="s">
        <v>2497</v>
      </c>
      <c r="K1648" s="9">
        <v>45656.450925925928</v>
      </c>
      <c r="L1648" s="9">
        <v>45656.450312499997</v>
      </c>
      <c r="M1648" s="9">
        <v>45656.450937499998</v>
      </c>
      <c r="N1648" t="s">
        <v>62</v>
      </c>
      <c r="O1648" t="s">
        <v>62</v>
      </c>
      <c r="P1648" s="8">
        <v>45656</v>
      </c>
      <c r="Q1648" t="s">
        <v>3864</v>
      </c>
      <c r="R1648" t="s">
        <v>4264</v>
      </c>
      <c r="S1648" t="s">
        <v>2499</v>
      </c>
      <c r="T1648" t="s">
        <v>2500</v>
      </c>
      <c r="V1648">
        <v>551921130683</v>
      </c>
      <c r="Y1648" t="s">
        <v>2501</v>
      </c>
      <c r="Z1648" t="s">
        <v>106</v>
      </c>
      <c r="AA1648" t="s">
        <v>107</v>
      </c>
      <c r="AB1648" t="s">
        <v>1119</v>
      </c>
      <c r="AC1648">
        <v>13487160</v>
      </c>
      <c r="AD1648" t="s">
        <v>2502</v>
      </c>
      <c r="AE1648" t="s">
        <v>2503</v>
      </c>
      <c r="AF1648">
        <v>1207</v>
      </c>
      <c r="AM1648" t="s">
        <v>119</v>
      </c>
      <c r="AP16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Row],[Comentário]]=back!C1649,back!B1649,""))))))))</f>
        <v/>
      </c>
      <c r="AQ16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9" spans="1:44" x14ac:dyDescent="0.25">
      <c r="A1649" t="s">
        <v>5298</v>
      </c>
      <c r="B1649">
        <v>136582443</v>
      </c>
      <c r="C1649" t="s">
        <v>62</v>
      </c>
      <c r="G1649" t="s">
        <v>101</v>
      </c>
      <c r="I1649">
        <v>41057080</v>
      </c>
      <c r="J1649" t="s">
        <v>892</v>
      </c>
      <c r="K1649" s="9">
        <v>45656.449189814812</v>
      </c>
      <c r="L1649" s="9">
        <v>45656.448645833334</v>
      </c>
      <c r="M1649" s="9">
        <v>45656.449189814812</v>
      </c>
      <c r="N1649" t="s">
        <v>62</v>
      </c>
      <c r="O1649" t="s">
        <v>62</v>
      </c>
      <c r="P1649" s="8">
        <v>45656</v>
      </c>
      <c r="Q1649" t="s">
        <v>3864</v>
      </c>
      <c r="R1649" t="s">
        <v>4265</v>
      </c>
      <c r="S1649" t="s">
        <v>894</v>
      </c>
      <c r="T1649" t="s">
        <v>895</v>
      </c>
      <c r="Y1649" t="s">
        <v>896</v>
      </c>
      <c r="Z1649" t="s">
        <v>106</v>
      </c>
      <c r="AA1649" t="s">
        <v>159</v>
      </c>
      <c r="AB1649" t="s">
        <v>649</v>
      </c>
      <c r="AC1649">
        <v>31255190</v>
      </c>
      <c r="AD1649" t="s">
        <v>897</v>
      </c>
      <c r="AE1649" t="s">
        <v>898</v>
      </c>
      <c r="AF1649">
        <v>1958</v>
      </c>
      <c r="AM1649" t="s">
        <v>119</v>
      </c>
      <c r="AO1649" t="s">
        <v>104</v>
      </c>
      <c r="AP16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Row],[Comentário]]=back!C1650,back!B1650,""))))))))</f>
        <v/>
      </c>
      <c r="AQ16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0" spans="1:44" x14ac:dyDescent="0.25">
      <c r="A1650" t="s">
        <v>5298</v>
      </c>
      <c r="B1650">
        <v>136582400</v>
      </c>
      <c r="C1650" t="s">
        <v>62</v>
      </c>
      <c r="E1650">
        <v>28589262</v>
      </c>
      <c r="F1650" t="s">
        <v>893</v>
      </c>
      <c r="G1650" t="s">
        <v>101</v>
      </c>
      <c r="I1650">
        <v>41057080</v>
      </c>
      <c r="J1650" t="s">
        <v>892</v>
      </c>
      <c r="K1650" s="9">
        <v>45656.448564814818</v>
      </c>
      <c r="L1650" s="9">
        <v>45656.447731481479</v>
      </c>
      <c r="M1650" s="9">
        <v>45656.448564814818</v>
      </c>
      <c r="N1650" t="s">
        <v>62</v>
      </c>
      <c r="O1650" t="s">
        <v>62</v>
      </c>
      <c r="P1650" s="8">
        <v>45656</v>
      </c>
      <c r="Q1650" t="s">
        <v>3864</v>
      </c>
      <c r="R1650" t="s">
        <v>4266</v>
      </c>
      <c r="S1650" t="s">
        <v>894</v>
      </c>
      <c r="T1650" t="s">
        <v>895</v>
      </c>
      <c r="Y1650" t="s">
        <v>896</v>
      </c>
      <c r="Z1650" t="s">
        <v>106</v>
      </c>
      <c r="AA1650" t="s">
        <v>159</v>
      </c>
      <c r="AB1650" t="s">
        <v>649</v>
      </c>
      <c r="AC1650">
        <v>31255190</v>
      </c>
      <c r="AD1650" t="s">
        <v>897</v>
      </c>
      <c r="AE1650" t="s">
        <v>898</v>
      </c>
      <c r="AF1650">
        <v>1958</v>
      </c>
      <c r="AM1650" t="s">
        <v>119</v>
      </c>
      <c r="AP16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Row],[Comentário]]=back!C1651,back!B1651,""))))))))</f>
        <v/>
      </c>
      <c r="AQ16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1" spans="1:44" x14ac:dyDescent="0.25">
      <c r="A1651" t="s">
        <v>5298</v>
      </c>
      <c r="B1651">
        <v>136582322</v>
      </c>
      <c r="C1651" t="s">
        <v>62</v>
      </c>
      <c r="E1651">
        <v>28591175</v>
      </c>
      <c r="F1651" t="s">
        <v>281</v>
      </c>
      <c r="G1651" t="s">
        <v>101</v>
      </c>
      <c r="I1651">
        <v>41057902</v>
      </c>
      <c r="J1651" t="s">
        <v>280</v>
      </c>
      <c r="K1651" s="9">
        <v>45656.447256944448</v>
      </c>
      <c r="L1651" s="9">
        <v>45656.44667824074</v>
      </c>
      <c r="M1651" s="9">
        <v>45656.447256944448</v>
      </c>
      <c r="N1651" t="s">
        <v>62</v>
      </c>
      <c r="O1651" t="s">
        <v>62</v>
      </c>
      <c r="P1651" s="8">
        <v>45656</v>
      </c>
      <c r="Q1651" t="s">
        <v>3864</v>
      </c>
      <c r="R1651" t="s">
        <v>3981</v>
      </c>
      <c r="S1651" t="s">
        <v>282</v>
      </c>
      <c r="Y1651" t="s">
        <v>283</v>
      </c>
      <c r="Z1651" t="s">
        <v>106</v>
      </c>
      <c r="AA1651" t="s">
        <v>107</v>
      </c>
      <c r="AB1651" t="s">
        <v>284</v>
      </c>
      <c r="AC1651">
        <v>13804060</v>
      </c>
      <c r="AD1651" t="s">
        <v>285</v>
      </c>
      <c r="AE1651" t="s">
        <v>286</v>
      </c>
      <c r="AF1651">
        <v>0</v>
      </c>
      <c r="AG1651" t="s">
        <v>287</v>
      </c>
      <c r="AM1651" t="s">
        <v>222</v>
      </c>
      <c r="AP16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Row],[Comentário]]=back!C1652,back!B1652,""))))))))</f>
        <v/>
      </c>
      <c r="AQ16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2" spans="1:44" x14ac:dyDescent="0.25">
      <c r="A1652" t="s">
        <v>5298</v>
      </c>
      <c r="B1652">
        <v>136582285</v>
      </c>
      <c r="C1652" t="s">
        <v>62</v>
      </c>
      <c r="E1652">
        <v>28591175</v>
      </c>
      <c r="F1652" t="s">
        <v>281</v>
      </c>
      <c r="G1652" t="s">
        <v>101</v>
      </c>
      <c r="I1652">
        <v>41057902</v>
      </c>
      <c r="J1652" t="s">
        <v>280</v>
      </c>
      <c r="K1652" s="9">
        <v>45656.44667824074</v>
      </c>
      <c r="L1652" s="9">
        <v>45656.446527777778</v>
      </c>
      <c r="M1652" s="9">
        <v>45656.44667824074</v>
      </c>
      <c r="N1652" t="s">
        <v>62</v>
      </c>
      <c r="O1652" t="s">
        <v>62</v>
      </c>
      <c r="P1652" s="8">
        <v>45656</v>
      </c>
      <c r="Q1652" t="s">
        <v>3864</v>
      </c>
      <c r="R1652" t="s">
        <v>4267</v>
      </c>
      <c r="S1652" t="s">
        <v>282</v>
      </c>
      <c r="Y1652" t="s">
        <v>283</v>
      </c>
      <c r="Z1652" t="s">
        <v>106</v>
      </c>
      <c r="AA1652" t="s">
        <v>107</v>
      </c>
      <c r="AB1652" t="s">
        <v>284</v>
      </c>
      <c r="AC1652">
        <v>13804060</v>
      </c>
      <c r="AD1652" t="s">
        <v>285</v>
      </c>
      <c r="AE1652" t="s">
        <v>286</v>
      </c>
      <c r="AF1652">
        <v>0</v>
      </c>
      <c r="AG1652" t="s">
        <v>287</v>
      </c>
      <c r="AM1652" t="s">
        <v>222</v>
      </c>
      <c r="AP16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Row],[Comentário]]=back!C1653,back!B1653,""))))))))</f>
        <v/>
      </c>
      <c r="AQ16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3" spans="1:44" x14ac:dyDescent="0.25">
      <c r="A1653" t="s">
        <v>5298</v>
      </c>
      <c r="B1653">
        <v>136582233</v>
      </c>
      <c r="C1653" t="s">
        <v>62</v>
      </c>
      <c r="E1653">
        <v>28591199</v>
      </c>
      <c r="F1653" t="s">
        <v>2513</v>
      </c>
      <c r="G1653" t="s">
        <v>101</v>
      </c>
      <c r="I1653">
        <v>41057912</v>
      </c>
      <c r="J1653" t="s">
        <v>2512</v>
      </c>
      <c r="K1653" s="9">
        <v>45656.445740740739</v>
      </c>
      <c r="L1653" s="9">
        <v>45656.444085648145</v>
      </c>
      <c r="M1653" s="9">
        <v>45656.445752314816</v>
      </c>
      <c r="N1653" t="s">
        <v>62</v>
      </c>
      <c r="O1653" t="s">
        <v>62</v>
      </c>
      <c r="P1653" s="8">
        <v>45656</v>
      </c>
      <c r="Q1653" t="s">
        <v>3864</v>
      </c>
      <c r="R1653" t="s">
        <v>4268</v>
      </c>
      <c r="S1653" t="s">
        <v>2514</v>
      </c>
      <c r="T1653" t="s">
        <v>2515</v>
      </c>
      <c r="Y1653" t="s">
        <v>2516</v>
      </c>
      <c r="Z1653" t="s">
        <v>106</v>
      </c>
      <c r="AA1653" t="s">
        <v>107</v>
      </c>
      <c r="AB1653" t="s">
        <v>120</v>
      </c>
      <c r="AC1653">
        <v>13324180</v>
      </c>
      <c r="AD1653" t="s">
        <v>2517</v>
      </c>
      <c r="AE1653" t="s">
        <v>2518</v>
      </c>
      <c r="AF1653">
        <v>506</v>
      </c>
      <c r="AM1653" t="s">
        <v>222</v>
      </c>
      <c r="AP16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Row],[Comentário]]=back!C1654,back!B1654,""))))))))</f>
        <v/>
      </c>
      <c r="AQ16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4" spans="1:44" x14ac:dyDescent="0.25">
      <c r="A1654" t="s">
        <v>5298</v>
      </c>
      <c r="B1654">
        <v>136582005</v>
      </c>
      <c r="C1654" t="s">
        <v>62</v>
      </c>
      <c r="G1654" t="s">
        <v>101</v>
      </c>
      <c r="I1654">
        <v>41058118</v>
      </c>
      <c r="J1654" t="s">
        <v>2519</v>
      </c>
      <c r="K1654" s="9">
        <v>45656.44259259259</v>
      </c>
      <c r="L1654" s="9">
        <v>45656.442361111112</v>
      </c>
      <c r="M1654" s="9">
        <v>45656.44259259259</v>
      </c>
      <c r="N1654" t="s">
        <v>62</v>
      </c>
      <c r="O1654" t="s">
        <v>62</v>
      </c>
      <c r="P1654" s="8">
        <v>45656</v>
      </c>
      <c r="Q1654" t="s">
        <v>3868</v>
      </c>
      <c r="R1654" t="s">
        <v>41</v>
      </c>
      <c r="S1654" t="s">
        <v>2521</v>
      </c>
      <c r="T1654" t="s">
        <v>2522</v>
      </c>
      <c r="U1654" t="s">
        <v>2523</v>
      </c>
      <c r="Y1654" t="s">
        <v>2524</v>
      </c>
      <c r="Z1654" t="s">
        <v>106</v>
      </c>
      <c r="AA1654" t="s">
        <v>107</v>
      </c>
      <c r="AB1654" t="s">
        <v>358</v>
      </c>
      <c r="AC1654">
        <v>13033050</v>
      </c>
      <c r="AD1654" t="s">
        <v>2525</v>
      </c>
      <c r="AE1654" t="s">
        <v>2526</v>
      </c>
      <c r="AF1654">
        <v>350</v>
      </c>
      <c r="AM1654" t="s">
        <v>222</v>
      </c>
      <c r="AO1654" t="s">
        <v>104</v>
      </c>
      <c r="AP16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Row],[Comentário]]=back!C1655,back!B1655,""))))))))</f>
        <v/>
      </c>
      <c r="AQ16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5" spans="1:44" x14ac:dyDescent="0.25">
      <c r="A1655" t="s">
        <v>5298</v>
      </c>
      <c r="B1655">
        <v>136582019</v>
      </c>
      <c r="C1655" t="s">
        <v>62</v>
      </c>
      <c r="E1655">
        <v>28591531</v>
      </c>
      <c r="F1655" t="s">
        <v>2520</v>
      </c>
      <c r="G1655" t="s">
        <v>101</v>
      </c>
      <c r="I1655">
        <v>41058118</v>
      </c>
      <c r="J1655" t="s">
        <v>2519</v>
      </c>
      <c r="K1655" s="9">
        <v>45656.442708333336</v>
      </c>
      <c r="L1655" s="9">
        <v>45656.442361111112</v>
      </c>
      <c r="M1655" s="9">
        <v>45656.442708333336</v>
      </c>
      <c r="N1655" t="s">
        <v>62</v>
      </c>
      <c r="O1655" t="s">
        <v>62</v>
      </c>
      <c r="P1655" s="8">
        <v>45656</v>
      </c>
      <c r="Q1655" t="s">
        <v>3868</v>
      </c>
      <c r="R1655" t="s">
        <v>41</v>
      </c>
      <c r="S1655" t="s">
        <v>2521</v>
      </c>
      <c r="T1655" t="s">
        <v>2522</v>
      </c>
      <c r="U1655" t="s">
        <v>2523</v>
      </c>
      <c r="Y1655" t="s">
        <v>2524</v>
      </c>
      <c r="Z1655" t="s">
        <v>106</v>
      </c>
      <c r="AA1655" t="s">
        <v>107</v>
      </c>
      <c r="AB1655" t="s">
        <v>358</v>
      </c>
      <c r="AC1655">
        <v>13033050</v>
      </c>
      <c r="AD1655" t="s">
        <v>2525</v>
      </c>
      <c r="AE1655" t="s">
        <v>2526</v>
      </c>
      <c r="AF1655">
        <v>350</v>
      </c>
      <c r="AM1655" t="s">
        <v>222</v>
      </c>
      <c r="AP16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Row],[Comentário]]=back!C1656,back!B1656,""))))))))</f>
        <v/>
      </c>
      <c r="AQ16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6" spans="1:44" x14ac:dyDescent="0.25">
      <c r="A1656" t="s">
        <v>5298</v>
      </c>
      <c r="B1656">
        <v>136581871</v>
      </c>
      <c r="C1656" t="s">
        <v>62</v>
      </c>
      <c r="E1656">
        <v>28591531</v>
      </c>
      <c r="F1656" t="s">
        <v>2520</v>
      </c>
      <c r="G1656" t="s">
        <v>101</v>
      </c>
      <c r="I1656">
        <v>41058118</v>
      </c>
      <c r="J1656" t="s">
        <v>2519</v>
      </c>
      <c r="K1656" s="9">
        <v>45656.440648148149</v>
      </c>
      <c r="L1656" s="9">
        <v>45656.438425925924</v>
      </c>
      <c r="M1656" s="9">
        <v>45656.440659722219</v>
      </c>
      <c r="N1656" t="s">
        <v>62</v>
      </c>
      <c r="O1656" t="s">
        <v>62</v>
      </c>
      <c r="P1656" s="8">
        <v>45656</v>
      </c>
      <c r="Q1656" t="s">
        <v>3864</v>
      </c>
      <c r="R1656" t="s">
        <v>4269</v>
      </c>
      <c r="S1656" t="s">
        <v>2521</v>
      </c>
      <c r="T1656" t="s">
        <v>2522</v>
      </c>
      <c r="U1656" t="s">
        <v>2523</v>
      </c>
      <c r="Y1656" t="s">
        <v>2524</v>
      </c>
      <c r="Z1656" t="s">
        <v>106</v>
      </c>
      <c r="AA1656" t="s">
        <v>107</v>
      </c>
      <c r="AB1656" t="s">
        <v>358</v>
      </c>
      <c r="AC1656">
        <v>13033050</v>
      </c>
      <c r="AD1656" t="s">
        <v>2525</v>
      </c>
      <c r="AE1656" t="s">
        <v>2526</v>
      </c>
      <c r="AF1656">
        <v>350</v>
      </c>
      <c r="AM1656" t="s">
        <v>222</v>
      </c>
      <c r="AP16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Row],[Comentário]]=back!C1657,back!B1657,""))))))))</f>
        <v/>
      </c>
      <c r="AQ16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7" spans="1:44" x14ac:dyDescent="0.25">
      <c r="A1657" t="s">
        <v>5298</v>
      </c>
      <c r="B1657">
        <v>136581742</v>
      </c>
      <c r="C1657" t="s">
        <v>62</v>
      </c>
      <c r="E1657">
        <v>28591531</v>
      </c>
      <c r="F1657" t="s">
        <v>2520</v>
      </c>
      <c r="G1657" t="s">
        <v>101</v>
      </c>
      <c r="I1657">
        <v>41058118</v>
      </c>
      <c r="J1657" t="s">
        <v>2519</v>
      </c>
      <c r="K1657" s="9">
        <v>45656.438252314816</v>
      </c>
      <c r="L1657" s="9">
        <v>45656.437673611108</v>
      </c>
      <c r="M1657" s="9">
        <v>45656.438252314816</v>
      </c>
      <c r="N1657" t="s">
        <v>62</v>
      </c>
      <c r="O1657" t="s">
        <v>62</v>
      </c>
      <c r="P1657" s="8">
        <v>45656</v>
      </c>
      <c r="Q1657" t="s">
        <v>3864</v>
      </c>
      <c r="R1657" t="s">
        <v>4269</v>
      </c>
      <c r="S1657" t="s">
        <v>2521</v>
      </c>
      <c r="T1657" t="s">
        <v>2522</v>
      </c>
      <c r="U1657" t="s">
        <v>2523</v>
      </c>
      <c r="Y1657" t="s">
        <v>2524</v>
      </c>
      <c r="Z1657" t="s">
        <v>106</v>
      </c>
      <c r="AA1657" t="s">
        <v>107</v>
      </c>
      <c r="AB1657" t="s">
        <v>358</v>
      </c>
      <c r="AC1657">
        <v>13033050</v>
      </c>
      <c r="AD1657" t="s">
        <v>2525</v>
      </c>
      <c r="AE1657" t="s">
        <v>2526</v>
      </c>
      <c r="AF1657">
        <v>350</v>
      </c>
      <c r="AM1657" t="s">
        <v>222</v>
      </c>
      <c r="AP16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Row],[Comentário]]=back!C1658,back!B1658,""))))))))</f>
        <v/>
      </c>
      <c r="AQ16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8" spans="1:44" x14ac:dyDescent="0.25">
      <c r="A1658" t="s">
        <v>5298</v>
      </c>
      <c r="B1658">
        <v>136581517</v>
      </c>
      <c r="C1658" t="s">
        <v>62</v>
      </c>
      <c r="E1658">
        <v>28591531</v>
      </c>
      <c r="F1658" t="s">
        <v>2520</v>
      </c>
      <c r="G1658" t="s">
        <v>101</v>
      </c>
      <c r="I1658">
        <v>41058118</v>
      </c>
      <c r="J1658" t="s">
        <v>2519</v>
      </c>
      <c r="K1658" s="9">
        <v>45656.434398148151</v>
      </c>
      <c r="L1658" s="9">
        <v>45656.433518518519</v>
      </c>
      <c r="M1658" s="9">
        <v>45656.434398148151</v>
      </c>
      <c r="N1658" t="s">
        <v>62</v>
      </c>
      <c r="O1658" t="s">
        <v>62</v>
      </c>
      <c r="P1658" s="8">
        <v>45656</v>
      </c>
      <c r="Q1658" t="s">
        <v>3864</v>
      </c>
      <c r="R1658" t="s">
        <v>4270</v>
      </c>
      <c r="S1658" t="s">
        <v>2521</v>
      </c>
      <c r="T1658" t="s">
        <v>2522</v>
      </c>
      <c r="U1658" t="s">
        <v>2523</v>
      </c>
      <c r="Y1658" t="s">
        <v>2524</v>
      </c>
      <c r="Z1658" t="s">
        <v>106</v>
      </c>
      <c r="AA1658" t="s">
        <v>107</v>
      </c>
      <c r="AB1658" t="s">
        <v>358</v>
      </c>
      <c r="AC1658">
        <v>13033050</v>
      </c>
      <c r="AD1658" t="s">
        <v>2525</v>
      </c>
      <c r="AE1658" t="s">
        <v>2526</v>
      </c>
      <c r="AF1658">
        <v>350</v>
      </c>
      <c r="AM1658" t="s">
        <v>222</v>
      </c>
      <c r="AP16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Row],[Comentário]]=back!C1659,back!B1659,""))))))))</f>
        <v/>
      </c>
      <c r="AQ16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9" spans="1:44" x14ac:dyDescent="0.25">
      <c r="A1659" t="s">
        <v>5298</v>
      </c>
      <c r="B1659">
        <v>136581461</v>
      </c>
      <c r="C1659" t="s">
        <v>62</v>
      </c>
      <c r="E1659">
        <v>28591560</v>
      </c>
      <c r="F1659" t="s">
        <v>900</v>
      </c>
      <c r="G1659" t="s">
        <v>101</v>
      </c>
      <c r="I1659">
        <v>41058135</v>
      </c>
      <c r="J1659" t="s">
        <v>899</v>
      </c>
      <c r="K1659" s="9">
        <v>45656.433449074073</v>
      </c>
      <c r="L1659" s="9">
        <v>45656.432604166665</v>
      </c>
      <c r="M1659" s="9">
        <v>45656.433449074073</v>
      </c>
      <c r="N1659" t="s">
        <v>62</v>
      </c>
      <c r="O1659" t="s">
        <v>62</v>
      </c>
      <c r="P1659" s="8">
        <v>45656</v>
      </c>
      <c r="Q1659" t="s">
        <v>3864</v>
      </c>
      <c r="R1659" t="s">
        <v>4271</v>
      </c>
      <c r="S1659" t="s">
        <v>901</v>
      </c>
      <c r="T1659" t="s">
        <v>902</v>
      </c>
      <c r="U1659" t="s">
        <v>903</v>
      </c>
      <c r="V1659">
        <v>553221014669</v>
      </c>
      <c r="Y1659" t="s">
        <v>904</v>
      </c>
      <c r="Z1659" t="s">
        <v>106</v>
      </c>
      <c r="AA1659" t="s">
        <v>159</v>
      </c>
      <c r="AB1659" t="s">
        <v>905</v>
      </c>
      <c r="AC1659">
        <v>36020110</v>
      </c>
      <c r="AD1659" t="s">
        <v>906</v>
      </c>
      <c r="AE1659" t="s">
        <v>186</v>
      </c>
      <c r="AF1659">
        <v>1405</v>
      </c>
      <c r="AM1659" t="s">
        <v>222</v>
      </c>
      <c r="AP16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Row],[Comentário]]=back!C1660,back!B1660,""))))))))</f>
        <v/>
      </c>
      <c r="AQ16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0" spans="1:44" x14ac:dyDescent="0.25">
      <c r="A1660" t="s">
        <v>5298</v>
      </c>
      <c r="B1660">
        <v>136581356</v>
      </c>
      <c r="C1660" t="s">
        <v>62</v>
      </c>
      <c r="E1660">
        <v>28591560</v>
      </c>
      <c r="F1660" t="s">
        <v>900</v>
      </c>
      <c r="G1660" t="s">
        <v>101</v>
      </c>
      <c r="I1660">
        <v>41058135</v>
      </c>
      <c r="J1660" t="s">
        <v>899</v>
      </c>
      <c r="K1660" s="9">
        <v>45656.432569444441</v>
      </c>
      <c r="L1660" s="9">
        <v>45656.430995370371</v>
      </c>
      <c r="M1660" s="9">
        <v>45656.432569444441</v>
      </c>
      <c r="N1660" t="s">
        <v>62</v>
      </c>
      <c r="O1660" t="s">
        <v>62</v>
      </c>
      <c r="P1660" s="8">
        <v>45656</v>
      </c>
      <c r="Q1660" t="s">
        <v>3864</v>
      </c>
      <c r="R1660" t="s">
        <v>4272</v>
      </c>
      <c r="S1660" t="s">
        <v>901</v>
      </c>
      <c r="T1660" t="s">
        <v>902</v>
      </c>
      <c r="U1660" t="s">
        <v>903</v>
      </c>
      <c r="V1660">
        <v>553221014669</v>
      </c>
      <c r="Y1660" t="s">
        <v>904</v>
      </c>
      <c r="Z1660" t="s">
        <v>106</v>
      </c>
      <c r="AA1660" t="s">
        <v>159</v>
      </c>
      <c r="AB1660" t="s">
        <v>905</v>
      </c>
      <c r="AC1660">
        <v>36020110</v>
      </c>
      <c r="AD1660" t="s">
        <v>906</v>
      </c>
      <c r="AE1660" t="s">
        <v>186</v>
      </c>
      <c r="AF1660">
        <v>1405</v>
      </c>
      <c r="AM1660" t="s">
        <v>222</v>
      </c>
      <c r="AP16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Row],[Comentário]]=back!C1661,back!B1661,""))))))))</f>
        <v/>
      </c>
      <c r="AQ16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1" spans="1:44" x14ac:dyDescent="0.25">
      <c r="A1661" t="s">
        <v>5298</v>
      </c>
      <c r="B1661">
        <v>136581243</v>
      </c>
      <c r="C1661" t="s">
        <v>62</v>
      </c>
      <c r="E1661">
        <v>28591560</v>
      </c>
      <c r="F1661" t="s">
        <v>900</v>
      </c>
      <c r="G1661" t="s">
        <v>101</v>
      </c>
      <c r="I1661">
        <v>41058135</v>
      </c>
      <c r="J1661" t="s">
        <v>899</v>
      </c>
      <c r="K1661" s="9">
        <v>45656.431041666663</v>
      </c>
      <c r="L1661" s="9">
        <v>45656.429409722223</v>
      </c>
      <c r="M1661" s="9">
        <v>45656.431041666663</v>
      </c>
      <c r="N1661" t="s">
        <v>62</v>
      </c>
      <c r="O1661" t="s">
        <v>62</v>
      </c>
      <c r="P1661" s="8">
        <v>45656</v>
      </c>
      <c r="Q1661" t="s">
        <v>3864</v>
      </c>
      <c r="R1661" t="s">
        <v>4273</v>
      </c>
      <c r="S1661" t="s">
        <v>901</v>
      </c>
      <c r="T1661" t="s">
        <v>902</v>
      </c>
      <c r="U1661" t="s">
        <v>903</v>
      </c>
      <c r="V1661">
        <v>553221014669</v>
      </c>
      <c r="Y1661" t="s">
        <v>904</v>
      </c>
      <c r="Z1661" t="s">
        <v>106</v>
      </c>
      <c r="AA1661" t="s">
        <v>159</v>
      </c>
      <c r="AB1661" t="s">
        <v>905</v>
      </c>
      <c r="AC1661">
        <v>36020110</v>
      </c>
      <c r="AD1661" t="s">
        <v>906</v>
      </c>
      <c r="AE1661" t="s">
        <v>186</v>
      </c>
      <c r="AF1661">
        <v>1405</v>
      </c>
      <c r="AM1661" t="s">
        <v>222</v>
      </c>
      <c r="AP16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Row],[Comentário]]=back!C1662,back!B1662,""))))))))</f>
        <v/>
      </c>
      <c r="AQ16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2" spans="1:44" x14ac:dyDescent="0.25">
      <c r="A1662" t="s">
        <v>5298</v>
      </c>
      <c r="B1662">
        <v>136581091</v>
      </c>
      <c r="C1662" t="s">
        <v>62</v>
      </c>
      <c r="E1662">
        <v>28591567</v>
      </c>
      <c r="F1662" t="s">
        <v>908</v>
      </c>
      <c r="G1662" t="s">
        <v>101</v>
      </c>
      <c r="I1662">
        <v>41058143</v>
      </c>
      <c r="J1662" t="s">
        <v>907</v>
      </c>
      <c r="K1662" s="9">
        <v>45656.429340277777</v>
      </c>
      <c r="L1662" s="9">
        <v>45656.429016203707</v>
      </c>
      <c r="M1662" s="9">
        <v>45656.429340277777</v>
      </c>
      <c r="N1662" t="s">
        <v>62</v>
      </c>
      <c r="O1662" t="s">
        <v>62</v>
      </c>
      <c r="P1662" s="8">
        <v>45656</v>
      </c>
      <c r="Q1662" t="s">
        <v>3864</v>
      </c>
      <c r="R1662" t="s">
        <v>4274</v>
      </c>
      <c r="S1662" t="s">
        <v>909</v>
      </c>
      <c r="Y1662" t="s">
        <v>910</v>
      </c>
      <c r="Z1662" t="s">
        <v>106</v>
      </c>
      <c r="AA1662" t="s">
        <v>148</v>
      </c>
      <c r="AB1662" t="s">
        <v>149</v>
      </c>
      <c r="AC1662">
        <v>20231050</v>
      </c>
      <c r="AD1662" t="s">
        <v>911</v>
      </c>
      <c r="AE1662" t="s">
        <v>912</v>
      </c>
      <c r="AF1662">
        <v>133</v>
      </c>
      <c r="AG1662" t="s">
        <v>913</v>
      </c>
      <c r="AM1662" t="s">
        <v>222</v>
      </c>
      <c r="AP16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Row],[Comentário]]=back!C1663,back!B1663,""))))))))</f>
        <v/>
      </c>
      <c r="AQ16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3" spans="1:44" x14ac:dyDescent="0.25">
      <c r="A1663" t="s">
        <v>5298</v>
      </c>
      <c r="B1663">
        <v>136581055</v>
      </c>
      <c r="C1663" t="s">
        <v>62</v>
      </c>
      <c r="E1663">
        <v>28591595</v>
      </c>
      <c r="F1663" t="s">
        <v>915</v>
      </c>
      <c r="G1663" t="s">
        <v>101</v>
      </c>
      <c r="I1663">
        <v>41058150</v>
      </c>
      <c r="J1663" t="s">
        <v>914</v>
      </c>
      <c r="K1663" s="9">
        <v>45656.429016203707</v>
      </c>
      <c r="L1663" s="9">
        <v>45656.428414351853</v>
      </c>
      <c r="M1663" s="9">
        <v>45656.429016203707</v>
      </c>
      <c r="N1663" t="s">
        <v>62</v>
      </c>
      <c r="O1663" t="s">
        <v>62</v>
      </c>
      <c r="P1663" s="8">
        <v>45656</v>
      </c>
      <c r="Q1663" t="s">
        <v>3864</v>
      </c>
      <c r="R1663" t="s">
        <v>4275</v>
      </c>
      <c r="S1663" t="s">
        <v>916</v>
      </c>
      <c r="T1663" t="s">
        <v>917</v>
      </c>
      <c r="Y1663" t="s">
        <v>918</v>
      </c>
      <c r="Z1663" t="s">
        <v>106</v>
      </c>
      <c r="AA1663" t="s">
        <v>107</v>
      </c>
      <c r="AB1663" t="s">
        <v>110</v>
      </c>
      <c r="AC1663">
        <v>5711000</v>
      </c>
      <c r="AD1663" t="s">
        <v>919</v>
      </c>
      <c r="AE1663" t="s">
        <v>920</v>
      </c>
      <c r="AF1663">
        <v>193</v>
      </c>
      <c r="AM1663" t="s">
        <v>222</v>
      </c>
      <c r="AP16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Row],[Comentário]]=back!C1664,back!B1664,""))))))))</f>
        <v/>
      </c>
      <c r="AQ16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4" spans="1:44" x14ac:dyDescent="0.25">
      <c r="A1664" t="s">
        <v>5298</v>
      </c>
      <c r="B1664">
        <v>136580996</v>
      </c>
      <c r="C1664" t="s">
        <v>62</v>
      </c>
      <c r="E1664">
        <v>28591595</v>
      </c>
      <c r="F1664" t="s">
        <v>915</v>
      </c>
      <c r="G1664" t="s">
        <v>101</v>
      </c>
      <c r="I1664">
        <v>41058150</v>
      </c>
      <c r="J1664" t="s">
        <v>914</v>
      </c>
      <c r="K1664" s="9">
        <v>45656.428391203706</v>
      </c>
      <c r="L1664" s="9">
        <v>45656.427731481483</v>
      </c>
      <c r="M1664" s="9">
        <v>45656.428391203706</v>
      </c>
      <c r="N1664" t="s">
        <v>62</v>
      </c>
      <c r="O1664" t="s">
        <v>62</v>
      </c>
      <c r="P1664" s="8">
        <v>45656</v>
      </c>
      <c r="Q1664" t="s">
        <v>3864</v>
      </c>
      <c r="R1664" t="s">
        <v>4276</v>
      </c>
      <c r="S1664" t="s">
        <v>916</v>
      </c>
      <c r="T1664" t="s">
        <v>917</v>
      </c>
      <c r="Y1664" t="s">
        <v>918</v>
      </c>
      <c r="Z1664" t="s">
        <v>106</v>
      </c>
      <c r="AA1664" t="s">
        <v>107</v>
      </c>
      <c r="AB1664" t="s">
        <v>110</v>
      </c>
      <c r="AC1664">
        <v>5711000</v>
      </c>
      <c r="AD1664" t="s">
        <v>919</v>
      </c>
      <c r="AE1664" t="s">
        <v>920</v>
      </c>
      <c r="AF1664">
        <v>193</v>
      </c>
      <c r="AM1664" t="s">
        <v>222</v>
      </c>
      <c r="AP16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Row],[Comentário]]=back!C1665,back!B1665,""))))))))</f>
        <v/>
      </c>
      <c r="AQ16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5" spans="1:44" x14ac:dyDescent="0.25">
      <c r="A1665" t="s">
        <v>5298</v>
      </c>
      <c r="B1665">
        <v>136580860</v>
      </c>
      <c r="C1665" t="s">
        <v>62</v>
      </c>
      <c r="E1665">
        <v>28591633</v>
      </c>
      <c r="F1665" t="s">
        <v>922</v>
      </c>
      <c r="G1665" t="s">
        <v>101</v>
      </c>
      <c r="I1665">
        <v>41058160</v>
      </c>
      <c r="J1665" t="s">
        <v>921</v>
      </c>
      <c r="K1665" s="9">
        <v>45656.426689814813</v>
      </c>
      <c r="L1665" s="9">
        <v>45656.426377314812</v>
      </c>
      <c r="M1665" s="9">
        <v>45656.426689814813</v>
      </c>
      <c r="N1665" t="s">
        <v>62</v>
      </c>
      <c r="O1665" t="s">
        <v>62</v>
      </c>
      <c r="P1665" s="8">
        <v>45656</v>
      </c>
      <c r="Q1665" t="s">
        <v>3864</v>
      </c>
      <c r="R1665" t="s">
        <v>4277</v>
      </c>
      <c r="S1665" t="s">
        <v>923</v>
      </c>
      <c r="T1665" t="s">
        <v>924</v>
      </c>
      <c r="Y1665" t="s">
        <v>925</v>
      </c>
      <c r="Z1665" t="s">
        <v>106</v>
      </c>
      <c r="AA1665" t="s">
        <v>107</v>
      </c>
      <c r="AB1665" t="s">
        <v>120</v>
      </c>
      <c r="AC1665">
        <v>13326090</v>
      </c>
      <c r="AD1665" t="s">
        <v>926</v>
      </c>
      <c r="AE1665" t="s">
        <v>927</v>
      </c>
      <c r="AF1665">
        <v>324</v>
      </c>
      <c r="AG1665" t="s">
        <v>144</v>
      </c>
      <c r="AM1665" t="s">
        <v>222</v>
      </c>
      <c r="AP16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Row],[Comentário]]=back!C1666,back!B1666,""))))))))</f>
        <v/>
      </c>
      <c r="AQ16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6" spans="1:44" x14ac:dyDescent="0.25">
      <c r="A1666" t="s">
        <v>5298</v>
      </c>
      <c r="B1666">
        <v>136580832</v>
      </c>
      <c r="C1666" t="s">
        <v>62</v>
      </c>
      <c r="E1666">
        <v>28591633</v>
      </c>
      <c r="F1666" t="s">
        <v>922</v>
      </c>
      <c r="G1666" t="s">
        <v>101</v>
      </c>
      <c r="I1666">
        <v>41058160</v>
      </c>
      <c r="J1666" t="s">
        <v>921</v>
      </c>
      <c r="K1666" s="9">
        <v>45656.426354166666</v>
      </c>
      <c r="L1666" s="9">
        <v>45656.42491898148</v>
      </c>
      <c r="M1666" s="9">
        <v>45656.426354166666</v>
      </c>
      <c r="N1666" t="s">
        <v>62</v>
      </c>
      <c r="O1666" t="s">
        <v>62</v>
      </c>
      <c r="P1666" s="8">
        <v>45656</v>
      </c>
      <c r="Q1666" t="s">
        <v>3864</v>
      </c>
      <c r="R1666" t="s">
        <v>4278</v>
      </c>
      <c r="S1666" t="s">
        <v>923</v>
      </c>
      <c r="T1666" t="s">
        <v>924</v>
      </c>
      <c r="Y1666" t="s">
        <v>925</v>
      </c>
      <c r="Z1666" t="s">
        <v>106</v>
      </c>
      <c r="AA1666" t="s">
        <v>107</v>
      </c>
      <c r="AB1666" t="s">
        <v>120</v>
      </c>
      <c r="AC1666">
        <v>13326090</v>
      </c>
      <c r="AD1666" t="s">
        <v>926</v>
      </c>
      <c r="AE1666" t="s">
        <v>927</v>
      </c>
      <c r="AF1666">
        <v>324</v>
      </c>
      <c r="AG1666" t="s">
        <v>144</v>
      </c>
      <c r="AM1666" t="s">
        <v>222</v>
      </c>
      <c r="AP16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Row],[Comentário]]=back!C1667,back!B1667,""))))))))</f>
        <v/>
      </c>
      <c r="AQ16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7" spans="1:44" x14ac:dyDescent="0.25">
      <c r="A1667" t="s">
        <v>5298</v>
      </c>
      <c r="B1667">
        <v>136580684</v>
      </c>
      <c r="C1667" t="s">
        <v>62</v>
      </c>
      <c r="E1667">
        <v>28591654</v>
      </c>
      <c r="F1667" t="s">
        <v>929</v>
      </c>
      <c r="G1667" t="s">
        <v>101</v>
      </c>
      <c r="I1667">
        <v>41058168</v>
      </c>
      <c r="J1667" t="s">
        <v>928</v>
      </c>
      <c r="K1667" s="9">
        <v>45656.424710648149</v>
      </c>
      <c r="L1667" s="9">
        <v>45656.424386574072</v>
      </c>
      <c r="M1667" s="9">
        <v>45656.424710648149</v>
      </c>
      <c r="N1667" t="s">
        <v>62</v>
      </c>
      <c r="O1667" t="s">
        <v>62</v>
      </c>
      <c r="P1667" s="8">
        <v>45656</v>
      </c>
      <c r="Q1667" t="s">
        <v>3864</v>
      </c>
      <c r="R1667" t="s">
        <v>4279</v>
      </c>
      <c r="S1667" t="s">
        <v>930</v>
      </c>
      <c r="T1667" t="s">
        <v>931</v>
      </c>
      <c r="V1667">
        <v>5565998015888</v>
      </c>
      <c r="Y1667" t="s">
        <v>932</v>
      </c>
      <c r="Z1667" t="s">
        <v>106</v>
      </c>
      <c r="AA1667" t="s">
        <v>138</v>
      </c>
      <c r="AB1667" t="s">
        <v>933</v>
      </c>
      <c r="AC1667">
        <v>78045000</v>
      </c>
      <c r="AD1667" t="s">
        <v>934</v>
      </c>
      <c r="AE1667" t="s">
        <v>935</v>
      </c>
      <c r="AF1667">
        <v>3161</v>
      </c>
      <c r="AG1667" t="s">
        <v>936</v>
      </c>
      <c r="AM1667" t="s">
        <v>222</v>
      </c>
      <c r="AP16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Row],[Comentário]]=back!C1668,back!B1668,""))))))))</f>
        <v/>
      </c>
      <c r="AQ16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8" spans="1:44" x14ac:dyDescent="0.25">
      <c r="A1668" t="s">
        <v>5298</v>
      </c>
      <c r="B1668">
        <v>136580651</v>
      </c>
      <c r="C1668" t="s">
        <v>62</v>
      </c>
      <c r="E1668">
        <v>28591654</v>
      </c>
      <c r="F1668" t="s">
        <v>929</v>
      </c>
      <c r="G1668" t="s">
        <v>101</v>
      </c>
      <c r="I1668">
        <v>41058168</v>
      </c>
      <c r="J1668" t="s">
        <v>928</v>
      </c>
      <c r="K1668" s="9">
        <v>45656.424432870372</v>
      </c>
      <c r="L1668" s="9">
        <v>45656.424189814818</v>
      </c>
      <c r="M1668" s="9">
        <v>45656.424432870372</v>
      </c>
      <c r="N1668" t="s">
        <v>62</v>
      </c>
      <c r="O1668" t="s">
        <v>62</v>
      </c>
      <c r="P1668" s="8">
        <v>45656</v>
      </c>
      <c r="Q1668" t="s">
        <v>3864</v>
      </c>
      <c r="R1668" t="s">
        <v>4280</v>
      </c>
      <c r="S1668" t="s">
        <v>930</v>
      </c>
      <c r="T1668" t="s">
        <v>931</v>
      </c>
      <c r="V1668">
        <v>5565998015888</v>
      </c>
      <c r="Y1668" t="s">
        <v>932</v>
      </c>
      <c r="Z1668" t="s">
        <v>106</v>
      </c>
      <c r="AA1668" t="s">
        <v>138</v>
      </c>
      <c r="AB1668" t="s">
        <v>933</v>
      </c>
      <c r="AC1668">
        <v>78045000</v>
      </c>
      <c r="AD1668" t="s">
        <v>934</v>
      </c>
      <c r="AE1668" t="s">
        <v>935</v>
      </c>
      <c r="AF1668">
        <v>3161</v>
      </c>
      <c r="AG1668" t="s">
        <v>936</v>
      </c>
      <c r="AM1668" t="s">
        <v>222</v>
      </c>
      <c r="AP16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Row],[Comentário]]=back!C1669,back!B1669,""))))))))</f>
        <v/>
      </c>
      <c r="AQ16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9" spans="1:44" x14ac:dyDescent="0.25">
      <c r="A1669" t="s">
        <v>5298</v>
      </c>
      <c r="B1669">
        <v>136580621</v>
      </c>
      <c r="C1669" t="s">
        <v>62</v>
      </c>
      <c r="E1669">
        <v>28591654</v>
      </c>
      <c r="F1669" t="s">
        <v>929</v>
      </c>
      <c r="G1669" t="s">
        <v>101</v>
      </c>
      <c r="I1669">
        <v>41058168</v>
      </c>
      <c r="J1669" t="s">
        <v>928</v>
      </c>
      <c r="K1669" s="9">
        <v>45656.424016203702</v>
      </c>
      <c r="L1669" s="9">
        <v>45656.423680555556</v>
      </c>
      <c r="M1669" s="9">
        <v>45656.424016203702</v>
      </c>
      <c r="N1669" t="s">
        <v>62</v>
      </c>
      <c r="O1669" t="s">
        <v>62</v>
      </c>
      <c r="P1669" s="8">
        <v>45656</v>
      </c>
      <c r="Q1669" t="s">
        <v>3864</v>
      </c>
      <c r="R1669" t="s">
        <v>4281</v>
      </c>
      <c r="S1669" t="s">
        <v>930</v>
      </c>
      <c r="T1669" t="s">
        <v>931</v>
      </c>
      <c r="V1669">
        <v>5565998015888</v>
      </c>
      <c r="Y1669" t="s">
        <v>932</v>
      </c>
      <c r="Z1669" t="s">
        <v>106</v>
      </c>
      <c r="AA1669" t="s">
        <v>138</v>
      </c>
      <c r="AB1669" t="s">
        <v>933</v>
      </c>
      <c r="AC1669">
        <v>78045000</v>
      </c>
      <c r="AD1669" t="s">
        <v>934</v>
      </c>
      <c r="AE1669" t="s">
        <v>935</v>
      </c>
      <c r="AF1669">
        <v>3161</v>
      </c>
      <c r="AG1669" t="s">
        <v>936</v>
      </c>
      <c r="AM1669" t="s">
        <v>222</v>
      </c>
      <c r="AP16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Row],[Comentário]]=back!C1670,back!B1670,""))))))))</f>
        <v/>
      </c>
      <c r="AQ16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0" spans="1:44" x14ac:dyDescent="0.25">
      <c r="A1670" t="s">
        <v>5298</v>
      </c>
      <c r="B1670">
        <v>136580550</v>
      </c>
      <c r="C1670" t="s">
        <v>62</v>
      </c>
      <c r="E1670">
        <v>28591682</v>
      </c>
      <c r="F1670" t="s">
        <v>938</v>
      </c>
      <c r="G1670" t="s">
        <v>101</v>
      </c>
      <c r="I1670">
        <v>41058185</v>
      </c>
      <c r="J1670" t="s">
        <v>937</v>
      </c>
      <c r="K1670" s="9">
        <v>45656.423159722224</v>
      </c>
      <c r="L1670" s="9">
        <v>45656.422800925924</v>
      </c>
      <c r="M1670" s="9">
        <v>45656.423159722224</v>
      </c>
      <c r="N1670" t="s">
        <v>62</v>
      </c>
      <c r="O1670" t="s">
        <v>62</v>
      </c>
      <c r="P1670" s="8">
        <v>45656</v>
      </c>
      <c r="Q1670" t="s">
        <v>3864</v>
      </c>
      <c r="R1670" t="s">
        <v>4282</v>
      </c>
      <c r="S1670" t="s">
        <v>940</v>
      </c>
      <c r="T1670" t="s">
        <v>941</v>
      </c>
      <c r="U1670" t="s">
        <v>942</v>
      </c>
      <c r="V1670">
        <v>558137628000</v>
      </c>
      <c r="Y1670" t="s">
        <v>943</v>
      </c>
      <c r="Z1670" t="s">
        <v>106</v>
      </c>
      <c r="AA1670" t="s">
        <v>944</v>
      </c>
      <c r="AB1670" t="s">
        <v>945</v>
      </c>
      <c r="AC1670">
        <v>55293909</v>
      </c>
      <c r="AD1670" t="s">
        <v>946</v>
      </c>
      <c r="AE1670" t="s">
        <v>947</v>
      </c>
      <c r="AF1670">
        <v>515</v>
      </c>
      <c r="AG1670" t="s">
        <v>948</v>
      </c>
      <c r="AM1670" t="s">
        <v>222</v>
      </c>
      <c r="AP16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Row],[Comentário]]=back!C1671,back!B1671,""))))))))</f>
        <v/>
      </c>
      <c r="AQ16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1" spans="1:44" x14ac:dyDescent="0.25">
      <c r="A1671" t="s">
        <v>5298</v>
      </c>
      <c r="B1671">
        <v>136580530</v>
      </c>
      <c r="C1671" t="s">
        <v>62</v>
      </c>
      <c r="E1671">
        <v>28591682</v>
      </c>
      <c r="F1671" t="s">
        <v>938</v>
      </c>
      <c r="G1671" t="s">
        <v>101</v>
      </c>
      <c r="I1671">
        <v>41058185</v>
      </c>
      <c r="J1671" t="s">
        <v>937</v>
      </c>
      <c r="K1671" s="9">
        <v>45656.422858796293</v>
      </c>
      <c r="L1671" s="9">
        <v>45656.422303240739</v>
      </c>
      <c r="M1671" s="9">
        <v>45656.422858796293</v>
      </c>
      <c r="N1671" t="s">
        <v>62</v>
      </c>
      <c r="O1671" t="s">
        <v>62</v>
      </c>
      <c r="P1671" s="8">
        <v>45656</v>
      </c>
      <c r="Q1671" t="s">
        <v>3864</v>
      </c>
      <c r="R1671" t="s">
        <v>4283</v>
      </c>
      <c r="S1671" t="s">
        <v>940</v>
      </c>
      <c r="T1671" t="s">
        <v>941</v>
      </c>
      <c r="U1671" t="s">
        <v>942</v>
      </c>
      <c r="V1671">
        <v>558137628000</v>
      </c>
      <c r="Y1671" t="s">
        <v>943</v>
      </c>
      <c r="Z1671" t="s">
        <v>106</v>
      </c>
      <c r="AA1671" t="s">
        <v>944</v>
      </c>
      <c r="AB1671" t="s">
        <v>945</v>
      </c>
      <c r="AC1671">
        <v>55293909</v>
      </c>
      <c r="AD1671" t="s">
        <v>946</v>
      </c>
      <c r="AE1671" t="s">
        <v>947</v>
      </c>
      <c r="AF1671">
        <v>515</v>
      </c>
      <c r="AG1671" t="s">
        <v>948</v>
      </c>
      <c r="AM1671" t="s">
        <v>222</v>
      </c>
      <c r="AP16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Row],[Comentário]]=back!C1672,back!B1672,""))))))))</f>
        <v/>
      </c>
      <c r="AQ16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2" spans="1:44" x14ac:dyDescent="0.25">
      <c r="A1672" t="s">
        <v>5298</v>
      </c>
      <c r="B1672">
        <v>136580470</v>
      </c>
      <c r="C1672" t="s">
        <v>62</v>
      </c>
      <c r="E1672">
        <v>28591682</v>
      </c>
      <c r="F1672" t="s">
        <v>938</v>
      </c>
      <c r="G1672" t="s">
        <v>101</v>
      </c>
      <c r="I1672">
        <v>41058185</v>
      </c>
      <c r="J1672" t="s">
        <v>937</v>
      </c>
      <c r="K1672" s="9">
        <v>45656.422002314815</v>
      </c>
      <c r="L1672" s="9">
        <v>45656.420173611114</v>
      </c>
      <c r="M1672" s="9">
        <v>45656.422002314815</v>
      </c>
      <c r="N1672" t="s">
        <v>62</v>
      </c>
      <c r="O1672" t="s">
        <v>62</v>
      </c>
      <c r="P1672" s="8">
        <v>45656</v>
      </c>
      <c r="Q1672" t="s">
        <v>3864</v>
      </c>
      <c r="R1672" t="s">
        <v>4284</v>
      </c>
      <c r="S1672" t="s">
        <v>940</v>
      </c>
      <c r="T1672" t="s">
        <v>941</v>
      </c>
      <c r="U1672" t="s">
        <v>942</v>
      </c>
      <c r="V1672">
        <v>558137628000</v>
      </c>
      <c r="Y1672" t="s">
        <v>943</v>
      </c>
      <c r="Z1672" t="s">
        <v>106</v>
      </c>
      <c r="AA1672" t="s">
        <v>944</v>
      </c>
      <c r="AB1672" t="s">
        <v>945</v>
      </c>
      <c r="AC1672">
        <v>55293909</v>
      </c>
      <c r="AD1672" t="s">
        <v>946</v>
      </c>
      <c r="AE1672" t="s">
        <v>947</v>
      </c>
      <c r="AF1672">
        <v>515</v>
      </c>
      <c r="AG1672" t="s">
        <v>948</v>
      </c>
      <c r="AM1672" t="s">
        <v>222</v>
      </c>
      <c r="AP16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Row],[Comentário]]=back!C1673,back!B1673,""))))))))</f>
        <v/>
      </c>
      <c r="AQ16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3" spans="1:44" x14ac:dyDescent="0.25">
      <c r="A1673" t="s">
        <v>5298</v>
      </c>
      <c r="B1673">
        <v>136580325</v>
      </c>
      <c r="C1673" t="s">
        <v>62</v>
      </c>
      <c r="E1673">
        <v>28591705</v>
      </c>
      <c r="F1673" t="s">
        <v>950</v>
      </c>
      <c r="G1673" t="s">
        <v>101</v>
      </c>
      <c r="I1673">
        <v>41058194</v>
      </c>
      <c r="J1673" t="s">
        <v>949</v>
      </c>
      <c r="K1673" s="9">
        <v>45656.419768518521</v>
      </c>
      <c r="L1673" s="9">
        <v>45656.418807870374</v>
      </c>
      <c r="M1673" s="9">
        <v>45656.419768518521</v>
      </c>
      <c r="N1673" t="s">
        <v>62</v>
      </c>
      <c r="O1673" t="s">
        <v>62</v>
      </c>
      <c r="P1673" s="8">
        <v>45656</v>
      </c>
      <c r="Q1673" t="s">
        <v>3864</v>
      </c>
      <c r="R1673" t="s">
        <v>4285</v>
      </c>
      <c r="S1673" t="s">
        <v>951</v>
      </c>
      <c r="T1673" t="s">
        <v>952</v>
      </c>
      <c r="Y1673" t="s">
        <v>953</v>
      </c>
      <c r="Z1673" t="s">
        <v>106</v>
      </c>
      <c r="AA1673" t="s">
        <v>440</v>
      </c>
      <c r="AB1673" t="s">
        <v>441</v>
      </c>
      <c r="AC1673">
        <v>89060070</v>
      </c>
      <c r="AD1673" t="s">
        <v>954</v>
      </c>
      <c r="AE1673" t="s">
        <v>955</v>
      </c>
      <c r="AF1673">
        <v>287</v>
      </c>
      <c r="AG1673" t="s">
        <v>956</v>
      </c>
      <c r="AM1673" t="s">
        <v>222</v>
      </c>
      <c r="AP16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Row],[Comentário]]=back!C1674,back!B1674,""))))))))</f>
        <v/>
      </c>
      <c r="AQ16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4" spans="1:44" x14ac:dyDescent="0.25">
      <c r="A1674" t="s">
        <v>5298</v>
      </c>
      <c r="B1674">
        <v>136580232</v>
      </c>
      <c r="C1674" t="s">
        <v>62</v>
      </c>
      <c r="E1674">
        <v>28591705</v>
      </c>
      <c r="F1674" t="s">
        <v>950</v>
      </c>
      <c r="G1674" t="s">
        <v>101</v>
      </c>
      <c r="I1674">
        <v>41058194</v>
      </c>
      <c r="J1674" t="s">
        <v>949</v>
      </c>
      <c r="K1674" s="9">
        <v>45656.418819444443</v>
      </c>
      <c r="L1674" s="9">
        <v>45656.418495370373</v>
      </c>
      <c r="M1674" s="9">
        <v>45656.418819444443</v>
      </c>
      <c r="N1674" t="s">
        <v>62</v>
      </c>
      <c r="O1674" t="s">
        <v>62</v>
      </c>
      <c r="P1674" s="8">
        <v>45656</v>
      </c>
      <c r="Q1674" t="s">
        <v>3864</v>
      </c>
      <c r="R1674" t="s">
        <v>4285</v>
      </c>
      <c r="S1674" t="s">
        <v>951</v>
      </c>
      <c r="T1674" t="s">
        <v>952</v>
      </c>
      <c r="Y1674" t="s">
        <v>953</v>
      </c>
      <c r="Z1674" t="s">
        <v>106</v>
      </c>
      <c r="AA1674" t="s">
        <v>440</v>
      </c>
      <c r="AB1674" t="s">
        <v>441</v>
      </c>
      <c r="AC1674">
        <v>89060070</v>
      </c>
      <c r="AD1674" t="s">
        <v>954</v>
      </c>
      <c r="AE1674" t="s">
        <v>955</v>
      </c>
      <c r="AF1674">
        <v>287</v>
      </c>
      <c r="AG1674" t="s">
        <v>956</v>
      </c>
      <c r="AM1674" t="s">
        <v>222</v>
      </c>
      <c r="AP16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Row],[Comentário]]=back!C1675,back!B1675,""))))))))</f>
        <v/>
      </c>
      <c r="AQ16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5" spans="1:44" x14ac:dyDescent="0.25">
      <c r="A1675" t="s">
        <v>5298</v>
      </c>
      <c r="B1675">
        <v>136580197</v>
      </c>
      <c r="C1675" t="s">
        <v>62</v>
      </c>
      <c r="E1675">
        <v>28591705</v>
      </c>
      <c r="F1675" t="s">
        <v>950</v>
      </c>
      <c r="G1675" t="s">
        <v>101</v>
      </c>
      <c r="I1675">
        <v>41058194</v>
      </c>
      <c r="J1675" t="s">
        <v>949</v>
      </c>
      <c r="K1675" s="9">
        <v>45656.41851851852</v>
      </c>
      <c r="L1675" s="9">
        <v>45656.418344907404</v>
      </c>
      <c r="M1675" s="9">
        <v>45656.41851851852</v>
      </c>
      <c r="N1675" t="s">
        <v>62</v>
      </c>
      <c r="O1675" t="s">
        <v>62</v>
      </c>
      <c r="P1675" s="8">
        <v>45656</v>
      </c>
      <c r="Q1675" t="s">
        <v>3864</v>
      </c>
      <c r="R1675" t="s">
        <v>4286</v>
      </c>
      <c r="S1675" t="s">
        <v>951</v>
      </c>
      <c r="T1675" t="s">
        <v>952</v>
      </c>
      <c r="Y1675" t="s">
        <v>953</v>
      </c>
      <c r="Z1675" t="s">
        <v>106</v>
      </c>
      <c r="AA1675" t="s">
        <v>440</v>
      </c>
      <c r="AB1675" t="s">
        <v>441</v>
      </c>
      <c r="AC1675">
        <v>89060070</v>
      </c>
      <c r="AD1675" t="s">
        <v>954</v>
      </c>
      <c r="AE1675" t="s">
        <v>955</v>
      </c>
      <c r="AF1675">
        <v>287</v>
      </c>
      <c r="AG1675" t="s">
        <v>956</v>
      </c>
      <c r="AM1675" t="s">
        <v>222</v>
      </c>
      <c r="AP16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Row],[Comentário]]=back!C1676,back!B1676,""))))))))</f>
        <v/>
      </c>
      <c r="AQ16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6" spans="1:44" x14ac:dyDescent="0.25">
      <c r="A1676" t="s">
        <v>5298</v>
      </c>
      <c r="B1676">
        <v>136580178</v>
      </c>
      <c r="C1676" t="s">
        <v>62</v>
      </c>
      <c r="E1676">
        <v>28591721</v>
      </c>
      <c r="F1676" t="s">
        <v>958</v>
      </c>
      <c r="G1676" t="s">
        <v>101</v>
      </c>
      <c r="I1676">
        <v>41058199</v>
      </c>
      <c r="J1676" t="s">
        <v>957</v>
      </c>
      <c r="K1676" s="9">
        <v>45656.418263888889</v>
      </c>
      <c r="L1676" s="9">
        <v>45656.416631944441</v>
      </c>
      <c r="M1676" s="9">
        <v>45656.418263888889</v>
      </c>
      <c r="N1676" t="s">
        <v>62</v>
      </c>
      <c r="O1676" t="s">
        <v>62</v>
      </c>
      <c r="P1676" s="8">
        <v>45656</v>
      </c>
      <c r="Q1676" t="s">
        <v>3864</v>
      </c>
      <c r="R1676" t="s">
        <v>4287</v>
      </c>
      <c r="S1676" t="s">
        <v>959</v>
      </c>
      <c r="Y1676" t="s">
        <v>960</v>
      </c>
      <c r="Z1676" t="s">
        <v>106</v>
      </c>
      <c r="AA1676" t="s">
        <v>440</v>
      </c>
      <c r="AB1676" t="s">
        <v>961</v>
      </c>
      <c r="AC1676">
        <v>89245000</v>
      </c>
      <c r="AD1676" t="s">
        <v>962</v>
      </c>
      <c r="AE1676" t="s">
        <v>963</v>
      </c>
      <c r="AF1676">
        <v>1111</v>
      </c>
      <c r="AG1676" t="s">
        <v>964</v>
      </c>
      <c r="AM1676" t="s">
        <v>222</v>
      </c>
      <c r="AP16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Row],[Comentário]]=back!C1677,back!B1677,""))))))))</f>
        <v/>
      </c>
      <c r="AQ16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7" spans="1:44" x14ac:dyDescent="0.25">
      <c r="A1677" t="s">
        <v>5298</v>
      </c>
      <c r="B1677">
        <v>136579991</v>
      </c>
      <c r="C1677" t="s">
        <v>62</v>
      </c>
      <c r="E1677">
        <v>28591736</v>
      </c>
      <c r="F1677" t="s">
        <v>966</v>
      </c>
      <c r="G1677" t="s">
        <v>101</v>
      </c>
      <c r="I1677">
        <v>41058207</v>
      </c>
      <c r="J1677" t="s">
        <v>965</v>
      </c>
      <c r="K1677" s="9">
        <v>45656.416539351849</v>
      </c>
      <c r="L1677" s="9">
        <v>45656.416238425925</v>
      </c>
      <c r="M1677" s="9">
        <v>45656.416539351849</v>
      </c>
      <c r="N1677" t="s">
        <v>62</v>
      </c>
      <c r="O1677" t="s">
        <v>62</v>
      </c>
      <c r="P1677" s="8">
        <v>45656</v>
      </c>
      <c r="Q1677" t="s">
        <v>3864</v>
      </c>
      <c r="R1677" t="s">
        <v>4288</v>
      </c>
      <c r="S1677" t="s">
        <v>967</v>
      </c>
      <c r="Y1677" t="s">
        <v>968</v>
      </c>
      <c r="Z1677" t="s">
        <v>106</v>
      </c>
      <c r="AA1677" t="s">
        <v>440</v>
      </c>
      <c r="AB1677" t="s">
        <v>969</v>
      </c>
      <c r="AC1677">
        <v>88311725</v>
      </c>
      <c r="AD1677" t="s">
        <v>970</v>
      </c>
      <c r="AE1677" t="s">
        <v>971</v>
      </c>
      <c r="AF1677">
        <v>455</v>
      </c>
      <c r="AG1677" t="s">
        <v>972</v>
      </c>
      <c r="AM1677" t="s">
        <v>222</v>
      </c>
      <c r="AP16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Row],[Comentário]]=back!C1678,back!B1678,""))))))))</f>
        <v/>
      </c>
      <c r="AQ16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8" spans="1:44" x14ac:dyDescent="0.25">
      <c r="A1678" t="s">
        <v>5298</v>
      </c>
      <c r="B1678">
        <v>136579965</v>
      </c>
      <c r="C1678" t="s">
        <v>62</v>
      </c>
      <c r="E1678">
        <v>28591830</v>
      </c>
      <c r="F1678" t="s">
        <v>974</v>
      </c>
      <c r="G1678" t="s">
        <v>101</v>
      </c>
      <c r="I1678">
        <v>41058245</v>
      </c>
      <c r="J1678" t="s">
        <v>973</v>
      </c>
      <c r="K1678" s="9">
        <v>45656.416145833333</v>
      </c>
      <c r="L1678" s="9">
        <v>45656.415729166663</v>
      </c>
      <c r="M1678" s="9">
        <v>45656.416145833333</v>
      </c>
      <c r="N1678" t="s">
        <v>62</v>
      </c>
      <c r="O1678" t="s">
        <v>62</v>
      </c>
      <c r="P1678" s="8">
        <v>45656</v>
      </c>
      <c r="Q1678" t="s">
        <v>3864</v>
      </c>
      <c r="R1678" t="s">
        <v>4289</v>
      </c>
      <c r="S1678" t="s">
        <v>975</v>
      </c>
      <c r="T1678" t="s">
        <v>976</v>
      </c>
      <c r="Y1678" t="s">
        <v>977</v>
      </c>
      <c r="Z1678" t="s">
        <v>106</v>
      </c>
      <c r="AA1678" t="s">
        <v>148</v>
      </c>
      <c r="AB1678" t="s">
        <v>510</v>
      </c>
      <c r="AC1678">
        <v>25650027</v>
      </c>
      <c r="AD1678" t="s">
        <v>978</v>
      </c>
      <c r="AE1678" t="s">
        <v>979</v>
      </c>
      <c r="AF1678">
        <v>1240</v>
      </c>
      <c r="AG1678" t="s">
        <v>980</v>
      </c>
      <c r="AM1678" t="s">
        <v>222</v>
      </c>
      <c r="AP16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Row],[Comentário]]=back!C1679,back!B1679,""))))))))</f>
        <v/>
      </c>
      <c r="AQ16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9" spans="1:44" x14ac:dyDescent="0.25">
      <c r="A1679" t="s">
        <v>5298</v>
      </c>
      <c r="B1679">
        <v>136579936</v>
      </c>
      <c r="C1679" t="s">
        <v>62</v>
      </c>
      <c r="E1679">
        <v>28591830</v>
      </c>
      <c r="F1679" t="s">
        <v>974</v>
      </c>
      <c r="G1679" t="s">
        <v>101</v>
      </c>
      <c r="I1679">
        <v>41058245</v>
      </c>
      <c r="J1679" t="s">
        <v>973</v>
      </c>
      <c r="K1679" s="9">
        <v>45656.415752314817</v>
      </c>
      <c r="L1679" s="9">
        <v>45656.415289351855</v>
      </c>
      <c r="M1679" s="9">
        <v>45656.415752314817</v>
      </c>
      <c r="N1679" t="s">
        <v>62</v>
      </c>
      <c r="O1679" t="s">
        <v>62</v>
      </c>
      <c r="P1679" s="8">
        <v>45656</v>
      </c>
      <c r="Q1679" t="s">
        <v>3864</v>
      </c>
      <c r="R1679" t="s">
        <v>4290</v>
      </c>
      <c r="S1679" t="s">
        <v>975</v>
      </c>
      <c r="T1679" t="s">
        <v>976</v>
      </c>
      <c r="Y1679" t="s">
        <v>977</v>
      </c>
      <c r="Z1679" t="s">
        <v>106</v>
      </c>
      <c r="AA1679" t="s">
        <v>148</v>
      </c>
      <c r="AB1679" t="s">
        <v>510</v>
      </c>
      <c r="AC1679">
        <v>25650027</v>
      </c>
      <c r="AD1679" t="s">
        <v>978</v>
      </c>
      <c r="AE1679" t="s">
        <v>979</v>
      </c>
      <c r="AF1679">
        <v>1240</v>
      </c>
      <c r="AG1679" t="s">
        <v>980</v>
      </c>
      <c r="AM1679" t="s">
        <v>222</v>
      </c>
      <c r="AP16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Row],[Comentário]]=back!C1680,back!B1680,""))))))))</f>
        <v/>
      </c>
      <c r="AQ16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0" spans="1:44" x14ac:dyDescent="0.25">
      <c r="A1680" t="s">
        <v>5298</v>
      </c>
      <c r="B1680">
        <v>136579858</v>
      </c>
      <c r="C1680" t="s">
        <v>62</v>
      </c>
      <c r="E1680">
        <v>28591853</v>
      </c>
      <c r="F1680" t="s">
        <v>238</v>
      </c>
      <c r="G1680" t="s">
        <v>101</v>
      </c>
      <c r="I1680">
        <v>41058256</v>
      </c>
      <c r="J1680" t="s">
        <v>237</v>
      </c>
      <c r="K1680" s="9">
        <v>45656.414872685185</v>
      </c>
      <c r="L1680" s="9">
        <v>45656.414583333331</v>
      </c>
      <c r="M1680" s="9">
        <v>45656.414872685185</v>
      </c>
      <c r="N1680" t="s">
        <v>62</v>
      </c>
      <c r="O1680" t="s">
        <v>62</v>
      </c>
      <c r="P1680" s="8">
        <v>45656</v>
      </c>
      <c r="Q1680" t="s">
        <v>3868</v>
      </c>
      <c r="R1680" t="s">
        <v>41</v>
      </c>
      <c r="S1680" t="s">
        <v>239</v>
      </c>
      <c r="T1680" t="s">
        <v>240</v>
      </c>
      <c r="U1680" t="s">
        <v>241</v>
      </c>
      <c r="V1680">
        <v>551135279970</v>
      </c>
      <c r="Y1680" t="s">
        <v>242</v>
      </c>
      <c r="Z1680" t="s">
        <v>106</v>
      </c>
      <c r="AA1680" t="s">
        <v>107</v>
      </c>
      <c r="AB1680" t="s">
        <v>243</v>
      </c>
      <c r="AC1680">
        <v>7054030</v>
      </c>
      <c r="AD1680" t="s">
        <v>244</v>
      </c>
      <c r="AE1680" t="s">
        <v>245</v>
      </c>
      <c r="AF1680">
        <v>747</v>
      </c>
      <c r="AM1680" t="s">
        <v>222</v>
      </c>
      <c r="AP16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Row],[Comentário]]=back!C1681,back!B1681,""))))))))</f>
        <v/>
      </c>
      <c r="AQ16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1" spans="1:44" x14ac:dyDescent="0.25">
      <c r="A1681" t="s">
        <v>5298</v>
      </c>
      <c r="B1681">
        <v>136579649</v>
      </c>
      <c r="C1681" t="s">
        <v>62</v>
      </c>
      <c r="E1681">
        <v>28591853</v>
      </c>
      <c r="F1681" t="s">
        <v>238</v>
      </c>
      <c r="G1681" t="s">
        <v>101</v>
      </c>
      <c r="I1681">
        <v>41058256</v>
      </c>
      <c r="J1681" t="s">
        <v>237</v>
      </c>
      <c r="K1681" s="9">
        <v>45656.411840277775</v>
      </c>
      <c r="L1681" s="9">
        <v>45656.410428240742</v>
      </c>
      <c r="M1681" s="9">
        <v>45656.411840277775</v>
      </c>
      <c r="N1681" t="s">
        <v>62</v>
      </c>
      <c r="O1681" t="s">
        <v>62</v>
      </c>
      <c r="P1681" s="8">
        <v>45656</v>
      </c>
      <c r="Q1681" t="s">
        <v>3864</v>
      </c>
      <c r="R1681" t="s">
        <v>3949</v>
      </c>
      <c r="S1681" t="s">
        <v>239</v>
      </c>
      <c r="T1681" t="s">
        <v>240</v>
      </c>
      <c r="U1681" t="s">
        <v>241</v>
      </c>
      <c r="V1681">
        <v>551135279970</v>
      </c>
      <c r="Y1681" t="s">
        <v>242</v>
      </c>
      <c r="Z1681" t="s">
        <v>106</v>
      </c>
      <c r="AA1681" t="s">
        <v>107</v>
      </c>
      <c r="AB1681" t="s">
        <v>243</v>
      </c>
      <c r="AC1681">
        <v>7054030</v>
      </c>
      <c r="AD1681" t="s">
        <v>244</v>
      </c>
      <c r="AE1681" t="s">
        <v>245</v>
      </c>
      <c r="AF1681">
        <v>747</v>
      </c>
      <c r="AM1681" t="s">
        <v>222</v>
      </c>
      <c r="AP16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Row],[Comentário]]=back!C1682,back!B1682,""))))))))</f>
        <v/>
      </c>
      <c r="AQ16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2" spans="1:44" x14ac:dyDescent="0.25">
      <c r="A1682" t="s">
        <v>5298</v>
      </c>
      <c r="B1682">
        <v>136579539</v>
      </c>
      <c r="C1682" t="s">
        <v>62</v>
      </c>
      <c r="E1682">
        <v>28591853</v>
      </c>
      <c r="F1682" t="s">
        <v>238</v>
      </c>
      <c r="G1682" t="s">
        <v>101</v>
      </c>
      <c r="I1682">
        <v>41058256</v>
      </c>
      <c r="J1682" t="s">
        <v>237</v>
      </c>
      <c r="K1682" s="9">
        <v>45656.409907407404</v>
      </c>
      <c r="L1682" s="9">
        <v>45656.40625</v>
      </c>
      <c r="M1682" s="9">
        <v>45656.409907407404</v>
      </c>
      <c r="N1682" t="s">
        <v>62</v>
      </c>
      <c r="O1682" t="s">
        <v>62</v>
      </c>
      <c r="P1682" s="8">
        <v>45656</v>
      </c>
      <c r="Q1682" t="s">
        <v>3864</v>
      </c>
      <c r="R1682" t="s">
        <v>4291</v>
      </c>
      <c r="S1682" t="s">
        <v>239</v>
      </c>
      <c r="T1682" t="s">
        <v>240</v>
      </c>
      <c r="U1682" t="s">
        <v>241</v>
      </c>
      <c r="V1682">
        <v>551135279970</v>
      </c>
      <c r="Y1682" t="s">
        <v>242</v>
      </c>
      <c r="Z1682" t="s">
        <v>106</v>
      </c>
      <c r="AA1682" t="s">
        <v>107</v>
      </c>
      <c r="AB1682" t="s">
        <v>243</v>
      </c>
      <c r="AC1682">
        <v>7054030</v>
      </c>
      <c r="AD1682" t="s">
        <v>244</v>
      </c>
      <c r="AE1682" t="s">
        <v>245</v>
      </c>
      <c r="AF1682">
        <v>747</v>
      </c>
      <c r="AM1682" t="s">
        <v>222</v>
      </c>
      <c r="AP16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Row],[Comentário]]=back!C1683,back!B1683,""))))))))</f>
        <v/>
      </c>
      <c r="AQ16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3" spans="1:44" x14ac:dyDescent="0.25">
      <c r="A1683" t="s">
        <v>5298</v>
      </c>
      <c r="B1683">
        <v>136579048</v>
      </c>
      <c r="C1683" t="s">
        <v>62</v>
      </c>
      <c r="E1683">
        <v>28591853</v>
      </c>
      <c r="F1683" t="s">
        <v>238</v>
      </c>
      <c r="G1683" t="s">
        <v>101</v>
      </c>
      <c r="I1683">
        <v>41058256</v>
      </c>
      <c r="J1683" t="s">
        <v>237</v>
      </c>
      <c r="K1683" s="9">
        <v>45656.401747685188</v>
      </c>
      <c r="L1683" s="9">
        <v>45656.400925925926</v>
      </c>
      <c r="M1683" s="9">
        <v>45656.401747685188</v>
      </c>
      <c r="N1683" t="s">
        <v>62</v>
      </c>
      <c r="O1683" t="s">
        <v>62</v>
      </c>
      <c r="P1683" s="8">
        <v>45656</v>
      </c>
      <c r="Q1683" t="s">
        <v>3864</v>
      </c>
      <c r="R1683" t="s">
        <v>4291</v>
      </c>
      <c r="S1683" t="s">
        <v>239</v>
      </c>
      <c r="T1683" t="s">
        <v>240</v>
      </c>
      <c r="U1683" t="s">
        <v>241</v>
      </c>
      <c r="V1683">
        <v>551135279970</v>
      </c>
      <c r="Y1683" t="s">
        <v>242</v>
      </c>
      <c r="Z1683" t="s">
        <v>106</v>
      </c>
      <c r="AA1683" t="s">
        <v>107</v>
      </c>
      <c r="AB1683" t="s">
        <v>243</v>
      </c>
      <c r="AC1683">
        <v>7054030</v>
      </c>
      <c r="AD1683" t="s">
        <v>244</v>
      </c>
      <c r="AE1683" t="s">
        <v>245</v>
      </c>
      <c r="AF1683">
        <v>747</v>
      </c>
      <c r="AM1683" t="s">
        <v>222</v>
      </c>
      <c r="AP16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Row],[Comentário]]=back!C1684,back!B1684,""))))))))</f>
        <v/>
      </c>
      <c r="AQ16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4" spans="1:44" x14ac:dyDescent="0.25">
      <c r="A1684" t="s">
        <v>5298</v>
      </c>
      <c r="B1684">
        <v>136579008</v>
      </c>
      <c r="C1684" t="s">
        <v>62</v>
      </c>
      <c r="E1684">
        <v>28591853</v>
      </c>
      <c r="F1684" t="s">
        <v>238</v>
      </c>
      <c r="G1684" t="s">
        <v>101</v>
      </c>
      <c r="I1684">
        <v>41058256</v>
      </c>
      <c r="J1684" t="s">
        <v>237</v>
      </c>
      <c r="K1684" s="9">
        <v>45656.400983796295</v>
      </c>
      <c r="L1684" s="9">
        <v>45656.399965277778</v>
      </c>
      <c r="M1684" s="9">
        <v>45656.400983796295</v>
      </c>
      <c r="N1684" t="s">
        <v>62</v>
      </c>
      <c r="O1684" t="s">
        <v>62</v>
      </c>
      <c r="P1684" s="8">
        <v>45656</v>
      </c>
      <c r="Q1684" t="s">
        <v>3864</v>
      </c>
      <c r="R1684" t="s">
        <v>4292</v>
      </c>
      <c r="S1684" t="s">
        <v>239</v>
      </c>
      <c r="T1684" t="s">
        <v>240</v>
      </c>
      <c r="U1684" t="s">
        <v>241</v>
      </c>
      <c r="V1684">
        <v>551135279970</v>
      </c>
      <c r="Y1684" t="s">
        <v>242</v>
      </c>
      <c r="Z1684" t="s">
        <v>106</v>
      </c>
      <c r="AA1684" t="s">
        <v>107</v>
      </c>
      <c r="AB1684" t="s">
        <v>243</v>
      </c>
      <c r="AC1684">
        <v>7054030</v>
      </c>
      <c r="AD1684" t="s">
        <v>244</v>
      </c>
      <c r="AE1684" t="s">
        <v>245</v>
      </c>
      <c r="AF1684">
        <v>747</v>
      </c>
      <c r="AM1684" t="s">
        <v>222</v>
      </c>
      <c r="AP16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Row],[Comentário]]=back!C1685,back!B1685,""))))))))</f>
        <v/>
      </c>
      <c r="AQ16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5" spans="1:44" x14ac:dyDescent="0.25">
      <c r="A1685" t="s">
        <v>5298</v>
      </c>
      <c r="B1685">
        <v>136578951</v>
      </c>
      <c r="C1685" t="s">
        <v>62</v>
      </c>
      <c r="E1685">
        <v>28591927</v>
      </c>
      <c r="F1685" t="s">
        <v>2583</v>
      </c>
      <c r="G1685" t="s">
        <v>101</v>
      </c>
      <c r="I1685">
        <v>41058278</v>
      </c>
      <c r="J1685" t="s">
        <v>2582</v>
      </c>
      <c r="K1685" s="9">
        <v>45656.399895833332</v>
      </c>
      <c r="L1685" s="9">
        <v>45656.398055555554</v>
      </c>
      <c r="M1685" s="9">
        <v>45656.399895833332</v>
      </c>
      <c r="N1685" t="s">
        <v>62</v>
      </c>
      <c r="O1685" t="s">
        <v>62</v>
      </c>
      <c r="P1685" s="8">
        <v>45656</v>
      </c>
      <c r="Q1685" t="s">
        <v>3864</v>
      </c>
      <c r="R1685" t="s">
        <v>4293</v>
      </c>
      <c r="S1685" t="s">
        <v>2584</v>
      </c>
      <c r="T1685" t="s">
        <v>2585</v>
      </c>
      <c r="U1685" t="s">
        <v>2586</v>
      </c>
      <c r="V1685">
        <v>552121797857</v>
      </c>
      <c r="Y1685" t="s">
        <v>2587</v>
      </c>
      <c r="Z1685" t="s">
        <v>106</v>
      </c>
      <c r="AA1685" t="s">
        <v>148</v>
      </c>
      <c r="AB1685" t="s">
        <v>149</v>
      </c>
      <c r="AC1685">
        <v>21011130</v>
      </c>
      <c r="AD1685" t="s">
        <v>1535</v>
      </c>
      <c r="AE1685" t="s">
        <v>987</v>
      </c>
      <c r="AF1685">
        <v>170</v>
      </c>
      <c r="AM1685" t="s">
        <v>222</v>
      </c>
      <c r="AP16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Row],[Comentário]]=back!C1686,back!B1686,""))))))))</f>
        <v/>
      </c>
      <c r="AQ16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6" spans="1:44" x14ac:dyDescent="0.25">
      <c r="A1686" t="s">
        <v>5298</v>
      </c>
      <c r="B1686">
        <v>136578845</v>
      </c>
      <c r="C1686" t="s">
        <v>62</v>
      </c>
      <c r="E1686">
        <v>28591927</v>
      </c>
      <c r="F1686" t="s">
        <v>2583</v>
      </c>
      <c r="G1686" t="s">
        <v>101</v>
      </c>
      <c r="I1686">
        <v>41058278</v>
      </c>
      <c r="J1686" t="s">
        <v>2582</v>
      </c>
      <c r="K1686" s="9">
        <v>45656.398043981484</v>
      </c>
      <c r="L1686" s="9">
        <v>45656.396377314813</v>
      </c>
      <c r="M1686" s="9">
        <v>45656.398043981484</v>
      </c>
      <c r="N1686" t="s">
        <v>62</v>
      </c>
      <c r="O1686" t="s">
        <v>62</v>
      </c>
      <c r="P1686" s="8">
        <v>45656</v>
      </c>
      <c r="Q1686" t="s">
        <v>3864</v>
      </c>
      <c r="R1686" t="s">
        <v>4294</v>
      </c>
      <c r="S1686" t="s">
        <v>2584</v>
      </c>
      <c r="T1686" t="s">
        <v>2585</v>
      </c>
      <c r="U1686" t="s">
        <v>2586</v>
      </c>
      <c r="V1686">
        <v>552121797857</v>
      </c>
      <c r="Y1686" t="s">
        <v>2587</v>
      </c>
      <c r="Z1686" t="s">
        <v>106</v>
      </c>
      <c r="AA1686" t="s">
        <v>148</v>
      </c>
      <c r="AB1686" t="s">
        <v>149</v>
      </c>
      <c r="AC1686">
        <v>21011130</v>
      </c>
      <c r="AD1686" t="s">
        <v>1535</v>
      </c>
      <c r="AE1686" t="s">
        <v>987</v>
      </c>
      <c r="AF1686">
        <v>170</v>
      </c>
      <c r="AM1686" t="s">
        <v>222</v>
      </c>
      <c r="AP16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Row],[Comentário]]=back!C1687,back!B1687,""))))))))</f>
        <v/>
      </c>
      <c r="AQ16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7" spans="1:44" x14ac:dyDescent="0.25">
      <c r="A1687" t="s">
        <v>5298</v>
      </c>
      <c r="B1687">
        <v>136578641</v>
      </c>
      <c r="C1687" t="s">
        <v>62</v>
      </c>
      <c r="E1687">
        <v>28591927</v>
      </c>
      <c r="F1687" t="s">
        <v>2583</v>
      </c>
      <c r="G1687" t="s">
        <v>101</v>
      </c>
      <c r="I1687">
        <v>41058278</v>
      </c>
      <c r="J1687" t="s">
        <v>2582</v>
      </c>
      <c r="K1687" s="9">
        <v>45656.395115740743</v>
      </c>
      <c r="L1687" s="9">
        <v>45656.39403935185</v>
      </c>
      <c r="M1687" s="9">
        <v>45656.395115740743</v>
      </c>
      <c r="N1687" t="s">
        <v>62</v>
      </c>
      <c r="O1687" t="s">
        <v>62</v>
      </c>
      <c r="P1687" s="8">
        <v>45656</v>
      </c>
      <c r="Q1687" t="s">
        <v>3864</v>
      </c>
      <c r="R1687" t="s">
        <v>4295</v>
      </c>
      <c r="S1687" t="s">
        <v>2584</v>
      </c>
      <c r="T1687" t="s">
        <v>2585</v>
      </c>
      <c r="U1687" t="s">
        <v>2586</v>
      </c>
      <c r="V1687">
        <v>552121797857</v>
      </c>
      <c r="Y1687" t="s">
        <v>2587</v>
      </c>
      <c r="Z1687" t="s">
        <v>106</v>
      </c>
      <c r="AA1687" t="s">
        <v>148</v>
      </c>
      <c r="AB1687" t="s">
        <v>149</v>
      </c>
      <c r="AC1687">
        <v>21011130</v>
      </c>
      <c r="AD1687" t="s">
        <v>1535</v>
      </c>
      <c r="AE1687" t="s">
        <v>987</v>
      </c>
      <c r="AF1687">
        <v>170</v>
      </c>
      <c r="AM1687" t="s">
        <v>222</v>
      </c>
      <c r="AP16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Row],[Comentário]]=back!C1688,back!B1688,""))))))))</f>
        <v/>
      </c>
      <c r="AQ16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8" spans="1:44" x14ac:dyDescent="0.25">
      <c r="A1688" t="s">
        <v>5298</v>
      </c>
      <c r="B1688">
        <v>136578569</v>
      </c>
      <c r="C1688" t="s">
        <v>62</v>
      </c>
      <c r="E1688">
        <v>28591953</v>
      </c>
      <c r="F1688" t="s">
        <v>982</v>
      </c>
      <c r="G1688" t="s">
        <v>101</v>
      </c>
      <c r="I1688">
        <v>41058288</v>
      </c>
      <c r="J1688" t="s">
        <v>981</v>
      </c>
      <c r="K1688" s="9">
        <v>45656.393969907411</v>
      </c>
      <c r="L1688" s="9">
        <v>45656.393460648149</v>
      </c>
      <c r="M1688" s="9">
        <v>45656.393969907411</v>
      </c>
      <c r="N1688" t="s">
        <v>62</v>
      </c>
      <c r="O1688" t="s">
        <v>62</v>
      </c>
      <c r="P1688" s="8">
        <v>45656</v>
      </c>
      <c r="Q1688" t="s">
        <v>3864</v>
      </c>
      <c r="R1688" t="s">
        <v>4296</v>
      </c>
      <c r="S1688" t="s">
        <v>983</v>
      </c>
      <c r="T1688" t="s">
        <v>984</v>
      </c>
      <c r="V1688">
        <v>552133889212</v>
      </c>
      <c r="Y1688" t="s">
        <v>985</v>
      </c>
      <c r="Z1688" t="s">
        <v>106</v>
      </c>
      <c r="AA1688" t="s">
        <v>148</v>
      </c>
      <c r="AB1688" t="s">
        <v>149</v>
      </c>
      <c r="AC1688">
        <v>21011130</v>
      </c>
      <c r="AD1688" t="s">
        <v>986</v>
      </c>
      <c r="AE1688" t="s">
        <v>987</v>
      </c>
      <c r="AF1688">
        <v>170</v>
      </c>
      <c r="AG1688" t="s">
        <v>988</v>
      </c>
      <c r="AM1688" t="s">
        <v>222</v>
      </c>
      <c r="AP16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Row],[Comentário]]=back!C1689,back!B1689,""))))))))</f>
        <v/>
      </c>
      <c r="AQ16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9" spans="1:44" x14ac:dyDescent="0.25">
      <c r="A1689" t="s">
        <v>5298</v>
      </c>
      <c r="B1689">
        <v>136578533</v>
      </c>
      <c r="C1689" t="s">
        <v>62</v>
      </c>
      <c r="E1689">
        <v>28591953</v>
      </c>
      <c r="F1689" t="s">
        <v>982</v>
      </c>
      <c r="G1689" t="s">
        <v>101</v>
      </c>
      <c r="I1689">
        <v>41058288</v>
      </c>
      <c r="J1689" t="s">
        <v>981</v>
      </c>
      <c r="K1689" s="9">
        <v>45656.39334490741</v>
      </c>
      <c r="L1689" s="9">
        <v>45656.392835648148</v>
      </c>
      <c r="M1689" s="9">
        <v>45656.39334490741</v>
      </c>
      <c r="N1689" t="s">
        <v>62</v>
      </c>
      <c r="O1689" t="s">
        <v>62</v>
      </c>
      <c r="P1689" s="8">
        <v>45656</v>
      </c>
      <c r="Q1689" t="s">
        <v>3864</v>
      </c>
      <c r="R1689" t="s">
        <v>4296</v>
      </c>
      <c r="S1689" t="s">
        <v>983</v>
      </c>
      <c r="T1689" t="s">
        <v>984</v>
      </c>
      <c r="V1689">
        <v>552133889212</v>
      </c>
      <c r="Y1689" t="s">
        <v>985</v>
      </c>
      <c r="Z1689" t="s">
        <v>106</v>
      </c>
      <c r="AA1689" t="s">
        <v>148</v>
      </c>
      <c r="AB1689" t="s">
        <v>149</v>
      </c>
      <c r="AC1689">
        <v>21011130</v>
      </c>
      <c r="AD1689" t="s">
        <v>986</v>
      </c>
      <c r="AE1689" t="s">
        <v>987</v>
      </c>
      <c r="AF1689">
        <v>170</v>
      </c>
      <c r="AG1689" t="s">
        <v>988</v>
      </c>
      <c r="AM1689" t="s">
        <v>222</v>
      </c>
      <c r="AP16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Row],[Comentário]]=back!C1690,back!B1690,""))))))))</f>
        <v/>
      </c>
      <c r="AQ16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0" spans="1:44" x14ac:dyDescent="0.25">
      <c r="A1690" t="s">
        <v>5298</v>
      </c>
      <c r="B1690">
        <v>136578483</v>
      </c>
      <c r="C1690" t="s">
        <v>62</v>
      </c>
      <c r="E1690">
        <v>28591953</v>
      </c>
      <c r="F1690" t="s">
        <v>982</v>
      </c>
      <c r="G1690" t="s">
        <v>101</v>
      </c>
      <c r="I1690">
        <v>41058288</v>
      </c>
      <c r="J1690" t="s">
        <v>981</v>
      </c>
      <c r="K1690" s="9">
        <v>45656.392650462964</v>
      </c>
      <c r="L1690" s="9">
        <v>45656.392164351855</v>
      </c>
      <c r="M1690" s="9">
        <v>45656.392650462964</v>
      </c>
      <c r="N1690" t="s">
        <v>62</v>
      </c>
      <c r="O1690" t="s">
        <v>62</v>
      </c>
      <c r="P1690" s="8">
        <v>45656</v>
      </c>
      <c r="Q1690" t="s">
        <v>3864</v>
      </c>
      <c r="R1690" t="s">
        <v>4296</v>
      </c>
      <c r="S1690" t="s">
        <v>983</v>
      </c>
      <c r="T1690" t="s">
        <v>984</v>
      </c>
      <c r="V1690">
        <v>552133889212</v>
      </c>
      <c r="Y1690" t="s">
        <v>985</v>
      </c>
      <c r="Z1690" t="s">
        <v>106</v>
      </c>
      <c r="AA1690" t="s">
        <v>148</v>
      </c>
      <c r="AB1690" t="s">
        <v>149</v>
      </c>
      <c r="AC1690">
        <v>21011130</v>
      </c>
      <c r="AD1690" t="s">
        <v>986</v>
      </c>
      <c r="AE1690" t="s">
        <v>987</v>
      </c>
      <c r="AF1690">
        <v>170</v>
      </c>
      <c r="AG1690" t="s">
        <v>988</v>
      </c>
      <c r="AM1690" t="s">
        <v>222</v>
      </c>
      <c r="AP16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Row],[Comentário]]=back!C1691,back!B1691,""))))))))</f>
        <v/>
      </c>
      <c r="AQ16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1" spans="1:44" x14ac:dyDescent="0.25">
      <c r="A1691" t="s">
        <v>5298</v>
      </c>
      <c r="B1691">
        <v>136578453</v>
      </c>
      <c r="C1691" t="s">
        <v>62</v>
      </c>
      <c r="E1691">
        <v>28591953</v>
      </c>
      <c r="F1691" t="s">
        <v>982</v>
      </c>
      <c r="G1691" t="s">
        <v>101</v>
      </c>
      <c r="I1691">
        <v>41058288</v>
      </c>
      <c r="J1691" t="s">
        <v>981</v>
      </c>
      <c r="K1691" s="9">
        <v>45656.392094907409</v>
      </c>
      <c r="L1691" s="9">
        <v>45656.391597222224</v>
      </c>
      <c r="M1691" s="9">
        <v>45656.392094907409</v>
      </c>
      <c r="N1691" t="s">
        <v>62</v>
      </c>
      <c r="O1691" t="s">
        <v>62</v>
      </c>
      <c r="P1691" s="8">
        <v>45656</v>
      </c>
      <c r="Q1691" t="s">
        <v>3864</v>
      </c>
      <c r="R1691" t="s">
        <v>4297</v>
      </c>
      <c r="S1691" t="s">
        <v>983</v>
      </c>
      <c r="T1691" t="s">
        <v>984</v>
      </c>
      <c r="V1691">
        <v>552133889212</v>
      </c>
      <c r="Y1691" t="s">
        <v>985</v>
      </c>
      <c r="Z1691" t="s">
        <v>106</v>
      </c>
      <c r="AA1691" t="s">
        <v>148</v>
      </c>
      <c r="AB1691" t="s">
        <v>149</v>
      </c>
      <c r="AC1691">
        <v>21011130</v>
      </c>
      <c r="AD1691" t="s">
        <v>986</v>
      </c>
      <c r="AE1691" t="s">
        <v>987</v>
      </c>
      <c r="AF1691">
        <v>170</v>
      </c>
      <c r="AG1691" t="s">
        <v>988</v>
      </c>
      <c r="AM1691" t="s">
        <v>222</v>
      </c>
      <c r="AP16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Row],[Comentário]]=back!C1692,back!B1692,""))))))))</f>
        <v/>
      </c>
      <c r="AQ16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2" spans="1:44" x14ac:dyDescent="0.25">
      <c r="A1692" t="s">
        <v>5298</v>
      </c>
      <c r="B1692">
        <v>136578418</v>
      </c>
      <c r="C1692" t="s">
        <v>62</v>
      </c>
      <c r="E1692">
        <v>28591953</v>
      </c>
      <c r="F1692" t="s">
        <v>982</v>
      </c>
      <c r="G1692" t="s">
        <v>101</v>
      </c>
      <c r="I1692">
        <v>41058288</v>
      </c>
      <c r="J1692" t="s">
        <v>981</v>
      </c>
      <c r="K1692" s="9">
        <v>45656.391400462962</v>
      </c>
      <c r="L1692" s="9">
        <v>45656.390925925924</v>
      </c>
      <c r="M1692" s="9">
        <v>45656.391400462962</v>
      </c>
      <c r="N1692" t="s">
        <v>62</v>
      </c>
      <c r="O1692" t="s">
        <v>62</v>
      </c>
      <c r="P1692" s="8">
        <v>45656</v>
      </c>
      <c r="Q1692" t="s">
        <v>3864</v>
      </c>
      <c r="R1692" t="s">
        <v>4298</v>
      </c>
      <c r="S1692" t="s">
        <v>983</v>
      </c>
      <c r="T1692" t="s">
        <v>984</v>
      </c>
      <c r="V1692">
        <v>552133889212</v>
      </c>
      <c r="Y1692" t="s">
        <v>985</v>
      </c>
      <c r="Z1692" t="s">
        <v>106</v>
      </c>
      <c r="AA1692" t="s">
        <v>148</v>
      </c>
      <c r="AB1692" t="s">
        <v>149</v>
      </c>
      <c r="AC1692">
        <v>21011130</v>
      </c>
      <c r="AD1692" t="s">
        <v>986</v>
      </c>
      <c r="AE1692" t="s">
        <v>987</v>
      </c>
      <c r="AF1692">
        <v>170</v>
      </c>
      <c r="AG1692" t="s">
        <v>988</v>
      </c>
      <c r="AM1692" t="s">
        <v>222</v>
      </c>
      <c r="AP16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Row],[Comentário]]=back!C1693,back!B1693,""))))))))</f>
        <v/>
      </c>
      <c r="AQ16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3" spans="1:44" x14ac:dyDescent="0.25">
      <c r="A1693" t="s">
        <v>5298</v>
      </c>
      <c r="B1693">
        <v>136578257</v>
      </c>
      <c r="C1693" t="s">
        <v>62</v>
      </c>
      <c r="E1693">
        <v>28591966</v>
      </c>
      <c r="F1693" t="s">
        <v>990</v>
      </c>
      <c r="G1693" t="s">
        <v>101</v>
      </c>
      <c r="I1693">
        <v>41058294</v>
      </c>
      <c r="J1693" t="s">
        <v>989</v>
      </c>
      <c r="K1693" s="9">
        <v>45656.388935185183</v>
      </c>
      <c r="L1693" s="9">
        <v>45656.388657407406</v>
      </c>
      <c r="M1693" s="9">
        <v>45656.388935185183</v>
      </c>
      <c r="N1693" t="s">
        <v>62</v>
      </c>
      <c r="O1693" t="s">
        <v>62</v>
      </c>
      <c r="P1693" s="8">
        <v>45656</v>
      </c>
      <c r="Q1693" t="s">
        <v>3864</v>
      </c>
      <c r="R1693" t="s">
        <v>4299</v>
      </c>
      <c r="S1693" t="s">
        <v>991</v>
      </c>
      <c r="T1693" t="s">
        <v>992</v>
      </c>
      <c r="Y1693" t="s">
        <v>993</v>
      </c>
      <c r="Z1693" t="s">
        <v>106</v>
      </c>
      <c r="AA1693" t="s">
        <v>994</v>
      </c>
      <c r="AB1693" t="s">
        <v>995</v>
      </c>
      <c r="AC1693">
        <v>79740000</v>
      </c>
      <c r="AD1693" t="s">
        <v>996</v>
      </c>
      <c r="AE1693" t="s">
        <v>997</v>
      </c>
      <c r="AF1693">
        <v>30</v>
      </c>
      <c r="AM1693" t="s">
        <v>222</v>
      </c>
      <c r="AP16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Row],[Comentário]]=back!C1694,back!B1694,""))))))))</f>
        <v/>
      </c>
      <c r="AQ16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4" spans="1:44" x14ac:dyDescent="0.25">
      <c r="A1694" t="s">
        <v>5298</v>
      </c>
      <c r="B1694">
        <v>136578213</v>
      </c>
      <c r="C1694" t="s">
        <v>62</v>
      </c>
      <c r="E1694">
        <v>28592178</v>
      </c>
      <c r="F1694" t="s">
        <v>999</v>
      </c>
      <c r="G1694" t="s">
        <v>101</v>
      </c>
      <c r="I1694">
        <v>41058338</v>
      </c>
      <c r="J1694" t="s">
        <v>998</v>
      </c>
      <c r="K1694" s="9">
        <v>45656.388171296298</v>
      </c>
      <c r="L1694" s="9">
        <v>45656.38758101852</v>
      </c>
      <c r="M1694" s="9">
        <v>45656.388171296298</v>
      </c>
      <c r="N1694" t="s">
        <v>62</v>
      </c>
      <c r="O1694" t="s">
        <v>62</v>
      </c>
      <c r="P1694" s="8">
        <v>45656</v>
      </c>
      <c r="Q1694" t="s">
        <v>3864</v>
      </c>
      <c r="R1694" t="s">
        <v>4300</v>
      </c>
      <c r="S1694" t="s">
        <v>1000</v>
      </c>
      <c r="Z1694" t="s">
        <v>106</v>
      </c>
      <c r="AA1694" t="s">
        <v>128</v>
      </c>
      <c r="AB1694" t="s">
        <v>129</v>
      </c>
      <c r="AC1694">
        <v>75132095</v>
      </c>
      <c r="AD1694" t="s">
        <v>1001</v>
      </c>
      <c r="AE1694" t="s">
        <v>1002</v>
      </c>
      <c r="AF1694">
        <v>0</v>
      </c>
      <c r="AG1694" t="s">
        <v>1003</v>
      </c>
      <c r="AM1694" t="s">
        <v>222</v>
      </c>
      <c r="AP16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Row],[Comentário]]=back!C1695,back!B1695,""))))))))</f>
        <v/>
      </c>
      <c r="AQ16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5" spans="1:44" x14ac:dyDescent="0.25">
      <c r="A1695" t="s">
        <v>5298</v>
      </c>
      <c r="B1695">
        <v>136578177</v>
      </c>
      <c r="C1695" t="s">
        <v>62</v>
      </c>
      <c r="E1695">
        <v>28592178</v>
      </c>
      <c r="F1695" t="s">
        <v>999</v>
      </c>
      <c r="G1695" t="s">
        <v>101</v>
      </c>
      <c r="I1695">
        <v>41058338</v>
      </c>
      <c r="J1695" t="s">
        <v>998</v>
      </c>
      <c r="K1695" s="9">
        <v>45656.387638888889</v>
      </c>
      <c r="L1695" s="9">
        <v>45656.386956018519</v>
      </c>
      <c r="M1695" s="9">
        <v>45656.387638888889</v>
      </c>
      <c r="N1695" t="s">
        <v>62</v>
      </c>
      <c r="O1695" t="s">
        <v>62</v>
      </c>
      <c r="P1695" s="8">
        <v>45656</v>
      </c>
      <c r="Q1695" t="s">
        <v>3864</v>
      </c>
      <c r="R1695" t="s">
        <v>4300</v>
      </c>
      <c r="S1695" t="s">
        <v>1000</v>
      </c>
      <c r="Z1695" t="s">
        <v>106</v>
      </c>
      <c r="AA1695" t="s">
        <v>128</v>
      </c>
      <c r="AB1695" t="s">
        <v>129</v>
      </c>
      <c r="AC1695">
        <v>75132095</v>
      </c>
      <c r="AD1695" t="s">
        <v>1001</v>
      </c>
      <c r="AE1695" t="s">
        <v>1002</v>
      </c>
      <c r="AF1695">
        <v>0</v>
      </c>
      <c r="AG1695" t="s">
        <v>1003</v>
      </c>
      <c r="AM1695" t="s">
        <v>222</v>
      </c>
      <c r="AP16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Row],[Comentário]]=back!C1696,back!B1696,""))))))))</f>
        <v/>
      </c>
      <c r="AQ16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6" spans="1:44" x14ac:dyDescent="0.25">
      <c r="A1696" t="s">
        <v>5298</v>
      </c>
      <c r="B1696">
        <v>136578100</v>
      </c>
      <c r="C1696" t="s">
        <v>62</v>
      </c>
      <c r="E1696">
        <v>28592229</v>
      </c>
      <c r="F1696" t="s">
        <v>2604</v>
      </c>
      <c r="G1696" t="s">
        <v>101</v>
      </c>
      <c r="I1696">
        <v>41058352</v>
      </c>
      <c r="J1696" t="s">
        <v>2603</v>
      </c>
      <c r="K1696" s="9">
        <v>45656.386759259258</v>
      </c>
      <c r="L1696" s="9">
        <v>45656.386400462965</v>
      </c>
      <c r="M1696" s="9">
        <v>45656.386759259258</v>
      </c>
      <c r="N1696" t="s">
        <v>62</v>
      </c>
      <c r="O1696" t="s">
        <v>62</v>
      </c>
      <c r="P1696" s="8">
        <v>45656</v>
      </c>
      <c r="Q1696" t="s">
        <v>3864</v>
      </c>
      <c r="R1696" t="s">
        <v>4301</v>
      </c>
      <c r="S1696" t="s">
        <v>2605</v>
      </c>
      <c r="T1696" t="s">
        <v>2606</v>
      </c>
      <c r="V1696">
        <v>5511981813012</v>
      </c>
      <c r="Y1696" t="s">
        <v>2607</v>
      </c>
      <c r="Z1696" t="s">
        <v>106</v>
      </c>
      <c r="AA1696" t="s">
        <v>107</v>
      </c>
      <c r="AB1696" t="s">
        <v>171</v>
      </c>
      <c r="AC1696">
        <v>6454000</v>
      </c>
      <c r="AD1696" t="s">
        <v>2608</v>
      </c>
      <c r="AE1696" t="s">
        <v>173</v>
      </c>
      <c r="AF1696">
        <v>1105</v>
      </c>
      <c r="AG1696" t="s">
        <v>2609</v>
      </c>
      <c r="AM1696" t="s">
        <v>222</v>
      </c>
      <c r="AP16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Row],[Comentário]]=back!C1697,back!B1697,""))))))))</f>
        <v/>
      </c>
      <c r="AQ16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7" spans="1:44" x14ac:dyDescent="0.25">
      <c r="A1697" t="s">
        <v>5298</v>
      </c>
      <c r="B1697">
        <v>136577680</v>
      </c>
      <c r="C1697" t="s">
        <v>62</v>
      </c>
      <c r="E1697">
        <v>28592229</v>
      </c>
      <c r="F1697" t="s">
        <v>2604</v>
      </c>
      <c r="G1697" t="s">
        <v>101</v>
      </c>
      <c r="I1697">
        <v>41058352</v>
      </c>
      <c r="J1697" t="s">
        <v>2603</v>
      </c>
      <c r="K1697" s="9">
        <v>45656.381712962961</v>
      </c>
      <c r="L1697" s="9">
        <v>45656.380729166667</v>
      </c>
      <c r="M1697" s="9">
        <v>45656.381712962961</v>
      </c>
      <c r="N1697" t="s">
        <v>62</v>
      </c>
      <c r="O1697" t="s">
        <v>62</v>
      </c>
      <c r="P1697" s="8">
        <v>45656</v>
      </c>
      <c r="Q1697" t="s">
        <v>3864</v>
      </c>
      <c r="R1697" t="s">
        <v>4302</v>
      </c>
      <c r="S1697" t="s">
        <v>2605</v>
      </c>
      <c r="T1697" t="s">
        <v>2606</v>
      </c>
      <c r="V1697">
        <v>5511981813012</v>
      </c>
      <c r="Y1697" t="s">
        <v>2607</v>
      </c>
      <c r="Z1697" t="s">
        <v>106</v>
      </c>
      <c r="AA1697" t="s">
        <v>107</v>
      </c>
      <c r="AB1697" t="s">
        <v>171</v>
      </c>
      <c r="AC1697">
        <v>6454000</v>
      </c>
      <c r="AD1697" t="s">
        <v>2608</v>
      </c>
      <c r="AE1697" t="s">
        <v>173</v>
      </c>
      <c r="AF1697">
        <v>1105</v>
      </c>
      <c r="AG1697" t="s">
        <v>2609</v>
      </c>
      <c r="AM1697" t="s">
        <v>222</v>
      </c>
      <c r="AP16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Row],[Comentário]]=back!C1698,back!B1698,""))))))))</f>
        <v/>
      </c>
      <c r="AQ16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8" spans="1:44" x14ac:dyDescent="0.25">
      <c r="A1698" t="s">
        <v>5298</v>
      </c>
      <c r="B1698">
        <v>136577586</v>
      </c>
      <c r="C1698" t="s">
        <v>62</v>
      </c>
      <c r="E1698">
        <v>28592229</v>
      </c>
      <c r="F1698" t="s">
        <v>2604</v>
      </c>
      <c r="G1698" t="s">
        <v>101</v>
      </c>
      <c r="I1698">
        <v>41058352</v>
      </c>
      <c r="J1698" t="s">
        <v>2603</v>
      </c>
      <c r="K1698" s="9">
        <v>45656.380648148152</v>
      </c>
      <c r="L1698" s="9">
        <v>45656.379791666666</v>
      </c>
      <c r="M1698" s="9">
        <v>45656.380648148152</v>
      </c>
      <c r="N1698" t="s">
        <v>62</v>
      </c>
      <c r="O1698" t="s">
        <v>62</v>
      </c>
      <c r="P1698" s="8">
        <v>45656</v>
      </c>
      <c r="Q1698" t="s">
        <v>3864</v>
      </c>
      <c r="R1698" t="s">
        <v>4303</v>
      </c>
      <c r="S1698" t="s">
        <v>2605</v>
      </c>
      <c r="T1698" t="s">
        <v>2606</v>
      </c>
      <c r="V1698">
        <v>5511981813012</v>
      </c>
      <c r="Y1698" t="s">
        <v>2607</v>
      </c>
      <c r="Z1698" t="s">
        <v>106</v>
      </c>
      <c r="AA1698" t="s">
        <v>107</v>
      </c>
      <c r="AB1698" t="s">
        <v>171</v>
      </c>
      <c r="AC1698">
        <v>6454000</v>
      </c>
      <c r="AD1698" t="s">
        <v>2608</v>
      </c>
      <c r="AE1698" t="s">
        <v>173</v>
      </c>
      <c r="AF1698">
        <v>1105</v>
      </c>
      <c r="AG1698" t="s">
        <v>2609</v>
      </c>
      <c r="AM1698" t="s">
        <v>222</v>
      </c>
      <c r="AP16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Row],[Comentário]]=back!C1699,back!B1699,""))))))))</f>
        <v/>
      </c>
      <c r="AQ16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9" spans="1:44" x14ac:dyDescent="0.25">
      <c r="A1699" t="s">
        <v>5298</v>
      </c>
      <c r="B1699">
        <v>136577491</v>
      </c>
      <c r="C1699" t="s">
        <v>62</v>
      </c>
      <c r="E1699">
        <v>28592286</v>
      </c>
      <c r="F1699" t="s">
        <v>1005</v>
      </c>
      <c r="G1699" t="s">
        <v>101</v>
      </c>
      <c r="I1699">
        <v>41058366</v>
      </c>
      <c r="J1699" t="s">
        <v>1004</v>
      </c>
      <c r="K1699" s="9">
        <v>45656.379293981481</v>
      </c>
      <c r="L1699" s="9">
        <v>45656.37809027778</v>
      </c>
      <c r="M1699" s="9">
        <v>45656.379293981481</v>
      </c>
      <c r="N1699" t="s">
        <v>62</v>
      </c>
      <c r="O1699" t="s">
        <v>62</v>
      </c>
      <c r="P1699" s="8">
        <v>45656</v>
      </c>
      <c r="Q1699" t="s">
        <v>3864</v>
      </c>
      <c r="R1699" t="s">
        <v>4304</v>
      </c>
      <c r="S1699" t="s">
        <v>1006</v>
      </c>
      <c r="T1699" t="s">
        <v>1007</v>
      </c>
      <c r="V1699">
        <v>5516991225222</v>
      </c>
      <c r="Y1699" t="s">
        <v>1008</v>
      </c>
      <c r="Z1699" t="s">
        <v>106</v>
      </c>
      <c r="AA1699" t="s">
        <v>107</v>
      </c>
      <c r="AB1699" t="s">
        <v>1009</v>
      </c>
      <c r="AC1699">
        <v>14760000</v>
      </c>
      <c r="AD1699" t="s">
        <v>1010</v>
      </c>
      <c r="AE1699" t="s">
        <v>1011</v>
      </c>
      <c r="AF1699">
        <v>10</v>
      </c>
      <c r="AM1699" t="s">
        <v>222</v>
      </c>
      <c r="AP16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Row],[Comentário]]=back!C1700,back!B1700,""))))))))</f>
        <v/>
      </c>
      <c r="AQ16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0" spans="1:44" x14ac:dyDescent="0.25">
      <c r="A1700" t="s">
        <v>5298</v>
      </c>
      <c r="B1700">
        <v>136577409</v>
      </c>
      <c r="C1700" t="s">
        <v>62</v>
      </c>
      <c r="E1700">
        <v>28592286</v>
      </c>
      <c r="F1700" t="s">
        <v>1005</v>
      </c>
      <c r="G1700" t="s">
        <v>101</v>
      </c>
      <c r="I1700">
        <v>41058366</v>
      </c>
      <c r="J1700" t="s">
        <v>1004</v>
      </c>
      <c r="K1700" s="9">
        <v>45656.37804398148</v>
      </c>
      <c r="L1700" s="9">
        <v>45656.375891203701</v>
      </c>
      <c r="M1700" s="9">
        <v>45656.37804398148</v>
      </c>
      <c r="N1700" t="s">
        <v>62</v>
      </c>
      <c r="O1700" t="s">
        <v>62</v>
      </c>
      <c r="P1700" s="8">
        <v>45656</v>
      </c>
      <c r="Q1700" t="s">
        <v>3864</v>
      </c>
      <c r="R1700" t="s">
        <v>4304</v>
      </c>
      <c r="S1700" t="s">
        <v>1006</v>
      </c>
      <c r="T1700" t="s">
        <v>1007</v>
      </c>
      <c r="V1700">
        <v>5516991225222</v>
      </c>
      <c r="Y1700" t="s">
        <v>1008</v>
      </c>
      <c r="Z1700" t="s">
        <v>106</v>
      </c>
      <c r="AA1700" t="s">
        <v>107</v>
      </c>
      <c r="AB1700" t="s">
        <v>1009</v>
      </c>
      <c r="AC1700">
        <v>14760000</v>
      </c>
      <c r="AD1700" t="s">
        <v>1010</v>
      </c>
      <c r="AE1700" t="s">
        <v>1011</v>
      </c>
      <c r="AF1700">
        <v>10</v>
      </c>
      <c r="AM1700" t="s">
        <v>222</v>
      </c>
      <c r="AP17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Row],[Comentário]]=back!C1701,back!B1701,""))))))))</f>
        <v/>
      </c>
      <c r="AQ17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1" spans="1:44" x14ac:dyDescent="0.25">
      <c r="A1701" t="s">
        <v>5298</v>
      </c>
      <c r="B1701">
        <v>136577191</v>
      </c>
      <c r="C1701" t="s">
        <v>62</v>
      </c>
      <c r="E1701">
        <v>28592286</v>
      </c>
      <c r="F1701" t="s">
        <v>1005</v>
      </c>
      <c r="G1701" t="s">
        <v>101</v>
      </c>
      <c r="I1701">
        <v>41058366</v>
      </c>
      <c r="J1701" t="s">
        <v>1004</v>
      </c>
      <c r="K1701" s="9">
        <v>45656.375115740739</v>
      </c>
      <c r="L1701" s="9">
        <v>45656.37296296296</v>
      </c>
      <c r="M1701" s="9">
        <v>45656.375115740739</v>
      </c>
      <c r="N1701" t="s">
        <v>62</v>
      </c>
      <c r="O1701" t="s">
        <v>62</v>
      </c>
      <c r="P1701" s="8">
        <v>45656</v>
      </c>
      <c r="Q1701" t="s">
        <v>3864</v>
      </c>
      <c r="R1701" t="s">
        <v>4305</v>
      </c>
      <c r="S1701" t="s">
        <v>1006</v>
      </c>
      <c r="T1701" t="s">
        <v>1007</v>
      </c>
      <c r="V1701">
        <v>5516991225222</v>
      </c>
      <c r="Y1701" t="s">
        <v>1008</v>
      </c>
      <c r="Z1701" t="s">
        <v>106</v>
      </c>
      <c r="AA1701" t="s">
        <v>107</v>
      </c>
      <c r="AB1701" t="s">
        <v>1009</v>
      </c>
      <c r="AC1701">
        <v>14760000</v>
      </c>
      <c r="AD1701" t="s">
        <v>1010</v>
      </c>
      <c r="AE1701" t="s">
        <v>1011</v>
      </c>
      <c r="AF1701">
        <v>10</v>
      </c>
      <c r="AM1701" t="s">
        <v>222</v>
      </c>
      <c r="AP17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Row],[Comentário]]=back!C1702,back!B1702,""))))))))</f>
        <v/>
      </c>
      <c r="AQ17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2" spans="1:44" x14ac:dyDescent="0.25">
      <c r="A1702" t="s">
        <v>5298</v>
      </c>
      <c r="B1702">
        <v>136577052</v>
      </c>
      <c r="C1702" t="s">
        <v>62</v>
      </c>
      <c r="E1702">
        <v>28592286</v>
      </c>
      <c r="F1702" t="s">
        <v>1005</v>
      </c>
      <c r="G1702" t="s">
        <v>101</v>
      </c>
      <c r="I1702">
        <v>41058366</v>
      </c>
      <c r="J1702" t="s">
        <v>1004</v>
      </c>
      <c r="K1702" s="9">
        <v>45656.372997685183</v>
      </c>
      <c r="L1702" s="9">
        <v>45656.372129629628</v>
      </c>
      <c r="M1702" s="9">
        <v>45656.372997685183</v>
      </c>
      <c r="N1702" t="s">
        <v>62</v>
      </c>
      <c r="O1702" t="s">
        <v>62</v>
      </c>
      <c r="P1702" s="8">
        <v>45656</v>
      </c>
      <c r="Q1702" t="s">
        <v>3864</v>
      </c>
      <c r="R1702" t="s">
        <v>4306</v>
      </c>
      <c r="S1702" t="s">
        <v>1006</v>
      </c>
      <c r="T1702" t="s">
        <v>1007</v>
      </c>
      <c r="V1702">
        <v>5516991225222</v>
      </c>
      <c r="Y1702" t="s">
        <v>1008</v>
      </c>
      <c r="Z1702" t="s">
        <v>106</v>
      </c>
      <c r="AA1702" t="s">
        <v>107</v>
      </c>
      <c r="AB1702" t="s">
        <v>1009</v>
      </c>
      <c r="AC1702">
        <v>14760000</v>
      </c>
      <c r="AD1702" t="s">
        <v>1010</v>
      </c>
      <c r="AE1702" t="s">
        <v>1011</v>
      </c>
      <c r="AF1702">
        <v>10</v>
      </c>
      <c r="AM1702" t="s">
        <v>222</v>
      </c>
      <c r="AP17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Row],[Comentário]]=back!C1703,back!B1703,""))))))))</f>
        <v/>
      </c>
      <c r="AQ17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3" spans="1:44" x14ac:dyDescent="0.25">
      <c r="A1703" t="s">
        <v>5298</v>
      </c>
      <c r="B1703">
        <v>136576975</v>
      </c>
      <c r="C1703" t="s">
        <v>62</v>
      </c>
      <c r="E1703">
        <v>28592322</v>
      </c>
      <c r="F1703" t="s">
        <v>1013</v>
      </c>
      <c r="G1703" t="s">
        <v>101</v>
      </c>
      <c r="I1703">
        <v>41058373</v>
      </c>
      <c r="J1703" t="s">
        <v>1012</v>
      </c>
      <c r="K1703" s="9">
        <v>45656.371678240743</v>
      </c>
      <c r="L1703" s="9">
        <v>45656.371365740742</v>
      </c>
      <c r="M1703" s="9">
        <v>45656.371678240743</v>
      </c>
      <c r="N1703" t="s">
        <v>62</v>
      </c>
      <c r="O1703" t="s">
        <v>62</v>
      </c>
      <c r="P1703" s="8">
        <v>45656</v>
      </c>
      <c r="Q1703" t="s">
        <v>3864</v>
      </c>
      <c r="R1703" t="s">
        <v>4307</v>
      </c>
      <c r="S1703" t="s">
        <v>1014</v>
      </c>
      <c r="T1703" t="s">
        <v>1015</v>
      </c>
      <c r="U1703" t="s">
        <v>1016</v>
      </c>
      <c r="V1703">
        <v>554933225766</v>
      </c>
      <c r="Z1703" t="s">
        <v>106</v>
      </c>
      <c r="AA1703" t="s">
        <v>440</v>
      </c>
      <c r="AB1703" t="s">
        <v>1017</v>
      </c>
      <c r="AC1703">
        <v>89805290</v>
      </c>
      <c r="AD1703" t="s">
        <v>1018</v>
      </c>
      <c r="AE1703" t="s">
        <v>1019</v>
      </c>
      <c r="AF1703">
        <v>670</v>
      </c>
      <c r="AG1703" t="s">
        <v>1020</v>
      </c>
      <c r="AM1703" t="s">
        <v>222</v>
      </c>
      <c r="AP17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Row],[Comentário]]=back!C1704,back!B1704,""))))))))</f>
        <v/>
      </c>
      <c r="AQ17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4" spans="1:44" x14ac:dyDescent="0.25">
      <c r="A1704" t="s">
        <v>5298</v>
      </c>
      <c r="B1704">
        <v>136576955</v>
      </c>
      <c r="C1704" t="s">
        <v>62</v>
      </c>
      <c r="E1704">
        <v>28592322</v>
      </c>
      <c r="F1704" t="s">
        <v>1013</v>
      </c>
      <c r="G1704" t="s">
        <v>101</v>
      </c>
      <c r="I1704">
        <v>41058373</v>
      </c>
      <c r="J1704" t="s">
        <v>1012</v>
      </c>
      <c r="K1704" s="9">
        <v>45656.371377314812</v>
      </c>
      <c r="L1704" s="9">
        <v>45656.371168981481</v>
      </c>
      <c r="M1704" s="9">
        <v>45656.371377314812</v>
      </c>
      <c r="N1704" t="s">
        <v>62</v>
      </c>
      <c r="O1704" t="s">
        <v>62</v>
      </c>
      <c r="P1704" s="8">
        <v>45656</v>
      </c>
      <c r="Q1704" t="s">
        <v>3864</v>
      </c>
      <c r="R1704" t="s">
        <v>4308</v>
      </c>
      <c r="S1704" t="s">
        <v>1014</v>
      </c>
      <c r="T1704" t="s">
        <v>1015</v>
      </c>
      <c r="U1704" t="s">
        <v>1016</v>
      </c>
      <c r="V1704">
        <v>554933225766</v>
      </c>
      <c r="Z1704" t="s">
        <v>106</v>
      </c>
      <c r="AA1704" t="s">
        <v>440</v>
      </c>
      <c r="AB1704" t="s">
        <v>1017</v>
      </c>
      <c r="AC1704">
        <v>89805290</v>
      </c>
      <c r="AD1704" t="s">
        <v>1018</v>
      </c>
      <c r="AE1704" t="s">
        <v>1019</v>
      </c>
      <c r="AF1704">
        <v>670</v>
      </c>
      <c r="AG1704" t="s">
        <v>1020</v>
      </c>
      <c r="AM1704" t="s">
        <v>222</v>
      </c>
      <c r="AP17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Row],[Comentário]]=back!C1705,back!B1705,""))))))))</f>
        <v/>
      </c>
      <c r="AQ17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5" spans="1:44" x14ac:dyDescent="0.25">
      <c r="A1705" t="s">
        <v>5298</v>
      </c>
      <c r="B1705">
        <v>136576945</v>
      </c>
      <c r="C1705" t="s">
        <v>62</v>
      </c>
      <c r="E1705">
        <v>28592322</v>
      </c>
      <c r="F1705" t="s">
        <v>1013</v>
      </c>
      <c r="G1705" t="s">
        <v>101</v>
      </c>
      <c r="I1705">
        <v>41058373</v>
      </c>
      <c r="J1705" t="s">
        <v>1012</v>
      </c>
      <c r="K1705" s="9">
        <v>45656.371215277781</v>
      </c>
      <c r="L1705" s="9">
        <v>45656.37096064815</v>
      </c>
      <c r="M1705" s="9">
        <v>45656.37122685185</v>
      </c>
      <c r="N1705" t="s">
        <v>62</v>
      </c>
      <c r="O1705" t="s">
        <v>62</v>
      </c>
      <c r="P1705" s="8">
        <v>45656</v>
      </c>
      <c r="Q1705" t="s">
        <v>3864</v>
      </c>
      <c r="R1705" t="s">
        <v>4309</v>
      </c>
      <c r="S1705" t="s">
        <v>1014</v>
      </c>
      <c r="T1705" t="s">
        <v>1015</v>
      </c>
      <c r="U1705" t="s">
        <v>1016</v>
      </c>
      <c r="V1705">
        <v>554933225766</v>
      </c>
      <c r="Z1705" t="s">
        <v>106</v>
      </c>
      <c r="AA1705" t="s">
        <v>440</v>
      </c>
      <c r="AB1705" t="s">
        <v>1017</v>
      </c>
      <c r="AC1705">
        <v>89805290</v>
      </c>
      <c r="AD1705" t="s">
        <v>1018</v>
      </c>
      <c r="AE1705" t="s">
        <v>1019</v>
      </c>
      <c r="AF1705">
        <v>670</v>
      </c>
      <c r="AG1705" t="s">
        <v>1020</v>
      </c>
      <c r="AM1705" t="s">
        <v>222</v>
      </c>
      <c r="AP17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Row],[Comentário]]=back!C1706,back!B1706,""))))))))</f>
        <v/>
      </c>
      <c r="AQ17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6" spans="1:44" x14ac:dyDescent="0.25">
      <c r="A1706" t="s">
        <v>5298</v>
      </c>
      <c r="B1706">
        <v>136576919</v>
      </c>
      <c r="C1706" t="s">
        <v>62</v>
      </c>
      <c r="G1706" t="s">
        <v>101</v>
      </c>
      <c r="I1706">
        <v>41058387</v>
      </c>
      <c r="J1706" t="s">
        <v>1021</v>
      </c>
      <c r="K1706" s="9">
        <v>45656.370798611111</v>
      </c>
      <c r="L1706" s="9">
        <v>45656.370497685188</v>
      </c>
      <c r="M1706" s="9">
        <v>45656.370798611111</v>
      </c>
      <c r="N1706" t="s">
        <v>62</v>
      </c>
      <c r="O1706" t="s">
        <v>62</v>
      </c>
      <c r="P1706" s="8">
        <v>45656</v>
      </c>
      <c r="Q1706" t="s">
        <v>3864</v>
      </c>
      <c r="R1706" t="s">
        <v>4310</v>
      </c>
      <c r="S1706" t="s">
        <v>1023</v>
      </c>
      <c r="T1706" t="s">
        <v>1024</v>
      </c>
      <c r="V1706">
        <v>558332340548</v>
      </c>
      <c r="Y1706" t="s">
        <v>1025</v>
      </c>
      <c r="Z1706" t="s">
        <v>106</v>
      </c>
      <c r="AA1706" t="s">
        <v>1026</v>
      </c>
      <c r="AB1706" t="s">
        <v>1027</v>
      </c>
      <c r="AC1706">
        <v>58108646</v>
      </c>
      <c r="AD1706" t="s">
        <v>1028</v>
      </c>
      <c r="AE1706" t="s">
        <v>1029</v>
      </c>
      <c r="AF1706">
        <v>29</v>
      </c>
      <c r="AG1706" t="s">
        <v>1030</v>
      </c>
      <c r="AM1706" t="s">
        <v>256</v>
      </c>
      <c r="AO1706" t="s">
        <v>104</v>
      </c>
      <c r="AP17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Row],[Comentário]]=back!C1707,back!B1707,""))))))))</f>
        <v/>
      </c>
      <c r="AQ17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7" spans="1:44" x14ac:dyDescent="0.25">
      <c r="A1707" t="s">
        <v>5298</v>
      </c>
      <c r="B1707">
        <v>136576904</v>
      </c>
      <c r="C1707" t="s">
        <v>62</v>
      </c>
      <c r="G1707" t="s">
        <v>101</v>
      </c>
      <c r="I1707">
        <v>41058387</v>
      </c>
      <c r="J1707" t="s">
        <v>1021</v>
      </c>
      <c r="K1707" s="9">
        <v>45656.37054398148</v>
      </c>
      <c r="L1707" s="9">
        <v>45656.370173611111</v>
      </c>
      <c r="M1707" s="9">
        <v>45656.37054398148</v>
      </c>
      <c r="N1707" t="s">
        <v>62</v>
      </c>
      <c r="O1707" t="s">
        <v>62</v>
      </c>
      <c r="P1707" s="8">
        <v>45656</v>
      </c>
      <c r="Q1707" t="s">
        <v>3864</v>
      </c>
      <c r="R1707" t="s">
        <v>4310</v>
      </c>
      <c r="S1707" t="s">
        <v>1023</v>
      </c>
      <c r="T1707" t="s">
        <v>1024</v>
      </c>
      <c r="V1707">
        <v>558332340548</v>
      </c>
      <c r="Y1707" t="s">
        <v>1025</v>
      </c>
      <c r="Z1707" t="s">
        <v>106</v>
      </c>
      <c r="AA1707" t="s">
        <v>1026</v>
      </c>
      <c r="AB1707" t="s">
        <v>1027</v>
      </c>
      <c r="AC1707">
        <v>58108646</v>
      </c>
      <c r="AD1707" t="s">
        <v>1028</v>
      </c>
      <c r="AE1707" t="s">
        <v>1029</v>
      </c>
      <c r="AF1707">
        <v>29</v>
      </c>
      <c r="AG1707" t="s">
        <v>1030</v>
      </c>
      <c r="AM1707" t="s">
        <v>256</v>
      </c>
      <c r="AO1707" t="s">
        <v>104</v>
      </c>
      <c r="AP17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Row],[Comentário]]=back!C1708,back!B1708,""))))))))</f>
        <v/>
      </c>
      <c r="AQ17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8" spans="1:44" x14ac:dyDescent="0.25">
      <c r="A1708" t="s">
        <v>5298</v>
      </c>
      <c r="B1708">
        <v>136576878</v>
      </c>
      <c r="C1708" t="s">
        <v>62</v>
      </c>
      <c r="G1708" t="s">
        <v>101</v>
      </c>
      <c r="I1708">
        <v>41058387</v>
      </c>
      <c r="J1708" t="s">
        <v>1021</v>
      </c>
      <c r="K1708" s="9">
        <v>45656.370034722226</v>
      </c>
      <c r="L1708" s="9">
        <v>45656.369270833333</v>
      </c>
      <c r="M1708" s="9">
        <v>45656.370034722226</v>
      </c>
      <c r="N1708" t="s">
        <v>62</v>
      </c>
      <c r="O1708" t="s">
        <v>62</v>
      </c>
      <c r="P1708" s="8">
        <v>45656</v>
      </c>
      <c r="Q1708" t="s">
        <v>3864</v>
      </c>
      <c r="R1708" t="s">
        <v>4311</v>
      </c>
      <c r="S1708" t="s">
        <v>1023</v>
      </c>
      <c r="T1708" t="s">
        <v>1024</v>
      </c>
      <c r="V1708">
        <v>558332340548</v>
      </c>
      <c r="Y1708" t="s">
        <v>1025</v>
      </c>
      <c r="Z1708" t="s">
        <v>106</v>
      </c>
      <c r="AA1708" t="s">
        <v>1026</v>
      </c>
      <c r="AB1708" t="s">
        <v>1027</v>
      </c>
      <c r="AC1708">
        <v>58108646</v>
      </c>
      <c r="AD1708" t="s">
        <v>1028</v>
      </c>
      <c r="AE1708" t="s">
        <v>1029</v>
      </c>
      <c r="AF1708">
        <v>29</v>
      </c>
      <c r="AG1708" t="s">
        <v>1030</v>
      </c>
      <c r="AM1708" t="s">
        <v>256</v>
      </c>
      <c r="AO1708" t="s">
        <v>104</v>
      </c>
      <c r="AP17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Row],[Comentário]]=back!C1709,back!B1709,""))))))))</f>
        <v/>
      </c>
      <c r="AQ17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9" spans="1:44" x14ac:dyDescent="0.25">
      <c r="A1709" t="s">
        <v>5298</v>
      </c>
      <c r="B1709">
        <v>136576850</v>
      </c>
      <c r="C1709" t="s">
        <v>62</v>
      </c>
      <c r="E1709">
        <v>28592362</v>
      </c>
      <c r="F1709" t="s">
        <v>1022</v>
      </c>
      <c r="G1709" t="s">
        <v>101</v>
      </c>
      <c r="I1709">
        <v>41058387</v>
      </c>
      <c r="J1709" t="s">
        <v>1021</v>
      </c>
      <c r="K1709" s="9">
        <v>45656.369305555556</v>
      </c>
      <c r="L1709" s="9">
        <v>45656.368032407408</v>
      </c>
      <c r="M1709" s="9">
        <v>45656.369305555556</v>
      </c>
      <c r="N1709" t="s">
        <v>62</v>
      </c>
      <c r="O1709" t="s">
        <v>62</v>
      </c>
      <c r="P1709" s="8">
        <v>45656</v>
      </c>
      <c r="Q1709" t="s">
        <v>3864</v>
      </c>
      <c r="R1709" t="s">
        <v>4312</v>
      </c>
      <c r="S1709" t="s">
        <v>1023</v>
      </c>
      <c r="T1709" t="s">
        <v>1024</v>
      </c>
      <c r="V1709">
        <v>558332340548</v>
      </c>
      <c r="Y1709" t="s">
        <v>1025</v>
      </c>
      <c r="Z1709" t="s">
        <v>106</v>
      </c>
      <c r="AA1709" t="s">
        <v>1026</v>
      </c>
      <c r="AB1709" t="s">
        <v>1027</v>
      </c>
      <c r="AC1709">
        <v>58108646</v>
      </c>
      <c r="AD1709" t="s">
        <v>1028</v>
      </c>
      <c r="AE1709" t="s">
        <v>1029</v>
      </c>
      <c r="AF1709">
        <v>29</v>
      </c>
      <c r="AG1709" t="s">
        <v>1030</v>
      </c>
      <c r="AM1709" t="s">
        <v>256</v>
      </c>
      <c r="AP17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Row],[Comentário]]=back!C1710,back!B1710,""))))))))</f>
        <v/>
      </c>
      <c r="AQ17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0" spans="1:44" x14ac:dyDescent="0.25">
      <c r="A1710" t="s">
        <v>5298</v>
      </c>
      <c r="B1710">
        <v>136576788</v>
      </c>
      <c r="C1710" t="s">
        <v>62</v>
      </c>
      <c r="E1710">
        <v>28592401</v>
      </c>
      <c r="F1710" t="s">
        <v>1032</v>
      </c>
      <c r="G1710" t="s">
        <v>101</v>
      </c>
      <c r="I1710">
        <v>41058394</v>
      </c>
      <c r="J1710" t="s">
        <v>1031</v>
      </c>
      <c r="K1710" s="9">
        <v>45656.367974537039</v>
      </c>
      <c r="L1710" s="9">
        <v>45656.365960648145</v>
      </c>
      <c r="M1710" s="9">
        <v>45656.367974537039</v>
      </c>
      <c r="N1710" t="s">
        <v>62</v>
      </c>
      <c r="O1710" t="s">
        <v>62</v>
      </c>
      <c r="P1710" s="8">
        <v>45656</v>
      </c>
      <c r="Q1710" t="s">
        <v>3864</v>
      </c>
      <c r="R1710" t="s">
        <v>4313</v>
      </c>
      <c r="S1710" t="s">
        <v>1033</v>
      </c>
      <c r="Z1710" t="s">
        <v>106</v>
      </c>
      <c r="AA1710" t="s">
        <v>107</v>
      </c>
      <c r="AB1710" t="s">
        <v>844</v>
      </c>
      <c r="AC1710">
        <v>18052280</v>
      </c>
      <c r="AD1710" t="s">
        <v>1034</v>
      </c>
      <c r="AE1710" t="s">
        <v>1035</v>
      </c>
      <c r="AF1710">
        <v>1124</v>
      </c>
      <c r="AM1710" t="s">
        <v>222</v>
      </c>
      <c r="AP17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Row],[Comentário]]=back!C1711,back!B1711,""))))))))</f>
        <v/>
      </c>
      <c r="AQ17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1" spans="1:44" x14ac:dyDescent="0.25">
      <c r="A1711" t="s">
        <v>5298</v>
      </c>
      <c r="B1711">
        <v>136576673</v>
      </c>
      <c r="C1711" t="s">
        <v>62</v>
      </c>
      <c r="G1711" t="s">
        <v>101</v>
      </c>
      <c r="I1711">
        <v>41058413</v>
      </c>
      <c r="J1711" t="s">
        <v>1043</v>
      </c>
      <c r="K1711" s="9">
        <v>45656.365659722222</v>
      </c>
      <c r="L1711" s="9">
        <v>45656.36478009259</v>
      </c>
      <c r="M1711" s="9">
        <v>45656.365659722222</v>
      </c>
      <c r="N1711" t="s">
        <v>62</v>
      </c>
      <c r="O1711" t="s">
        <v>62</v>
      </c>
      <c r="P1711" s="8">
        <v>45656</v>
      </c>
      <c r="Q1711" t="s">
        <v>3864</v>
      </c>
      <c r="R1711" t="s">
        <v>4314</v>
      </c>
      <c r="S1711" t="s">
        <v>1045</v>
      </c>
      <c r="T1711" t="s">
        <v>1046</v>
      </c>
      <c r="V1711">
        <v>555435353516</v>
      </c>
      <c r="Y1711" t="s">
        <v>1047</v>
      </c>
      <c r="Z1711" t="s">
        <v>106</v>
      </c>
      <c r="AA1711" t="s">
        <v>1048</v>
      </c>
      <c r="AB1711" t="s">
        <v>1049</v>
      </c>
      <c r="AC1711">
        <v>95052250</v>
      </c>
      <c r="AD1711" t="s">
        <v>1050</v>
      </c>
      <c r="AE1711" t="s">
        <v>1051</v>
      </c>
      <c r="AF1711">
        <v>470</v>
      </c>
      <c r="AM1711" t="s">
        <v>222</v>
      </c>
      <c r="AO1711" t="s">
        <v>104</v>
      </c>
      <c r="AP17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Row],[Comentário]]=back!C1712,back!B1712,""))))))))</f>
        <v/>
      </c>
      <c r="AQ17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2" spans="1:44" x14ac:dyDescent="0.25">
      <c r="A1712" t="s">
        <v>5298</v>
      </c>
      <c r="B1712">
        <v>136576612</v>
      </c>
      <c r="C1712" t="s">
        <v>62</v>
      </c>
      <c r="E1712">
        <v>28592401</v>
      </c>
      <c r="F1712" t="s">
        <v>1032</v>
      </c>
      <c r="G1712" t="s">
        <v>101</v>
      </c>
      <c r="I1712">
        <v>41058394</v>
      </c>
      <c r="J1712" t="s">
        <v>1031</v>
      </c>
      <c r="K1712" s="9">
        <v>45656.364340277774</v>
      </c>
      <c r="L1712" s="9">
        <v>45656.36215277778</v>
      </c>
      <c r="M1712" s="9">
        <v>45656.364340277774</v>
      </c>
      <c r="N1712" t="s">
        <v>62</v>
      </c>
      <c r="O1712" t="s">
        <v>62</v>
      </c>
      <c r="P1712" s="8">
        <v>45656</v>
      </c>
      <c r="Q1712" t="s">
        <v>3864</v>
      </c>
      <c r="R1712" t="s">
        <v>4313</v>
      </c>
      <c r="S1712" t="s">
        <v>1033</v>
      </c>
      <c r="Z1712" t="s">
        <v>106</v>
      </c>
      <c r="AA1712" t="s">
        <v>107</v>
      </c>
      <c r="AB1712" t="s">
        <v>844</v>
      </c>
      <c r="AC1712">
        <v>18052280</v>
      </c>
      <c r="AD1712" t="s">
        <v>1034</v>
      </c>
      <c r="AE1712" t="s">
        <v>1035</v>
      </c>
      <c r="AF1712">
        <v>1124</v>
      </c>
      <c r="AM1712" t="s">
        <v>222</v>
      </c>
      <c r="AP17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Row],[Comentário]]=back!C1713,back!B1713,""))))))))</f>
        <v/>
      </c>
      <c r="AQ17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3" spans="1:44" x14ac:dyDescent="0.25">
      <c r="A1713" t="s">
        <v>5298</v>
      </c>
      <c r="B1713">
        <v>136576475</v>
      </c>
      <c r="C1713" t="s">
        <v>62</v>
      </c>
      <c r="E1713">
        <v>28592425</v>
      </c>
      <c r="F1713" t="s">
        <v>1037</v>
      </c>
      <c r="G1713" t="s">
        <v>101</v>
      </c>
      <c r="I1713">
        <v>41058404</v>
      </c>
      <c r="J1713" t="s">
        <v>1036</v>
      </c>
      <c r="K1713" s="9">
        <v>45656.361886574072</v>
      </c>
      <c r="L1713" s="9">
        <v>45656.361342592594</v>
      </c>
      <c r="M1713" s="9">
        <v>45656.361886574072</v>
      </c>
      <c r="N1713" t="s">
        <v>62</v>
      </c>
      <c r="O1713" t="s">
        <v>62</v>
      </c>
      <c r="P1713" s="8">
        <v>45656</v>
      </c>
      <c r="Q1713" t="s">
        <v>3864</v>
      </c>
      <c r="R1713" t="s">
        <v>4315</v>
      </c>
      <c r="S1713" t="s">
        <v>1038</v>
      </c>
      <c r="Y1713" t="s">
        <v>1039</v>
      </c>
      <c r="Z1713" t="s">
        <v>106</v>
      </c>
      <c r="AA1713" t="s">
        <v>107</v>
      </c>
      <c r="AB1713" t="s">
        <v>110</v>
      </c>
      <c r="AC1713">
        <v>4578910</v>
      </c>
      <c r="AD1713" t="s">
        <v>1040</v>
      </c>
      <c r="AE1713" t="s">
        <v>1041</v>
      </c>
      <c r="AF1713">
        <v>12901</v>
      </c>
      <c r="AG1713" t="s">
        <v>1042</v>
      </c>
      <c r="AM1713" t="s">
        <v>222</v>
      </c>
      <c r="AP17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Row],[Comentário]]=back!C1714,back!B1714,""))))))))</f>
        <v/>
      </c>
      <c r="AQ17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4" spans="1:44" x14ac:dyDescent="0.25">
      <c r="A1714" t="s">
        <v>5298</v>
      </c>
      <c r="B1714">
        <v>136576440</v>
      </c>
      <c r="C1714" t="s">
        <v>62</v>
      </c>
      <c r="E1714">
        <v>28592443</v>
      </c>
      <c r="F1714" t="s">
        <v>1044</v>
      </c>
      <c r="G1714" t="s">
        <v>101</v>
      </c>
      <c r="I1714">
        <v>41058413</v>
      </c>
      <c r="J1714" t="s">
        <v>1043</v>
      </c>
      <c r="K1714" s="9">
        <v>45656.361307870371</v>
      </c>
      <c r="L1714" s="9">
        <v>45656.36041666667</v>
      </c>
      <c r="M1714" s="9">
        <v>45656.361307870371</v>
      </c>
      <c r="N1714" t="s">
        <v>62</v>
      </c>
      <c r="O1714" t="s">
        <v>62</v>
      </c>
      <c r="P1714" s="8">
        <v>45656</v>
      </c>
      <c r="Q1714" t="s">
        <v>3864</v>
      </c>
      <c r="R1714" t="s">
        <v>4316</v>
      </c>
      <c r="S1714" t="s">
        <v>1045</v>
      </c>
      <c r="T1714" t="s">
        <v>1046</v>
      </c>
      <c r="V1714">
        <v>555435353516</v>
      </c>
      <c r="Y1714" t="s">
        <v>1047</v>
      </c>
      <c r="Z1714" t="s">
        <v>106</v>
      </c>
      <c r="AA1714" t="s">
        <v>1048</v>
      </c>
      <c r="AB1714" t="s">
        <v>1049</v>
      </c>
      <c r="AC1714">
        <v>95052250</v>
      </c>
      <c r="AD1714" t="s">
        <v>1050</v>
      </c>
      <c r="AE1714" t="s">
        <v>1051</v>
      </c>
      <c r="AF1714">
        <v>470</v>
      </c>
      <c r="AM1714" t="s">
        <v>222</v>
      </c>
      <c r="AP17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Row],[Comentário]]=back!C1715,back!B1715,""))))))))</f>
        <v/>
      </c>
      <c r="AQ17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5" spans="1:44" x14ac:dyDescent="0.25">
      <c r="A1715" t="s">
        <v>5298</v>
      </c>
      <c r="B1715">
        <v>136576384</v>
      </c>
      <c r="C1715" t="s">
        <v>62</v>
      </c>
      <c r="E1715">
        <v>28592443</v>
      </c>
      <c r="F1715" t="s">
        <v>1044</v>
      </c>
      <c r="G1715" t="s">
        <v>101</v>
      </c>
      <c r="I1715">
        <v>41058413</v>
      </c>
      <c r="J1715" t="s">
        <v>1043</v>
      </c>
      <c r="K1715" s="9">
        <v>45656.36041666667</v>
      </c>
      <c r="L1715" s="9">
        <v>45656.359594907408</v>
      </c>
      <c r="M1715" s="9">
        <v>45656.36041666667</v>
      </c>
      <c r="N1715" t="s">
        <v>62</v>
      </c>
      <c r="O1715" t="s">
        <v>62</v>
      </c>
      <c r="P1715" s="8">
        <v>45656</v>
      </c>
      <c r="Q1715" t="s">
        <v>3864</v>
      </c>
      <c r="R1715" t="s">
        <v>4314</v>
      </c>
      <c r="S1715" t="s">
        <v>1045</v>
      </c>
      <c r="T1715" t="s">
        <v>1046</v>
      </c>
      <c r="V1715">
        <v>555435353516</v>
      </c>
      <c r="Y1715" t="s">
        <v>1047</v>
      </c>
      <c r="Z1715" t="s">
        <v>106</v>
      </c>
      <c r="AA1715" t="s">
        <v>1048</v>
      </c>
      <c r="AB1715" t="s">
        <v>1049</v>
      </c>
      <c r="AC1715">
        <v>95052250</v>
      </c>
      <c r="AD1715" t="s">
        <v>1050</v>
      </c>
      <c r="AE1715" t="s">
        <v>1051</v>
      </c>
      <c r="AF1715">
        <v>470</v>
      </c>
      <c r="AM1715" t="s">
        <v>222</v>
      </c>
      <c r="AP17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Row],[Comentário]]=back!C1716,back!B1716,""))))))))</f>
        <v/>
      </c>
      <c r="AQ17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6" spans="1:44" x14ac:dyDescent="0.25">
      <c r="A1716" t="s">
        <v>5298</v>
      </c>
      <c r="B1716">
        <v>136576336</v>
      </c>
      <c r="C1716" t="s">
        <v>62</v>
      </c>
      <c r="E1716">
        <v>28592443</v>
      </c>
      <c r="F1716" t="s">
        <v>1044</v>
      </c>
      <c r="G1716" t="s">
        <v>101</v>
      </c>
      <c r="I1716">
        <v>41058413</v>
      </c>
      <c r="J1716" t="s">
        <v>1043</v>
      </c>
      <c r="K1716" s="9">
        <v>45656.3596412037</v>
      </c>
      <c r="L1716" s="9">
        <v>45656.358784722222</v>
      </c>
      <c r="M1716" s="9">
        <v>45656.3596412037</v>
      </c>
      <c r="N1716" t="s">
        <v>62</v>
      </c>
      <c r="O1716" t="s">
        <v>62</v>
      </c>
      <c r="P1716" s="8">
        <v>45656</v>
      </c>
      <c r="Q1716" t="s">
        <v>3864</v>
      </c>
      <c r="R1716" t="s">
        <v>4317</v>
      </c>
      <c r="S1716" t="s">
        <v>1045</v>
      </c>
      <c r="T1716" t="s">
        <v>1046</v>
      </c>
      <c r="V1716">
        <v>555435353516</v>
      </c>
      <c r="Y1716" t="s">
        <v>1047</v>
      </c>
      <c r="Z1716" t="s">
        <v>106</v>
      </c>
      <c r="AA1716" t="s">
        <v>1048</v>
      </c>
      <c r="AB1716" t="s">
        <v>1049</v>
      </c>
      <c r="AC1716">
        <v>95052250</v>
      </c>
      <c r="AD1716" t="s">
        <v>1050</v>
      </c>
      <c r="AE1716" t="s">
        <v>1051</v>
      </c>
      <c r="AF1716">
        <v>470</v>
      </c>
      <c r="AM1716" t="s">
        <v>222</v>
      </c>
      <c r="AP17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Row],[Comentário]]=back!C1717,back!B1717,""))))))))</f>
        <v/>
      </c>
      <c r="AQ17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7" spans="1:44" x14ac:dyDescent="0.25">
      <c r="A1717" t="s">
        <v>5298</v>
      </c>
      <c r="B1717">
        <v>136576299</v>
      </c>
      <c r="C1717" t="s">
        <v>62</v>
      </c>
      <c r="E1717">
        <v>28599410</v>
      </c>
      <c r="F1717" t="s">
        <v>2632</v>
      </c>
      <c r="G1717" t="s">
        <v>101</v>
      </c>
      <c r="I1717">
        <v>41063726</v>
      </c>
      <c r="J1717" t="s">
        <v>2631</v>
      </c>
      <c r="K1717" s="9">
        <v>45656.358599537038</v>
      </c>
      <c r="L1717" s="9">
        <v>45656.355844907404</v>
      </c>
      <c r="M1717" s="9">
        <v>45656.358599537038</v>
      </c>
      <c r="N1717" t="s">
        <v>62</v>
      </c>
      <c r="O1717" t="s">
        <v>62</v>
      </c>
      <c r="P1717" s="8">
        <v>45656</v>
      </c>
      <c r="Q1717" t="s">
        <v>3864</v>
      </c>
      <c r="R1717" t="s">
        <v>4318</v>
      </c>
      <c r="S1717" t="s">
        <v>2633</v>
      </c>
      <c r="Y1717" t="s">
        <v>2634</v>
      </c>
      <c r="Z1717" t="s">
        <v>106</v>
      </c>
      <c r="AA1717" t="s">
        <v>107</v>
      </c>
      <c r="AB1717" t="s">
        <v>171</v>
      </c>
      <c r="AC1717">
        <v>6460200</v>
      </c>
      <c r="AD1717" t="s">
        <v>2635</v>
      </c>
      <c r="AE1717" t="s">
        <v>2636</v>
      </c>
      <c r="AF1717">
        <v>1810</v>
      </c>
      <c r="AG1717" t="s">
        <v>2637</v>
      </c>
      <c r="AM1717" t="s">
        <v>222</v>
      </c>
      <c r="AP17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Row],[Comentário]]=back!C1718,back!B1718,""))))))))</f>
        <v/>
      </c>
      <c r="AQ17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8" spans="1:44" x14ac:dyDescent="0.25">
      <c r="A1718" t="s">
        <v>5298</v>
      </c>
      <c r="B1718">
        <v>136576165</v>
      </c>
      <c r="C1718" t="s">
        <v>62</v>
      </c>
      <c r="E1718">
        <v>28599410</v>
      </c>
      <c r="F1718" t="s">
        <v>2632</v>
      </c>
      <c r="G1718" t="s">
        <v>101</v>
      </c>
      <c r="I1718">
        <v>41063726</v>
      </c>
      <c r="J1718" t="s">
        <v>2631</v>
      </c>
      <c r="K1718" s="9">
        <v>45656.355381944442</v>
      </c>
      <c r="L1718" s="9">
        <v>45656.354803240742</v>
      </c>
      <c r="M1718" s="9">
        <v>45656.355381944442</v>
      </c>
      <c r="N1718" t="s">
        <v>62</v>
      </c>
      <c r="O1718" t="s">
        <v>62</v>
      </c>
      <c r="P1718" s="8">
        <v>45656</v>
      </c>
      <c r="Q1718" t="s">
        <v>3864</v>
      </c>
      <c r="R1718" t="s">
        <v>4319</v>
      </c>
      <c r="S1718" t="s">
        <v>2633</v>
      </c>
      <c r="Y1718" t="s">
        <v>2634</v>
      </c>
      <c r="Z1718" t="s">
        <v>106</v>
      </c>
      <c r="AA1718" t="s">
        <v>107</v>
      </c>
      <c r="AB1718" t="s">
        <v>171</v>
      </c>
      <c r="AC1718">
        <v>6460200</v>
      </c>
      <c r="AD1718" t="s">
        <v>2635</v>
      </c>
      <c r="AE1718" t="s">
        <v>2636</v>
      </c>
      <c r="AF1718">
        <v>1810</v>
      </c>
      <c r="AG1718" t="s">
        <v>2637</v>
      </c>
      <c r="AM1718" t="s">
        <v>222</v>
      </c>
      <c r="AP17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Row],[Comentário]]=back!C1719,back!B1719,""))))))))</f>
        <v/>
      </c>
      <c r="AQ17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9" spans="1:44" x14ac:dyDescent="0.25">
      <c r="A1719" t="s">
        <v>5298</v>
      </c>
      <c r="B1719">
        <v>136576143</v>
      </c>
      <c r="C1719" t="s">
        <v>62</v>
      </c>
      <c r="E1719">
        <v>28599410</v>
      </c>
      <c r="F1719" t="s">
        <v>2632</v>
      </c>
      <c r="G1719" t="s">
        <v>101</v>
      </c>
      <c r="I1719">
        <v>41063726</v>
      </c>
      <c r="J1719" t="s">
        <v>2631</v>
      </c>
      <c r="K1719" s="9">
        <v>45656.354872685188</v>
      </c>
      <c r="L1719" s="9">
        <v>45656.35434027778</v>
      </c>
      <c r="M1719" s="9">
        <v>45656.354872685188</v>
      </c>
      <c r="N1719" t="s">
        <v>62</v>
      </c>
      <c r="O1719" t="s">
        <v>62</v>
      </c>
      <c r="P1719" s="8">
        <v>45656</v>
      </c>
      <c r="Q1719" t="s">
        <v>3864</v>
      </c>
      <c r="R1719" t="s">
        <v>4318</v>
      </c>
      <c r="S1719" t="s">
        <v>2633</v>
      </c>
      <c r="Y1719" t="s">
        <v>2634</v>
      </c>
      <c r="Z1719" t="s">
        <v>106</v>
      </c>
      <c r="AA1719" t="s">
        <v>107</v>
      </c>
      <c r="AB1719" t="s">
        <v>171</v>
      </c>
      <c r="AC1719">
        <v>6460200</v>
      </c>
      <c r="AD1719" t="s">
        <v>2635</v>
      </c>
      <c r="AE1719" t="s">
        <v>2636</v>
      </c>
      <c r="AF1719">
        <v>1810</v>
      </c>
      <c r="AG1719" t="s">
        <v>2637</v>
      </c>
      <c r="AM1719" t="s">
        <v>222</v>
      </c>
      <c r="AP17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Row],[Comentário]]=back!C1720,back!B1720,""))))))))</f>
        <v/>
      </c>
      <c r="AQ17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0" spans="1:44" x14ac:dyDescent="0.25">
      <c r="A1720" t="s">
        <v>5298</v>
      </c>
      <c r="B1720">
        <v>136576126</v>
      </c>
      <c r="C1720" t="s">
        <v>62</v>
      </c>
      <c r="E1720">
        <v>28599454</v>
      </c>
      <c r="F1720" t="s">
        <v>1053</v>
      </c>
      <c r="G1720" t="s">
        <v>101</v>
      </c>
      <c r="I1720">
        <v>41063756</v>
      </c>
      <c r="J1720" t="s">
        <v>1052</v>
      </c>
      <c r="K1720" s="9">
        <v>45656.35429398148</v>
      </c>
      <c r="L1720" s="9">
        <v>45656.353437500002</v>
      </c>
      <c r="M1720" s="9">
        <v>45656.35429398148</v>
      </c>
      <c r="N1720" t="s">
        <v>62</v>
      </c>
      <c r="O1720" t="s">
        <v>62</v>
      </c>
      <c r="P1720" s="8">
        <v>45656</v>
      </c>
      <c r="Q1720" t="s">
        <v>3864</v>
      </c>
      <c r="R1720" t="s">
        <v>4320</v>
      </c>
      <c r="S1720" t="s">
        <v>1054</v>
      </c>
      <c r="Y1720" t="s">
        <v>1055</v>
      </c>
      <c r="Z1720" t="s">
        <v>106</v>
      </c>
      <c r="AA1720" t="s">
        <v>148</v>
      </c>
      <c r="AB1720" t="s">
        <v>1056</v>
      </c>
      <c r="AC1720">
        <v>25231210</v>
      </c>
      <c r="AD1720" t="s">
        <v>1057</v>
      </c>
      <c r="AE1720" t="s">
        <v>1058</v>
      </c>
      <c r="AF1720">
        <v>847</v>
      </c>
      <c r="AG1720" t="s">
        <v>1059</v>
      </c>
      <c r="AM1720" t="s">
        <v>222</v>
      </c>
      <c r="AP17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Row],[Comentário]]=back!C1721,back!B1721,""))))))))</f>
        <v/>
      </c>
      <c r="AQ17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1" spans="1:44" x14ac:dyDescent="0.25">
      <c r="A1721" t="s">
        <v>5298</v>
      </c>
      <c r="B1721">
        <v>136576094</v>
      </c>
      <c r="C1721" t="s">
        <v>62</v>
      </c>
      <c r="E1721">
        <v>28599475</v>
      </c>
      <c r="F1721" t="s">
        <v>1061</v>
      </c>
      <c r="G1721" t="s">
        <v>101</v>
      </c>
      <c r="I1721">
        <v>41063769</v>
      </c>
      <c r="J1721" t="s">
        <v>1060</v>
      </c>
      <c r="K1721" s="9">
        <v>45656.353402777779</v>
      </c>
      <c r="L1721" s="9">
        <v>45656.3515162037</v>
      </c>
      <c r="M1721" s="9">
        <v>45656.353402777779</v>
      </c>
      <c r="N1721" t="s">
        <v>62</v>
      </c>
      <c r="O1721" t="s">
        <v>62</v>
      </c>
      <c r="P1721" s="8">
        <v>45656</v>
      </c>
      <c r="Q1721" t="s">
        <v>3864</v>
      </c>
      <c r="R1721" t="s">
        <v>4321</v>
      </c>
      <c r="S1721" t="s">
        <v>1062</v>
      </c>
      <c r="T1721" t="s">
        <v>1063</v>
      </c>
      <c r="Y1721" t="s">
        <v>1064</v>
      </c>
      <c r="Z1721" t="s">
        <v>106</v>
      </c>
      <c r="AA1721" t="s">
        <v>128</v>
      </c>
      <c r="AB1721" t="s">
        <v>1065</v>
      </c>
      <c r="AC1721">
        <v>75400000</v>
      </c>
      <c r="AD1721" t="s">
        <v>1066</v>
      </c>
      <c r="AE1721" t="s">
        <v>1067</v>
      </c>
      <c r="AF1721">
        <v>0</v>
      </c>
      <c r="AG1721" t="s">
        <v>1068</v>
      </c>
      <c r="AM1721" t="s">
        <v>222</v>
      </c>
      <c r="AP17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Row],[Comentário]]=back!C1722,back!B1722,""))))))))</f>
        <v/>
      </c>
      <c r="AQ17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2" spans="1:44" x14ac:dyDescent="0.25">
      <c r="A1722" t="s">
        <v>5298</v>
      </c>
      <c r="B1722">
        <v>136575995</v>
      </c>
      <c r="C1722" t="s">
        <v>62</v>
      </c>
      <c r="E1722">
        <v>28599495</v>
      </c>
      <c r="F1722" t="s">
        <v>1070</v>
      </c>
      <c r="G1722" t="s">
        <v>101</v>
      </c>
      <c r="I1722">
        <v>41063779</v>
      </c>
      <c r="J1722" t="s">
        <v>1069</v>
      </c>
      <c r="K1722" s="9">
        <v>45656.351307870369</v>
      </c>
      <c r="L1722" s="9">
        <v>45656.351134259261</v>
      </c>
      <c r="M1722" s="9">
        <v>45656.351307870369</v>
      </c>
      <c r="N1722" t="s">
        <v>62</v>
      </c>
      <c r="O1722" t="s">
        <v>62</v>
      </c>
      <c r="P1722" s="8">
        <v>45656</v>
      </c>
      <c r="Q1722" t="s">
        <v>3864</v>
      </c>
      <c r="R1722" t="s">
        <v>4322</v>
      </c>
      <c r="S1722" t="s">
        <v>1071</v>
      </c>
      <c r="T1722" t="s">
        <v>1072</v>
      </c>
      <c r="V1722">
        <v>552732445321</v>
      </c>
      <c r="Y1722" t="s">
        <v>1073</v>
      </c>
      <c r="Z1722" t="s">
        <v>106</v>
      </c>
      <c r="AA1722" t="s">
        <v>1074</v>
      </c>
      <c r="AB1722" t="s">
        <v>1075</v>
      </c>
      <c r="AC1722">
        <v>29112410</v>
      </c>
      <c r="AD1722" t="s">
        <v>1076</v>
      </c>
      <c r="AE1722" t="s">
        <v>1077</v>
      </c>
      <c r="AF1722">
        <v>0</v>
      </c>
      <c r="AM1722" t="s">
        <v>222</v>
      </c>
      <c r="AP17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Row],[Comentário]]=back!C1723,back!B1723,""))))))))</f>
        <v/>
      </c>
      <c r="AQ17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3" spans="1:44" x14ac:dyDescent="0.25">
      <c r="A1723" t="s">
        <v>5298</v>
      </c>
      <c r="B1723">
        <v>136575973</v>
      </c>
      <c r="C1723" t="s">
        <v>62</v>
      </c>
      <c r="E1723">
        <v>28599495</v>
      </c>
      <c r="F1723" t="s">
        <v>1070</v>
      </c>
      <c r="G1723" t="s">
        <v>101</v>
      </c>
      <c r="I1723">
        <v>41063779</v>
      </c>
      <c r="J1723" t="s">
        <v>1069</v>
      </c>
      <c r="K1723" s="9">
        <v>45656.351099537038</v>
      </c>
      <c r="L1723" s="9">
        <v>45656.350914351853</v>
      </c>
      <c r="M1723" s="9">
        <v>45656.351099537038</v>
      </c>
      <c r="N1723" t="s">
        <v>62</v>
      </c>
      <c r="O1723" t="s">
        <v>62</v>
      </c>
      <c r="P1723" s="8">
        <v>45656</v>
      </c>
      <c r="Q1723" t="s">
        <v>3864</v>
      </c>
      <c r="R1723" t="s">
        <v>4323</v>
      </c>
      <c r="S1723" t="s">
        <v>1071</v>
      </c>
      <c r="T1723" t="s">
        <v>1072</v>
      </c>
      <c r="V1723">
        <v>552732445321</v>
      </c>
      <c r="Y1723" t="s">
        <v>1073</v>
      </c>
      <c r="Z1723" t="s">
        <v>106</v>
      </c>
      <c r="AA1723" t="s">
        <v>1074</v>
      </c>
      <c r="AB1723" t="s">
        <v>1075</v>
      </c>
      <c r="AC1723">
        <v>29112410</v>
      </c>
      <c r="AD1723" t="s">
        <v>1076</v>
      </c>
      <c r="AE1723" t="s">
        <v>1077</v>
      </c>
      <c r="AF1723">
        <v>0</v>
      </c>
      <c r="AM1723" t="s">
        <v>222</v>
      </c>
      <c r="AP17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Row],[Comentário]]=back!C1724,back!B1724,""))))))))</f>
        <v/>
      </c>
      <c r="AQ17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4" spans="1:44" x14ac:dyDescent="0.25">
      <c r="A1724" t="s">
        <v>5298</v>
      </c>
      <c r="B1724">
        <v>136575961</v>
      </c>
      <c r="C1724" t="s">
        <v>62</v>
      </c>
      <c r="E1724">
        <v>28599524</v>
      </c>
      <c r="F1724" t="s">
        <v>1079</v>
      </c>
      <c r="G1724" t="s">
        <v>101</v>
      </c>
      <c r="I1724">
        <v>41063792</v>
      </c>
      <c r="J1724" t="s">
        <v>1078</v>
      </c>
      <c r="K1724" s="9">
        <v>45656.350868055553</v>
      </c>
      <c r="L1724" s="9">
        <v>45656.350023148145</v>
      </c>
      <c r="M1724" s="9">
        <v>45656.350868055553</v>
      </c>
      <c r="N1724" t="s">
        <v>62</v>
      </c>
      <c r="O1724" t="s">
        <v>62</v>
      </c>
      <c r="P1724" s="8">
        <v>45656</v>
      </c>
      <c r="Q1724" t="s">
        <v>3864</v>
      </c>
      <c r="R1724" t="s">
        <v>4324</v>
      </c>
      <c r="S1724" t="s">
        <v>1080</v>
      </c>
      <c r="T1724" t="s">
        <v>1081</v>
      </c>
      <c r="Y1724" t="s">
        <v>1082</v>
      </c>
      <c r="Z1724" t="s">
        <v>106</v>
      </c>
      <c r="AA1724" t="s">
        <v>107</v>
      </c>
      <c r="AB1724" t="s">
        <v>284</v>
      </c>
      <c r="AC1724">
        <v>13803340</v>
      </c>
      <c r="AD1724" t="s">
        <v>1083</v>
      </c>
      <c r="AE1724" t="s">
        <v>1084</v>
      </c>
      <c r="AF1724">
        <v>900</v>
      </c>
      <c r="AG1724" t="s">
        <v>1085</v>
      </c>
      <c r="AM1724" t="s">
        <v>222</v>
      </c>
      <c r="AP17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Row],[Comentário]]=back!C1725,back!B1725,""))))))))</f>
        <v/>
      </c>
      <c r="AQ17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5" spans="1:44" x14ac:dyDescent="0.25">
      <c r="A1725" t="s">
        <v>5298</v>
      </c>
      <c r="B1725">
        <v>136575936</v>
      </c>
      <c r="C1725" t="s">
        <v>62</v>
      </c>
      <c r="E1725">
        <v>28599524</v>
      </c>
      <c r="F1725" t="s">
        <v>1079</v>
      </c>
      <c r="G1725" t="s">
        <v>101</v>
      </c>
      <c r="I1725">
        <v>41063792</v>
      </c>
      <c r="J1725" t="s">
        <v>1078</v>
      </c>
      <c r="K1725" s="9">
        <v>45656.350081018521</v>
      </c>
      <c r="L1725" s="9">
        <v>45656.349421296298</v>
      </c>
      <c r="M1725" s="9">
        <v>45656.350081018521</v>
      </c>
      <c r="N1725" t="s">
        <v>62</v>
      </c>
      <c r="O1725" t="s">
        <v>62</v>
      </c>
      <c r="P1725" s="8">
        <v>45656</v>
      </c>
      <c r="Q1725" t="s">
        <v>3864</v>
      </c>
      <c r="R1725" t="s">
        <v>4325</v>
      </c>
      <c r="S1725" t="s">
        <v>1080</v>
      </c>
      <c r="T1725" t="s">
        <v>1081</v>
      </c>
      <c r="Y1725" t="s">
        <v>1082</v>
      </c>
      <c r="Z1725" t="s">
        <v>106</v>
      </c>
      <c r="AA1725" t="s">
        <v>107</v>
      </c>
      <c r="AB1725" t="s">
        <v>284</v>
      </c>
      <c r="AC1725">
        <v>13803340</v>
      </c>
      <c r="AD1725" t="s">
        <v>1083</v>
      </c>
      <c r="AE1725" t="s">
        <v>1084</v>
      </c>
      <c r="AF1725">
        <v>900</v>
      </c>
      <c r="AG1725" t="s">
        <v>1085</v>
      </c>
      <c r="AM1725" t="s">
        <v>222</v>
      </c>
      <c r="AP17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Row],[Comentário]]=back!C1726,back!B1726,""))))))))</f>
        <v/>
      </c>
      <c r="AQ17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6" spans="1:44" x14ac:dyDescent="0.25">
      <c r="A1726" t="s">
        <v>5298</v>
      </c>
      <c r="B1726">
        <v>136575912</v>
      </c>
      <c r="C1726" t="s">
        <v>62</v>
      </c>
      <c r="G1726" t="s">
        <v>101</v>
      </c>
      <c r="I1726">
        <v>41063792</v>
      </c>
      <c r="J1726" t="s">
        <v>1078</v>
      </c>
      <c r="K1726" s="9">
        <v>45656.349328703705</v>
      </c>
      <c r="L1726" s="9">
        <v>45656.349236111113</v>
      </c>
      <c r="M1726" s="9">
        <v>45656.349328703705</v>
      </c>
      <c r="N1726" t="s">
        <v>62</v>
      </c>
      <c r="O1726" t="s">
        <v>62</v>
      </c>
      <c r="P1726" s="8">
        <v>45656</v>
      </c>
      <c r="Q1726" t="s">
        <v>3864</v>
      </c>
      <c r="R1726" t="s">
        <v>4325</v>
      </c>
      <c r="S1726" t="s">
        <v>1080</v>
      </c>
      <c r="T1726" t="s">
        <v>1081</v>
      </c>
      <c r="Y1726" t="s">
        <v>1082</v>
      </c>
      <c r="Z1726" t="s">
        <v>106</v>
      </c>
      <c r="AA1726" t="s">
        <v>107</v>
      </c>
      <c r="AB1726" t="s">
        <v>284</v>
      </c>
      <c r="AC1726">
        <v>13803340</v>
      </c>
      <c r="AD1726" t="s">
        <v>1083</v>
      </c>
      <c r="AE1726" t="s">
        <v>1084</v>
      </c>
      <c r="AF1726">
        <v>900</v>
      </c>
      <c r="AG1726" t="s">
        <v>1085</v>
      </c>
      <c r="AM1726" t="s">
        <v>222</v>
      </c>
      <c r="AO1726" t="s">
        <v>104</v>
      </c>
      <c r="AP17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Row],[Comentário]]=back!C1727,back!B1727,""))))))))</f>
        <v/>
      </c>
      <c r="AQ17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7" spans="1:44" x14ac:dyDescent="0.25">
      <c r="A1727" t="s">
        <v>5298</v>
      </c>
      <c r="B1727">
        <v>136575892</v>
      </c>
      <c r="C1727" t="s">
        <v>62</v>
      </c>
      <c r="E1727">
        <v>28599537</v>
      </c>
      <c r="F1727" t="s">
        <v>1087</v>
      </c>
      <c r="G1727" t="s">
        <v>101</v>
      </c>
      <c r="I1727">
        <v>41063795</v>
      </c>
      <c r="J1727" t="s">
        <v>1086</v>
      </c>
      <c r="K1727" s="9">
        <v>45656.348715277774</v>
      </c>
      <c r="L1727" s="9">
        <v>45656.34778935185</v>
      </c>
      <c r="M1727" s="9">
        <v>45656.348715277774</v>
      </c>
      <c r="N1727" t="s">
        <v>62</v>
      </c>
      <c r="O1727" t="s">
        <v>62</v>
      </c>
      <c r="P1727" s="8">
        <v>45656</v>
      </c>
      <c r="Q1727" t="s">
        <v>3864</v>
      </c>
      <c r="R1727" t="s">
        <v>4326</v>
      </c>
      <c r="S1727" t="s">
        <v>1088</v>
      </c>
      <c r="T1727" t="s">
        <v>1089</v>
      </c>
      <c r="V1727">
        <v>551120246640</v>
      </c>
      <c r="Y1727" t="s">
        <v>1090</v>
      </c>
      <c r="Z1727" t="s">
        <v>106</v>
      </c>
      <c r="AA1727" t="s">
        <v>107</v>
      </c>
      <c r="AB1727" t="s">
        <v>110</v>
      </c>
      <c r="AC1727">
        <v>3389080</v>
      </c>
      <c r="AD1727" t="s">
        <v>1091</v>
      </c>
      <c r="AE1727" t="s">
        <v>1092</v>
      </c>
      <c r="AF1727">
        <v>317</v>
      </c>
      <c r="AM1727" t="s">
        <v>222</v>
      </c>
      <c r="AP17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Row],[Comentário]]=back!C1728,back!B1728,""))))))))</f>
        <v/>
      </c>
      <c r="AQ17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8" spans="1:44" x14ac:dyDescent="0.25">
      <c r="A1728" t="s">
        <v>5298</v>
      </c>
      <c r="B1728">
        <v>136575855</v>
      </c>
      <c r="C1728" t="s">
        <v>62</v>
      </c>
      <c r="E1728">
        <v>28599537</v>
      </c>
      <c r="F1728" t="s">
        <v>1087</v>
      </c>
      <c r="G1728" t="s">
        <v>101</v>
      </c>
      <c r="I1728">
        <v>41063795</v>
      </c>
      <c r="J1728" t="s">
        <v>1086</v>
      </c>
      <c r="K1728" s="9">
        <v>45656.347569444442</v>
      </c>
      <c r="L1728" s="9">
        <v>45656.347048611111</v>
      </c>
      <c r="M1728" s="9">
        <v>45656.347569444442</v>
      </c>
      <c r="N1728" t="s">
        <v>62</v>
      </c>
      <c r="O1728" t="s">
        <v>62</v>
      </c>
      <c r="P1728" s="8">
        <v>45656</v>
      </c>
      <c r="Q1728" t="s">
        <v>3864</v>
      </c>
      <c r="R1728" t="s">
        <v>4327</v>
      </c>
      <c r="S1728" t="s">
        <v>1088</v>
      </c>
      <c r="T1728" t="s">
        <v>1089</v>
      </c>
      <c r="V1728">
        <v>551120246640</v>
      </c>
      <c r="Y1728" t="s">
        <v>1090</v>
      </c>
      <c r="Z1728" t="s">
        <v>106</v>
      </c>
      <c r="AA1728" t="s">
        <v>107</v>
      </c>
      <c r="AB1728" t="s">
        <v>110</v>
      </c>
      <c r="AC1728">
        <v>3389080</v>
      </c>
      <c r="AD1728" t="s">
        <v>1091</v>
      </c>
      <c r="AE1728" t="s">
        <v>1092</v>
      </c>
      <c r="AF1728">
        <v>317</v>
      </c>
      <c r="AM1728" t="s">
        <v>222</v>
      </c>
      <c r="AP17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Row],[Comentário]]=back!C1729,back!B1729,""))))))))</f>
        <v/>
      </c>
      <c r="AQ17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9" spans="1:44" x14ac:dyDescent="0.25">
      <c r="A1729" t="s">
        <v>5298</v>
      </c>
      <c r="B1729">
        <v>136575833</v>
      </c>
      <c r="C1729" t="s">
        <v>62</v>
      </c>
      <c r="E1729">
        <v>28599537</v>
      </c>
      <c r="F1729" t="s">
        <v>1087</v>
      </c>
      <c r="G1729" t="s">
        <v>101</v>
      </c>
      <c r="I1729">
        <v>41063795</v>
      </c>
      <c r="J1729" t="s">
        <v>1086</v>
      </c>
      <c r="K1729" s="9">
        <v>45656.347060185188</v>
      </c>
      <c r="L1729" s="9">
        <v>45656.346851851849</v>
      </c>
      <c r="M1729" s="9">
        <v>45656.347060185188</v>
      </c>
      <c r="N1729" t="s">
        <v>62</v>
      </c>
      <c r="O1729" t="s">
        <v>62</v>
      </c>
      <c r="P1729" s="8">
        <v>45656</v>
      </c>
      <c r="Q1729" t="s">
        <v>3864</v>
      </c>
      <c r="R1729" t="s">
        <v>4328</v>
      </c>
      <c r="S1729" t="s">
        <v>1088</v>
      </c>
      <c r="T1729" t="s">
        <v>1089</v>
      </c>
      <c r="V1729">
        <v>551120246640</v>
      </c>
      <c r="Y1729" t="s">
        <v>1090</v>
      </c>
      <c r="Z1729" t="s">
        <v>106</v>
      </c>
      <c r="AA1729" t="s">
        <v>107</v>
      </c>
      <c r="AB1729" t="s">
        <v>110</v>
      </c>
      <c r="AC1729">
        <v>3389080</v>
      </c>
      <c r="AD1729" t="s">
        <v>1091</v>
      </c>
      <c r="AE1729" t="s">
        <v>1092</v>
      </c>
      <c r="AF1729">
        <v>317</v>
      </c>
      <c r="AM1729" t="s">
        <v>222</v>
      </c>
      <c r="AP17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Row],[Comentário]]=back!C1730,back!B1730,""))))))))</f>
        <v/>
      </c>
      <c r="AQ17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0" spans="1:44" x14ac:dyDescent="0.25">
      <c r="A1730" t="s">
        <v>5298</v>
      </c>
      <c r="B1730">
        <v>136575814</v>
      </c>
      <c r="C1730" t="s">
        <v>62</v>
      </c>
      <c r="E1730">
        <v>28599546</v>
      </c>
      <c r="F1730" t="s">
        <v>1094</v>
      </c>
      <c r="G1730" t="s">
        <v>101</v>
      </c>
      <c r="I1730">
        <v>41063796</v>
      </c>
      <c r="J1730" t="s">
        <v>1093</v>
      </c>
      <c r="K1730" s="9">
        <v>45656.346608796295</v>
      </c>
      <c r="L1730" s="9">
        <v>45656.346365740741</v>
      </c>
      <c r="M1730" s="9">
        <v>45656.346608796295</v>
      </c>
      <c r="N1730" t="s">
        <v>62</v>
      </c>
      <c r="O1730" t="s">
        <v>62</v>
      </c>
      <c r="P1730" s="8">
        <v>45656</v>
      </c>
      <c r="Q1730" t="s">
        <v>3864</v>
      </c>
      <c r="R1730" t="s">
        <v>4329</v>
      </c>
      <c r="S1730" t="s">
        <v>1095</v>
      </c>
      <c r="Y1730" t="s">
        <v>1096</v>
      </c>
      <c r="Z1730" t="s">
        <v>106</v>
      </c>
      <c r="AA1730" t="s">
        <v>1048</v>
      </c>
      <c r="AB1730" t="s">
        <v>1097</v>
      </c>
      <c r="AC1730">
        <v>95190000</v>
      </c>
      <c r="AD1730" t="s">
        <v>161</v>
      </c>
      <c r="AE1730" t="s">
        <v>1098</v>
      </c>
      <c r="AF1730">
        <v>20</v>
      </c>
      <c r="AM1730" t="s">
        <v>222</v>
      </c>
      <c r="AP17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Row],[Comentário]]=back!C1731,back!B1731,""))))))))</f>
        <v/>
      </c>
      <c r="AQ17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1" spans="1:44" x14ac:dyDescent="0.25">
      <c r="A1731" t="s">
        <v>5298</v>
      </c>
      <c r="B1731">
        <v>136561272</v>
      </c>
      <c r="C1731" t="s">
        <v>62</v>
      </c>
      <c r="E1731">
        <v>28588632</v>
      </c>
      <c r="F1731" t="s">
        <v>4910</v>
      </c>
      <c r="G1731" t="s">
        <v>101</v>
      </c>
      <c r="I1731">
        <v>41056829</v>
      </c>
      <c r="J1731" t="s">
        <v>3152</v>
      </c>
      <c r="K1731" s="9">
        <v>45653.690138888887</v>
      </c>
      <c r="L1731" s="9">
        <v>45653.69027777778</v>
      </c>
      <c r="M1731" s="9">
        <v>45653.690138888887</v>
      </c>
      <c r="N1731" t="s">
        <v>62</v>
      </c>
      <c r="O1731" t="s">
        <v>62</v>
      </c>
      <c r="P1731" s="8">
        <v>45653</v>
      </c>
      <c r="Q1731" t="s">
        <v>3868</v>
      </c>
      <c r="R1731" t="s">
        <v>41</v>
      </c>
      <c r="S1731" t="s">
        <v>3153</v>
      </c>
      <c r="Y1731" t="s">
        <v>3154</v>
      </c>
      <c r="Z1731" t="s">
        <v>106</v>
      </c>
      <c r="AA1731" t="s">
        <v>107</v>
      </c>
      <c r="AB1731" t="s">
        <v>354</v>
      </c>
      <c r="AC1731">
        <v>9930270</v>
      </c>
      <c r="AD1731" t="s">
        <v>161</v>
      </c>
      <c r="AE1731" t="s">
        <v>3145</v>
      </c>
      <c r="AF1731">
        <v>750</v>
      </c>
      <c r="AM1731" t="s">
        <v>119</v>
      </c>
      <c r="AP17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Row],[Comentário]]=back!C1732,back!B1732,""))))))))</f>
        <v/>
      </c>
      <c r="AQ17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2" spans="1:44" x14ac:dyDescent="0.25">
      <c r="A1732" t="s">
        <v>5298</v>
      </c>
      <c r="B1732">
        <v>136561260</v>
      </c>
      <c r="C1732" t="s">
        <v>62</v>
      </c>
      <c r="G1732" t="s">
        <v>101</v>
      </c>
      <c r="I1732">
        <v>41056829</v>
      </c>
      <c r="J1732" t="s">
        <v>3152</v>
      </c>
      <c r="K1732" s="9">
        <v>45653.689930555556</v>
      </c>
      <c r="L1732" s="9">
        <v>45653.689583333333</v>
      </c>
      <c r="M1732" s="9">
        <v>45653.689930555556</v>
      </c>
      <c r="N1732" t="s">
        <v>62</v>
      </c>
      <c r="O1732" t="s">
        <v>62</v>
      </c>
      <c r="P1732" s="8">
        <v>45653</v>
      </c>
      <c r="Q1732" t="s">
        <v>3868</v>
      </c>
      <c r="R1732" t="s">
        <v>41</v>
      </c>
      <c r="S1732" t="s">
        <v>3153</v>
      </c>
      <c r="Y1732" t="s">
        <v>3154</v>
      </c>
      <c r="Z1732" t="s">
        <v>106</v>
      </c>
      <c r="AA1732" t="s">
        <v>107</v>
      </c>
      <c r="AB1732" t="s">
        <v>354</v>
      </c>
      <c r="AC1732">
        <v>9930270</v>
      </c>
      <c r="AD1732" t="s">
        <v>161</v>
      </c>
      <c r="AE1732" t="s">
        <v>3145</v>
      </c>
      <c r="AF1732">
        <v>750</v>
      </c>
      <c r="AM1732" t="s">
        <v>119</v>
      </c>
      <c r="AO1732" t="s">
        <v>104</v>
      </c>
      <c r="AP17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Row],[Comentário]]=back!C1733,back!B1733,""))))))))</f>
        <v/>
      </c>
      <c r="AQ17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3" spans="1:44" x14ac:dyDescent="0.25">
      <c r="A1733" t="s">
        <v>5298</v>
      </c>
      <c r="B1733">
        <v>136560948</v>
      </c>
      <c r="C1733" t="s">
        <v>62</v>
      </c>
      <c r="E1733">
        <v>28588632</v>
      </c>
      <c r="F1733" t="s">
        <v>4910</v>
      </c>
      <c r="G1733" t="s">
        <v>101</v>
      </c>
      <c r="I1733">
        <v>41056829</v>
      </c>
      <c r="J1733" t="s">
        <v>3152</v>
      </c>
      <c r="K1733" s="9">
        <v>45653.684976851851</v>
      </c>
      <c r="L1733" s="9">
        <v>45653.682673611111</v>
      </c>
      <c r="M1733" s="9">
        <v>45653.684976851851</v>
      </c>
      <c r="N1733" t="s">
        <v>62</v>
      </c>
      <c r="O1733" t="s">
        <v>62</v>
      </c>
      <c r="P1733" s="8">
        <v>45653</v>
      </c>
      <c r="Q1733" t="s">
        <v>3864</v>
      </c>
      <c r="R1733" t="s">
        <v>4330</v>
      </c>
      <c r="S1733" t="s">
        <v>3153</v>
      </c>
      <c r="Y1733" t="s">
        <v>3154</v>
      </c>
      <c r="Z1733" t="s">
        <v>106</v>
      </c>
      <c r="AA1733" t="s">
        <v>107</v>
      </c>
      <c r="AB1733" t="s">
        <v>354</v>
      </c>
      <c r="AC1733">
        <v>9930270</v>
      </c>
      <c r="AD1733" t="s">
        <v>161</v>
      </c>
      <c r="AE1733" t="s">
        <v>3145</v>
      </c>
      <c r="AF1733">
        <v>750</v>
      </c>
      <c r="AM1733" t="s">
        <v>119</v>
      </c>
      <c r="AP17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Row],[Comentário]]=back!C1734,back!B1734,""))))))))</f>
        <v/>
      </c>
      <c r="AQ17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4" spans="1:44" x14ac:dyDescent="0.25">
      <c r="A1734" t="s">
        <v>5298</v>
      </c>
      <c r="B1734">
        <v>136560772</v>
      </c>
      <c r="C1734" t="s">
        <v>62</v>
      </c>
      <c r="E1734">
        <v>28588616</v>
      </c>
      <c r="F1734" t="s">
        <v>1100</v>
      </c>
      <c r="G1734" t="s">
        <v>101</v>
      </c>
      <c r="I1734">
        <v>41056815</v>
      </c>
      <c r="J1734" t="s">
        <v>1099</v>
      </c>
      <c r="K1734" s="9">
        <v>45653.682604166665</v>
      </c>
      <c r="L1734" s="9">
        <v>45653.681759259256</v>
      </c>
      <c r="M1734" s="9">
        <v>45653.682604166665</v>
      </c>
      <c r="N1734" t="s">
        <v>62</v>
      </c>
      <c r="O1734" t="s">
        <v>62</v>
      </c>
      <c r="P1734" s="8">
        <v>45653</v>
      </c>
      <c r="Q1734" t="s">
        <v>3864</v>
      </c>
      <c r="R1734" t="s">
        <v>4331</v>
      </c>
      <c r="S1734" t="s">
        <v>1101</v>
      </c>
      <c r="T1734" t="s">
        <v>1102</v>
      </c>
      <c r="V1734">
        <v>552135491204</v>
      </c>
      <c r="Y1734" t="s">
        <v>1103</v>
      </c>
      <c r="Z1734" t="s">
        <v>106</v>
      </c>
      <c r="AA1734" t="s">
        <v>107</v>
      </c>
      <c r="AB1734" t="s">
        <v>110</v>
      </c>
      <c r="AC1734">
        <v>4794000</v>
      </c>
      <c r="AD1734" t="s">
        <v>1104</v>
      </c>
      <c r="AE1734" t="s">
        <v>1041</v>
      </c>
      <c r="AF1734">
        <v>14401</v>
      </c>
      <c r="AG1734" t="s">
        <v>1105</v>
      </c>
      <c r="AM1734" t="s">
        <v>119</v>
      </c>
      <c r="AP17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Row],[Comentário]]=back!C1735,back!B1735,""))))))))</f>
        <v/>
      </c>
      <c r="AQ17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5" spans="1:44" x14ac:dyDescent="0.25">
      <c r="A1735" t="s">
        <v>5298</v>
      </c>
      <c r="B1735">
        <v>136560718</v>
      </c>
      <c r="C1735" t="s">
        <v>62</v>
      </c>
      <c r="E1735">
        <v>28588616</v>
      </c>
      <c r="F1735" t="s">
        <v>1100</v>
      </c>
      <c r="G1735" t="s">
        <v>101</v>
      </c>
      <c r="I1735">
        <v>41056815</v>
      </c>
      <c r="J1735" t="s">
        <v>1099</v>
      </c>
      <c r="K1735" s="9">
        <v>45653.681747685187</v>
      </c>
      <c r="L1735" s="9">
        <v>45653.680104166669</v>
      </c>
      <c r="M1735" s="9">
        <v>45653.681747685187</v>
      </c>
      <c r="N1735" t="s">
        <v>62</v>
      </c>
      <c r="O1735" t="s">
        <v>62</v>
      </c>
      <c r="P1735" s="8">
        <v>45653</v>
      </c>
      <c r="Q1735" t="s">
        <v>3864</v>
      </c>
      <c r="R1735" t="s">
        <v>4332</v>
      </c>
      <c r="S1735" t="s">
        <v>1101</v>
      </c>
      <c r="T1735" t="s">
        <v>1102</v>
      </c>
      <c r="V1735">
        <v>552135491204</v>
      </c>
      <c r="Y1735" t="s">
        <v>1103</v>
      </c>
      <c r="Z1735" t="s">
        <v>106</v>
      </c>
      <c r="AA1735" t="s">
        <v>107</v>
      </c>
      <c r="AB1735" t="s">
        <v>110</v>
      </c>
      <c r="AC1735">
        <v>4794000</v>
      </c>
      <c r="AD1735" t="s">
        <v>1104</v>
      </c>
      <c r="AE1735" t="s">
        <v>1041</v>
      </c>
      <c r="AF1735">
        <v>14401</v>
      </c>
      <c r="AG1735" t="s">
        <v>1105</v>
      </c>
      <c r="AM1735" t="s">
        <v>119</v>
      </c>
      <c r="AP17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Row],[Comentário]]=back!C1736,back!B1736,""))))))))</f>
        <v/>
      </c>
      <c r="AQ17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6" spans="1:44" x14ac:dyDescent="0.25">
      <c r="A1736" t="s">
        <v>5298</v>
      </c>
      <c r="B1736">
        <v>136560532</v>
      </c>
      <c r="C1736" t="s">
        <v>62</v>
      </c>
      <c r="E1736">
        <v>28588616</v>
      </c>
      <c r="F1736" t="s">
        <v>1100</v>
      </c>
      <c r="G1736" t="s">
        <v>101</v>
      </c>
      <c r="I1736">
        <v>41056815</v>
      </c>
      <c r="J1736" t="s">
        <v>1099</v>
      </c>
      <c r="K1736" s="9">
        <v>45653.678854166668</v>
      </c>
      <c r="L1736" s="9">
        <v>45653.677743055552</v>
      </c>
      <c r="M1736" s="9">
        <v>45653.678854166668</v>
      </c>
      <c r="N1736" t="s">
        <v>62</v>
      </c>
      <c r="O1736" t="s">
        <v>62</v>
      </c>
      <c r="P1736" s="8">
        <v>45653</v>
      </c>
      <c r="Q1736" t="s">
        <v>3864</v>
      </c>
      <c r="R1736" t="s">
        <v>4333</v>
      </c>
      <c r="S1736" t="s">
        <v>1101</v>
      </c>
      <c r="T1736" t="s">
        <v>1102</v>
      </c>
      <c r="V1736">
        <v>552135491204</v>
      </c>
      <c r="Y1736" t="s">
        <v>1103</v>
      </c>
      <c r="Z1736" t="s">
        <v>106</v>
      </c>
      <c r="AA1736" t="s">
        <v>107</v>
      </c>
      <c r="AB1736" t="s">
        <v>110</v>
      </c>
      <c r="AC1736">
        <v>4794000</v>
      </c>
      <c r="AD1736" t="s">
        <v>1104</v>
      </c>
      <c r="AE1736" t="s">
        <v>1041</v>
      </c>
      <c r="AF1736">
        <v>14401</v>
      </c>
      <c r="AG1736" t="s">
        <v>1105</v>
      </c>
      <c r="AM1736" t="s">
        <v>119</v>
      </c>
      <c r="AP17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Row],[Comentário]]=back!C1737,back!B1737,""))))))))</f>
        <v/>
      </c>
      <c r="AQ17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7" spans="1:44" x14ac:dyDescent="0.25">
      <c r="A1737" t="s">
        <v>5298</v>
      </c>
      <c r="B1737">
        <v>136560180</v>
      </c>
      <c r="C1737" t="s">
        <v>62</v>
      </c>
      <c r="E1737">
        <v>28587910</v>
      </c>
      <c r="F1737" t="s">
        <v>1107</v>
      </c>
      <c r="G1737" t="s">
        <v>101</v>
      </c>
      <c r="I1737">
        <v>41056741</v>
      </c>
      <c r="J1737" t="s">
        <v>1106</v>
      </c>
      <c r="K1737" s="9">
        <v>45653.673761574071</v>
      </c>
      <c r="L1737" s="9">
        <v>45653.673252314817</v>
      </c>
      <c r="M1737" s="9">
        <v>45653.673761574071</v>
      </c>
      <c r="N1737" t="s">
        <v>62</v>
      </c>
      <c r="O1737" t="s">
        <v>62</v>
      </c>
      <c r="P1737" s="8">
        <v>45653</v>
      </c>
      <c r="Q1737" t="s">
        <v>3864</v>
      </c>
      <c r="R1737" t="s">
        <v>4334</v>
      </c>
      <c r="S1737" t="s">
        <v>1108</v>
      </c>
      <c r="T1737" t="s">
        <v>1109</v>
      </c>
      <c r="Y1737" t="s">
        <v>1110</v>
      </c>
      <c r="Z1737" t="s">
        <v>106</v>
      </c>
      <c r="AA1737" t="s">
        <v>107</v>
      </c>
      <c r="AB1737" t="s">
        <v>110</v>
      </c>
      <c r="AC1737">
        <v>4552000</v>
      </c>
      <c r="AD1737" t="s">
        <v>1111</v>
      </c>
      <c r="AE1737" t="s">
        <v>1112</v>
      </c>
      <c r="AF1737">
        <v>350</v>
      </c>
      <c r="AG1737" t="s">
        <v>1113</v>
      </c>
      <c r="AM1737" t="s">
        <v>119</v>
      </c>
      <c r="AP17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Row],[Comentário]]=back!C1738,back!B1738,""))))))))</f>
        <v/>
      </c>
      <c r="AQ17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8" spans="1:44" x14ac:dyDescent="0.25">
      <c r="A1738" t="s">
        <v>5298</v>
      </c>
      <c r="B1738">
        <v>136560126</v>
      </c>
      <c r="C1738" t="s">
        <v>62</v>
      </c>
      <c r="E1738">
        <v>28587910</v>
      </c>
      <c r="F1738" t="s">
        <v>1107</v>
      </c>
      <c r="G1738" t="s">
        <v>101</v>
      </c>
      <c r="I1738">
        <v>41056741</v>
      </c>
      <c r="J1738" t="s">
        <v>1106</v>
      </c>
      <c r="K1738" s="9">
        <v>45653.673310185186</v>
      </c>
      <c r="L1738" s="9">
        <v>45653.673020833332</v>
      </c>
      <c r="M1738" s="9">
        <v>45653.673310185186</v>
      </c>
      <c r="N1738" t="s">
        <v>62</v>
      </c>
      <c r="O1738" t="s">
        <v>62</v>
      </c>
      <c r="P1738" s="8">
        <v>45653</v>
      </c>
      <c r="Q1738" t="s">
        <v>3864</v>
      </c>
      <c r="R1738" t="s">
        <v>4335</v>
      </c>
      <c r="S1738" t="s">
        <v>1108</v>
      </c>
      <c r="T1738" t="s">
        <v>1109</v>
      </c>
      <c r="Y1738" t="s">
        <v>1110</v>
      </c>
      <c r="Z1738" t="s">
        <v>106</v>
      </c>
      <c r="AA1738" t="s">
        <v>107</v>
      </c>
      <c r="AB1738" t="s">
        <v>110</v>
      </c>
      <c r="AC1738">
        <v>4552000</v>
      </c>
      <c r="AD1738" t="s">
        <v>1111</v>
      </c>
      <c r="AE1738" t="s">
        <v>1112</v>
      </c>
      <c r="AF1738">
        <v>350</v>
      </c>
      <c r="AG1738" t="s">
        <v>1113</v>
      </c>
      <c r="AM1738" t="s">
        <v>119</v>
      </c>
      <c r="AP17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Row],[Comentário]]=back!C1739,back!B1739,""))))))))</f>
        <v/>
      </c>
      <c r="AQ17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9" spans="1:44" x14ac:dyDescent="0.25">
      <c r="A1739" t="s">
        <v>5298</v>
      </c>
      <c r="B1739">
        <v>136560086</v>
      </c>
      <c r="C1739" t="s">
        <v>62</v>
      </c>
      <c r="E1739">
        <v>28587895</v>
      </c>
      <c r="F1739" t="s">
        <v>1115</v>
      </c>
      <c r="G1739" t="s">
        <v>101</v>
      </c>
      <c r="I1739">
        <v>41056729</v>
      </c>
      <c r="J1739" t="s">
        <v>1114</v>
      </c>
      <c r="K1739" s="9">
        <v>45653.673020833332</v>
      </c>
      <c r="L1739" s="9">
        <v>45653.672743055555</v>
      </c>
      <c r="M1739" s="9">
        <v>45653.673020833332</v>
      </c>
      <c r="N1739" t="s">
        <v>62</v>
      </c>
      <c r="O1739" t="s">
        <v>62</v>
      </c>
      <c r="P1739" s="8">
        <v>45653</v>
      </c>
      <c r="Q1739" t="s">
        <v>3864</v>
      </c>
      <c r="R1739" t="s">
        <v>4336</v>
      </c>
      <c r="S1739" t="s">
        <v>1116</v>
      </c>
      <c r="T1739" t="s">
        <v>1117</v>
      </c>
      <c r="V1739">
        <v>5519997245848</v>
      </c>
      <c r="Y1739" t="s">
        <v>1118</v>
      </c>
      <c r="Z1739" t="s">
        <v>106</v>
      </c>
      <c r="AA1739" t="s">
        <v>107</v>
      </c>
      <c r="AB1739" t="s">
        <v>1119</v>
      </c>
      <c r="AC1739">
        <v>13485333</v>
      </c>
      <c r="AD1739" t="s">
        <v>1120</v>
      </c>
      <c r="AE1739" t="s">
        <v>1121</v>
      </c>
      <c r="AF1739">
        <v>2040</v>
      </c>
      <c r="AM1739" t="s">
        <v>119</v>
      </c>
      <c r="AP17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Row],[Comentário]]=back!C1740,back!B1740,""))))))))</f>
        <v/>
      </c>
      <c r="AQ17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0" spans="1:44" x14ac:dyDescent="0.25">
      <c r="A1740" t="s">
        <v>5298</v>
      </c>
      <c r="B1740">
        <v>136560050</v>
      </c>
      <c r="C1740" t="s">
        <v>62</v>
      </c>
      <c r="E1740">
        <v>28587895</v>
      </c>
      <c r="F1740" t="s">
        <v>1115</v>
      </c>
      <c r="G1740" t="s">
        <v>101</v>
      </c>
      <c r="I1740">
        <v>41056729</v>
      </c>
      <c r="J1740" t="s">
        <v>1114</v>
      </c>
      <c r="K1740" s="9">
        <v>45653.672789351855</v>
      </c>
      <c r="L1740" s="9">
        <v>45653.672175925924</v>
      </c>
      <c r="M1740" s="9">
        <v>45653.672789351855</v>
      </c>
      <c r="N1740" t="s">
        <v>62</v>
      </c>
      <c r="O1740" t="s">
        <v>62</v>
      </c>
      <c r="P1740" s="8">
        <v>45653</v>
      </c>
      <c r="Q1740" t="s">
        <v>3864</v>
      </c>
      <c r="R1740" t="s">
        <v>4337</v>
      </c>
      <c r="S1740" t="s">
        <v>1116</v>
      </c>
      <c r="T1740" t="s">
        <v>1117</v>
      </c>
      <c r="V1740">
        <v>5519997245848</v>
      </c>
      <c r="Y1740" t="s">
        <v>1118</v>
      </c>
      <c r="Z1740" t="s">
        <v>106</v>
      </c>
      <c r="AA1740" t="s">
        <v>107</v>
      </c>
      <c r="AB1740" t="s">
        <v>1119</v>
      </c>
      <c r="AC1740">
        <v>13485333</v>
      </c>
      <c r="AD1740" t="s">
        <v>1120</v>
      </c>
      <c r="AE1740" t="s">
        <v>1121</v>
      </c>
      <c r="AF1740">
        <v>2040</v>
      </c>
      <c r="AM1740" t="s">
        <v>119</v>
      </c>
      <c r="AP17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Row],[Comentário]]=back!C1741,back!B1741,""))))))))</f>
        <v/>
      </c>
      <c r="AQ17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1" spans="1:44" x14ac:dyDescent="0.25">
      <c r="A1741" t="s">
        <v>5298</v>
      </c>
      <c r="B1741">
        <v>136559977</v>
      </c>
      <c r="C1741" t="s">
        <v>62</v>
      </c>
      <c r="E1741">
        <v>28587895</v>
      </c>
      <c r="F1741" t="s">
        <v>1115</v>
      </c>
      <c r="G1741" t="s">
        <v>101</v>
      </c>
      <c r="I1741">
        <v>41056729</v>
      </c>
      <c r="J1741" t="s">
        <v>1114</v>
      </c>
      <c r="K1741" s="9">
        <v>45653.671817129631</v>
      </c>
      <c r="L1741" s="9">
        <v>45653.670752314814</v>
      </c>
      <c r="M1741" s="9">
        <v>45653.671817129631</v>
      </c>
      <c r="N1741" t="s">
        <v>62</v>
      </c>
      <c r="O1741" t="s">
        <v>62</v>
      </c>
      <c r="P1741" s="8">
        <v>45653</v>
      </c>
      <c r="Q1741" t="s">
        <v>3864</v>
      </c>
      <c r="R1741" t="s">
        <v>4338</v>
      </c>
      <c r="S1741" t="s">
        <v>1116</v>
      </c>
      <c r="T1741" t="s">
        <v>1117</v>
      </c>
      <c r="V1741">
        <v>5519997245848</v>
      </c>
      <c r="Y1741" t="s">
        <v>1118</v>
      </c>
      <c r="Z1741" t="s">
        <v>106</v>
      </c>
      <c r="AA1741" t="s">
        <v>107</v>
      </c>
      <c r="AB1741" t="s">
        <v>1119</v>
      </c>
      <c r="AC1741">
        <v>13485333</v>
      </c>
      <c r="AD1741" t="s">
        <v>1120</v>
      </c>
      <c r="AE1741" t="s">
        <v>1121</v>
      </c>
      <c r="AF1741">
        <v>2040</v>
      </c>
      <c r="AM1741" t="s">
        <v>119</v>
      </c>
      <c r="AP17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Row],[Comentário]]=back!C1742,back!B1742,""))))))))</f>
        <v/>
      </c>
      <c r="AQ17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2" spans="1:44" x14ac:dyDescent="0.25">
      <c r="A1742" t="s">
        <v>5298</v>
      </c>
      <c r="B1742">
        <v>136559764</v>
      </c>
      <c r="C1742" t="s">
        <v>62</v>
      </c>
      <c r="E1742">
        <v>28587856</v>
      </c>
      <c r="F1742" t="s">
        <v>1123</v>
      </c>
      <c r="G1742" t="s">
        <v>101</v>
      </c>
      <c r="I1742">
        <v>41056713</v>
      </c>
      <c r="J1742" t="s">
        <v>1122</v>
      </c>
      <c r="K1742" s="9">
        <v>45653.669317129628</v>
      </c>
      <c r="L1742" s="9">
        <v>45653.66847222222</v>
      </c>
      <c r="M1742" s="9">
        <v>45653.669317129628</v>
      </c>
      <c r="N1742" t="s">
        <v>62</v>
      </c>
      <c r="O1742" t="s">
        <v>62</v>
      </c>
      <c r="P1742" s="8">
        <v>45653</v>
      </c>
      <c r="Q1742" t="s">
        <v>3864</v>
      </c>
      <c r="R1742" t="s">
        <v>4339</v>
      </c>
      <c r="S1742" t="s">
        <v>1124</v>
      </c>
      <c r="Y1742" t="s">
        <v>1125</v>
      </c>
      <c r="Z1742" t="s">
        <v>106</v>
      </c>
      <c r="AA1742" t="s">
        <v>107</v>
      </c>
      <c r="AB1742" t="s">
        <v>243</v>
      </c>
      <c r="AC1742">
        <v>7056180</v>
      </c>
      <c r="AD1742" t="s">
        <v>1126</v>
      </c>
      <c r="AE1742" t="s">
        <v>1127</v>
      </c>
      <c r="AF1742">
        <v>201</v>
      </c>
      <c r="AM1742" t="s">
        <v>119</v>
      </c>
      <c r="AP17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Row],[Comentário]]=back!C1743,back!B1743,""))))))))</f>
        <v/>
      </c>
      <c r="AQ17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3" spans="1:44" x14ac:dyDescent="0.25">
      <c r="A1743" t="s">
        <v>5298</v>
      </c>
      <c r="B1743">
        <v>136559684</v>
      </c>
      <c r="C1743" t="s">
        <v>62</v>
      </c>
      <c r="E1743">
        <v>28587827</v>
      </c>
      <c r="F1743" t="s">
        <v>1129</v>
      </c>
      <c r="G1743" t="s">
        <v>101</v>
      </c>
      <c r="I1743">
        <v>41056705</v>
      </c>
      <c r="J1743" t="s">
        <v>1128</v>
      </c>
      <c r="K1743" s="9">
        <v>45653.668344907404</v>
      </c>
      <c r="L1743" s="9">
        <v>45653.666805555556</v>
      </c>
      <c r="M1743" s="9">
        <v>45653.668344907404</v>
      </c>
      <c r="N1743" t="s">
        <v>62</v>
      </c>
      <c r="O1743" t="s">
        <v>62</v>
      </c>
      <c r="P1743" s="8">
        <v>45653</v>
      </c>
      <c r="Q1743" t="s">
        <v>3864</v>
      </c>
      <c r="R1743" t="s">
        <v>4340</v>
      </c>
      <c r="S1743" t="s">
        <v>1130</v>
      </c>
      <c r="Z1743" t="s">
        <v>106</v>
      </c>
      <c r="AA1743" t="s">
        <v>107</v>
      </c>
      <c r="AB1743" t="s">
        <v>110</v>
      </c>
      <c r="AC1743">
        <v>2032020</v>
      </c>
      <c r="AD1743" t="s">
        <v>1131</v>
      </c>
      <c r="AE1743" t="s">
        <v>1132</v>
      </c>
      <c r="AF1743">
        <v>190</v>
      </c>
      <c r="AM1743" t="s">
        <v>119</v>
      </c>
      <c r="AP17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Row],[Comentário]]=back!C1744,back!B1744,""))))))))</f>
        <v/>
      </c>
      <c r="AQ17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4" spans="1:44" x14ac:dyDescent="0.25">
      <c r="A1744" t="s">
        <v>5298</v>
      </c>
      <c r="B1744">
        <v>136559535</v>
      </c>
      <c r="C1744" t="s">
        <v>62</v>
      </c>
      <c r="E1744">
        <v>28587807</v>
      </c>
      <c r="F1744" t="s">
        <v>1134</v>
      </c>
      <c r="G1744" t="s">
        <v>101</v>
      </c>
      <c r="I1744">
        <v>41056688</v>
      </c>
      <c r="J1744" t="s">
        <v>1133</v>
      </c>
      <c r="K1744" s="9">
        <v>45653.665856481479</v>
      </c>
      <c r="L1744" s="9">
        <v>45653.665555555555</v>
      </c>
      <c r="M1744" s="9">
        <v>45653.665856481479</v>
      </c>
      <c r="N1744" t="s">
        <v>62</v>
      </c>
      <c r="O1744" t="s">
        <v>62</v>
      </c>
      <c r="P1744" s="8">
        <v>45653</v>
      </c>
      <c r="Q1744" t="s">
        <v>3864</v>
      </c>
      <c r="R1744" t="s">
        <v>4341</v>
      </c>
      <c r="S1744" t="s">
        <v>1135</v>
      </c>
      <c r="T1744" t="s">
        <v>1136</v>
      </c>
      <c r="V1744">
        <v>5519988714139</v>
      </c>
      <c r="Y1744" t="s">
        <v>1137</v>
      </c>
      <c r="Z1744" t="s">
        <v>106</v>
      </c>
      <c r="AA1744" t="s">
        <v>107</v>
      </c>
      <c r="AB1744" t="s">
        <v>358</v>
      </c>
      <c r="AC1744">
        <v>13050080</v>
      </c>
      <c r="AD1744" t="s">
        <v>1138</v>
      </c>
      <c r="AE1744" t="s">
        <v>1139</v>
      </c>
      <c r="AF1744">
        <v>455</v>
      </c>
      <c r="AM1744" t="s">
        <v>119</v>
      </c>
      <c r="AP17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Row],[Comentário]]=back!C1745,back!B1745,""))))))))</f>
        <v/>
      </c>
      <c r="AQ17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5" spans="1:44" x14ac:dyDescent="0.25">
      <c r="A1745" t="s">
        <v>5298</v>
      </c>
      <c r="B1745">
        <v>136559499</v>
      </c>
      <c r="C1745" t="s">
        <v>62</v>
      </c>
      <c r="E1745">
        <v>28587807</v>
      </c>
      <c r="F1745" t="s">
        <v>1134</v>
      </c>
      <c r="G1745" t="s">
        <v>101</v>
      </c>
      <c r="I1745">
        <v>41056688</v>
      </c>
      <c r="J1745" t="s">
        <v>1133</v>
      </c>
      <c r="K1745" s="9">
        <v>45653.66542824074</v>
      </c>
      <c r="L1745" s="9">
        <v>45653.663993055554</v>
      </c>
      <c r="M1745" s="9">
        <v>45653.66542824074</v>
      </c>
      <c r="N1745" t="s">
        <v>62</v>
      </c>
      <c r="O1745" t="s">
        <v>62</v>
      </c>
      <c r="P1745" s="8">
        <v>45653</v>
      </c>
      <c r="Q1745" t="s">
        <v>3864</v>
      </c>
      <c r="R1745" t="s">
        <v>4342</v>
      </c>
      <c r="S1745" t="s">
        <v>1135</v>
      </c>
      <c r="T1745" t="s">
        <v>1136</v>
      </c>
      <c r="V1745">
        <v>5519988714139</v>
      </c>
      <c r="Y1745" t="s">
        <v>1137</v>
      </c>
      <c r="Z1745" t="s">
        <v>106</v>
      </c>
      <c r="AA1745" t="s">
        <v>107</v>
      </c>
      <c r="AB1745" t="s">
        <v>358</v>
      </c>
      <c r="AC1745">
        <v>13050080</v>
      </c>
      <c r="AD1745" t="s">
        <v>1138</v>
      </c>
      <c r="AE1745" t="s">
        <v>1139</v>
      </c>
      <c r="AF1745">
        <v>455</v>
      </c>
      <c r="AM1745" t="s">
        <v>119</v>
      </c>
      <c r="AP17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Row],[Comentário]]=back!C1746,back!B1746,""))))))))</f>
        <v/>
      </c>
      <c r="AQ17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6" spans="1:44" x14ac:dyDescent="0.25">
      <c r="A1746" t="s">
        <v>5298</v>
      </c>
      <c r="B1746">
        <v>136559408</v>
      </c>
      <c r="C1746" t="s">
        <v>62</v>
      </c>
      <c r="E1746">
        <v>28587807</v>
      </c>
      <c r="F1746" t="s">
        <v>1134</v>
      </c>
      <c r="G1746" t="s">
        <v>101</v>
      </c>
      <c r="I1746">
        <v>41056688</v>
      </c>
      <c r="J1746" t="s">
        <v>1133</v>
      </c>
      <c r="K1746" s="9">
        <v>45653.664039351854</v>
      </c>
      <c r="L1746" s="9">
        <v>45653.663090277776</v>
      </c>
      <c r="M1746" s="9">
        <v>45653.664039351854</v>
      </c>
      <c r="N1746" t="s">
        <v>62</v>
      </c>
      <c r="O1746" t="s">
        <v>62</v>
      </c>
      <c r="P1746" s="8">
        <v>45653</v>
      </c>
      <c r="Q1746" t="s">
        <v>3864</v>
      </c>
      <c r="R1746" t="s">
        <v>4343</v>
      </c>
      <c r="S1746" t="s">
        <v>1135</v>
      </c>
      <c r="T1746" t="s">
        <v>1136</v>
      </c>
      <c r="V1746">
        <v>5519988714139</v>
      </c>
      <c r="Y1746" t="s">
        <v>1137</v>
      </c>
      <c r="Z1746" t="s">
        <v>106</v>
      </c>
      <c r="AA1746" t="s">
        <v>107</v>
      </c>
      <c r="AB1746" t="s">
        <v>358</v>
      </c>
      <c r="AC1746">
        <v>13050080</v>
      </c>
      <c r="AD1746" t="s">
        <v>1138</v>
      </c>
      <c r="AE1746" t="s">
        <v>1139</v>
      </c>
      <c r="AF1746">
        <v>455</v>
      </c>
      <c r="AM1746" t="s">
        <v>119</v>
      </c>
      <c r="AP17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Row],[Comentário]]=back!C1747,back!B1747,""))))))))</f>
        <v/>
      </c>
      <c r="AQ17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7" spans="1:44" x14ac:dyDescent="0.25">
      <c r="A1747" t="s">
        <v>5298</v>
      </c>
      <c r="B1747">
        <v>136559315</v>
      </c>
      <c r="C1747" t="s">
        <v>62</v>
      </c>
      <c r="E1747">
        <v>28587733</v>
      </c>
      <c r="F1747" t="s">
        <v>1141</v>
      </c>
      <c r="G1747" t="s">
        <v>101</v>
      </c>
      <c r="I1747">
        <v>41056648</v>
      </c>
      <c r="J1747" t="s">
        <v>1140</v>
      </c>
      <c r="K1747" s="9">
        <v>45653.662997685184</v>
      </c>
      <c r="L1747" s="9">
        <v>45653.662233796298</v>
      </c>
      <c r="M1747" s="9">
        <v>45653.662997685184</v>
      </c>
      <c r="N1747" t="s">
        <v>62</v>
      </c>
      <c r="O1747" t="s">
        <v>62</v>
      </c>
      <c r="P1747" s="8">
        <v>45653</v>
      </c>
      <c r="Q1747" t="s">
        <v>3864</v>
      </c>
      <c r="R1747" t="s">
        <v>4344</v>
      </c>
      <c r="S1747" t="s">
        <v>1142</v>
      </c>
      <c r="T1747" t="s">
        <v>1143</v>
      </c>
      <c r="U1747" t="s">
        <v>1144</v>
      </c>
      <c r="V1747">
        <v>551126047705</v>
      </c>
      <c r="Y1747" t="s">
        <v>1145</v>
      </c>
      <c r="Z1747" t="s">
        <v>106</v>
      </c>
      <c r="AA1747" t="s">
        <v>107</v>
      </c>
      <c r="AB1747" t="s">
        <v>110</v>
      </c>
      <c r="AC1747">
        <v>3118000</v>
      </c>
      <c r="AD1747" t="s">
        <v>1146</v>
      </c>
      <c r="AE1747" t="s">
        <v>1147</v>
      </c>
      <c r="AF1747">
        <v>497</v>
      </c>
      <c r="AM1747" t="s">
        <v>119</v>
      </c>
      <c r="AP17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Row],[Comentário]]=back!C1748,back!B1748,""))))))))</f>
        <v/>
      </c>
      <c r="AQ17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8" spans="1:44" x14ac:dyDescent="0.25">
      <c r="A1748" t="s">
        <v>5298</v>
      </c>
      <c r="B1748">
        <v>136559260</v>
      </c>
      <c r="C1748" t="s">
        <v>62</v>
      </c>
      <c r="E1748">
        <v>28587733</v>
      </c>
      <c r="F1748" t="s">
        <v>1141</v>
      </c>
      <c r="G1748" t="s">
        <v>101</v>
      </c>
      <c r="I1748">
        <v>41056648</v>
      </c>
      <c r="J1748" t="s">
        <v>1140</v>
      </c>
      <c r="K1748" s="9">
        <v>45653.662256944444</v>
      </c>
      <c r="L1748" s="9">
        <v>45653.660601851851</v>
      </c>
      <c r="M1748" s="9">
        <v>45653.662256944444</v>
      </c>
      <c r="N1748" t="s">
        <v>62</v>
      </c>
      <c r="O1748" t="s">
        <v>62</v>
      </c>
      <c r="P1748" s="8">
        <v>45653</v>
      </c>
      <c r="Q1748" t="s">
        <v>3864</v>
      </c>
      <c r="R1748" t="s">
        <v>4345</v>
      </c>
      <c r="S1748" t="s">
        <v>1142</v>
      </c>
      <c r="T1748" t="s">
        <v>1143</v>
      </c>
      <c r="U1748" t="s">
        <v>1144</v>
      </c>
      <c r="V1748">
        <v>551126047705</v>
      </c>
      <c r="Y1748" t="s">
        <v>1145</v>
      </c>
      <c r="Z1748" t="s">
        <v>106</v>
      </c>
      <c r="AA1748" t="s">
        <v>107</v>
      </c>
      <c r="AB1748" t="s">
        <v>110</v>
      </c>
      <c r="AC1748">
        <v>3118000</v>
      </c>
      <c r="AD1748" t="s">
        <v>1146</v>
      </c>
      <c r="AE1748" t="s">
        <v>1147</v>
      </c>
      <c r="AF1748">
        <v>497</v>
      </c>
      <c r="AM1748" t="s">
        <v>119</v>
      </c>
      <c r="AP17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Row],[Comentário]]=back!C1749,back!B1749,""))))))))</f>
        <v/>
      </c>
      <c r="AQ17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9" spans="1:44" x14ac:dyDescent="0.25">
      <c r="A1749" t="s">
        <v>5298</v>
      </c>
      <c r="B1749">
        <v>136559107</v>
      </c>
      <c r="C1749" t="s">
        <v>62</v>
      </c>
      <c r="E1749">
        <v>28587733</v>
      </c>
      <c r="F1749" t="s">
        <v>1141</v>
      </c>
      <c r="G1749" t="s">
        <v>101</v>
      </c>
      <c r="I1749">
        <v>41056648</v>
      </c>
      <c r="J1749" t="s">
        <v>1140</v>
      </c>
      <c r="K1749" s="9">
        <v>45653.660358796296</v>
      </c>
      <c r="L1749" s="9">
        <v>45653.659895833334</v>
      </c>
      <c r="M1749" s="9">
        <v>45653.660358796296</v>
      </c>
      <c r="N1749" t="s">
        <v>62</v>
      </c>
      <c r="O1749" t="s">
        <v>62</v>
      </c>
      <c r="P1749" s="8">
        <v>45653</v>
      </c>
      <c r="Q1749" t="s">
        <v>3864</v>
      </c>
      <c r="R1749" t="s">
        <v>4346</v>
      </c>
      <c r="S1749" t="s">
        <v>1142</v>
      </c>
      <c r="T1749" t="s">
        <v>1143</v>
      </c>
      <c r="U1749" t="s">
        <v>1144</v>
      </c>
      <c r="V1749">
        <v>551126047705</v>
      </c>
      <c r="Y1749" t="s">
        <v>1145</v>
      </c>
      <c r="Z1749" t="s">
        <v>106</v>
      </c>
      <c r="AA1749" t="s">
        <v>107</v>
      </c>
      <c r="AB1749" t="s">
        <v>110</v>
      </c>
      <c r="AC1749">
        <v>3118000</v>
      </c>
      <c r="AD1749" t="s">
        <v>1146</v>
      </c>
      <c r="AE1749" t="s">
        <v>1147</v>
      </c>
      <c r="AF1749">
        <v>497</v>
      </c>
      <c r="AM1749" t="s">
        <v>119</v>
      </c>
      <c r="AP17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Row],[Comentário]]=back!C1750,back!B1750,""))))))))</f>
        <v/>
      </c>
      <c r="AQ17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0" spans="1:44" x14ac:dyDescent="0.25">
      <c r="A1750" t="s">
        <v>5298</v>
      </c>
      <c r="B1750">
        <v>136558993</v>
      </c>
      <c r="C1750" t="s">
        <v>62</v>
      </c>
      <c r="E1750">
        <v>28587707</v>
      </c>
      <c r="F1750" t="s">
        <v>1149</v>
      </c>
      <c r="G1750" t="s">
        <v>101</v>
      </c>
      <c r="I1750">
        <v>41056632</v>
      </c>
      <c r="J1750" t="s">
        <v>1148</v>
      </c>
      <c r="K1750" s="9">
        <v>45653.65966435185</v>
      </c>
      <c r="L1750" s="9">
        <v>45653.659189814818</v>
      </c>
      <c r="M1750" s="9">
        <v>45653.65966435185</v>
      </c>
      <c r="N1750" t="s">
        <v>62</v>
      </c>
      <c r="O1750" t="s">
        <v>62</v>
      </c>
      <c r="P1750" s="8">
        <v>45653</v>
      </c>
      <c r="Q1750" t="s">
        <v>3864</v>
      </c>
      <c r="R1750" t="s">
        <v>4347</v>
      </c>
      <c r="S1750" t="s">
        <v>1150</v>
      </c>
      <c r="T1750" t="s">
        <v>1151</v>
      </c>
      <c r="U1750" t="s">
        <v>1152</v>
      </c>
      <c r="V1750">
        <v>5511994093909</v>
      </c>
      <c r="Y1750" t="s">
        <v>1153</v>
      </c>
      <c r="Z1750" t="s">
        <v>106</v>
      </c>
      <c r="AA1750" t="s">
        <v>107</v>
      </c>
      <c r="AB1750" t="s">
        <v>110</v>
      </c>
      <c r="AC1750">
        <v>4571050</v>
      </c>
      <c r="AD1750" t="s">
        <v>1154</v>
      </c>
      <c r="AE1750" t="s">
        <v>1155</v>
      </c>
      <c r="AF1750">
        <v>373</v>
      </c>
      <c r="AG1750" t="s">
        <v>1156</v>
      </c>
      <c r="AM1750" t="s">
        <v>119</v>
      </c>
      <c r="AP17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Row],[Comentário]]=back!C1751,back!B1751,""))))))))</f>
        <v/>
      </c>
      <c r="AQ17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1" spans="1:44" x14ac:dyDescent="0.25">
      <c r="A1751" t="s">
        <v>5298</v>
      </c>
      <c r="B1751">
        <v>136558952</v>
      </c>
      <c r="C1751" t="s">
        <v>62</v>
      </c>
      <c r="E1751">
        <v>28587707</v>
      </c>
      <c r="F1751" t="s">
        <v>1149</v>
      </c>
      <c r="G1751" t="s">
        <v>101</v>
      </c>
      <c r="I1751">
        <v>41056632</v>
      </c>
      <c r="J1751" t="s">
        <v>1148</v>
      </c>
      <c r="K1751" s="9">
        <v>45653.659201388888</v>
      </c>
      <c r="L1751" s="9">
        <v>45653.657546296294</v>
      </c>
      <c r="M1751" s="9">
        <v>45653.659201388888</v>
      </c>
      <c r="N1751" t="s">
        <v>62</v>
      </c>
      <c r="O1751" t="s">
        <v>62</v>
      </c>
      <c r="P1751" s="8">
        <v>45653</v>
      </c>
      <c r="Q1751" t="s">
        <v>3864</v>
      </c>
      <c r="R1751" t="s">
        <v>4348</v>
      </c>
      <c r="S1751" t="s">
        <v>1150</v>
      </c>
      <c r="T1751" t="s">
        <v>1151</v>
      </c>
      <c r="U1751" t="s">
        <v>1152</v>
      </c>
      <c r="V1751">
        <v>5511994093909</v>
      </c>
      <c r="Y1751" t="s">
        <v>1153</v>
      </c>
      <c r="Z1751" t="s">
        <v>106</v>
      </c>
      <c r="AA1751" t="s">
        <v>107</v>
      </c>
      <c r="AB1751" t="s">
        <v>110</v>
      </c>
      <c r="AC1751">
        <v>4571050</v>
      </c>
      <c r="AD1751" t="s">
        <v>1154</v>
      </c>
      <c r="AE1751" t="s">
        <v>1155</v>
      </c>
      <c r="AF1751">
        <v>373</v>
      </c>
      <c r="AG1751" t="s">
        <v>1156</v>
      </c>
      <c r="AM1751" t="s">
        <v>119</v>
      </c>
      <c r="AP17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Row],[Comentário]]=back!C1752,back!B1752,""))))))))</f>
        <v/>
      </c>
      <c r="AQ17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2" spans="1:44" x14ac:dyDescent="0.25">
      <c r="A1752" t="s">
        <v>5298</v>
      </c>
      <c r="B1752">
        <v>136558820</v>
      </c>
      <c r="C1752" t="s">
        <v>62</v>
      </c>
      <c r="E1752">
        <v>28587687</v>
      </c>
      <c r="F1752" t="s">
        <v>1158</v>
      </c>
      <c r="G1752" t="s">
        <v>101</v>
      </c>
      <c r="I1752">
        <v>41056623</v>
      </c>
      <c r="J1752" t="s">
        <v>1157</v>
      </c>
      <c r="K1752" s="9">
        <v>45653.657523148147</v>
      </c>
      <c r="L1752" s="9">
        <v>45653.657268518517</v>
      </c>
      <c r="M1752" s="9">
        <v>45653.657523148147</v>
      </c>
      <c r="N1752" t="s">
        <v>62</v>
      </c>
      <c r="O1752" t="s">
        <v>62</v>
      </c>
      <c r="P1752" s="8">
        <v>45653</v>
      </c>
      <c r="Q1752" t="s">
        <v>3864</v>
      </c>
      <c r="R1752" t="s">
        <v>4349</v>
      </c>
      <c r="S1752" t="s">
        <v>1159</v>
      </c>
      <c r="T1752" t="s">
        <v>1160</v>
      </c>
      <c r="Y1752" t="s">
        <v>1161</v>
      </c>
      <c r="Z1752" t="s">
        <v>106</v>
      </c>
      <c r="AA1752" t="s">
        <v>107</v>
      </c>
      <c r="AB1752" t="s">
        <v>358</v>
      </c>
      <c r="AC1752">
        <v>13065610</v>
      </c>
      <c r="AD1752" t="s">
        <v>1162</v>
      </c>
      <c r="AE1752" t="s">
        <v>1163</v>
      </c>
      <c r="AF1752">
        <v>234</v>
      </c>
      <c r="AM1752" t="s">
        <v>119</v>
      </c>
      <c r="AP17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Row],[Comentário]]=back!C1753,back!B1753,""))))))))</f>
        <v/>
      </c>
      <c r="AQ17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3" spans="1:44" x14ac:dyDescent="0.25">
      <c r="A1753" t="s">
        <v>5298</v>
      </c>
      <c r="B1753">
        <v>136558799</v>
      </c>
      <c r="C1753" t="s">
        <v>62</v>
      </c>
      <c r="E1753">
        <v>28587687</v>
      </c>
      <c r="F1753" t="s">
        <v>1158</v>
      </c>
      <c r="G1753" t="s">
        <v>101</v>
      </c>
      <c r="I1753">
        <v>41056623</v>
      </c>
      <c r="J1753" t="s">
        <v>1157</v>
      </c>
      <c r="K1753" s="9">
        <v>45653.657280092593</v>
      </c>
      <c r="L1753" s="9">
        <v>45653.657025462962</v>
      </c>
      <c r="M1753" s="9">
        <v>45653.657280092593</v>
      </c>
      <c r="N1753" t="s">
        <v>62</v>
      </c>
      <c r="O1753" t="s">
        <v>62</v>
      </c>
      <c r="P1753" s="8">
        <v>45653</v>
      </c>
      <c r="Q1753" t="s">
        <v>3864</v>
      </c>
      <c r="R1753" t="s">
        <v>4350</v>
      </c>
      <c r="S1753" t="s">
        <v>1159</v>
      </c>
      <c r="T1753" t="s">
        <v>1160</v>
      </c>
      <c r="Y1753" t="s">
        <v>1161</v>
      </c>
      <c r="Z1753" t="s">
        <v>106</v>
      </c>
      <c r="AA1753" t="s">
        <v>107</v>
      </c>
      <c r="AB1753" t="s">
        <v>358</v>
      </c>
      <c r="AC1753">
        <v>13065610</v>
      </c>
      <c r="AD1753" t="s">
        <v>1162</v>
      </c>
      <c r="AE1753" t="s">
        <v>1163</v>
      </c>
      <c r="AF1753">
        <v>234</v>
      </c>
      <c r="AM1753" t="s">
        <v>119</v>
      </c>
      <c r="AP17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Row],[Comentário]]=back!C1754,back!B1754,""))))))))</f>
        <v/>
      </c>
      <c r="AQ17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4" spans="1:44" x14ac:dyDescent="0.25">
      <c r="A1754" t="s">
        <v>5298</v>
      </c>
      <c r="B1754">
        <v>136558625</v>
      </c>
      <c r="C1754" t="s">
        <v>62</v>
      </c>
      <c r="E1754">
        <v>28587670</v>
      </c>
      <c r="F1754" t="s">
        <v>3159</v>
      </c>
      <c r="G1754" t="s">
        <v>101</v>
      </c>
      <c r="I1754">
        <v>41056614</v>
      </c>
      <c r="J1754" t="s">
        <v>3158</v>
      </c>
      <c r="K1754" s="9">
        <v>45653.655231481483</v>
      </c>
      <c r="L1754" s="9">
        <v>45653.653402777774</v>
      </c>
      <c r="M1754" s="9">
        <v>45653.655231481483</v>
      </c>
      <c r="N1754" t="s">
        <v>62</v>
      </c>
      <c r="O1754" t="s">
        <v>62</v>
      </c>
      <c r="P1754" s="8">
        <v>45653</v>
      </c>
      <c r="Q1754" t="s">
        <v>3864</v>
      </c>
      <c r="R1754" t="s">
        <v>4351</v>
      </c>
      <c r="S1754" t="s">
        <v>3160</v>
      </c>
      <c r="T1754" t="s">
        <v>3161</v>
      </c>
      <c r="Z1754" t="s">
        <v>106</v>
      </c>
      <c r="AA1754" t="s">
        <v>107</v>
      </c>
      <c r="AB1754" t="s">
        <v>110</v>
      </c>
      <c r="AC1754">
        <v>4404075</v>
      </c>
      <c r="AD1754" t="s">
        <v>3162</v>
      </c>
      <c r="AE1754" t="s">
        <v>3163</v>
      </c>
      <c r="AF1754">
        <v>32</v>
      </c>
      <c r="AM1754" t="s">
        <v>119</v>
      </c>
      <c r="AP17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Row],[Comentário]]=back!C1755,back!B1755,""))))))))</f>
        <v/>
      </c>
      <c r="AQ17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5" spans="1:44" x14ac:dyDescent="0.25">
      <c r="A1755" t="s">
        <v>5298</v>
      </c>
      <c r="B1755">
        <v>136558498</v>
      </c>
      <c r="C1755" t="s">
        <v>62</v>
      </c>
      <c r="E1755">
        <v>28587618</v>
      </c>
      <c r="F1755" t="s">
        <v>1165</v>
      </c>
      <c r="G1755" t="s">
        <v>101</v>
      </c>
      <c r="I1755">
        <v>41056579</v>
      </c>
      <c r="J1755" t="s">
        <v>1164</v>
      </c>
      <c r="K1755" s="9">
        <v>45653.653391203705</v>
      </c>
      <c r="L1755" s="9">
        <v>45653.653148148151</v>
      </c>
      <c r="M1755" s="9">
        <v>45653.653391203705</v>
      </c>
      <c r="N1755" t="s">
        <v>62</v>
      </c>
      <c r="O1755" t="s">
        <v>62</v>
      </c>
      <c r="P1755" s="8">
        <v>45653</v>
      </c>
      <c r="Q1755" t="s">
        <v>3864</v>
      </c>
      <c r="R1755" t="s">
        <v>4352</v>
      </c>
      <c r="S1755" t="s">
        <v>1166</v>
      </c>
      <c r="Y1755" t="s">
        <v>1167</v>
      </c>
      <c r="Z1755" t="s">
        <v>106</v>
      </c>
      <c r="AA1755" t="s">
        <v>148</v>
      </c>
      <c r="AB1755" t="s">
        <v>1168</v>
      </c>
      <c r="AC1755">
        <v>27197000</v>
      </c>
      <c r="AD1755" t="s">
        <v>1169</v>
      </c>
      <c r="AE1755" t="s">
        <v>1170</v>
      </c>
      <c r="AF1755">
        <v>201</v>
      </c>
      <c r="AM1755" t="s">
        <v>119</v>
      </c>
      <c r="AP17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Row],[Comentário]]=back!C1756,back!B1756,""))))))))</f>
        <v/>
      </c>
      <c r="AQ17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6" spans="1:44" x14ac:dyDescent="0.25">
      <c r="A1756" t="s">
        <v>5298</v>
      </c>
      <c r="B1756">
        <v>136558481</v>
      </c>
      <c r="C1756" t="s">
        <v>62</v>
      </c>
      <c r="E1756">
        <v>28587505</v>
      </c>
      <c r="F1756" t="s">
        <v>1172</v>
      </c>
      <c r="G1756" t="s">
        <v>101</v>
      </c>
      <c r="I1756">
        <v>41034665</v>
      </c>
      <c r="J1756" t="s">
        <v>1171</v>
      </c>
      <c r="K1756" s="9">
        <v>45653.653090277781</v>
      </c>
      <c r="L1756" s="9">
        <v>45653.652256944442</v>
      </c>
      <c r="M1756" s="9">
        <v>45653.653090277781</v>
      </c>
      <c r="N1756" t="s">
        <v>62</v>
      </c>
      <c r="O1756" t="s">
        <v>62</v>
      </c>
      <c r="P1756" s="8">
        <v>45653</v>
      </c>
      <c r="Q1756" t="s">
        <v>3864</v>
      </c>
      <c r="R1756" t="s">
        <v>4353</v>
      </c>
      <c r="S1756" t="s">
        <v>1173</v>
      </c>
      <c r="Y1756" t="s">
        <v>1174</v>
      </c>
      <c r="Z1756" t="s">
        <v>106</v>
      </c>
      <c r="AA1756" t="s">
        <v>159</v>
      </c>
      <c r="AB1756" t="s">
        <v>1175</v>
      </c>
      <c r="AC1756">
        <v>35180018</v>
      </c>
      <c r="AD1756" t="s">
        <v>161</v>
      </c>
      <c r="AE1756" t="s">
        <v>1176</v>
      </c>
      <c r="AF1756">
        <v>9</v>
      </c>
      <c r="AM1756" t="s">
        <v>119</v>
      </c>
      <c r="AP17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Row],[Comentário]]=back!C1757,back!B1757,""))))))))</f>
        <v/>
      </c>
      <c r="AQ17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7" spans="1:44" x14ac:dyDescent="0.25">
      <c r="A1757" t="s">
        <v>5298</v>
      </c>
      <c r="B1757">
        <v>136558237</v>
      </c>
      <c r="C1757" t="s">
        <v>62</v>
      </c>
      <c r="E1757">
        <v>28587088</v>
      </c>
      <c r="F1757" t="s">
        <v>1185</v>
      </c>
      <c r="G1757" t="s">
        <v>101</v>
      </c>
      <c r="I1757">
        <v>41056354</v>
      </c>
      <c r="J1757" t="s">
        <v>1184</v>
      </c>
      <c r="K1757" s="9">
        <v>45653.649756944447</v>
      </c>
      <c r="L1757" s="9">
        <v>45653.649328703701</v>
      </c>
      <c r="M1757" s="9">
        <v>45653.649768518517</v>
      </c>
      <c r="N1757" t="s">
        <v>62</v>
      </c>
      <c r="O1757" t="s">
        <v>62</v>
      </c>
      <c r="P1757" s="8">
        <v>45653</v>
      </c>
      <c r="Q1757" t="s">
        <v>3864</v>
      </c>
      <c r="R1757" t="s">
        <v>4354</v>
      </c>
      <c r="S1757" t="s">
        <v>1186</v>
      </c>
      <c r="T1757" t="s">
        <v>1187</v>
      </c>
      <c r="Y1757" t="s">
        <v>1188</v>
      </c>
      <c r="Z1757" t="s">
        <v>106</v>
      </c>
      <c r="AA1757" t="s">
        <v>107</v>
      </c>
      <c r="AB1757" t="s">
        <v>110</v>
      </c>
      <c r="AC1757">
        <v>4223120</v>
      </c>
      <c r="AD1757" t="s">
        <v>1189</v>
      </c>
      <c r="AE1757" t="s">
        <v>1190</v>
      </c>
      <c r="AF1757">
        <v>341</v>
      </c>
      <c r="AM1757" t="s">
        <v>119</v>
      </c>
      <c r="AP17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Row],[Comentário]]=back!C1758,back!B1758,""))))))))</f>
        <v/>
      </c>
      <c r="AQ17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8" spans="1:44" x14ac:dyDescent="0.25">
      <c r="A1758" t="s">
        <v>5298</v>
      </c>
      <c r="B1758">
        <v>136558205</v>
      </c>
      <c r="C1758" t="s">
        <v>62</v>
      </c>
      <c r="E1758">
        <v>28587088</v>
      </c>
      <c r="F1758" t="s">
        <v>1185</v>
      </c>
      <c r="G1758" t="s">
        <v>101</v>
      </c>
      <c r="I1758">
        <v>41056354</v>
      </c>
      <c r="J1758" t="s">
        <v>1184</v>
      </c>
      <c r="K1758" s="9">
        <v>45653.649351851855</v>
      </c>
      <c r="L1758" s="9">
        <v>45653.648981481485</v>
      </c>
      <c r="M1758" s="9">
        <v>45653.649351851855</v>
      </c>
      <c r="N1758" t="s">
        <v>62</v>
      </c>
      <c r="O1758" t="s">
        <v>62</v>
      </c>
      <c r="P1758" s="8">
        <v>45653</v>
      </c>
      <c r="Q1758" t="s">
        <v>3864</v>
      </c>
      <c r="R1758" t="s">
        <v>4355</v>
      </c>
      <c r="S1758" t="s">
        <v>1186</v>
      </c>
      <c r="T1758" t="s">
        <v>1187</v>
      </c>
      <c r="Y1758" t="s">
        <v>1188</v>
      </c>
      <c r="Z1758" t="s">
        <v>106</v>
      </c>
      <c r="AA1758" t="s">
        <v>107</v>
      </c>
      <c r="AB1758" t="s">
        <v>110</v>
      </c>
      <c r="AC1758">
        <v>4223120</v>
      </c>
      <c r="AD1758" t="s">
        <v>1189</v>
      </c>
      <c r="AE1758" t="s">
        <v>1190</v>
      </c>
      <c r="AF1758">
        <v>341</v>
      </c>
      <c r="AM1758" t="s">
        <v>119</v>
      </c>
      <c r="AP17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Row],[Comentário]]=back!C1759,back!B1759,""))))))))</f>
        <v/>
      </c>
      <c r="AQ17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9" spans="1:44" x14ac:dyDescent="0.25">
      <c r="A1759" t="s">
        <v>5298</v>
      </c>
      <c r="B1759">
        <v>136558158</v>
      </c>
      <c r="C1759" t="s">
        <v>62</v>
      </c>
      <c r="E1759">
        <v>28587080</v>
      </c>
      <c r="F1759" t="s">
        <v>1192</v>
      </c>
      <c r="G1759" t="s">
        <v>101</v>
      </c>
      <c r="I1759">
        <v>41056346</v>
      </c>
      <c r="J1759" t="s">
        <v>1191</v>
      </c>
      <c r="K1759" s="9">
        <v>45653.648819444446</v>
      </c>
      <c r="L1759" s="9">
        <v>45653.648194444446</v>
      </c>
      <c r="M1759" s="9">
        <v>45653.648819444446</v>
      </c>
      <c r="N1759" t="s">
        <v>62</v>
      </c>
      <c r="O1759" t="s">
        <v>62</v>
      </c>
      <c r="P1759" s="8">
        <v>45653</v>
      </c>
      <c r="Q1759" t="s">
        <v>3864</v>
      </c>
      <c r="R1759" t="s">
        <v>4356</v>
      </c>
      <c r="S1759" t="s">
        <v>1193</v>
      </c>
      <c r="Y1759" t="s">
        <v>1194</v>
      </c>
      <c r="Z1759" t="s">
        <v>106</v>
      </c>
      <c r="AA1759" t="s">
        <v>107</v>
      </c>
      <c r="AB1759" t="s">
        <v>279</v>
      </c>
      <c r="AC1759">
        <v>9270410</v>
      </c>
      <c r="AD1759" t="s">
        <v>1195</v>
      </c>
      <c r="AE1759" t="s">
        <v>1196</v>
      </c>
      <c r="AF1759">
        <v>25</v>
      </c>
      <c r="AG1759" t="s">
        <v>1197</v>
      </c>
      <c r="AM1759" t="s">
        <v>119</v>
      </c>
      <c r="AP17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Row],[Comentário]]=back!C1760,back!B1760,""))))))))</f>
        <v/>
      </c>
      <c r="AQ17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0" spans="1:44" x14ac:dyDescent="0.25">
      <c r="A1760" t="s">
        <v>5298</v>
      </c>
      <c r="B1760">
        <v>136558125</v>
      </c>
      <c r="C1760" t="s">
        <v>62</v>
      </c>
      <c r="E1760">
        <v>28587080</v>
      </c>
      <c r="F1760" t="s">
        <v>1192</v>
      </c>
      <c r="G1760" t="s">
        <v>101</v>
      </c>
      <c r="I1760">
        <v>41056346</v>
      </c>
      <c r="J1760" t="s">
        <v>1191</v>
      </c>
      <c r="K1760" s="9">
        <v>45653.648252314815</v>
      </c>
      <c r="L1760" s="9">
        <v>45653.64806712963</v>
      </c>
      <c r="M1760" s="9">
        <v>45653.648252314815</v>
      </c>
      <c r="N1760" t="s">
        <v>62</v>
      </c>
      <c r="O1760" t="s">
        <v>62</v>
      </c>
      <c r="P1760" s="8">
        <v>45653</v>
      </c>
      <c r="Q1760" t="s">
        <v>3864</v>
      </c>
      <c r="R1760" t="s">
        <v>4357</v>
      </c>
      <c r="S1760" t="s">
        <v>1193</v>
      </c>
      <c r="Y1760" t="s">
        <v>1194</v>
      </c>
      <c r="Z1760" t="s">
        <v>106</v>
      </c>
      <c r="AA1760" t="s">
        <v>107</v>
      </c>
      <c r="AB1760" t="s">
        <v>279</v>
      </c>
      <c r="AC1760">
        <v>9270410</v>
      </c>
      <c r="AD1760" t="s">
        <v>1195</v>
      </c>
      <c r="AE1760" t="s">
        <v>1196</v>
      </c>
      <c r="AF1760">
        <v>25</v>
      </c>
      <c r="AG1760" t="s">
        <v>1197</v>
      </c>
      <c r="AM1760" t="s">
        <v>119</v>
      </c>
      <c r="AP17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Row],[Comentário]]=back!C1761,back!B1761,""))))))))</f>
        <v/>
      </c>
      <c r="AQ17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1" spans="1:44" x14ac:dyDescent="0.25">
      <c r="A1761" t="s">
        <v>5298</v>
      </c>
      <c r="B1761">
        <v>136558042</v>
      </c>
      <c r="C1761" t="s">
        <v>62</v>
      </c>
      <c r="E1761">
        <v>28587060</v>
      </c>
      <c r="F1761" t="s">
        <v>203</v>
      </c>
      <c r="G1761" t="s">
        <v>101</v>
      </c>
      <c r="I1761">
        <v>41056334</v>
      </c>
      <c r="J1761" t="s">
        <v>202</v>
      </c>
      <c r="K1761" s="9">
        <v>45653.647141203706</v>
      </c>
      <c r="L1761" s="9">
        <v>45653.646921296298</v>
      </c>
      <c r="M1761" s="9">
        <v>45653.647152777776</v>
      </c>
      <c r="N1761" t="s">
        <v>62</v>
      </c>
      <c r="O1761" t="s">
        <v>62</v>
      </c>
      <c r="P1761" s="8">
        <v>45653</v>
      </c>
      <c r="Q1761" t="s">
        <v>3864</v>
      </c>
      <c r="R1761" t="s">
        <v>4358</v>
      </c>
      <c r="S1761" t="s">
        <v>204</v>
      </c>
      <c r="T1761" t="s">
        <v>205</v>
      </c>
      <c r="Y1761" t="s">
        <v>206</v>
      </c>
      <c r="Z1761" t="s">
        <v>106</v>
      </c>
      <c r="AA1761" t="s">
        <v>107</v>
      </c>
      <c r="AB1761" t="s">
        <v>110</v>
      </c>
      <c r="AC1761">
        <v>1324010</v>
      </c>
      <c r="AD1761" t="s">
        <v>199</v>
      </c>
      <c r="AE1761" t="s">
        <v>207</v>
      </c>
      <c r="AF1761">
        <v>119</v>
      </c>
      <c r="AG1761" t="s">
        <v>208</v>
      </c>
      <c r="AM1761" t="s">
        <v>119</v>
      </c>
      <c r="AP17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Row],[Comentário]]=back!C1762,back!B1762,""))))))))</f>
        <v/>
      </c>
      <c r="AQ17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2" spans="1:44" x14ac:dyDescent="0.25">
      <c r="A1762" t="s">
        <v>5298</v>
      </c>
      <c r="B1762">
        <v>136558026</v>
      </c>
      <c r="C1762" t="s">
        <v>62</v>
      </c>
      <c r="E1762">
        <v>28587060</v>
      </c>
      <c r="F1762" t="s">
        <v>203</v>
      </c>
      <c r="G1762" t="s">
        <v>101</v>
      </c>
      <c r="I1762">
        <v>41056334</v>
      </c>
      <c r="J1762" t="s">
        <v>202</v>
      </c>
      <c r="K1762" s="9">
        <v>45653.646944444445</v>
      </c>
      <c r="L1762" s="9">
        <v>45653.646585648145</v>
      </c>
      <c r="M1762" s="9">
        <v>45653.646944444445</v>
      </c>
      <c r="N1762" t="s">
        <v>62</v>
      </c>
      <c r="O1762" t="s">
        <v>62</v>
      </c>
      <c r="P1762" s="8">
        <v>45653</v>
      </c>
      <c r="Q1762" t="s">
        <v>3864</v>
      </c>
      <c r="R1762" t="s">
        <v>4359</v>
      </c>
      <c r="S1762" t="s">
        <v>204</v>
      </c>
      <c r="T1762" t="s">
        <v>205</v>
      </c>
      <c r="Y1762" t="s">
        <v>206</v>
      </c>
      <c r="Z1762" t="s">
        <v>106</v>
      </c>
      <c r="AA1762" t="s">
        <v>107</v>
      </c>
      <c r="AB1762" t="s">
        <v>110</v>
      </c>
      <c r="AC1762">
        <v>1324010</v>
      </c>
      <c r="AD1762" t="s">
        <v>199</v>
      </c>
      <c r="AE1762" t="s">
        <v>207</v>
      </c>
      <c r="AF1762">
        <v>119</v>
      </c>
      <c r="AG1762" t="s">
        <v>208</v>
      </c>
      <c r="AM1762" t="s">
        <v>119</v>
      </c>
      <c r="AP17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Row],[Comentário]]=back!C1763,back!B1763,""))))))))</f>
        <v/>
      </c>
      <c r="AQ17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3" spans="1:44" x14ac:dyDescent="0.25">
      <c r="A1763" t="s">
        <v>5298</v>
      </c>
      <c r="B1763">
        <v>136557997</v>
      </c>
      <c r="C1763" t="s">
        <v>62</v>
      </c>
      <c r="E1763">
        <v>28587060</v>
      </c>
      <c r="F1763" t="s">
        <v>203</v>
      </c>
      <c r="G1763" t="s">
        <v>101</v>
      </c>
      <c r="I1763">
        <v>41056334</v>
      </c>
      <c r="J1763" t="s">
        <v>202</v>
      </c>
      <c r="K1763" s="9">
        <v>45653.646585648145</v>
      </c>
      <c r="L1763" s="9">
        <v>45653.644999999997</v>
      </c>
      <c r="M1763" s="9">
        <v>45653.646585648145</v>
      </c>
      <c r="N1763" t="s">
        <v>62</v>
      </c>
      <c r="O1763" t="s">
        <v>62</v>
      </c>
      <c r="P1763" s="8">
        <v>45653</v>
      </c>
      <c r="Q1763" t="s">
        <v>3864</v>
      </c>
      <c r="R1763" t="s">
        <v>4360</v>
      </c>
      <c r="S1763" t="s">
        <v>204</v>
      </c>
      <c r="T1763" t="s">
        <v>205</v>
      </c>
      <c r="Y1763" t="s">
        <v>206</v>
      </c>
      <c r="Z1763" t="s">
        <v>106</v>
      </c>
      <c r="AA1763" t="s">
        <v>107</v>
      </c>
      <c r="AB1763" t="s">
        <v>110</v>
      </c>
      <c r="AC1763">
        <v>1324010</v>
      </c>
      <c r="AD1763" t="s">
        <v>199</v>
      </c>
      <c r="AE1763" t="s">
        <v>207</v>
      </c>
      <c r="AF1763">
        <v>119</v>
      </c>
      <c r="AG1763" t="s">
        <v>208</v>
      </c>
      <c r="AM1763" t="s">
        <v>119</v>
      </c>
      <c r="AP17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Row],[Comentário]]=back!C1764,back!B1764,""))))))))</f>
        <v/>
      </c>
      <c r="AQ17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4" spans="1:44" x14ac:dyDescent="0.25">
      <c r="A1764" t="s">
        <v>5298</v>
      </c>
      <c r="B1764">
        <v>136557693</v>
      </c>
      <c r="C1764" t="s">
        <v>62</v>
      </c>
      <c r="E1764">
        <v>28587031</v>
      </c>
      <c r="F1764" t="s">
        <v>1199</v>
      </c>
      <c r="G1764" t="s">
        <v>101</v>
      </c>
      <c r="I1764">
        <v>41056320</v>
      </c>
      <c r="J1764" t="s">
        <v>1198</v>
      </c>
      <c r="K1764" s="9">
        <v>45653.642511574071</v>
      </c>
      <c r="L1764" s="9">
        <v>45653.642118055555</v>
      </c>
      <c r="M1764" s="9">
        <v>45653.642511574071</v>
      </c>
      <c r="N1764" t="s">
        <v>62</v>
      </c>
      <c r="O1764" t="s">
        <v>62</v>
      </c>
      <c r="P1764" s="8">
        <v>45653</v>
      </c>
      <c r="Q1764" t="s">
        <v>3864</v>
      </c>
      <c r="R1764" t="s">
        <v>4361</v>
      </c>
      <c r="S1764" t="s">
        <v>1200</v>
      </c>
      <c r="T1764" t="s">
        <v>1201</v>
      </c>
      <c r="Y1764" t="s">
        <v>1202</v>
      </c>
      <c r="Z1764" t="s">
        <v>106</v>
      </c>
      <c r="AA1764" t="s">
        <v>107</v>
      </c>
      <c r="AB1764" t="s">
        <v>110</v>
      </c>
      <c r="AC1764">
        <v>3321040</v>
      </c>
      <c r="AD1764" t="s">
        <v>1203</v>
      </c>
      <c r="AE1764" t="s">
        <v>1204</v>
      </c>
      <c r="AF1764">
        <v>5</v>
      </c>
      <c r="AM1764" t="s">
        <v>119</v>
      </c>
      <c r="AP17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Row],[Comentário]]=back!C1765,back!B1765,""))))))))</f>
        <v/>
      </c>
      <c r="AQ17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5" spans="1:44" x14ac:dyDescent="0.25">
      <c r="A1765" t="s">
        <v>5298</v>
      </c>
      <c r="B1765">
        <v>136557637</v>
      </c>
      <c r="C1765" t="s">
        <v>62</v>
      </c>
      <c r="E1765">
        <v>28587031</v>
      </c>
      <c r="F1765" t="s">
        <v>1199</v>
      </c>
      <c r="G1765" t="s">
        <v>101</v>
      </c>
      <c r="I1765">
        <v>41056320</v>
      </c>
      <c r="J1765" t="s">
        <v>1198</v>
      </c>
      <c r="K1765" s="9">
        <v>45653.641539351855</v>
      </c>
      <c r="L1765" s="9">
        <v>45653.640636574077</v>
      </c>
      <c r="M1765" s="9">
        <v>45653.641539351855</v>
      </c>
      <c r="N1765" t="s">
        <v>62</v>
      </c>
      <c r="O1765" t="s">
        <v>62</v>
      </c>
      <c r="P1765" s="8">
        <v>45653</v>
      </c>
      <c r="Q1765" t="s">
        <v>3864</v>
      </c>
      <c r="R1765" t="s">
        <v>4362</v>
      </c>
      <c r="S1765" t="s">
        <v>1200</v>
      </c>
      <c r="T1765" t="s">
        <v>1201</v>
      </c>
      <c r="Y1765" t="s">
        <v>1202</v>
      </c>
      <c r="Z1765" t="s">
        <v>106</v>
      </c>
      <c r="AA1765" t="s">
        <v>107</v>
      </c>
      <c r="AB1765" t="s">
        <v>110</v>
      </c>
      <c r="AC1765">
        <v>3321040</v>
      </c>
      <c r="AD1765" t="s">
        <v>1203</v>
      </c>
      <c r="AE1765" t="s">
        <v>1204</v>
      </c>
      <c r="AF1765">
        <v>5</v>
      </c>
      <c r="AM1765" t="s">
        <v>119</v>
      </c>
      <c r="AP17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Row],[Comentário]]=back!C1766,back!B1766,""))))))))</f>
        <v/>
      </c>
      <c r="AQ17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6" spans="1:44" x14ac:dyDescent="0.25">
      <c r="A1766" t="s">
        <v>5298</v>
      </c>
      <c r="B1766">
        <v>136557544</v>
      </c>
      <c r="C1766" t="s">
        <v>62</v>
      </c>
      <c r="E1766">
        <v>28587012</v>
      </c>
      <c r="F1766" t="s">
        <v>1206</v>
      </c>
      <c r="G1766" t="s">
        <v>101</v>
      </c>
      <c r="I1766">
        <v>41056309</v>
      </c>
      <c r="J1766" t="s">
        <v>1205</v>
      </c>
      <c r="K1766" s="9">
        <v>45653.640104166669</v>
      </c>
      <c r="L1766" s="9">
        <v>45653.639953703707</v>
      </c>
      <c r="M1766" s="9">
        <v>45653.640104166669</v>
      </c>
      <c r="N1766" t="s">
        <v>62</v>
      </c>
      <c r="O1766" t="s">
        <v>62</v>
      </c>
      <c r="P1766" s="8">
        <v>45653</v>
      </c>
      <c r="Q1766" t="s">
        <v>3864</v>
      </c>
      <c r="R1766" t="s">
        <v>4363</v>
      </c>
      <c r="S1766" t="s">
        <v>1207</v>
      </c>
      <c r="T1766" t="s">
        <v>1208</v>
      </c>
      <c r="Y1766" t="s">
        <v>1209</v>
      </c>
      <c r="Z1766" t="s">
        <v>106</v>
      </c>
      <c r="AA1766" t="s">
        <v>107</v>
      </c>
      <c r="AB1766" t="s">
        <v>215</v>
      </c>
      <c r="AC1766">
        <v>9665000</v>
      </c>
      <c r="AD1766" t="s">
        <v>1210</v>
      </c>
      <c r="AE1766" t="s">
        <v>1211</v>
      </c>
      <c r="AF1766">
        <v>1233</v>
      </c>
      <c r="AM1766" t="s">
        <v>119</v>
      </c>
      <c r="AP17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Row],[Comentário]]=back!C1767,back!B1767,""))))))))</f>
        <v/>
      </c>
      <c r="AQ17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7" spans="1:44" x14ac:dyDescent="0.25">
      <c r="A1767" t="s">
        <v>5298</v>
      </c>
      <c r="B1767">
        <v>136557533</v>
      </c>
      <c r="C1767" t="s">
        <v>62</v>
      </c>
      <c r="E1767">
        <v>28587012</v>
      </c>
      <c r="F1767" t="s">
        <v>1206</v>
      </c>
      <c r="G1767" t="s">
        <v>101</v>
      </c>
      <c r="I1767">
        <v>41056309</v>
      </c>
      <c r="J1767" t="s">
        <v>1205</v>
      </c>
      <c r="K1767" s="9">
        <v>45653.639976851853</v>
      </c>
      <c r="L1767" s="9">
        <v>45653.639085648145</v>
      </c>
      <c r="M1767" s="9">
        <v>45653.639976851853</v>
      </c>
      <c r="N1767" t="s">
        <v>62</v>
      </c>
      <c r="O1767" t="s">
        <v>62</v>
      </c>
      <c r="P1767" s="8">
        <v>45653</v>
      </c>
      <c r="Q1767" t="s">
        <v>3864</v>
      </c>
      <c r="R1767" t="s">
        <v>4364</v>
      </c>
      <c r="S1767" t="s">
        <v>1207</v>
      </c>
      <c r="T1767" t="s">
        <v>1208</v>
      </c>
      <c r="Y1767" t="s">
        <v>1209</v>
      </c>
      <c r="Z1767" t="s">
        <v>106</v>
      </c>
      <c r="AA1767" t="s">
        <v>107</v>
      </c>
      <c r="AB1767" t="s">
        <v>215</v>
      </c>
      <c r="AC1767">
        <v>9665000</v>
      </c>
      <c r="AD1767" t="s">
        <v>1210</v>
      </c>
      <c r="AE1767" t="s">
        <v>1211</v>
      </c>
      <c r="AF1767">
        <v>1233</v>
      </c>
      <c r="AM1767" t="s">
        <v>119</v>
      </c>
      <c r="AP17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Row],[Comentário]]=back!C1768,back!B1768,""))))))))</f>
        <v/>
      </c>
      <c r="AQ17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8" spans="1:44" x14ac:dyDescent="0.25">
      <c r="A1768" t="s">
        <v>5298</v>
      </c>
      <c r="B1768">
        <v>136557295</v>
      </c>
      <c r="C1768" t="s">
        <v>62</v>
      </c>
      <c r="E1768">
        <v>28586978</v>
      </c>
      <c r="F1768" t="s">
        <v>5556</v>
      </c>
      <c r="G1768" t="s">
        <v>101</v>
      </c>
      <c r="I1768">
        <v>41056295</v>
      </c>
      <c r="J1768" t="s">
        <v>246</v>
      </c>
      <c r="K1768" s="9">
        <v>45653.636817129627</v>
      </c>
      <c r="L1768" s="9">
        <v>45653.636805555558</v>
      </c>
      <c r="M1768" s="9">
        <v>45653.636817129627</v>
      </c>
      <c r="N1768" t="s">
        <v>62</v>
      </c>
      <c r="O1768" t="s">
        <v>62</v>
      </c>
      <c r="P1768" s="8">
        <v>45653</v>
      </c>
      <c r="Q1768" t="s">
        <v>3868</v>
      </c>
      <c r="R1768" t="s">
        <v>41</v>
      </c>
      <c r="S1768" t="s">
        <v>4916</v>
      </c>
      <c r="T1768" t="s">
        <v>247</v>
      </c>
      <c r="V1768">
        <v>551938453638</v>
      </c>
      <c r="Y1768" t="s">
        <v>248</v>
      </c>
      <c r="Z1768" t="s">
        <v>106</v>
      </c>
      <c r="AA1768" t="s">
        <v>107</v>
      </c>
      <c r="AB1768" t="s">
        <v>249</v>
      </c>
      <c r="AC1768">
        <v>13185345</v>
      </c>
      <c r="AD1768" t="s">
        <v>250</v>
      </c>
      <c r="AE1768" t="s">
        <v>251</v>
      </c>
      <c r="AF1768">
        <v>93</v>
      </c>
      <c r="AM1768" t="s">
        <v>119</v>
      </c>
      <c r="AP17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Row],[Comentário]]=back!C1769,back!B1769,""))))))))</f>
        <v/>
      </c>
      <c r="AQ17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9" spans="1:44" x14ac:dyDescent="0.25">
      <c r="A1769" t="s">
        <v>5298</v>
      </c>
      <c r="B1769">
        <v>136556840</v>
      </c>
      <c r="C1769" t="s">
        <v>62</v>
      </c>
      <c r="G1769" t="s">
        <v>101</v>
      </c>
      <c r="I1769">
        <v>41056295</v>
      </c>
      <c r="J1769" t="s">
        <v>246</v>
      </c>
      <c r="K1769" s="9">
        <v>45653.631226851852</v>
      </c>
      <c r="L1769" s="9">
        <v>45653.631249999999</v>
      </c>
      <c r="M1769" s="9">
        <v>45653.631226851852</v>
      </c>
      <c r="N1769" t="s">
        <v>62</v>
      </c>
      <c r="O1769" t="s">
        <v>62</v>
      </c>
      <c r="P1769" s="8">
        <v>45653</v>
      </c>
      <c r="Q1769" t="s">
        <v>3868</v>
      </c>
      <c r="R1769" t="s">
        <v>41</v>
      </c>
      <c r="S1769" t="s">
        <v>4916</v>
      </c>
      <c r="T1769" t="s">
        <v>247</v>
      </c>
      <c r="V1769">
        <v>551938453638</v>
      </c>
      <c r="Y1769" t="s">
        <v>248</v>
      </c>
      <c r="Z1769" t="s">
        <v>106</v>
      </c>
      <c r="AA1769" t="s">
        <v>107</v>
      </c>
      <c r="AB1769" t="s">
        <v>249</v>
      </c>
      <c r="AC1769">
        <v>13185345</v>
      </c>
      <c r="AD1769" t="s">
        <v>250</v>
      </c>
      <c r="AE1769" t="s">
        <v>251</v>
      </c>
      <c r="AF1769">
        <v>93</v>
      </c>
      <c r="AM1769" t="s">
        <v>119</v>
      </c>
      <c r="AO1769" t="s">
        <v>104</v>
      </c>
      <c r="AP17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Row],[Comentário]]=back!C1770,back!B1770,""))))))))</f>
        <v/>
      </c>
      <c r="AQ17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0" spans="1:44" x14ac:dyDescent="0.25">
      <c r="A1770" t="s">
        <v>5298</v>
      </c>
      <c r="B1770">
        <v>136556613</v>
      </c>
      <c r="C1770" t="s">
        <v>62</v>
      </c>
      <c r="E1770">
        <v>28586978</v>
      </c>
      <c r="F1770" t="s">
        <v>5556</v>
      </c>
      <c r="G1770" t="s">
        <v>101</v>
      </c>
      <c r="I1770">
        <v>41056295</v>
      </c>
      <c r="J1770" t="s">
        <v>246</v>
      </c>
      <c r="K1770" s="9">
        <v>45653.628287037034</v>
      </c>
      <c r="L1770" s="9">
        <v>45653.626655092594</v>
      </c>
      <c r="M1770" s="9">
        <v>45653.628287037034</v>
      </c>
      <c r="N1770" t="s">
        <v>62</v>
      </c>
      <c r="O1770" t="s">
        <v>62</v>
      </c>
      <c r="P1770" s="8">
        <v>45653</v>
      </c>
      <c r="Q1770" t="s">
        <v>3864</v>
      </c>
      <c r="R1770" t="s">
        <v>4365</v>
      </c>
      <c r="S1770" t="s">
        <v>4916</v>
      </c>
      <c r="T1770" t="s">
        <v>247</v>
      </c>
      <c r="V1770">
        <v>551938453638</v>
      </c>
      <c r="Y1770" t="s">
        <v>248</v>
      </c>
      <c r="Z1770" t="s">
        <v>106</v>
      </c>
      <c r="AA1770" t="s">
        <v>107</v>
      </c>
      <c r="AB1770" t="s">
        <v>249</v>
      </c>
      <c r="AC1770">
        <v>13185345</v>
      </c>
      <c r="AD1770" t="s">
        <v>250</v>
      </c>
      <c r="AE1770" t="s">
        <v>251</v>
      </c>
      <c r="AF1770">
        <v>93</v>
      </c>
      <c r="AM1770" t="s">
        <v>119</v>
      </c>
      <c r="AP17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Row],[Comentário]]=back!C1771,back!B1771,""))))))))</f>
        <v/>
      </c>
      <c r="AQ17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1" spans="1:44" x14ac:dyDescent="0.25">
      <c r="A1771" t="s">
        <v>5298</v>
      </c>
      <c r="B1771">
        <v>136556484</v>
      </c>
      <c r="C1771" t="s">
        <v>62</v>
      </c>
      <c r="E1771">
        <v>28586978</v>
      </c>
      <c r="F1771" t="s">
        <v>5556</v>
      </c>
      <c r="G1771" t="s">
        <v>101</v>
      </c>
      <c r="I1771">
        <v>41056295</v>
      </c>
      <c r="J1771" t="s">
        <v>246</v>
      </c>
      <c r="K1771" s="9">
        <v>45653.626388888886</v>
      </c>
      <c r="L1771" s="9">
        <v>45653.626157407409</v>
      </c>
      <c r="M1771" s="9">
        <v>45653.626388888886</v>
      </c>
      <c r="N1771" t="s">
        <v>62</v>
      </c>
      <c r="O1771" t="s">
        <v>62</v>
      </c>
      <c r="P1771" s="8">
        <v>45653</v>
      </c>
      <c r="Q1771" t="s">
        <v>3864</v>
      </c>
      <c r="R1771" t="s">
        <v>4366</v>
      </c>
      <c r="S1771" t="s">
        <v>4916</v>
      </c>
      <c r="T1771" t="s">
        <v>247</v>
      </c>
      <c r="V1771">
        <v>551938453638</v>
      </c>
      <c r="Y1771" t="s">
        <v>248</v>
      </c>
      <c r="Z1771" t="s">
        <v>106</v>
      </c>
      <c r="AA1771" t="s">
        <v>107</v>
      </c>
      <c r="AB1771" t="s">
        <v>249</v>
      </c>
      <c r="AC1771">
        <v>13185345</v>
      </c>
      <c r="AD1771" t="s">
        <v>250</v>
      </c>
      <c r="AE1771" t="s">
        <v>251</v>
      </c>
      <c r="AF1771">
        <v>93</v>
      </c>
      <c r="AM1771" t="s">
        <v>119</v>
      </c>
      <c r="AP17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Row],[Comentário]]=back!C1772,back!B1772,""))))))))</f>
        <v/>
      </c>
      <c r="AQ17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2" spans="1:44" x14ac:dyDescent="0.25">
      <c r="A1772" t="s">
        <v>5298</v>
      </c>
      <c r="B1772">
        <v>136556417</v>
      </c>
      <c r="C1772" t="s">
        <v>62</v>
      </c>
      <c r="E1772">
        <v>28586978</v>
      </c>
      <c r="F1772" t="s">
        <v>5556</v>
      </c>
      <c r="G1772" t="s">
        <v>101</v>
      </c>
      <c r="I1772">
        <v>41056295</v>
      </c>
      <c r="J1772" t="s">
        <v>246</v>
      </c>
      <c r="K1772" s="9">
        <v>45653.625775462962</v>
      </c>
      <c r="L1772" s="9">
        <v>45653.624930555554</v>
      </c>
      <c r="M1772" s="9">
        <v>45653.625775462962</v>
      </c>
      <c r="N1772" t="s">
        <v>62</v>
      </c>
      <c r="O1772" t="s">
        <v>62</v>
      </c>
      <c r="P1772" s="8">
        <v>45653</v>
      </c>
      <c r="Q1772" t="s">
        <v>3864</v>
      </c>
      <c r="R1772" t="s">
        <v>4367</v>
      </c>
      <c r="S1772" t="s">
        <v>4916</v>
      </c>
      <c r="T1772" t="s">
        <v>247</v>
      </c>
      <c r="V1772">
        <v>551938453638</v>
      </c>
      <c r="Y1772" t="s">
        <v>248</v>
      </c>
      <c r="Z1772" t="s">
        <v>106</v>
      </c>
      <c r="AA1772" t="s">
        <v>107</v>
      </c>
      <c r="AB1772" t="s">
        <v>249</v>
      </c>
      <c r="AC1772">
        <v>13185345</v>
      </c>
      <c r="AD1772" t="s">
        <v>250</v>
      </c>
      <c r="AE1772" t="s">
        <v>251</v>
      </c>
      <c r="AF1772">
        <v>93</v>
      </c>
      <c r="AM1772" t="s">
        <v>119</v>
      </c>
      <c r="AP17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Row],[Comentário]]=back!C1773,back!B1773,""))))))))</f>
        <v/>
      </c>
      <c r="AQ17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3" spans="1:44" x14ac:dyDescent="0.25">
      <c r="A1773" t="s">
        <v>5298</v>
      </c>
      <c r="B1773">
        <v>136556353</v>
      </c>
      <c r="C1773" t="s">
        <v>62</v>
      </c>
      <c r="E1773">
        <v>28586948</v>
      </c>
      <c r="F1773" t="s">
        <v>1213</v>
      </c>
      <c r="G1773" t="s">
        <v>101</v>
      </c>
      <c r="I1773">
        <v>41056279</v>
      </c>
      <c r="J1773" t="s">
        <v>1212</v>
      </c>
      <c r="K1773" s="9">
        <v>45653.624849537038</v>
      </c>
      <c r="L1773" s="9">
        <v>45653.624560185184</v>
      </c>
      <c r="M1773" s="9">
        <v>45653.624849537038</v>
      </c>
      <c r="N1773" t="s">
        <v>62</v>
      </c>
      <c r="O1773" t="s">
        <v>62</v>
      </c>
      <c r="P1773" s="8">
        <v>45653</v>
      </c>
      <c r="Q1773" t="s">
        <v>3864</v>
      </c>
      <c r="R1773" t="s">
        <v>4368</v>
      </c>
      <c r="S1773" t="s">
        <v>1214</v>
      </c>
      <c r="T1773" t="s">
        <v>1215</v>
      </c>
      <c r="V1773">
        <v>551121545519</v>
      </c>
      <c r="Y1773" t="s">
        <v>1216</v>
      </c>
      <c r="Z1773" t="s">
        <v>106</v>
      </c>
      <c r="AA1773" t="s">
        <v>107</v>
      </c>
      <c r="AB1773" t="s">
        <v>110</v>
      </c>
      <c r="AC1773">
        <v>3376160</v>
      </c>
      <c r="AD1773" t="s">
        <v>1217</v>
      </c>
      <c r="AE1773" t="s">
        <v>1218</v>
      </c>
      <c r="AF1773">
        <v>347</v>
      </c>
      <c r="AM1773" t="s">
        <v>119</v>
      </c>
      <c r="AP17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Row],[Comentário]]=back!C1774,back!B1774,""))))))))</f>
        <v/>
      </c>
      <c r="AQ17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4" spans="1:44" x14ac:dyDescent="0.25">
      <c r="A1774" t="s">
        <v>5298</v>
      </c>
      <c r="B1774">
        <v>136556335</v>
      </c>
      <c r="C1774" t="s">
        <v>62</v>
      </c>
      <c r="E1774">
        <v>28586948</v>
      </c>
      <c r="F1774" t="s">
        <v>1213</v>
      </c>
      <c r="G1774" t="s">
        <v>101</v>
      </c>
      <c r="I1774">
        <v>41056279</v>
      </c>
      <c r="J1774" t="s">
        <v>1212</v>
      </c>
      <c r="K1774" s="9">
        <v>45653.624583333331</v>
      </c>
      <c r="L1774" s="9">
        <v>45653.624293981484</v>
      </c>
      <c r="M1774" s="9">
        <v>45653.624583333331</v>
      </c>
      <c r="N1774" t="s">
        <v>62</v>
      </c>
      <c r="O1774" t="s">
        <v>62</v>
      </c>
      <c r="P1774" s="8">
        <v>45653</v>
      </c>
      <c r="Q1774" t="s">
        <v>3864</v>
      </c>
      <c r="R1774" t="s">
        <v>4369</v>
      </c>
      <c r="S1774" t="s">
        <v>1214</v>
      </c>
      <c r="T1774" t="s">
        <v>1215</v>
      </c>
      <c r="V1774">
        <v>551121545519</v>
      </c>
      <c r="Y1774" t="s">
        <v>1216</v>
      </c>
      <c r="Z1774" t="s">
        <v>106</v>
      </c>
      <c r="AA1774" t="s">
        <v>107</v>
      </c>
      <c r="AB1774" t="s">
        <v>110</v>
      </c>
      <c r="AC1774">
        <v>3376160</v>
      </c>
      <c r="AD1774" t="s">
        <v>1217</v>
      </c>
      <c r="AE1774" t="s">
        <v>1218</v>
      </c>
      <c r="AF1774">
        <v>347</v>
      </c>
      <c r="AM1774" t="s">
        <v>119</v>
      </c>
      <c r="AP17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Row],[Comentário]]=back!C1775,back!B1775,""))))))))</f>
        <v/>
      </c>
      <c r="AQ17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5" spans="1:44" x14ac:dyDescent="0.25">
      <c r="A1775" t="s">
        <v>5298</v>
      </c>
      <c r="B1775">
        <v>136556311</v>
      </c>
      <c r="C1775" t="s">
        <v>62</v>
      </c>
      <c r="E1775">
        <v>28586948</v>
      </c>
      <c r="F1775" t="s">
        <v>1213</v>
      </c>
      <c r="G1775" t="s">
        <v>101</v>
      </c>
      <c r="I1775">
        <v>41056279</v>
      </c>
      <c r="J1775" t="s">
        <v>1212</v>
      </c>
      <c r="K1775" s="9">
        <v>45653.624328703707</v>
      </c>
      <c r="L1775" s="9">
        <v>45653.624097222222</v>
      </c>
      <c r="M1775" s="9">
        <v>45653.624328703707</v>
      </c>
      <c r="N1775" t="s">
        <v>62</v>
      </c>
      <c r="O1775" t="s">
        <v>62</v>
      </c>
      <c r="P1775" s="8">
        <v>45653</v>
      </c>
      <c r="Q1775" t="s">
        <v>3864</v>
      </c>
      <c r="R1775" t="s">
        <v>4370</v>
      </c>
      <c r="S1775" t="s">
        <v>1214</v>
      </c>
      <c r="T1775" t="s">
        <v>1215</v>
      </c>
      <c r="V1775">
        <v>551121545519</v>
      </c>
      <c r="Y1775" t="s">
        <v>1216</v>
      </c>
      <c r="Z1775" t="s">
        <v>106</v>
      </c>
      <c r="AA1775" t="s">
        <v>107</v>
      </c>
      <c r="AB1775" t="s">
        <v>110</v>
      </c>
      <c r="AC1775">
        <v>3376160</v>
      </c>
      <c r="AD1775" t="s">
        <v>1217</v>
      </c>
      <c r="AE1775" t="s">
        <v>1218</v>
      </c>
      <c r="AF1775">
        <v>347</v>
      </c>
      <c r="AM1775" t="s">
        <v>119</v>
      </c>
      <c r="AP17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Row],[Comentário]]=back!C1776,back!B1776,""))))))))</f>
        <v/>
      </c>
      <c r="AQ17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6" spans="1:44" x14ac:dyDescent="0.25">
      <c r="A1776" t="s">
        <v>5298</v>
      </c>
      <c r="B1776">
        <v>136556286</v>
      </c>
      <c r="C1776" t="s">
        <v>62</v>
      </c>
      <c r="E1776">
        <v>28586880</v>
      </c>
      <c r="F1776" t="s">
        <v>1220</v>
      </c>
      <c r="G1776" t="s">
        <v>101</v>
      </c>
      <c r="I1776">
        <v>41056250</v>
      </c>
      <c r="J1776" t="s">
        <v>1219</v>
      </c>
      <c r="K1776" s="9">
        <v>45653.624016203707</v>
      </c>
      <c r="L1776" s="9">
        <v>45653.623495370368</v>
      </c>
      <c r="M1776" s="9">
        <v>45653.624016203707</v>
      </c>
      <c r="N1776" t="s">
        <v>62</v>
      </c>
      <c r="O1776" t="s">
        <v>62</v>
      </c>
      <c r="P1776" s="8">
        <v>45653</v>
      </c>
      <c r="Q1776" t="s">
        <v>3864</v>
      </c>
      <c r="R1776" t="s">
        <v>4371</v>
      </c>
      <c r="S1776" t="s">
        <v>1221</v>
      </c>
      <c r="T1776" t="s">
        <v>1222</v>
      </c>
      <c r="V1776">
        <v>551122369902</v>
      </c>
      <c r="Y1776" t="s">
        <v>1223</v>
      </c>
      <c r="Z1776" t="s">
        <v>106</v>
      </c>
      <c r="AA1776" t="s">
        <v>107</v>
      </c>
      <c r="AB1776" t="s">
        <v>110</v>
      </c>
      <c r="AC1776">
        <v>3109040</v>
      </c>
      <c r="AD1776" t="s">
        <v>1224</v>
      </c>
      <c r="AE1776" t="s">
        <v>1225</v>
      </c>
      <c r="AF1776">
        <v>629</v>
      </c>
      <c r="AG1776" t="s">
        <v>1226</v>
      </c>
      <c r="AM1776" t="s">
        <v>119</v>
      </c>
      <c r="AP17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Row],[Comentário]]=back!C1777,back!B1777,""))))))))</f>
        <v/>
      </c>
      <c r="AQ17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7" spans="1:44" x14ac:dyDescent="0.25">
      <c r="A1777" t="s">
        <v>5298</v>
      </c>
      <c r="B1777">
        <v>136556254</v>
      </c>
      <c r="C1777" t="s">
        <v>62</v>
      </c>
      <c r="E1777">
        <v>28586880</v>
      </c>
      <c r="F1777" t="s">
        <v>1220</v>
      </c>
      <c r="G1777" t="s">
        <v>101</v>
      </c>
      <c r="I1777">
        <v>41056250</v>
      </c>
      <c r="J1777" t="s">
        <v>1219</v>
      </c>
      <c r="K1777" s="9">
        <v>45653.623530092591</v>
      </c>
      <c r="L1777" s="9">
        <v>45653.623182870368</v>
      </c>
      <c r="M1777" s="9">
        <v>45653.623530092591</v>
      </c>
      <c r="N1777" t="s">
        <v>62</v>
      </c>
      <c r="O1777" t="s">
        <v>62</v>
      </c>
      <c r="P1777" s="8">
        <v>45653</v>
      </c>
      <c r="Q1777" t="s">
        <v>3864</v>
      </c>
      <c r="R1777" t="s">
        <v>4372</v>
      </c>
      <c r="S1777" t="s">
        <v>1221</v>
      </c>
      <c r="T1777" t="s">
        <v>1222</v>
      </c>
      <c r="V1777">
        <v>551122369902</v>
      </c>
      <c r="Y1777" t="s">
        <v>1223</v>
      </c>
      <c r="Z1777" t="s">
        <v>106</v>
      </c>
      <c r="AA1777" t="s">
        <v>107</v>
      </c>
      <c r="AB1777" t="s">
        <v>110</v>
      </c>
      <c r="AC1777">
        <v>3109040</v>
      </c>
      <c r="AD1777" t="s">
        <v>1224</v>
      </c>
      <c r="AE1777" t="s">
        <v>1225</v>
      </c>
      <c r="AF1777">
        <v>629</v>
      </c>
      <c r="AG1777" t="s">
        <v>1226</v>
      </c>
      <c r="AM1777" t="s">
        <v>119</v>
      </c>
      <c r="AP17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Row],[Comentário]]=back!C1778,back!B1778,""))))))))</f>
        <v/>
      </c>
      <c r="AQ17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8" spans="1:44" x14ac:dyDescent="0.25">
      <c r="A1778" t="s">
        <v>5298</v>
      </c>
      <c r="B1778">
        <v>136556230</v>
      </c>
      <c r="C1778" t="s">
        <v>62</v>
      </c>
      <c r="E1778">
        <v>28586880</v>
      </c>
      <c r="F1778" t="s">
        <v>1220</v>
      </c>
      <c r="G1778" t="s">
        <v>101</v>
      </c>
      <c r="I1778">
        <v>41056250</v>
      </c>
      <c r="J1778" t="s">
        <v>1219</v>
      </c>
      <c r="K1778" s="9">
        <v>45653.623194444444</v>
      </c>
      <c r="L1778" s="9">
        <v>45653.622893518521</v>
      </c>
      <c r="M1778" s="9">
        <v>45653.623194444444</v>
      </c>
      <c r="N1778" t="s">
        <v>62</v>
      </c>
      <c r="O1778" t="s">
        <v>62</v>
      </c>
      <c r="P1778" s="8">
        <v>45653</v>
      </c>
      <c r="Q1778" t="s">
        <v>3864</v>
      </c>
      <c r="R1778" t="s">
        <v>4373</v>
      </c>
      <c r="S1778" t="s">
        <v>1221</v>
      </c>
      <c r="T1778" t="s">
        <v>1222</v>
      </c>
      <c r="V1778">
        <v>551122369902</v>
      </c>
      <c r="Y1778" t="s">
        <v>1223</v>
      </c>
      <c r="Z1778" t="s">
        <v>106</v>
      </c>
      <c r="AA1778" t="s">
        <v>107</v>
      </c>
      <c r="AB1778" t="s">
        <v>110</v>
      </c>
      <c r="AC1778">
        <v>3109040</v>
      </c>
      <c r="AD1778" t="s">
        <v>1224</v>
      </c>
      <c r="AE1778" t="s">
        <v>1225</v>
      </c>
      <c r="AF1778">
        <v>629</v>
      </c>
      <c r="AG1778" t="s">
        <v>1226</v>
      </c>
      <c r="AM1778" t="s">
        <v>119</v>
      </c>
      <c r="AP17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Row],[Comentário]]=back!C1779,back!B1779,""))))))))</f>
        <v/>
      </c>
      <c r="AQ17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9" spans="1:44" x14ac:dyDescent="0.25">
      <c r="A1779" t="s">
        <v>5298</v>
      </c>
      <c r="B1779">
        <v>136556113</v>
      </c>
      <c r="C1779" t="s">
        <v>62</v>
      </c>
      <c r="E1779">
        <v>28584898</v>
      </c>
      <c r="F1779" t="s">
        <v>1232</v>
      </c>
      <c r="G1779" t="s">
        <v>101</v>
      </c>
      <c r="I1779">
        <v>41053394</v>
      </c>
      <c r="J1779" t="s">
        <v>1231</v>
      </c>
      <c r="K1779" s="9">
        <v>45653.621435185189</v>
      </c>
      <c r="L1779" s="9">
        <v>45653.620706018519</v>
      </c>
      <c r="M1779" s="9">
        <v>45653.621435185189</v>
      </c>
      <c r="N1779" t="s">
        <v>62</v>
      </c>
      <c r="O1779" t="s">
        <v>62</v>
      </c>
      <c r="P1779" s="8">
        <v>45653</v>
      </c>
      <c r="Q1779" t="s">
        <v>3864</v>
      </c>
      <c r="R1779" t="s">
        <v>4374</v>
      </c>
      <c r="S1779" t="s">
        <v>1233</v>
      </c>
      <c r="T1779" t="s">
        <v>1234</v>
      </c>
      <c r="Y1779" t="s">
        <v>1235</v>
      </c>
      <c r="Z1779" t="s">
        <v>106</v>
      </c>
      <c r="AA1779" t="s">
        <v>107</v>
      </c>
      <c r="AB1779" t="s">
        <v>110</v>
      </c>
      <c r="AC1779">
        <v>4880110</v>
      </c>
      <c r="AD1779" t="s">
        <v>1236</v>
      </c>
      <c r="AE1779" t="s">
        <v>1237</v>
      </c>
      <c r="AF1779">
        <v>537</v>
      </c>
      <c r="AM1779" t="s">
        <v>119</v>
      </c>
      <c r="AP17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Row],[Comentário]]=back!C1780,back!B1780,""))))))))</f>
        <v/>
      </c>
      <c r="AQ17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0" spans="1:44" x14ac:dyDescent="0.25">
      <c r="A1780" t="s">
        <v>5298</v>
      </c>
      <c r="B1780">
        <v>136556048</v>
      </c>
      <c r="C1780" t="s">
        <v>62</v>
      </c>
      <c r="E1780">
        <v>28584898</v>
      </c>
      <c r="F1780" t="s">
        <v>1232</v>
      </c>
      <c r="G1780" t="s">
        <v>101</v>
      </c>
      <c r="I1780">
        <v>41053394</v>
      </c>
      <c r="J1780" t="s">
        <v>1231</v>
      </c>
      <c r="K1780" s="9">
        <v>45653.620706018519</v>
      </c>
      <c r="L1780" s="9">
        <v>45653.61986111111</v>
      </c>
      <c r="M1780" s="9">
        <v>45653.620706018519</v>
      </c>
      <c r="N1780" t="s">
        <v>62</v>
      </c>
      <c r="O1780" t="s">
        <v>62</v>
      </c>
      <c r="P1780" s="8">
        <v>45653</v>
      </c>
      <c r="Q1780" t="s">
        <v>3864</v>
      </c>
      <c r="R1780" t="s">
        <v>4375</v>
      </c>
      <c r="S1780" t="s">
        <v>1233</v>
      </c>
      <c r="T1780" t="s">
        <v>1234</v>
      </c>
      <c r="Y1780" t="s">
        <v>1235</v>
      </c>
      <c r="Z1780" t="s">
        <v>106</v>
      </c>
      <c r="AA1780" t="s">
        <v>107</v>
      </c>
      <c r="AB1780" t="s">
        <v>110</v>
      </c>
      <c r="AC1780">
        <v>4880110</v>
      </c>
      <c r="AD1780" t="s">
        <v>1236</v>
      </c>
      <c r="AE1780" t="s">
        <v>1237</v>
      </c>
      <c r="AF1780">
        <v>537</v>
      </c>
      <c r="AM1780" t="s">
        <v>119</v>
      </c>
      <c r="AP17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Row],[Comentário]]=back!C1781,back!B1781,""))))))))</f>
        <v/>
      </c>
      <c r="AQ17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1" spans="1:44" x14ac:dyDescent="0.25">
      <c r="A1781" t="s">
        <v>5298</v>
      </c>
      <c r="B1781">
        <v>136555531</v>
      </c>
      <c r="C1781" t="s">
        <v>62</v>
      </c>
      <c r="E1781">
        <v>28584819</v>
      </c>
      <c r="F1781" t="s">
        <v>1239</v>
      </c>
      <c r="G1781" t="s">
        <v>101</v>
      </c>
      <c r="I1781">
        <v>41053337</v>
      </c>
      <c r="J1781" t="s">
        <v>1238</v>
      </c>
      <c r="K1781" s="9">
        <v>45653.614016203705</v>
      </c>
      <c r="L1781" s="9">
        <v>45653.613692129627</v>
      </c>
      <c r="M1781" s="9">
        <v>45653.614016203705</v>
      </c>
      <c r="N1781" t="s">
        <v>62</v>
      </c>
      <c r="O1781" t="s">
        <v>62</v>
      </c>
      <c r="P1781" s="8">
        <v>45653</v>
      </c>
      <c r="Q1781" t="s">
        <v>3864</v>
      </c>
      <c r="R1781" t="s">
        <v>4376</v>
      </c>
      <c r="S1781" t="s">
        <v>1240</v>
      </c>
      <c r="T1781" t="s">
        <v>1241</v>
      </c>
      <c r="V1781">
        <v>551129574182</v>
      </c>
      <c r="Y1781" t="s">
        <v>1242</v>
      </c>
      <c r="Z1781" t="s">
        <v>106</v>
      </c>
      <c r="AA1781" t="s">
        <v>107</v>
      </c>
      <c r="AB1781" t="s">
        <v>279</v>
      </c>
      <c r="AC1781">
        <v>9070310</v>
      </c>
      <c r="AD1781" t="s">
        <v>391</v>
      </c>
      <c r="AE1781" t="s">
        <v>1243</v>
      </c>
      <c r="AF1781">
        <v>45</v>
      </c>
      <c r="AM1781" t="s">
        <v>119</v>
      </c>
      <c r="AP17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Row],[Comentário]]=back!C1782,back!B1782,""))))))))</f>
        <v/>
      </c>
      <c r="AQ17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2" spans="1:44" x14ac:dyDescent="0.25">
      <c r="A1782" t="s">
        <v>5298</v>
      </c>
      <c r="B1782">
        <v>136555501</v>
      </c>
      <c r="C1782" t="s">
        <v>62</v>
      </c>
      <c r="E1782">
        <v>28584819</v>
      </c>
      <c r="F1782" t="s">
        <v>1239</v>
      </c>
      <c r="G1782" t="s">
        <v>101</v>
      </c>
      <c r="I1782">
        <v>41053337</v>
      </c>
      <c r="J1782" t="s">
        <v>1238</v>
      </c>
      <c r="K1782" s="9">
        <v>45653.613692129627</v>
      </c>
      <c r="L1782" s="9">
        <v>45653.613437499997</v>
      </c>
      <c r="M1782" s="9">
        <v>45653.613692129627</v>
      </c>
      <c r="N1782" t="s">
        <v>62</v>
      </c>
      <c r="O1782" t="s">
        <v>62</v>
      </c>
      <c r="P1782" s="8">
        <v>45653</v>
      </c>
      <c r="Q1782" t="s">
        <v>3864</v>
      </c>
      <c r="R1782" t="s">
        <v>4377</v>
      </c>
      <c r="S1782" t="s">
        <v>1240</v>
      </c>
      <c r="T1782" t="s">
        <v>1241</v>
      </c>
      <c r="V1782">
        <v>551129574182</v>
      </c>
      <c r="Y1782" t="s">
        <v>1242</v>
      </c>
      <c r="Z1782" t="s">
        <v>106</v>
      </c>
      <c r="AA1782" t="s">
        <v>107</v>
      </c>
      <c r="AB1782" t="s">
        <v>279</v>
      </c>
      <c r="AC1782">
        <v>9070310</v>
      </c>
      <c r="AD1782" t="s">
        <v>391</v>
      </c>
      <c r="AE1782" t="s">
        <v>1243</v>
      </c>
      <c r="AF1782">
        <v>45</v>
      </c>
      <c r="AM1782" t="s">
        <v>119</v>
      </c>
      <c r="AP17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Row],[Comentário]]=back!C1783,back!B1783,""))))))))</f>
        <v/>
      </c>
      <c r="AQ17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3" spans="1:44" x14ac:dyDescent="0.25">
      <c r="A1783" t="s">
        <v>5298</v>
      </c>
      <c r="B1783">
        <v>136555473</v>
      </c>
      <c r="C1783" t="s">
        <v>62</v>
      </c>
      <c r="E1783">
        <v>28584819</v>
      </c>
      <c r="F1783" t="s">
        <v>1239</v>
      </c>
      <c r="G1783" t="s">
        <v>101</v>
      </c>
      <c r="I1783">
        <v>41053337</v>
      </c>
      <c r="J1783" t="s">
        <v>1238</v>
      </c>
      <c r="K1783" s="9">
        <v>45653.613275462965</v>
      </c>
      <c r="L1783" s="9">
        <v>45653.611076388886</v>
      </c>
      <c r="M1783" s="9">
        <v>45653.613275462965</v>
      </c>
      <c r="N1783" t="s">
        <v>62</v>
      </c>
      <c r="O1783" t="s">
        <v>62</v>
      </c>
      <c r="P1783" s="8">
        <v>45653</v>
      </c>
      <c r="Q1783" t="s">
        <v>3864</v>
      </c>
      <c r="R1783" t="s">
        <v>4378</v>
      </c>
      <c r="S1783" t="s">
        <v>1240</v>
      </c>
      <c r="T1783" t="s">
        <v>1241</v>
      </c>
      <c r="V1783">
        <v>551129574182</v>
      </c>
      <c r="Y1783" t="s">
        <v>1242</v>
      </c>
      <c r="Z1783" t="s">
        <v>106</v>
      </c>
      <c r="AA1783" t="s">
        <v>107</v>
      </c>
      <c r="AB1783" t="s">
        <v>279</v>
      </c>
      <c r="AC1783">
        <v>9070310</v>
      </c>
      <c r="AD1783" t="s">
        <v>391</v>
      </c>
      <c r="AE1783" t="s">
        <v>1243</v>
      </c>
      <c r="AF1783">
        <v>45</v>
      </c>
      <c r="AM1783" t="s">
        <v>119</v>
      </c>
      <c r="AP17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Row],[Comentário]]=back!C1784,back!B1784,""))))))))</f>
        <v/>
      </c>
      <c r="AQ17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4" spans="1:44" x14ac:dyDescent="0.25">
      <c r="A1784" t="s">
        <v>5298</v>
      </c>
      <c r="B1784">
        <v>136554597</v>
      </c>
      <c r="C1784" t="s">
        <v>62</v>
      </c>
      <c r="E1784">
        <v>28582954</v>
      </c>
      <c r="F1784" t="s">
        <v>1245</v>
      </c>
      <c r="G1784" t="s">
        <v>101</v>
      </c>
      <c r="I1784">
        <v>41053195</v>
      </c>
      <c r="J1784" t="s">
        <v>1244</v>
      </c>
      <c r="K1784" s="9">
        <v>45653.601967592593</v>
      </c>
      <c r="L1784" s="9">
        <v>45653.600532407407</v>
      </c>
      <c r="M1784" s="9">
        <v>45653.601967592593</v>
      </c>
      <c r="N1784" t="s">
        <v>62</v>
      </c>
      <c r="O1784" t="s">
        <v>62</v>
      </c>
      <c r="P1784" s="8">
        <v>45653</v>
      </c>
      <c r="Q1784" t="s">
        <v>3864</v>
      </c>
      <c r="R1784" t="s">
        <v>4379</v>
      </c>
      <c r="S1784" t="s">
        <v>1246</v>
      </c>
      <c r="T1784" t="s">
        <v>1247</v>
      </c>
      <c r="U1784" t="s">
        <v>1248</v>
      </c>
      <c r="V1784">
        <v>5519978106507</v>
      </c>
      <c r="Y1784" t="s">
        <v>1249</v>
      </c>
      <c r="Z1784" t="s">
        <v>106</v>
      </c>
      <c r="AA1784" t="s">
        <v>107</v>
      </c>
      <c r="AB1784" t="s">
        <v>1250</v>
      </c>
      <c r="AC1784">
        <v>13171105</v>
      </c>
      <c r="AD1784" t="s">
        <v>1251</v>
      </c>
      <c r="AE1784" t="s">
        <v>1252</v>
      </c>
      <c r="AF1784">
        <v>3000</v>
      </c>
      <c r="AM1784" t="s">
        <v>119</v>
      </c>
      <c r="AP17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Row],[Comentário]]=back!C1785,back!B1785,""))))))))</f>
        <v/>
      </c>
      <c r="AQ17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5" spans="1:44" x14ac:dyDescent="0.25">
      <c r="A1785" t="s">
        <v>5298</v>
      </c>
      <c r="B1785">
        <v>136554475</v>
      </c>
      <c r="C1785" t="s">
        <v>62</v>
      </c>
      <c r="E1785">
        <v>28582954</v>
      </c>
      <c r="F1785" t="s">
        <v>1245</v>
      </c>
      <c r="G1785" t="s">
        <v>101</v>
      </c>
      <c r="I1785">
        <v>41053195</v>
      </c>
      <c r="J1785" t="s">
        <v>1244</v>
      </c>
      <c r="K1785" s="9">
        <v>45653.600254629629</v>
      </c>
      <c r="L1785" s="9">
        <v>45653.599386574075</v>
      </c>
      <c r="M1785" s="9">
        <v>45653.600254629629</v>
      </c>
      <c r="N1785" t="s">
        <v>62</v>
      </c>
      <c r="O1785" t="s">
        <v>62</v>
      </c>
      <c r="P1785" s="8">
        <v>45653</v>
      </c>
      <c r="Q1785" t="s">
        <v>3864</v>
      </c>
      <c r="R1785" t="s">
        <v>4379</v>
      </c>
      <c r="S1785" t="s">
        <v>1246</v>
      </c>
      <c r="T1785" t="s">
        <v>1247</v>
      </c>
      <c r="U1785" t="s">
        <v>1248</v>
      </c>
      <c r="V1785">
        <v>5519978106507</v>
      </c>
      <c r="Y1785" t="s">
        <v>1249</v>
      </c>
      <c r="Z1785" t="s">
        <v>106</v>
      </c>
      <c r="AA1785" t="s">
        <v>107</v>
      </c>
      <c r="AB1785" t="s">
        <v>1250</v>
      </c>
      <c r="AC1785">
        <v>13171105</v>
      </c>
      <c r="AD1785" t="s">
        <v>1251</v>
      </c>
      <c r="AE1785" t="s">
        <v>1252</v>
      </c>
      <c r="AF1785">
        <v>3000</v>
      </c>
      <c r="AM1785" t="s">
        <v>119</v>
      </c>
      <c r="AP17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Row],[Comentário]]=back!C1786,back!B1786,""))))))))</f>
        <v/>
      </c>
      <c r="AQ17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6" spans="1:44" x14ac:dyDescent="0.25">
      <c r="A1786" t="s">
        <v>5298</v>
      </c>
      <c r="B1786">
        <v>136554410</v>
      </c>
      <c r="C1786" t="s">
        <v>62</v>
      </c>
      <c r="E1786">
        <v>28582954</v>
      </c>
      <c r="F1786" t="s">
        <v>1245</v>
      </c>
      <c r="G1786" t="s">
        <v>101</v>
      </c>
      <c r="I1786">
        <v>41053195</v>
      </c>
      <c r="J1786" t="s">
        <v>1244</v>
      </c>
      <c r="K1786" s="9">
        <v>45653.599374999998</v>
      </c>
      <c r="L1786" s="9">
        <v>45653.598553240743</v>
      </c>
      <c r="M1786" s="9">
        <v>45653.599374999998</v>
      </c>
      <c r="N1786" t="s">
        <v>62</v>
      </c>
      <c r="O1786" t="s">
        <v>62</v>
      </c>
      <c r="P1786" s="8">
        <v>45653</v>
      </c>
      <c r="Q1786" t="s">
        <v>3864</v>
      </c>
      <c r="R1786" t="s">
        <v>4380</v>
      </c>
      <c r="S1786" t="s">
        <v>1246</v>
      </c>
      <c r="T1786" t="s">
        <v>1247</v>
      </c>
      <c r="U1786" t="s">
        <v>1248</v>
      </c>
      <c r="V1786">
        <v>5519978106507</v>
      </c>
      <c r="Y1786" t="s">
        <v>1249</v>
      </c>
      <c r="Z1786" t="s">
        <v>106</v>
      </c>
      <c r="AA1786" t="s">
        <v>107</v>
      </c>
      <c r="AB1786" t="s">
        <v>1250</v>
      </c>
      <c r="AC1786">
        <v>13171105</v>
      </c>
      <c r="AD1786" t="s">
        <v>1251</v>
      </c>
      <c r="AE1786" t="s">
        <v>1252</v>
      </c>
      <c r="AF1786">
        <v>3000</v>
      </c>
      <c r="AM1786" t="s">
        <v>119</v>
      </c>
      <c r="AP17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Row],[Comentário]]=back!C1787,back!B1787,""))))))))</f>
        <v/>
      </c>
      <c r="AQ17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7" spans="1:44" x14ac:dyDescent="0.25">
      <c r="A1787" t="s">
        <v>5298</v>
      </c>
      <c r="B1787">
        <v>136554356</v>
      </c>
      <c r="C1787" t="s">
        <v>62</v>
      </c>
      <c r="E1787">
        <v>28582954</v>
      </c>
      <c r="F1787" t="s">
        <v>1245</v>
      </c>
      <c r="G1787" t="s">
        <v>101</v>
      </c>
      <c r="I1787">
        <v>41053195</v>
      </c>
      <c r="J1787" t="s">
        <v>1244</v>
      </c>
      <c r="K1787" s="9">
        <v>45653.598564814813</v>
      </c>
      <c r="L1787" s="9">
        <v>45653.598009259258</v>
      </c>
      <c r="M1787" s="9">
        <v>45653.598564814813</v>
      </c>
      <c r="N1787" t="s">
        <v>62</v>
      </c>
      <c r="O1787" t="s">
        <v>62</v>
      </c>
      <c r="P1787" s="8">
        <v>45653</v>
      </c>
      <c r="Q1787" t="s">
        <v>3864</v>
      </c>
      <c r="R1787" t="s">
        <v>4381</v>
      </c>
      <c r="S1787" t="s">
        <v>1246</v>
      </c>
      <c r="T1787" t="s">
        <v>1247</v>
      </c>
      <c r="U1787" t="s">
        <v>1248</v>
      </c>
      <c r="V1787">
        <v>5519978106507</v>
      </c>
      <c r="Y1787" t="s">
        <v>1249</v>
      </c>
      <c r="Z1787" t="s">
        <v>106</v>
      </c>
      <c r="AA1787" t="s">
        <v>107</v>
      </c>
      <c r="AB1787" t="s">
        <v>1250</v>
      </c>
      <c r="AC1787">
        <v>13171105</v>
      </c>
      <c r="AD1787" t="s">
        <v>1251</v>
      </c>
      <c r="AE1787" t="s">
        <v>1252</v>
      </c>
      <c r="AF1787">
        <v>3000</v>
      </c>
      <c r="AM1787" t="s">
        <v>119</v>
      </c>
      <c r="AP17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Row],[Comentário]]=back!C1788,back!B1788,""))))))))</f>
        <v/>
      </c>
      <c r="AQ17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8" spans="1:44" x14ac:dyDescent="0.25">
      <c r="A1788" t="s">
        <v>5298</v>
      </c>
      <c r="B1788">
        <v>136554277</v>
      </c>
      <c r="C1788" t="s">
        <v>62</v>
      </c>
      <c r="E1788">
        <v>28582919</v>
      </c>
      <c r="F1788" t="s">
        <v>1254</v>
      </c>
      <c r="G1788" t="s">
        <v>101</v>
      </c>
      <c r="I1788">
        <v>41053176</v>
      </c>
      <c r="J1788" t="s">
        <v>1253</v>
      </c>
      <c r="K1788" s="9">
        <v>45653.597372685188</v>
      </c>
      <c r="L1788" s="9">
        <v>45653.596921296295</v>
      </c>
      <c r="M1788" s="9">
        <v>45653.597372685188</v>
      </c>
      <c r="N1788" t="s">
        <v>62</v>
      </c>
      <c r="O1788" t="s">
        <v>62</v>
      </c>
      <c r="P1788" s="8">
        <v>45653</v>
      </c>
      <c r="Q1788" t="s">
        <v>3864</v>
      </c>
      <c r="R1788" t="s">
        <v>4382</v>
      </c>
      <c r="S1788" t="s">
        <v>1255</v>
      </c>
      <c r="Y1788" t="s">
        <v>1256</v>
      </c>
      <c r="Z1788" t="s">
        <v>106</v>
      </c>
      <c r="AA1788" t="s">
        <v>107</v>
      </c>
      <c r="AB1788" t="s">
        <v>110</v>
      </c>
      <c r="AC1788">
        <v>5676120</v>
      </c>
      <c r="AD1788" t="s">
        <v>1257</v>
      </c>
      <c r="AE1788" t="s">
        <v>1258</v>
      </c>
      <c r="AF1788">
        <v>4800</v>
      </c>
      <c r="AG1788" t="s">
        <v>1259</v>
      </c>
      <c r="AM1788" t="s">
        <v>119</v>
      </c>
      <c r="AP17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Row],[Comentário]]=back!C1789,back!B1789,""))))))))</f>
        <v/>
      </c>
      <c r="AQ17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9" spans="1:44" x14ac:dyDescent="0.25">
      <c r="A1789" t="s">
        <v>5298</v>
      </c>
      <c r="B1789">
        <v>136554078</v>
      </c>
      <c r="C1789" t="s">
        <v>62</v>
      </c>
      <c r="E1789">
        <v>28582618</v>
      </c>
      <c r="F1789" t="s">
        <v>1261</v>
      </c>
      <c r="G1789" t="s">
        <v>101</v>
      </c>
      <c r="I1789">
        <v>41052660</v>
      </c>
      <c r="J1789" t="s">
        <v>1260</v>
      </c>
      <c r="K1789" s="9">
        <v>45653.594571759262</v>
      </c>
      <c r="L1789" s="9">
        <v>45653.593043981484</v>
      </c>
      <c r="M1789" s="9">
        <v>45653.594571759262</v>
      </c>
      <c r="N1789" t="s">
        <v>62</v>
      </c>
      <c r="O1789" t="s">
        <v>62</v>
      </c>
      <c r="P1789" s="8">
        <v>45653</v>
      </c>
      <c r="Q1789" t="s">
        <v>3864</v>
      </c>
      <c r="R1789" t="s">
        <v>4383</v>
      </c>
      <c r="S1789" t="s">
        <v>1262</v>
      </c>
      <c r="Y1789" t="s">
        <v>1263</v>
      </c>
      <c r="Z1789" t="s">
        <v>106</v>
      </c>
      <c r="AA1789" t="s">
        <v>107</v>
      </c>
      <c r="AB1789" t="s">
        <v>110</v>
      </c>
      <c r="AC1789">
        <v>8280260</v>
      </c>
      <c r="AD1789" t="s">
        <v>1264</v>
      </c>
      <c r="AE1789" t="s">
        <v>1265</v>
      </c>
      <c r="AF1789">
        <v>372</v>
      </c>
      <c r="AM1789" t="s">
        <v>119</v>
      </c>
      <c r="AP17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Row],[Comentário]]=back!C1790,back!B1790,""))))))))</f>
        <v/>
      </c>
      <c r="AQ17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0" spans="1:44" x14ac:dyDescent="0.25">
      <c r="A1790" t="s">
        <v>5298</v>
      </c>
      <c r="B1790">
        <v>136553843</v>
      </c>
      <c r="C1790" t="s">
        <v>62</v>
      </c>
      <c r="E1790">
        <v>28582682</v>
      </c>
      <c r="F1790" t="s">
        <v>1267</v>
      </c>
      <c r="G1790" t="s">
        <v>101</v>
      </c>
      <c r="I1790">
        <v>41053059</v>
      </c>
      <c r="J1790" t="s">
        <v>1266</v>
      </c>
      <c r="K1790" s="9">
        <v>45653.591377314813</v>
      </c>
      <c r="L1790" s="9">
        <v>45653.59034722222</v>
      </c>
      <c r="M1790" s="9">
        <v>45653.591377314813</v>
      </c>
      <c r="N1790" t="s">
        <v>62</v>
      </c>
      <c r="O1790" t="s">
        <v>62</v>
      </c>
      <c r="P1790" s="8">
        <v>45653</v>
      </c>
      <c r="Q1790" t="s">
        <v>3864</v>
      </c>
      <c r="R1790" t="s">
        <v>4384</v>
      </c>
      <c r="S1790" t="s">
        <v>1268</v>
      </c>
      <c r="T1790" t="s">
        <v>1269</v>
      </c>
      <c r="Y1790" t="s">
        <v>1270</v>
      </c>
      <c r="Z1790" t="s">
        <v>106</v>
      </c>
      <c r="AA1790" t="s">
        <v>107</v>
      </c>
      <c r="AB1790" t="s">
        <v>110</v>
      </c>
      <c r="AC1790">
        <v>3223110</v>
      </c>
      <c r="AD1790" t="s">
        <v>1271</v>
      </c>
      <c r="AE1790" t="s">
        <v>1272</v>
      </c>
      <c r="AF1790">
        <v>451</v>
      </c>
      <c r="AM1790" t="s">
        <v>119</v>
      </c>
      <c r="AP17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Row],[Comentário]]=back!C1791,back!B1791,""))))))))</f>
        <v/>
      </c>
      <c r="AQ17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1" spans="1:44" x14ac:dyDescent="0.25">
      <c r="A1791" t="s">
        <v>5298</v>
      </c>
      <c r="B1791">
        <v>136553754</v>
      </c>
      <c r="C1791" t="s">
        <v>62</v>
      </c>
      <c r="E1791">
        <v>28582682</v>
      </c>
      <c r="F1791" t="s">
        <v>1267</v>
      </c>
      <c r="G1791" t="s">
        <v>101</v>
      </c>
      <c r="I1791">
        <v>41053059</v>
      </c>
      <c r="J1791" t="s">
        <v>1266</v>
      </c>
      <c r="K1791" s="9">
        <v>45653.590324074074</v>
      </c>
      <c r="L1791" s="9">
        <v>45653.589930555558</v>
      </c>
      <c r="M1791" s="9">
        <v>45653.590324074074</v>
      </c>
      <c r="N1791" t="s">
        <v>62</v>
      </c>
      <c r="O1791" t="s">
        <v>62</v>
      </c>
      <c r="P1791" s="8">
        <v>45653</v>
      </c>
      <c r="Q1791" t="s">
        <v>3864</v>
      </c>
      <c r="R1791" t="s">
        <v>4385</v>
      </c>
      <c r="S1791" t="s">
        <v>1268</v>
      </c>
      <c r="T1791" t="s">
        <v>1269</v>
      </c>
      <c r="Y1791" t="s">
        <v>1270</v>
      </c>
      <c r="Z1791" t="s">
        <v>106</v>
      </c>
      <c r="AA1791" t="s">
        <v>107</v>
      </c>
      <c r="AB1791" t="s">
        <v>110</v>
      </c>
      <c r="AC1791">
        <v>3223110</v>
      </c>
      <c r="AD1791" t="s">
        <v>1271</v>
      </c>
      <c r="AE1791" t="s">
        <v>1272</v>
      </c>
      <c r="AF1791">
        <v>451</v>
      </c>
      <c r="AM1791" t="s">
        <v>119</v>
      </c>
      <c r="AP17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Row],[Comentário]]=back!C1792,back!B1792,""))))))))</f>
        <v/>
      </c>
      <c r="AQ17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2" spans="1:44" x14ac:dyDescent="0.25">
      <c r="A1792" t="s">
        <v>5298</v>
      </c>
      <c r="B1792">
        <v>136553690</v>
      </c>
      <c r="C1792" t="s">
        <v>62</v>
      </c>
      <c r="E1792">
        <v>28582664</v>
      </c>
      <c r="F1792" t="s">
        <v>3165</v>
      </c>
      <c r="G1792" t="s">
        <v>101</v>
      </c>
      <c r="I1792">
        <v>41053041</v>
      </c>
      <c r="J1792" t="s">
        <v>3164</v>
      </c>
      <c r="K1792" s="9">
        <v>45653.58966435185</v>
      </c>
      <c r="L1792" s="9">
        <v>45653.588692129626</v>
      </c>
      <c r="M1792" s="9">
        <v>45653.58966435185</v>
      </c>
      <c r="N1792" t="s">
        <v>62</v>
      </c>
      <c r="O1792" t="s">
        <v>62</v>
      </c>
      <c r="P1792" s="8">
        <v>45653</v>
      </c>
      <c r="Q1792" t="s">
        <v>3864</v>
      </c>
      <c r="R1792" t="s">
        <v>4386</v>
      </c>
      <c r="S1792" t="s">
        <v>3166</v>
      </c>
      <c r="T1792" t="s">
        <v>3167</v>
      </c>
      <c r="V1792">
        <v>551124802116</v>
      </c>
      <c r="Y1792" t="s">
        <v>3168</v>
      </c>
      <c r="Z1792" t="s">
        <v>106</v>
      </c>
      <c r="AA1792" t="s">
        <v>107</v>
      </c>
      <c r="AB1792" t="s">
        <v>243</v>
      </c>
      <c r="AC1792">
        <v>7251250</v>
      </c>
      <c r="AD1792" t="s">
        <v>3169</v>
      </c>
      <c r="AE1792" t="s">
        <v>3170</v>
      </c>
      <c r="AF1792">
        <v>235</v>
      </c>
      <c r="AM1792" t="s">
        <v>119</v>
      </c>
      <c r="AP17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Row],[Comentário]]=back!C1793,back!B1793,""))))))))</f>
        <v/>
      </c>
      <c r="AQ17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3" spans="1:44" x14ac:dyDescent="0.25">
      <c r="A1793" t="s">
        <v>5298</v>
      </c>
      <c r="B1793">
        <v>136553621</v>
      </c>
      <c r="C1793" t="s">
        <v>62</v>
      </c>
      <c r="E1793">
        <v>28582664</v>
      </c>
      <c r="F1793" t="s">
        <v>3165</v>
      </c>
      <c r="G1793" t="s">
        <v>101</v>
      </c>
      <c r="I1793">
        <v>41053041</v>
      </c>
      <c r="J1793" t="s">
        <v>3164</v>
      </c>
      <c r="K1793" s="9">
        <v>45653.588703703703</v>
      </c>
      <c r="L1793" s="9">
        <v>45653.588402777779</v>
      </c>
      <c r="M1793" s="9">
        <v>45653.588703703703</v>
      </c>
      <c r="N1793" t="s">
        <v>62</v>
      </c>
      <c r="O1793" t="s">
        <v>62</v>
      </c>
      <c r="P1793" s="8">
        <v>45653</v>
      </c>
      <c r="Q1793" t="s">
        <v>3864</v>
      </c>
      <c r="R1793" t="s">
        <v>4387</v>
      </c>
      <c r="S1793" t="s">
        <v>3166</v>
      </c>
      <c r="T1793" t="s">
        <v>3167</v>
      </c>
      <c r="V1793">
        <v>551124802116</v>
      </c>
      <c r="Y1793" t="s">
        <v>3168</v>
      </c>
      <c r="Z1793" t="s">
        <v>106</v>
      </c>
      <c r="AA1793" t="s">
        <v>107</v>
      </c>
      <c r="AB1793" t="s">
        <v>243</v>
      </c>
      <c r="AC1793">
        <v>7251250</v>
      </c>
      <c r="AD1793" t="s">
        <v>3169</v>
      </c>
      <c r="AE1793" t="s">
        <v>3170</v>
      </c>
      <c r="AF1793">
        <v>235</v>
      </c>
      <c r="AM1793" t="s">
        <v>119</v>
      </c>
      <c r="AP17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Row],[Comentário]]=back!C1794,back!B1794,""))))))))</f>
        <v/>
      </c>
      <c r="AQ17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4" spans="1:44" x14ac:dyDescent="0.25">
      <c r="A1794" t="s">
        <v>5298</v>
      </c>
      <c r="B1794">
        <v>136553547</v>
      </c>
      <c r="C1794" t="s">
        <v>62</v>
      </c>
      <c r="E1794">
        <v>28582664</v>
      </c>
      <c r="F1794" t="s">
        <v>3165</v>
      </c>
      <c r="G1794" t="s">
        <v>101</v>
      </c>
      <c r="I1794">
        <v>41053041</v>
      </c>
      <c r="J1794" t="s">
        <v>3164</v>
      </c>
      <c r="K1794" s="9">
        <v>45653.588067129633</v>
      </c>
      <c r="L1794" s="9">
        <v>45653.584965277776</v>
      </c>
      <c r="M1794" s="9">
        <v>45653.588067129633</v>
      </c>
      <c r="N1794" t="s">
        <v>62</v>
      </c>
      <c r="O1794" t="s">
        <v>62</v>
      </c>
      <c r="P1794" s="8">
        <v>45653</v>
      </c>
      <c r="Q1794" t="s">
        <v>3864</v>
      </c>
      <c r="R1794" t="s">
        <v>4388</v>
      </c>
      <c r="S1794" t="s">
        <v>3166</v>
      </c>
      <c r="T1794" t="s">
        <v>3167</v>
      </c>
      <c r="V1794">
        <v>551124802116</v>
      </c>
      <c r="Y1794" t="s">
        <v>3168</v>
      </c>
      <c r="Z1794" t="s">
        <v>106</v>
      </c>
      <c r="AA1794" t="s">
        <v>107</v>
      </c>
      <c r="AB1794" t="s">
        <v>243</v>
      </c>
      <c r="AC1794">
        <v>7251250</v>
      </c>
      <c r="AD1794" t="s">
        <v>3169</v>
      </c>
      <c r="AE1794" t="s">
        <v>3170</v>
      </c>
      <c r="AF1794">
        <v>235</v>
      </c>
      <c r="AM1794" t="s">
        <v>119</v>
      </c>
      <c r="AP17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Row],[Comentário]]=back!C1795,back!B1795,""))))))))</f>
        <v/>
      </c>
      <c r="AQ17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5" spans="1:44" x14ac:dyDescent="0.25">
      <c r="A1795" t="s">
        <v>5298</v>
      </c>
      <c r="B1795">
        <v>136553307</v>
      </c>
      <c r="C1795" t="s">
        <v>62</v>
      </c>
      <c r="E1795">
        <v>28582601</v>
      </c>
      <c r="F1795" t="s">
        <v>1274</v>
      </c>
      <c r="G1795" t="s">
        <v>101</v>
      </c>
      <c r="I1795">
        <v>41052643</v>
      </c>
      <c r="J1795" t="s">
        <v>1273</v>
      </c>
      <c r="K1795" s="9">
        <v>45653.584641203706</v>
      </c>
      <c r="L1795" s="9">
        <v>45653.584328703706</v>
      </c>
      <c r="M1795" s="9">
        <v>45653.584641203706</v>
      </c>
      <c r="N1795" t="s">
        <v>62</v>
      </c>
      <c r="O1795" t="s">
        <v>62</v>
      </c>
      <c r="P1795" s="8">
        <v>45653</v>
      </c>
      <c r="Q1795" t="s">
        <v>3864</v>
      </c>
      <c r="R1795" t="s">
        <v>4389</v>
      </c>
      <c r="S1795" t="s">
        <v>1275</v>
      </c>
      <c r="Y1795" t="s">
        <v>1276</v>
      </c>
      <c r="Z1795" t="s">
        <v>106</v>
      </c>
      <c r="AA1795" t="s">
        <v>107</v>
      </c>
      <c r="AB1795" t="s">
        <v>110</v>
      </c>
      <c r="AC1795">
        <v>4836210</v>
      </c>
      <c r="AD1795" t="s">
        <v>1277</v>
      </c>
      <c r="AE1795" t="s">
        <v>1278</v>
      </c>
      <c r="AF1795">
        <v>48</v>
      </c>
      <c r="AM1795" t="s">
        <v>119</v>
      </c>
      <c r="AP17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Row],[Comentário]]=back!C1796,back!B1796,""))))))))</f>
        <v/>
      </c>
      <c r="AQ17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6" spans="1:44" x14ac:dyDescent="0.25">
      <c r="A1796" t="s">
        <v>5298</v>
      </c>
      <c r="B1796">
        <v>136553258</v>
      </c>
      <c r="C1796" t="s">
        <v>62</v>
      </c>
      <c r="E1796">
        <v>28582589</v>
      </c>
      <c r="F1796" t="s">
        <v>1280</v>
      </c>
      <c r="G1796" t="s">
        <v>101</v>
      </c>
      <c r="I1796">
        <v>41052637</v>
      </c>
      <c r="J1796" t="s">
        <v>1279</v>
      </c>
      <c r="K1796" s="9">
        <v>45653.58394675926</v>
      </c>
      <c r="L1796" s="9">
        <v>45653.58258101852</v>
      </c>
      <c r="M1796" s="9">
        <v>45653.58394675926</v>
      </c>
      <c r="N1796" t="s">
        <v>62</v>
      </c>
      <c r="O1796" t="s">
        <v>62</v>
      </c>
      <c r="P1796" s="8">
        <v>45653</v>
      </c>
      <c r="Q1796" t="s">
        <v>3864</v>
      </c>
      <c r="R1796" t="s">
        <v>4390</v>
      </c>
      <c r="S1796" t="s">
        <v>1281</v>
      </c>
      <c r="T1796" t="s">
        <v>1282</v>
      </c>
      <c r="V1796">
        <v>551133260465</v>
      </c>
      <c r="Y1796" t="s">
        <v>1283</v>
      </c>
      <c r="Z1796" t="s">
        <v>106</v>
      </c>
      <c r="AA1796" t="s">
        <v>107</v>
      </c>
      <c r="AB1796" t="s">
        <v>243</v>
      </c>
      <c r="AC1796">
        <v>7223270</v>
      </c>
      <c r="AD1796" t="s">
        <v>1284</v>
      </c>
      <c r="AE1796" t="s">
        <v>1285</v>
      </c>
      <c r="AF1796">
        <v>100</v>
      </c>
      <c r="AM1796" t="s">
        <v>119</v>
      </c>
      <c r="AP17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Row],[Comentário]]=back!C1797,back!B1797,""))))))))</f>
        <v/>
      </c>
      <c r="AQ17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7" spans="1:44" x14ac:dyDescent="0.25">
      <c r="A1797" t="s">
        <v>5298</v>
      </c>
      <c r="B1797">
        <v>136553155</v>
      </c>
      <c r="C1797" t="s">
        <v>62</v>
      </c>
      <c r="E1797">
        <v>28582589</v>
      </c>
      <c r="F1797" t="s">
        <v>1280</v>
      </c>
      <c r="G1797" t="s">
        <v>101</v>
      </c>
      <c r="I1797">
        <v>41052637</v>
      </c>
      <c r="J1797" t="s">
        <v>1279</v>
      </c>
      <c r="K1797" s="9">
        <v>45653.582499999997</v>
      </c>
      <c r="L1797" s="9">
        <v>45653.581689814811</v>
      </c>
      <c r="M1797" s="9">
        <v>45653.582511574074</v>
      </c>
      <c r="N1797" t="s">
        <v>62</v>
      </c>
      <c r="O1797" t="s">
        <v>62</v>
      </c>
      <c r="P1797" s="8">
        <v>45653</v>
      </c>
      <c r="Q1797" t="s">
        <v>3864</v>
      </c>
      <c r="R1797" t="s">
        <v>4391</v>
      </c>
      <c r="S1797" t="s">
        <v>1281</v>
      </c>
      <c r="T1797" t="s">
        <v>1282</v>
      </c>
      <c r="V1797">
        <v>551133260465</v>
      </c>
      <c r="Y1797" t="s">
        <v>1283</v>
      </c>
      <c r="Z1797" t="s">
        <v>106</v>
      </c>
      <c r="AA1797" t="s">
        <v>107</v>
      </c>
      <c r="AB1797" t="s">
        <v>243</v>
      </c>
      <c r="AC1797">
        <v>7223270</v>
      </c>
      <c r="AD1797" t="s">
        <v>1284</v>
      </c>
      <c r="AE1797" t="s">
        <v>1285</v>
      </c>
      <c r="AF1797">
        <v>100</v>
      </c>
      <c r="AM1797" t="s">
        <v>119</v>
      </c>
      <c r="AP17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Row],[Comentário]]=back!C1798,back!B1798,""))))))))</f>
        <v/>
      </c>
      <c r="AQ17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8" spans="1:44" x14ac:dyDescent="0.25">
      <c r="A1798" t="s">
        <v>5298</v>
      </c>
      <c r="B1798">
        <v>136553100</v>
      </c>
      <c r="C1798" t="s">
        <v>62</v>
      </c>
      <c r="E1798">
        <v>28582589</v>
      </c>
      <c r="F1798" t="s">
        <v>1280</v>
      </c>
      <c r="G1798" t="s">
        <v>101</v>
      </c>
      <c r="I1798">
        <v>41052637</v>
      </c>
      <c r="J1798" t="s">
        <v>1279</v>
      </c>
      <c r="K1798" s="9">
        <v>45653.581712962965</v>
      </c>
      <c r="L1798" s="9">
        <v>45653.580763888887</v>
      </c>
      <c r="M1798" s="9">
        <v>45653.581712962965</v>
      </c>
      <c r="N1798" t="s">
        <v>62</v>
      </c>
      <c r="O1798" t="s">
        <v>62</v>
      </c>
      <c r="P1798" s="8">
        <v>45653</v>
      </c>
      <c r="Q1798" t="s">
        <v>3864</v>
      </c>
      <c r="R1798" t="s">
        <v>4392</v>
      </c>
      <c r="S1798" t="s">
        <v>1281</v>
      </c>
      <c r="T1798" t="s">
        <v>1282</v>
      </c>
      <c r="V1798">
        <v>551133260465</v>
      </c>
      <c r="Y1798" t="s">
        <v>1283</v>
      </c>
      <c r="Z1798" t="s">
        <v>106</v>
      </c>
      <c r="AA1798" t="s">
        <v>107</v>
      </c>
      <c r="AB1798" t="s">
        <v>243</v>
      </c>
      <c r="AC1798">
        <v>7223270</v>
      </c>
      <c r="AD1798" t="s">
        <v>1284</v>
      </c>
      <c r="AE1798" t="s">
        <v>1285</v>
      </c>
      <c r="AF1798">
        <v>100</v>
      </c>
      <c r="AM1798" t="s">
        <v>119</v>
      </c>
      <c r="AP17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Row],[Comentário]]=back!C1799,back!B1799,""))))))))</f>
        <v/>
      </c>
      <c r="AQ17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9" spans="1:44" x14ac:dyDescent="0.25">
      <c r="A1799" t="s">
        <v>5298</v>
      </c>
      <c r="B1799">
        <v>136552775</v>
      </c>
      <c r="C1799" t="s">
        <v>62</v>
      </c>
      <c r="E1799">
        <v>28582589</v>
      </c>
      <c r="F1799" t="s">
        <v>1280</v>
      </c>
      <c r="G1799" t="s">
        <v>101</v>
      </c>
      <c r="I1799">
        <v>41052637</v>
      </c>
      <c r="J1799" t="s">
        <v>1279</v>
      </c>
      <c r="K1799" s="9">
        <v>45653.576793981483</v>
      </c>
      <c r="L1799" s="9">
        <v>45653.57644675926</v>
      </c>
      <c r="M1799" s="9">
        <v>45653.576793981483</v>
      </c>
      <c r="N1799" t="s">
        <v>62</v>
      </c>
      <c r="O1799" t="s">
        <v>62</v>
      </c>
      <c r="P1799" s="8">
        <v>45653</v>
      </c>
      <c r="Q1799" t="s">
        <v>3864</v>
      </c>
      <c r="R1799" t="s">
        <v>4392</v>
      </c>
      <c r="S1799" t="s">
        <v>1281</v>
      </c>
      <c r="T1799" t="s">
        <v>1282</v>
      </c>
      <c r="V1799">
        <v>551133260465</v>
      </c>
      <c r="Y1799" t="s">
        <v>1283</v>
      </c>
      <c r="Z1799" t="s">
        <v>106</v>
      </c>
      <c r="AA1799" t="s">
        <v>107</v>
      </c>
      <c r="AB1799" t="s">
        <v>243</v>
      </c>
      <c r="AC1799">
        <v>7223270</v>
      </c>
      <c r="AD1799" t="s">
        <v>1284</v>
      </c>
      <c r="AE1799" t="s">
        <v>1285</v>
      </c>
      <c r="AF1799">
        <v>100</v>
      </c>
      <c r="AM1799" t="s">
        <v>119</v>
      </c>
      <c r="AP17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Row],[Comentário]]=back!C1800,back!B1800,""))))))))</f>
        <v/>
      </c>
      <c r="AQ17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0" spans="1:44" x14ac:dyDescent="0.25">
      <c r="A1800" t="s">
        <v>5298</v>
      </c>
      <c r="B1800">
        <v>136552734</v>
      </c>
      <c r="C1800" t="s">
        <v>62</v>
      </c>
      <c r="E1800">
        <v>28582544</v>
      </c>
      <c r="F1800" t="s">
        <v>1287</v>
      </c>
      <c r="G1800" t="s">
        <v>101</v>
      </c>
      <c r="I1800">
        <v>41052618</v>
      </c>
      <c r="J1800" t="s">
        <v>1286</v>
      </c>
      <c r="K1800" s="9">
        <v>45653.576006944444</v>
      </c>
      <c r="L1800" s="9">
        <v>45653.574363425927</v>
      </c>
      <c r="M1800" s="9">
        <v>45653.576006944444</v>
      </c>
      <c r="N1800" t="s">
        <v>62</v>
      </c>
      <c r="O1800" t="s">
        <v>62</v>
      </c>
      <c r="P1800" s="8">
        <v>45653</v>
      </c>
      <c r="Q1800" t="s">
        <v>3864</v>
      </c>
      <c r="R1800" t="s">
        <v>4383</v>
      </c>
      <c r="S1800" t="s">
        <v>1262</v>
      </c>
      <c r="Y1800" t="s">
        <v>1263</v>
      </c>
      <c r="Z1800" t="s">
        <v>106</v>
      </c>
      <c r="AA1800" t="s">
        <v>107</v>
      </c>
      <c r="AB1800" t="s">
        <v>110</v>
      </c>
      <c r="AC1800">
        <v>8210220</v>
      </c>
      <c r="AD1800" t="s">
        <v>1288</v>
      </c>
      <c r="AE1800" t="s">
        <v>1289</v>
      </c>
      <c r="AF1800">
        <v>437</v>
      </c>
      <c r="AM1800" t="s">
        <v>119</v>
      </c>
      <c r="AP18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Row],[Comentário]]=back!C1801,back!B1801,""))))))))</f>
        <v/>
      </c>
      <c r="AQ18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1" spans="1:44" x14ac:dyDescent="0.25">
      <c r="A1801" t="s">
        <v>5298</v>
      </c>
      <c r="B1801">
        <v>136552514</v>
      </c>
      <c r="C1801" t="s">
        <v>62</v>
      </c>
      <c r="E1801">
        <v>28582544</v>
      </c>
      <c r="F1801" t="s">
        <v>1287</v>
      </c>
      <c r="G1801" t="s">
        <v>101</v>
      </c>
      <c r="I1801">
        <v>41052618</v>
      </c>
      <c r="J1801" t="s">
        <v>1286</v>
      </c>
      <c r="K1801" s="9">
        <v>45653.572465277779</v>
      </c>
      <c r="L1801" s="9">
        <v>45653.572106481479</v>
      </c>
      <c r="M1801" s="9">
        <v>45653.572465277779</v>
      </c>
      <c r="N1801" t="s">
        <v>62</v>
      </c>
      <c r="O1801" t="s">
        <v>62</v>
      </c>
      <c r="P1801" s="8">
        <v>45653</v>
      </c>
      <c r="Q1801" t="s">
        <v>3864</v>
      </c>
      <c r="R1801" t="s">
        <v>4383</v>
      </c>
      <c r="S1801" t="s">
        <v>1262</v>
      </c>
      <c r="Y1801" t="s">
        <v>1263</v>
      </c>
      <c r="Z1801" t="s">
        <v>106</v>
      </c>
      <c r="AA1801" t="s">
        <v>107</v>
      </c>
      <c r="AB1801" t="s">
        <v>110</v>
      </c>
      <c r="AC1801">
        <v>8210220</v>
      </c>
      <c r="AD1801" t="s">
        <v>1288</v>
      </c>
      <c r="AE1801" t="s">
        <v>1289</v>
      </c>
      <c r="AF1801">
        <v>437</v>
      </c>
      <c r="AM1801" t="s">
        <v>119</v>
      </c>
      <c r="AP18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Row],[Comentário]]=back!C1802,back!B1802,""))))))))</f>
        <v/>
      </c>
      <c r="AQ18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2" spans="1:44" x14ac:dyDescent="0.25">
      <c r="A1802" t="s">
        <v>5298</v>
      </c>
      <c r="B1802">
        <v>136552391</v>
      </c>
      <c r="C1802" t="s">
        <v>62</v>
      </c>
      <c r="E1802">
        <v>28582531</v>
      </c>
      <c r="F1802" t="s">
        <v>3172</v>
      </c>
      <c r="G1802" t="s">
        <v>101</v>
      </c>
      <c r="I1802">
        <v>41052607</v>
      </c>
      <c r="J1802" t="s">
        <v>3171</v>
      </c>
      <c r="K1802" s="9">
        <v>45653.570277777777</v>
      </c>
      <c r="L1802" s="9">
        <v>45653.568958333337</v>
      </c>
      <c r="M1802" s="9">
        <v>45653.570277777777</v>
      </c>
      <c r="N1802" t="s">
        <v>62</v>
      </c>
      <c r="O1802" t="s">
        <v>62</v>
      </c>
      <c r="P1802" s="8">
        <v>45653</v>
      </c>
      <c r="Q1802" t="s">
        <v>3864</v>
      </c>
      <c r="R1802" t="s">
        <v>4393</v>
      </c>
      <c r="S1802" t="s">
        <v>3173</v>
      </c>
      <c r="Y1802" t="s">
        <v>3174</v>
      </c>
      <c r="Z1802" t="s">
        <v>106</v>
      </c>
      <c r="AA1802" t="s">
        <v>107</v>
      </c>
      <c r="AB1802" t="s">
        <v>284</v>
      </c>
      <c r="AC1802">
        <v>13800080</v>
      </c>
      <c r="AD1802" t="s">
        <v>161</v>
      </c>
      <c r="AE1802" t="s">
        <v>3175</v>
      </c>
      <c r="AF1802">
        <v>183</v>
      </c>
      <c r="AM1802" t="s">
        <v>119</v>
      </c>
      <c r="AP18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Row],[Comentário]]=back!C1803,back!B1803,""))))))))</f>
        <v/>
      </c>
      <c r="AQ18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3" spans="1:44" x14ac:dyDescent="0.25">
      <c r="A1803" t="s">
        <v>5298</v>
      </c>
      <c r="B1803">
        <v>136552272</v>
      </c>
      <c r="C1803" t="s">
        <v>62</v>
      </c>
      <c r="E1803">
        <v>28582498</v>
      </c>
      <c r="F1803" t="s">
        <v>3177</v>
      </c>
      <c r="G1803" t="s">
        <v>101</v>
      </c>
      <c r="I1803">
        <v>41052585</v>
      </c>
      <c r="J1803" t="s">
        <v>3176</v>
      </c>
      <c r="K1803" s="9">
        <v>45653.568078703705</v>
      </c>
      <c r="L1803" s="9">
        <v>45653.567106481481</v>
      </c>
      <c r="M1803" s="9">
        <v>45653.568090277775</v>
      </c>
      <c r="N1803" t="s">
        <v>62</v>
      </c>
      <c r="O1803" t="s">
        <v>62</v>
      </c>
      <c r="P1803" s="8">
        <v>45653</v>
      </c>
      <c r="Q1803" t="s">
        <v>3864</v>
      </c>
      <c r="R1803" t="s">
        <v>4394</v>
      </c>
      <c r="S1803" t="s">
        <v>3178</v>
      </c>
      <c r="T1803" t="s">
        <v>3179</v>
      </c>
      <c r="Y1803" t="s">
        <v>3180</v>
      </c>
      <c r="Z1803" t="s">
        <v>106</v>
      </c>
      <c r="AA1803" t="s">
        <v>107</v>
      </c>
      <c r="AB1803" t="s">
        <v>284</v>
      </c>
      <c r="AC1803">
        <v>13801410</v>
      </c>
      <c r="AD1803" t="s">
        <v>216</v>
      </c>
      <c r="AE1803" t="s">
        <v>3181</v>
      </c>
      <c r="AF1803">
        <v>800</v>
      </c>
      <c r="AM1803" t="s">
        <v>119</v>
      </c>
      <c r="AP18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Row],[Comentário]]=back!C1804,back!B1804,""))))))))</f>
        <v/>
      </c>
      <c r="AQ18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4" spans="1:44" x14ac:dyDescent="0.25">
      <c r="A1804" t="s">
        <v>5298</v>
      </c>
      <c r="B1804">
        <v>136552219</v>
      </c>
      <c r="C1804" t="s">
        <v>62</v>
      </c>
      <c r="E1804">
        <v>28582498</v>
      </c>
      <c r="F1804" t="s">
        <v>3177</v>
      </c>
      <c r="G1804" t="s">
        <v>101</v>
      </c>
      <c r="I1804">
        <v>41052585</v>
      </c>
      <c r="J1804" t="s">
        <v>3176</v>
      </c>
      <c r="K1804" s="9">
        <v>45653.567164351851</v>
      </c>
      <c r="L1804" s="9">
        <v>45653.566527777781</v>
      </c>
      <c r="M1804" s="9">
        <v>45653.567164351851</v>
      </c>
      <c r="N1804" t="s">
        <v>62</v>
      </c>
      <c r="O1804" t="s">
        <v>62</v>
      </c>
      <c r="P1804" s="8">
        <v>45653</v>
      </c>
      <c r="Q1804" t="s">
        <v>3864</v>
      </c>
      <c r="R1804" t="s">
        <v>4395</v>
      </c>
      <c r="S1804" t="s">
        <v>3178</v>
      </c>
      <c r="T1804" t="s">
        <v>3179</v>
      </c>
      <c r="Y1804" t="s">
        <v>3180</v>
      </c>
      <c r="Z1804" t="s">
        <v>106</v>
      </c>
      <c r="AA1804" t="s">
        <v>107</v>
      </c>
      <c r="AB1804" t="s">
        <v>284</v>
      </c>
      <c r="AC1804">
        <v>13801410</v>
      </c>
      <c r="AD1804" t="s">
        <v>216</v>
      </c>
      <c r="AE1804" t="s">
        <v>3181</v>
      </c>
      <c r="AF1804">
        <v>800</v>
      </c>
      <c r="AM1804" t="s">
        <v>119</v>
      </c>
      <c r="AP18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Row],[Comentário]]=back!C1805,back!B1805,""))))))))</f>
        <v/>
      </c>
      <c r="AQ18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5" spans="1:44" x14ac:dyDescent="0.25">
      <c r="A1805" t="s">
        <v>5298</v>
      </c>
      <c r="B1805">
        <v>136552179</v>
      </c>
      <c r="C1805" t="s">
        <v>62</v>
      </c>
      <c r="E1805">
        <v>28582498</v>
      </c>
      <c r="F1805" t="s">
        <v>3177</v>
      </c>
      <c r="G1805" t="s">
        <v>101</v>
      </c>
      <c r="I1805">
        <v>41052585</v>
      </c>
      <c r="J1805" t="s">
        <v>3176</v>
      </c>
      <c r="K1805" s="9">
        <v>45653.566307870373</v>
      </c>
      <c r="L1805" s="9">
        <v>45653.564120370371</v>
      </c>
      <c r="M1805" s="9">
        <v>45653.566307870373</v>
      </c>
      <c r="N1805" t="s">
        <v>62</v>
      </c>
      <c r="O1805" t="s">
        <v>62</v>
      </c>
      <c r="P1805" s="8">
        <v>45653</v>
      </c>
      <c r="Q1805" t="s">
        <v>3864</v>
      </c>
      <c r="R1805" t="s">
        <v>4396</v>
      </c>
      <c r="S1805" t="s">
        <v>3178</v>
      </c>
      <c r="T1805" t="s">
        <v>3179</v>
      </c>
      <c r="Y1805" t="s">
        <v>3180</v>
      </c>
      <c r="Z1805" t="s">
        <v>106</v>
      </c>
      <c r="AA1805" t="s">
        <v>107</v>
      </c>
      <c r="AB1805" t="s">
        <v>284</v>
      </c>
      <c r="AC1805">
        <v>13801410</v>
      </c>
      <c r="AD1805" t="s">
        <v>216</v>
      </c>
      <c r="AE1805" t="s">
        <v>3181</v>
      </c>
      <c r="AF1805">
        <v>800</v>
      </c>
      <c r="AM1805" t="s">
        <v>119</v>
      </c>
      <c r="AP18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Row],[Comentário]]=back!C1806,back!B1806,""))))))))</f>
        <v/>
      </c>
      <c r="AQ18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6" spans="1:44" x14ac:dyDescent="0.25">
      <c r="A1806" t="s">
        <v>5298</v>
      </c>
      <c r="B1806">
        <v>136552037</v>
      </c>
      <c r="C1806" t="s">
        <v>62</v>
      </c>
      <c r="E1806">
        <v>28582352</v>
      </c>
      <c r="F1806" t="s">
        <v>1291</v>
      </c>
      <c r="G1806" t="s">
        <v>101</v>
      </c>
      <c r="I1806">
        <v>41051947</v>
      </c>
      <c r="J1806" t="s">
        <v>1290</v>
      </c>
      <c r="K1806" s="9">
        <v>45653.564062500001</v>
      </c>
      <c r="L1806" s="9">
        <v>45653.563900462963</v>
      </c>
      <c r="M1806" s="9">
        <v>45653.564062500001</v>
      </c>
      <c r="N1806" t="s">
        <v>62</v>
      </c>
      <c r="O1806" t="s">
        <v>62</v>
      </c>
      <c r="P1806" s="8">
        <v>45653</v>
      </c>
      <c r="Q1806" t="s">
        <v>3864</v>
      </c>
      <c r="R1806" t="s">
        <v>4397</v>
      </c>
      <c r="S1806" t="s">
        <v>1292</v>
      </c>
      <c r="T1806" t="s">
        <v>1293</v>
      </c>
      <c r="V1806">
        <v>551123024990</v>
      </c>
      <c r="Y1806" t="s">
        <v>1294</v>
      </c>
      <c r="Z1806" t="s">
        <v>106</v>
      </c>
      <c r="AA1806" t="s">
        <v>107</v>
      </c>
      <c r="AB1806" t="s">
        <v>110</v>
      </c>
      <c r="AC1806">
        <v>5780300</v>
      </c>
      <c r="AD1806" t="s">
        <v>1295</v>
      </c>
      <c r="AE1806" t="s">
        <v>1296</v>
      </c>
      <c r="AF1806">
        <v>87</v>
      </c>
      <c r="AG1806" t="s">
        <v>1297</v>
      </c>
      <c r="AM1806" t="s">
        <v>119</v>
      </c>
      <c r="AP18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Row],[Comentário]]=back!C1807,back!B1807,""))))))))</f>
        <v/>
      </c>
      <c r="AQ18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7" spans="1:44" x14ac:dyDescent="0.25">
      <c r="A1807" t="s">
        <v>5298</v>
      </c>
      <c r="B1807">
        <v>136552027</v>
      </c>
      <c r="C1807" t="s">
        <v>62</v>
      </c>
      <c r="E1807">
        <v>28582352</v>
      </c>
      <c r="F1807" t="s">
        <v>1291</v>
      </c>
      <c r="G1807" t="s">
        <v>101</v>
      </c>
      <c r="I1807">
        <v>41051947</v>
      </c>
      <c r="J1807" t="s">
        <v>1290</v>
      </c>
      <c r="K1807" s="9">
        <v>45653.56391203704</v>
      </c>
      <c r="L1807" s="9">
        <v>45653.563321759262</v>
      </c>
      <c r="M1807" s="9">
        <v>45653.56391203704</v>
      </c>
      <c r="N1807" t="s">
        <v>62</v>
      </c>
      <c r="O1807" t="s">
        <v>62</v>
      </c>
      <c r="P1807" s="8">
        <v>45653</v>
      </c>
      <c r="Q1807" t="s">
        <v>3864</v>
      </c>
      <c r="R1807" t="s">
        <v>4398</v>
      </c>
      <c r="S1807" t="s">
        <v>1292</v>
      </c>
      <c r="T1807" t="s">
        <v>1293</v>
      </c>
      <c r="V1807">
        <v>551123024990</v>
      </c>
      <c r="Y1807" t="s">
        <v>1294</v>
      </c>
      <c r="Z1807" t="s">
        <v>106</v>
      </c>
      <c r="AA1807" t="s">
        <v>107</v>
      </c>
      <c r="AB1807" t="s">
        <v>110</v>
      </c>
      <c r="AC1807">
        <v>5780300</v>
      </c>
      <c r="AD1807" t="s">
        <v>1295</v>
      </c>
      <c r="AE1807" t="s">
        <v>1296</v>
      </c>
      <c r="AF1807">
        <v>87</v>
      </c>
      <c r="AG1807" t="s">
        <v>1297</v>
      </c>
      <c r="AM1807" t="s">
        <v>119</v>
      </c>
      <c r="AP18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Row],[Comentário]]=back!C1808,back!B1808,""))))))))</f>
        <v/>
      </c>
      <c r="AQ18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8" spans="1:44" x14ac:dyDescent="0.25">
      <c r="A1808" t="s">
        <v>5298</v>
      </c>
      <c r="B1808">
        <v>136551983</v>
      </c>
      <c r="C1808" t="s">
        <v>62</v>
      </c>
      <c r="E1808">
        <v>28582352</v>
      </c>
      <c r="F1808" t="s">
        <v>1291</v>
      </c>
      <c r="G1808" t="s">
        <v>101</v>
      </c>
      <c r="I1808">
        <v>41051947</v>
      </c>
      <c r="J1808" t="s">
        <v>1290</v>
      </c>
      <c r="K1808" s="9">
        <v>45653.563055555554</v>
      </c>
      <c r="L1808" s="9">
        <v>45653.562777777777</v>
      </c>
      <c r="M1808" s="9">
        <v>45653.563055555554</v>
      </c>
      <c r="N1808" t="s">
        <v>62</v>
      </c>
      <c r="O1808" t="s">
        <v>62</v>
      </c>
      <c r="P1808" s="8">
        <v>45653</v>
      </c>
      <c r="Q1808" t="s">
        <v>3864</v>
      </c>
      <c r="R1808" t="s">
        <v>4399</v>
      </c>
      <c r="S1808" t="s">
        <v>1292</v>
      </c>
      <c r="T1808" t="s">
        <v>1293</v>
      </c>
      <c r="V1808">
        <v>551123024990</v>
      </c>
      <c r="Y1808" t="s">
        <v>1294</v>
      </c>
      <c r="Z1808" t="s">
        <v>106</v>
      </c>
      <c r="AA1808" t="s">
        <v>107</v>
      </c>
      <c r="AB1808" t="s">
        <v>110</v>
      </c>
      <c r="AC1808">
        <v>5780300</v>
      </c>
      <c r="AD1808" t="s">
        <v>1295</v>
      </c>
      <c r="AE1808" t="s">
        <v>1296</v>
      </c>
      <c r="AF1808">
        <v>87</v>
      </c>
      <c r="AG1808" t="s">
        <v>1297</v>
      </c>
      <c r="AM1808" t="s">
        <v>119</v>
      </c>
      <c r="AP18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Row],[Comentário]]=back!C1809,back!B1809,""))))))))</f>
        <v/>
      </c>
      <c r="AQ18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9" spans="1:44" x14ac:dyDescent="0.25">
      <c r="A1809" t="s">
        <v>5298</v>
      </c>
      <c r="B1809">
        <v>136551597</v>
      </c>
      <c r="C1809" t="s">
        <v>62</v>
      </c>
      <c r="E1809">
        <v>28582307</v>
      </c>
      <c r="F1809" t="s">
        <v>1299</v>
      </c>
      <c r="G1809" t="s">
        <v>101</v>
      </c>
      <c r="I1809">
        <v>41051934</v>
      </c>
      <c r="J1809" t="s">
        <v>1298</v>
      </c>
      <c r="K1809" s="9">
        <v>45653.556215277778</v>
      </c>
      <c r="L1809" s="9">
        <v>45653.556041666663</v>
      </c>
      <c r="M1809" s="9">
        <v>45653.556215277778</v>
      </c>
      <c r="N1809" t="s">
        <v>62</v>
      </c>
      <c r="O1809" t="s">
        <v>62</v>
      </c>
      <c r="P1809" s="8">
        <v>45653</v>
      </c>
      <c r="Q1809" t="s">
        <v>3864</v>
      </c>
      <c r="R1809" t="s">
        <v>4400</v>
      </c>
      <c r="S1809" t="s">
        <v>1300</v>
      </c>
      <c r="Y1809" t="s">
        <v>1301</v>
      </c>
      <c r="Z1809" t="s">
        <v>106</v>
      </c>
      <c r="AA1809" t="s">
        <v>107</v>
      </c>
      <c r="AB1809" t="s">
        <v>243</v>
      </c>
      <c r="AC1809">
        <v>7260210</v>
      </c>
      <c r="AD1809" t="s">
        <v>1302</v>
      </c>
      <c r="AE1809" t="s">
        <v>1303</v>
      </c>
      <c r="AF1809">
        <v>328</v>
      </c>
      <c r="AM1809" t="s">
        <v>119</v>
      </c>
      <c r="AP18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Row],[Comentário]]=back!C1810,back!B1810,""))))))))</f>
        <v/>
      </c>
      <c r="AQ18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0" spans="1:44" x14ac:dyDescent="0.25">
      <c r="A1810" t="s">
        <v>5298</v>
      </c>
      <c r="B1810">
        <v>136551541</v>
      </c>
      <c r="C1810" t="s">
        <v>62</v>
      </c>
      <c r="E1810">
        <v>28582287</v>
      </c>
      <c r="F1810" t="s">
        <v>1305</v>
      </c>
      <c r="G1810" t="s">
        <v>101</v>
      </c>
      <c r="I1810">
        <v>41051676</v>
      </c>
      <c r="J1810" t="s">
        <v>1304</v>
      </c>
      <c r="K1810" s="9">
        <v>45653.555312500001</v>
      </c>
      <c r="L1810" s="9">
        <v>45653.554861111108</v>
      </c>
      <c r="M1810" s="9">
        <v>45653.555312500001</v>
      </c>
      <c r="N1810" t="s">
        <v>62</v>
      </c>
      <c r="O1810" t="s">
        <v>62</v>
      </c>
      <c r="P1810" s="8">
        <v>45653</v>
      </c>
      <c r="Q1810" t="s">
        <v>3864</v>
      </c>
      <c r="R1810" t="s">
        <v>4401</v>
      </c>
      <c r="S1810" t="s">
        <v>1306</v>
      </c>
      <c r="T1810" t="s">
        <v>1307</v>
      </c>
      <c r="V1810">
        <v>551120363226</v>
      </c>
      <c r="Y1810" t="s">
        <v>1308</v>
      </c>
      <c r="Z1810" t="s">
        <v>106</v>
      </c>
      <c r="AA1810" t="s">
        <v>107</v>
      </c>
      <c r="AB1810" t="s">
        <v>110</v>
      </c>
      <c r="AC1810">
        <v>3317000</v>
      </c>
      <c r="AD1810" t="s">
        <v>1203</v>
      </c>
      <c r="AE1810" t="s">
        <v>1309</v>
      </c>
      <c r="AF1810">
        <v>878</v>
      </c>
      <c r="AG1810" t="s">
        <v>1310</v>
      </c>
      <c r="AM1810" t="s">
        <v>119</v>
      </c>
      <c r="AP18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Row],[Comentário]]=back!C1811,back!B1811,""))))))))</f>
        <v/>
      </c>
      <c r="AQ18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1" spans="1:44" x14ac:dyDescent="0.25">
      <c r="A1811" t="s">
        <v>5298</v>
      </c>
      <c r="B1811">
        <v>136551523</v>
      </c>
      <c r="C1811" t="s">
        <v>62</v>
      </c>
      <c r="E1811">
        <v>28582287</v>
      </c>
      <c r="F1811" t="s">
        <v>1305</v>
      </c>
      <c r="G1811" t="s">
        <v>101</v>
      </c>
      <c r="I1811">
        <v>41051676</v>
      </c>
      <c r="J1811" t="s">
        <v>1304</v>
      </c>
      <c r="K1811" s="9">
        <v>45653.554907407408</v>
      </c>
      <c r="L1811" s="9">
        <v>45653.554594907408</v>
      </c>
      <c r="M1811" s="9">
        <v>45653.554907407408</v>
      </c>
      <c r="N1811" t="s">
        <v>62</v>
      </c>
      <c r="O1811" t="s">
        <v>62</v>
      </c>
      <c r="P1811" s="8">
        <v>45653</v>
      </c>
      <c r="Q1811" t="s">
        <v>3864</v>
      </c>
      <c r="R1811" t="s">
        <v>4402</v>
      </c>
      <c r="S1811" t="s">
        <v>1306</v>
      </c>
      <c r="T1811" t="s">
        <v>1307</v>
      </c>
      <c r="V1811">
        <v>551120363226</v>
      </c>
      <c r="Y1811" t="s">
        <v>1308</v>
      </c>
      <c r="Z1811" t="s">
        <v>106</v>
      </c>
      <c r="AA1811" t="s">
        <v>107</v>
      </c>
      <c r="AB1811" t="s">
        <v>110</v>
      </c>
      <c r="AC1811">
        <v>3317000</v>
      </c>
      <c r="AD1811" t="s">
        <v>1203</v>
      </c>
      <c r="AE1811" t="s">
        <v>1309</v>
      </c>
      <c r="AF1811">
        <v>878</v>
      </c>
      <c r="AG1811" t="s">
        <v>1310</v>
      </c>
      <c r="AM1811" t="s">
        <v>119</v>
      </c>
      <c r="AP18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Row],[Comentário]]=back!C1812,back!B1812,""))))))))</f>
        <v/>
      </c>
      <c r="AQ18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2" spans="1:44" x14ac:dyDescent="0.25">
      <c r="A1812" t="s">
        <v>5298</v>
      </c>
      <c r="B1812">
        <v>136551507</v>
      </c>
      <c r="C1812" t="s">
        <v>62</v>
      </c>
      <c r="E1812">
        <v>28582287</v>
      </c>
      <c r="F1812" t="s">
        <v>1305</v>
      </c>
      <c r="G1812" t="s">
        <v>101</v>
      </c>
      <c r="I1812">
        <v>41051676</v>
      </c>
      <c r="J1812" t="s">
        <v>1304</v>
      </c>
      <c r="K1812" s="9">
        <v>45653.554525462961</v>
      </c>
      <c r="L1812" s="9">
        <v>45653.55431712963</v>
      </c>
      <c r="M1812" s="9">
        <v>45653.554525462961</v>
      </c>
      <c r="N1812" t="s">
        <v>62</v>
      </c>
      <c r="O1812" t="s">
        <v>62</v>
      </c>
      <c r="P1812" s="8">
        <v>45653</v>
      </c>
      <c r="Q1812" t="s">
        <v>3864</v>
      </c>
      <c r="R1812" t="s">
        <v>4403</v>
      </c>
      <c r="S1812" t="s">
        <v>1306</v>
      </c>
      <c r="T1812" t="s">
        <v>1307</v>
      </c>
      <c r="V1812">
        <v>551120363226</v>
      </c>
      <c r="Y1812" t="s">
        <v>1308</v>
      </c>
      <c r="Z1812" t="s">
        <v>106</v>
      </c>
      <c r="AA1812" t="s">
        <v>107</v>
      </c>
      <c r="AB1812" t="s">
        <v>110</v>
      </c>
      <c r="AC1812">
        <v>3317000</v>
      </c>
      <c r="AD1812" t="s">
        <v>1203</v>
      </c>
      <c r="AE1812" t="s">
        <v>1309</v>
      </c>
      <c r="AF1812">
        <v>878</v>
      </c>
      <c r="AG1812" t="s">
        <v>1310</v>
      </c>
      <c r="AM1812" t="s">
        <v>119</v>
      </c>
      <c r="AP18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Row],[Comentário]]=back!C1813,back!B1813,""))))))))</f>
        <v/>
      </c>
      <c r="AQ18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3" spans="1:44" x14ac:dyDescent="0.25">
      <c r="A1813" t="s">
        <v>5298</v>
      </c>
      <c r="B1813">
        <v>136551492</v>
      </c>
      <c r="C1813" t="s">
        <v>62</v>
      </c>
      <c r="E1813">
        <v>28582264</v>
      </c>
      <c r="F1813" t="s">
        <v>1312</v>
      </c>
      <c r="G1813" t="s">
        <v>101</v>
      </c>
      <c r="I1813">
        <v>41051397</v>
      </c>
      <c r="J1813" t="s">
        <v>1311</v>
      </c>
      <c r="K1813" s="9">
        <v>45653.554236111115</v>
      </c>
      <c r="L1813" s="9">
        <v>45653.553865740738</v>
      </c>
      <c r="M1813" s="9">
        <v>45653.554236111115</v>
      </c>
      <c r="N1813" t="s">
        <v>62</v>
      </c>
      <c r="O1813" t="s">
        <v>62</v>
      </c>
      <c r="P1813" s="8">
        <v>45653</v>
      </c>
      <c r="Q1813" t="s">
        <v>3864</v>
      </c>
      <c r="R1813" t="s">
        <v>4401</v>
      </c>
      <c r="S1813" t="s">
        <v>1313</v>
      </c>
      <c r="Y1813" t="s">
        <v>1314</v>
      </c>
      <c r="Z1813" t="s">
        <v>106</v>
      </c>
      <c r="AA1813" t="s">
        <v>107</v>
      </c>
      <c r="AB1813" t="s">
        <v>110</v>
      </c>
      <c r="AC1813">
        <v>3267120</v>
      </c>
      <c r="AD1813" t="s">
        <v>1315</v>
      </c>
      <c r="AE1813" t="s">
        <v>1316</v>
      </c>
      <c r="AF1813">
        <v>229</v>
      </c>
      <c r="AG1813" t="s">
        <v>366</v>
      </c>
      <c r="AM1813" t="s">
        <v>119</v>
      </c>
      <c r="AP18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Row],[Comentário]]=back!C1814,back!B1814,""))))))))</f>
        <v/>
      </c>
      <c r="AQ18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4" spans="1:44" x14ac:dyDescent="0.25">
      <c r="A1814" t="s">
        <v>5298</v>
      </c>
      <c r="B1814">
        <v>136551462</v>
      </c>
      <c r="C1814" t="s">
        <v>62</v>
      </c>
      <c r="E1814">
        <v>28582253</v>
      </c>
      <c r="F1814" t="s">
        <v>1318</v>
      </c>
      <c r="G1814" t="s">
        <v>101</v>
      </c>
      <c r="I1814">
        <v>41051392</v>
      </c>
      <c r="J1814" t="s">
        <v>1317</v>
      </c>
      <c r="K1814" s="9">
        <v>45653.553726851853</v>
      </c>
      <c r="L1814" s="9">
        <v>45653.55332175926</v>
      </c>
      <c r="M1814" s="9">
        <v>45653.553738425922</v>
      </c>
      <c r="N1814" t="s">
        <v>62</v>
      </c>
      <c r="O1814" t="s">
        <v>62</v>
      </c>
      <c r="P1814" s="8">
        <v>45653</v>
      </c>
      <c r="Q1814" t="s">
        <v>3864</v>
      </c>
      <c r="R1814" t="s">
        <v>4385</v>
      </c>
      <c r="S1814" t="s">
        <v>1269</v>
      </c>
      <c r="T1814" t="s">
        <v>1268</v>
      </c>
      <c r="Y1814" t="s">
        <v>1319</v>
      </c>
      <c r="Z1814" t="s">
        <v>106</v>
      </c>
      <c r="AA1814" t="s">
        <v>107</v>
      </c>
      <c r="AB1814" t="s">
        <v>110</v>
      </c>
      <c r="AC1814">
        <v>3223190</v>
      </c>
      <c r="AD1814" t="s">
        <v>1189</v>
      </c>
      <c r="AE1814" t="s">
        <v>1320</v>
      </c>
      <c r="AF1814">
        <v>134</v>
      </c>
      <c r="AM1814" t="s">
        <v>119</v>
      </c>
      <c r="AP18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Row],[Comentário]]=back!C1815,back!B1815,""))))))))</f>
        <v/>
      </c>
      <c r="AQ18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5" spans="1:44" x14ac:dyDescent="0.25">
      <c r="A1815" t="s">
        <v>5298</v>
      </c>
      <c r="B1815">
        <v>136551424</v>
      </c>
      <c r="C1815" t="s">
        <v>62</v>
      </c>
      <c r="E1815">
        <v>28582253</v>
      </c>
      <c r="F1815" t="s">
        <v>1318</v>
      </c>
      <c r="G1815" t="s">
        <v>101</v>
      </c>
      <c r="I1815">
        <v>41051392</v>
      </c>
      <c r="J1815" t="s">
        <v>1317</v>
      </c>
      <c r="K1815" s="9">
        <v>45653.55296296296</v>
      </c>
      <c r="L1815" s="9">
        <v>45653.550798611112</v>
      </c>
      <c r="M1815" s="9">
        <v>45653.55296296296</v>
      </c>
      <c r="N1815" t="s">
        <v>62</v>
      </c>
      <c r="O1815" t="s">
        <v>62</v>
      </c>
      <c r="P1815" s="8">
        <v>45653</v>
      </c>
      <c r="Q1815" t="s">
        <v>3864</v>
      </c>
      <c r="R1815" t="s">
        <v>4384</v>
      </c>
      <c r="S1815" t="s">
        <v>1269</v>
      </c>
      <c r="T1815" t="s">
        <v>1268</v>
      </c>
      <c r="Y1815" t="s">
        <v>1319</v>
      </c>
      <c r="Z1815" t="s">
        <v>106</v>
      </c>
      <c r="AA1815" t="s">
        <v>107</v>
      </c>
      <c r="AB1815" t="s">
        <v>110</v>
      </c>
      <c r="AC1815">
        <v>3223190</v>
      </c>
      <c r="AD1815" t="s">
        <v>1189</v>
      </c>
      <c r="AE1815" t="s">
        <v>1320</v>
      </c>
      <c r="AF1815">
        <v>134</v>
      </c>
      <c r="AM1815" t="s">
        <v>119</v>
      </c>
      <c r="AP18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Row],[Comentário]]=back!C1816,back!B1816,""))))))))</f>
        <v/>
      </c>
      <c r="AQ18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6" spans="1:44" x14ac:dyDescent="0.25">
      <c r="A1816" t="s">
        <v>5298</v>
      </c>
      <c r="B1816">
        <v>136547218</v>
      </c>
      <c r="C1816" t="s">
        <v>62</v>
      </c>
      <c r="E1816">
        <v>28582216</v>
      </c>
      <c r="F1816" t="s">
        <v>3183</v>
      </c>
      <c r="G1816" t="s">
        <v>101</v>
      </c>
      <c r="I1816">
        <v>41051382</v>
      </c>
      <c r="J1816" t="s">
        <v>3182</v>
      </c>
      <c r="K1816" s="9">
        <v>45653.477048611108</v>
      </c>
      <c r="L1816" s="9">
        <v>45653.476122685184</v>
      </c>
      <c r="M1816" s="9">
        <v>45653.477048611108</v>
      </c>
      <c r="N1816" t="s">
        <v>62</v>
      </c>
      <c r="O1816" t="s">
        <v>62</v>
      </c>
      <c r="P1816" s="8">
        <v>45653</v>
      </c>
      <c r="Q1816" t="s">
        <v>3864</v>
      </c>
      <c r="R1816" t="s">
        <v>4404</v>
      </c>
      <c r="S1816" t="s">
        <v>3184</v>
      </c>
      <c r="Y1816" t="s">
        <v>3185</v>
      </c>
      <c r="Z1816" t="s">
        <v>106</v>
      </c>
      <c r="AA1816" t="s">
        <v>107</v>
      </c>
      <c r="AB1816" t="s">
        <v>110</v>
      </c>
      <c r="AC1816">
        <v>3121010</v>
      </c>
      <c r="AD1816" t="s">
        <v>1146</v>
      </c>
      <c r="AE1816" t="s">
        <v>3186</v>
      </c>
      <c r="AF1816">
        <v>469</v>
      </c>
      <c r="AM1816" t="s">
        <v>119</v>
      </c>
      <c r="AN1816" t="s">
        <v>108</v>
      </c>
      <c r="AP18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Row],[Comentário]]=back!C1817,back!B1817,""))))))))</f>
        <v/>
      </c>
      <c r="AQ18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7" spans="1:44" x14ac:dyDescent="0.25">
      <c r="A1817" t="s">
        <v>5298</v>
      </c>
      <c r="B1817">
        <v>136547133</v>
      </c>
      <c r="C1817" t="s">
        <v>62</v>
      </c>
      <c r="E1817">
        <v>28582194</v>
      </c>
      <c r="F1817" t="s">
        <v>1322</v>
      </c>
      <c r="G1817" t="s">
        <v>101</v>
      </c>
      <c r="I1817">
        <v>41051264</v>
      </c>
      <c r="J1817" t="s">
        <v>1321</v>
      </c>
      <c r="K1817" s="9">
        <v>45653.476076388892</v>
      </c>
      <c r="L1817" s="9">
        <v>45653.475810185184</v>
      </c>
      <c r="M1817" s="9">
        <v>45653.476076388892</v>
      </c>
      <c r="N1817" t="s">
        <v>62</v>
      </c>
      <c r="O1817" t="s">
        <v>62</v>
      </c>
      <c r="P1817" s="8">
        <v>45653</v>
      </c>
      <c r="Q1817" t="s">
        <v>3864</v>
      </c>
      <c r="R1817" t="s">
        <v>4405</v>
      </c>
      <c r="S1817" t="s">
        <v>1323</v>
      </c>
      <c r="T1817" t="s">
        <v>1324</v>
      </c>
      <c r="Y1817" t="s">
        <v>1325</v>
      </c>
      <c r="Z1817" t="s">
        <v>106</v>
      </c>
      <c r="AA1817" t="s">
        <v>107</v>
      </c>
      <c r="AB1817" t="s">
        <v>215</v>
      </c>
      <c r="AC1817">
        <v>9895280</v>
      </c>
      <c r="AD1817" t="s">
        <v>216</v>
      </c>
      <c r="AE1817" t="s">
        <v>1326</v>
      </c>
      <c r="AF1817">
        <v>721</v>
      </c>
      <c r="AM1817" t="s">
        <v>119</v>
      </c>
      <c r="AP18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Row],[Comentário]]=back!C1818,back!B1818,""))))))))</f>
        <v/>
      </c>
      <c r="AQ18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8" spans="1:44" x14ac:dyDescent="0.25">
      <c r="A1818" t="s">
        <v>5298</v>
      </c>
      <c r="B1818">
        <v>136547113</v>
      </c>
      <c r="C1818" t="s">
        <v>62</v>
      </c>
      <c r="E1818">
        <v>28582194</v>
      </c>
      <c r="F1818" t="s">
        <v>1322</v>
      </c>
      <c r="G1818" t="s">
        <v>101</v>
      </c>
      <c r="I1818">
        <v>41051264</v>
      </c>
      <c r="J1818" t="s">
        <v>1321</v>
      </c>
      <c r="K1818" s="9">
        <v>45653.475821759261</v>
      </c>
      <c r="L1818" s="9">
        <v>45653.474722222221</v>
      </c>
      <c r="M1818" s="9">
        <v>45653.475821759261</v>
      </c>
      <c r="N1818" t="s">
        <v>62</v>
      </c>
      <c r="O1818" t="s">
        <v>62</v>
      </c>
      <c r="P1818" s="8">
        <v>45653</v>
      </c>
      <c r="Q1818" t="s">
        <v>3864</v>
      </c>
      <c r="R1818" t="s">
        <v>4406</v>
      </c>
      <c r="S1818" t="s">
        <v>1323</v>
      </c>
      <c r="T1818" t="s">
        <v>1324</v>
      </c>
      <c r="Y1818" t="s">
        <v>1325</v>
      </c>
      <c r="Z1818" t="s">
        <v>106</v>
      </c>
      <c r="AA1818" t="s">
        <v>107</v>
      </c>
      <c r="AB1818" t="s">
        <v>215</v>
      </c>
      <c r="AC1818">
        <v>9895280</v>
      </c>
      <c r="AD1818" t="s">
        <v>216</v>
      </c>
      <c r="AE1818" t="s">
        <v>1326</v>
      </c>
      <c r="AF1818">
        <v>721</v>
      </c>
      <c r="AM1818" t="s">
        <v>119</v>
      </c>
      <c r="AP18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Row],[Comentário]]=back!C1819,back!B1819,""))))))))</f>
        <v/>
      </c>
      <c r="AQ18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9" spans="1:44" x14ac:dyDescent="0.25">
      <c r="A1819" t="s">
        <v>5298</v>
      </c>
      <c r="B1819">
        <v>136547001</v>
      </c>
      <c r="C1819" t="s">
        <v>62</v>
      </c>
      <c r="E1819">
        <v>28582181</v>
      </c>
      <c r="F1819" t="s">
        <v>3188</v>
      </c>
      <c r="G1819" t="s">
        <v>101</v>
      </c>
      <c r="I1819">
        <v>41051259</v>
      </c>
      <c r="J1819" t="s">
        <v>3187</v>
      </c>
      <c r="K1819" s="9">
        <v>45653.474664351852</v>
      </c>
      <c r="L1819" s="9">
        <v>45653.47384259259</v>
      </c>
      <c r="M1819" s="9">
        <v>45653.474664351852</v>
      </c>
      <c r="N1819" t="s">
        <v>62</v>
      </c>
      <c r="O1819" t="s">
        <v>62</v>
      </c>
      <c r="P1819" s="8">
        <v>45653</v>
      </c>
      <c r="Q1819" t="s">
        <v>3864</v>
      </c>
      <c r="R1819" t="s">
        <v>4407</v>
      </c>
      <c r="S1819" t="s">
        <v>3189</v>
      </c>
      <c r="Y1819" t="s">
        <v>1375</v>
      </c>
      <c r="Z1819" t="s">
        <v>106</v>
      </c>
      <c r="AA1819" t="s">
        <v>107</v>
      </c>
      <c r="AB1819" t="s">
        <v>110</v>
      </c>
      <c r="AC1819">
        <v>3137010</v>
      </c>
      <c r="AD1819" t="s">
        <v>230</v>
      </c>
      <c r="AE1819" t="s">
        <v>3190</v>
      </c>
      <c r="AF1819">
        <v>84</v>
      </c>
      <c r="AM1819" t="s">
        <v>119</v>
      </c>
      <c r="AN1819" t="s">
        <v>108</v>
      </c>
      <c r="AP18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Row],[Comentário]]=back!C1820,back!B1820,""))))))))</f>
        <v/>
      </c>
      <c r="AQ18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0" spans="1:44" x14ac:dyDescent="0.25">
      <c r="A1820" t="s">
        <v>5298</v>
      </c>
      <c r="B1820">
        <v>136546907</v>
      </c>
      <c r="C1820" t="s">
        <v>62</v>
      </c>
      <c r="E1820">
        <v>28582158</v>
      </c>
      <c r="F1820" t="s">
        <v>1328</v>
      </c>
      <c r="G1820" t="s">
        <v>101</v>
      </c>
      <c r="I1820">
        <v>41051253</v>
      </c>
      <c r="J1820" t="s">
        <v>1327</v>
      </c>
      <c r="K1820" s="9">
        <v>45653.473668981482</v>
      </c>
      <c r="L1820" s="9">
        <v>45653.473449074074</v>
      </c>
      <c r="M1820" s="9">
        <v>45653.473668981482</v>
      </c>
      <c r="N1820" t="s">
        <v>62</v>
      </c>
      <c r="O1820" t="s">
        <v>62</v>
      </c>
      <c r="P1820" s="8">
        <v>45653</v>
      </c>
      <c r="Q1820" t="s">
        <v>3864</v>
      </c>
      <c r="R1820" t="s">
        <v>4408</v>
      </c>
      <c r="S1820" t="s">
        <v>1329</v>
      </c>
      <c r="Y1820" t="s">
        <v>1330</v>
      </c>
      <c r="Z1820" t="s">
        <v>106</v>
      </c>
      <c r="AA1820" t="s">
        <v>107</v>
      </c>
      <c r="AB1820" t="s">
        <v>110</v>
      </c>
      <c r="AC1820">
        <v>4548004</v>
      </c>
      <c r="AD1820" t="s">
        <v>1111</v>
      </c>
      <c r="AE1820" t="s">
        <v>1331</v>
      </c>
      <c r="AF1820">
        <v>1340</v>
      </c>
      <c r="AG1820" t="s">
        <v>1332</v>
      </c>
      <c r="AM1820" t="s">
        <v>119</v>
      </c>
      <c r="AP18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Row],[Comentário]]=back!C1821,back!B1821,""))))))))</f>
        <v/>
      </c>
      <c r="AQ18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1" spans="1:44" x14ac:dyDescent="0.25">
      <c r="A1821" t="s">
        <v>5298</v>
      </c>
      <c r="B1821">
        <v>136546861</v>
      </c>
      <c r="C1821" t="s">
        <v>62</v>
      </c>
      <c r="E1821">
        <v>28582148</v>
      </c>
      <c r="F1821" t="s">
        <v>3192</v>
      </c>
      <c r="G1821" t="s">
        <v>101</v>
      </c>
      <c r="I1821">
        <v>41051249</v>
      </c>
      <c r="J1821" t="s">
        <v>3191</v>
      </c>
      <c r="K1821" s="9">
        <v>45653.473171296297</v>
      </c>
      <c r="L1821" s="9">
        <v>45653.472395833334</v>
      </c>
      <c r="M1821" s="9">
        <v>45653.473171296297</v>
      </c>
      <c r="N1821" t="s">
        <v>62</v>
      </c>
      <c r="O1821" t="s">
        <v>62</v>
      </c>
      <c r="P1821" s="8">
        <v>45653</v>
      </c>
      <c r="Q1821" t="s">
        <v>3864</v>
      </c>
      <c r="R1821" t="s">
        <v>4409</v>
      </c>
      <c r="S1821" t="s">
        <v>3193</v>
      </c>
      <c r="T1821" t="s">
        <v>3194</v>
      </c>
      <c r="V1821">
        <v>551124533191</v>
      </c>
      <c r="Y1821" t="s">
        <v>3195</v>
      </c>
      <c r="Z1821" t="s">
        <v>106</v>
      </c>
      <c r="AA1821" t="s">
        <v>107</v>
      </c>
      <c r="AB1821" t="s">
        <v>243</v>
      </c>
      <c r="AC1821">
        <v>7032000</v>
      </c>
      <c r="AD1821" t="s">
        <v>3196</v>
      </c>
      <c r="AE1821" t="s">
        <v>3197</v>
      </c>
      <c r="AF1821">
        <v>520</v>
      </c>
      <c r="AM1821" t="s">
        <v>119</v>
      </c>
      <c r="AP18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Row],[Comentário]]=back!C1822,back!B1822,""))))))))</f>
        <v/>
      </c>
      <c r="AQ18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2" spans="1:44" x14ac:dyDescent="0.25">
      <c r="A1822" t="s">
        <v>5298</v>
      </c>
      <c r="B1822">
        <v>136546794</v>
      </c>
      <c r="C1822" t="s">
        <v>62</v>
      </c>
      <c r="E1822">
        <v>28582134</v>
      </c>
      <c r="F1822" t="s">
        <v>1334</v>
      </c>
      <c r="G1822" t="s">
        <v>101</v>
      </c>
      <c r="I1822">
        <v>41051243</v>
      </c>
      <c r="J1822" t="s">
        <v>1333</v>
      </c>
      <c r="K1822" s="9">
        <v>45653.472361111111</v>
      </c>
      <c r="L1822" s="9">
        <v>45653.472071759257</v>
      </c>
      <c r="M1822" s="9">
        <v>45653.472361111111</v>
      </c>
      <c r="N1822" t="s">
        <v>62</v>
      </c>
      <c r="O1822" t="s">
        <v>62</v>
      </c>
      <c r="P1822" s="8">
        <v>45653</v>
      </c>
      <c r="Q1822" t="s">
        <v>3864</v>
      </c>
      <c r="R1822" t="s">
        <v>4410</v>
      </c>
      <c r="S1822" t="s">
        <v>1335</v>
      </c>
      <c r="Y1822" t="s">
        <v>1336</v>
      </c>
      <c r="Z1822" t="s">
        <v>106</v>
      </c>
      <c r="AA1822" t="s">
        <v>107</v>
      </c>
      <c r="AB1822" t="s">
        <v>243</v>
      </c>
      <c r="AC1822">
        <v>7171100</v>
      </c>
      <c r="AD1822" t="s">
        <v>1337</v>
      </c>
      <c r="AE1822" t="s">
        <v>1338</v>
      </c>
      <c r="AF1822">
        <v>859</v>
      </c>
      <c r="AM1822" t="s">
        <v>119</v>
      </c>
      <c r="AP18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Row],[Comentário]]=back!C1823,back!B1823,""))))))))</f>
        <v/>
      </c>
      <c r="AQ18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3" spans="1:44" x14ac:dyDescent="0.25">
      <c r="A1823" t="s">
        <v>5298</v>
      </c>
      <c r="B1823">
        <v>136546739</v>
      </c>
      <c r="C1823" t="s">
        <v>62</v>
      </c>
      <c r="E1823">
        <v>28582117</v>
      </c>
      <c r="F1823" t="s">
        <v>3199</v>
      </c>
      <c r="G1823" t="s">
        <v>101</v>
      </c>
      <c r="I1823">
        <v>41051237</v>
      </c>
      <c r="J1823" t="s">
        <v>3198</v>
      </c>
      <c r="K1823" s="9">
        <v>45653.471701388888</v>
      </c>
      <c r="L1823" s="9">
        <v>45653.470949074072</v>
      </c>
      <c r="M1823" s="9">
        <v>45653.471701388888</v>
      </c>
      <c r="N1823" t="s">
        <v>62</v>
      </c>
      <c r="O1823" t="s">
        <v>62</v>
      </c>
      <c r="P1823" s="8">
        <v>45653</v>
      </c>
      <c r="Q1823" t="s">
        <v>3864</v>
      </c>
      <c r="R1823" t="s">
        <v>4411</v>
      </c>
      <c r="S1823" t="s">
        <v>3200</v>
      </c>
      <c r="T1823" t="s">
        <v>5300</v>
      </c>
      <c r="Y1823" t="s">
        <v>1301</v>
      </c>
      <c r="Z1823" t="s">
        <v>106</v>
      </c>
      <c r="AA1823" t="s">
        <v>107</v>
      </c>
      <c r="AB1823" t="s">
        <v>243</v>
      </c>
      <c r="AC1823">
        <v>7260210</v>
      </c>
      <c r="AD1823" t="s">
        <v>1302</v>
      </c>
      <c r="AE1823" t="s">
        <v>1303</v>
      </c>
      <c r="AF1823">
        <v>340</v>
      </c>
      <c r="AM1823" t="s">
        <v>119</v>
      </c>
      <c r="AN1823" t="s">
        <v>108</v>
      </c>
      <c r="AP18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Row],[Comentário]]=back!C1824,back!B1824,""))))))))</f>
        <v/>
      </c>
      <c r="AQ18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4" spans="1:44" x14ac:dyDescent="0.25">
      <c r="A1824" t="s">
        <v>5298</v>
      </c>
      <c r="B1824">
        <v>136546577</v>
      </c>
      <c r="C1824" t="s">
        <v>62</v>
      </c>
      <c r="E1824">
        <v>28582117</v>
      </c>
      <c r="F1824" t="s">
        <v>3199</v>
      </c>
      <c r="G1824" t="s">
        <v>101</v>
      </c>
      <c r="I1824">
        <v>41051237</v>
      </c>
      <c r="J1824" t="s">
        <v>3198</v>
      </c>
      <c r="K1824" s="9">
        <v>45653.470914351848</v>
      </c>
      <c r="L1824" s="9">
        <v>45653.470671296294</v>
      </c>
      <c r="M1824" s="9">
        <v>45653.470914351848</v>
      </c>
      <c r="N1824" t="s">
        <v>62</v>
      </c>
      <c r="O1824" t="s">
        <v>62</v>
      </c>
      <c r="P1824" s="8">
        <v>45653</v>
      </c>
      <c r="Q1824" t="s">
        <v>3864</v>
      </c>
      <c r="R1824" t="s">
        <v>4400</v>
      </c>
      <c r="S1824" t="s">
        <v>3200</v>
      </c>
      <c r="T1824" t="s">
        <v>5300</v>
      </c>
      <c r="Y1824" t="s">
        <v>1301</v>
      </c>
      <c r="Z1824" t="s">
        <v>106</v>
      </c>
      <c r="AA1824" t="s">
        <v>107</v>
      </c>
      <c r="AB1824" t="s">
        <v>243</v>
      </c>
      <c r="AC1824">
        <v>7260210</v>
      </c>
      <c r="AD1824" t="s">
        <v>1302</v>
      </c>
      <c r="AE1824" t="s">
        <v>1303</v>
      </c>
      <c r="AF1824">
        <v>340</v>
      </c>
      <c r="AM1824" t="s">
        <v>119</v>
      </c>
      <c r="AN1824" t="s">
        <v>108</v>
      </c>
      <c r="AP18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Row],[Comentário]]=back!C1825,back!B1825,""))))))))</f>
        <v/>
      </c>
      <c r="AQ18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5" spans="1:44" x14ac:dyDescent="0.25">
      <c r="A1825" t="s">
        <v>5298</v>
      </c>
      <c r="B1825">
        <v>136546559</v>
      </c>
      <c r="C1825" t="s">
        <v>62</v>
      </c>
      <c r="E1825">
        <v>28581466</v>
      </c>
      <c r="F1825" t="s">
        <v>1340</v>
      </c>
      <c r="G1825" t="s">
        <v>101</v>
      </c>
      <c r="I1825">
        <v>41050816</v>
      </c>
      <c r="J1825" t="s">
        <v>1339</v>
      </c>
      <c r="K1825" s="9">
        <v>45653.470694444448</v>
      </c>
      <c r="L1825" s="9">
        <v>45653.470104166663</v>
      </c>
      <c r="M1825" s="9">
        <v>45653.470694444448</v>
      </c>
      <c r="N1825" t="s">
        <v>62</v>
      </c>
      <c r="O1825" t="s">
        <v>62</v>
      </c>
      <c r="P1825" s="8">
        <v>45653</v>
      </c>
      <c r="Q1825" t="s">
        <v>3864</v>
      </c>
      <c r="R1825" t="s">
        <v>4412</v>
      </c>
      <c r="S1825" t="s">
        <v>1341</v>
      </c>
      <c r="Y1825" t="s">
        <v>1342</v>
      </c>
      <c r="Z1825" t="s">
        <v>106</v>
      </c>
      <c r="AA1825" t="s">
        <v>1074</v>
      </c>
      <c r="AB1825" t="s">
        <v>1343</v>
      </c>
      <c r="AC1825">
        <v>29704890</v>
      </c>
      <c r="AD1825" t="s">
        <v>1344</v>
      </c>
      <c r="AE1825" t="s">
        <v>1345</v>
      </c>
      <c r="AF1825">
        <v>460</v>
      </c>
      <c r="AM1825" t="s">
        <v>119</v>
      </c>
      <c r="AN1825" t="s">
        <v>108</v>
      </c>
      <c r="AP18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Row],[Comentário]]=back!C1826,back!B1826,""))))))))</f>
        <v/>
      </c>
      <c r="AQ18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6" spans="1:44" x14ac:dyDescent="0.25">
      <c r="A1826" t="s">
        <v>5298</v>
      </c>
      <c r="B1826">
        <v>136546516</v>
      </c>
      <c r="C1826" t="s">
        <v>62</v>
      </c>
      <c r="E1826">
        <v>28581406</v>
      </c>
      <c r="F1826" t="s">
        <v>1347</v>
      </c>
      <c r="G1826" t="s">
        <v>101</v>
      </c>
      <c r="I1826">
        <v>41050746</v>
      </c>
      <c r="J1826" t="s">
        <v>1346</v>
      </c>
      <c r="K1826" s="9">
        <v>45653.47011574074</v>
      </c>
      <c r="L1826" s="9">
        <v>45653.469513888886</v>
      </c>
      <c r="M1826" s="9">
        <v>45653.47011574074</v>
      </c>
      <c r="N1826" t="s">
        <v>62</v>
      </c>
      <c r="O1826" t="s">
        <v>62</v>
      </c>
      <c r="P1826" s="8">
        <v>45653</v>
      </c>
      <c r="Q1826" t="s">
        <v>3864</v>
      </c>
      <c r="R1826" t="s">
        <v>4412</v>
      </c>
      <c r="S1826" t="s">
        <v>1341</v>
      </c>
      <c r="Y1826" t="s">
        <v>1342</v>
      </c>
      <c r="Z1826" t="s">
        <v>106</v>
      </c>
      <c r="AA1826" t="s">
        <v>1074</v>
      </c>
      <c r="AB1826" t="s">
        <v>1343</v>
      </c>
      <c r="AC1826">
        <v>29704890</v>
      </c>
      <c r="AD1826" t="s">
        <v>1344</v>
      </c>
      <c r="AE1826" t="s">
        <v>1345</v>
      </c>
      <c r="AF1826">
        <v>460</v>
      </c>
      <c r="AG1826" t="s">
        <v>1348</v>
      </c>
      <c r="AM1826" t="s">
        <v>119</v>
      </c>
      <c r="AN1826" t="s">
        <v>108</v>
      </c>
      <c r="AP18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Row],[Comentário]]=back!C1827,back!B1827,""))))))))</f>
        <v/>
      </c>
      <c r="AQ18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7" spans="1:44" x14ac:dyDescent="0.25">
      <c r="A1827" t="s">
        <v>5298</v>
      </c>
      <c r="B1827">
        <v>136546481</v>
      </c>
      <c r="C1827" t="s">
        <v>62</v>
      </c>
      <c r="E1827">
        <v>28581275</v>
      </c>
      <c r="F1827" t="s">
        <v>1350</v>
      </c>
      <c r="G1827" t="s">
        <v>101</v>
      </c>
      <c r="I1827">
        <v>41050707</v>
      </c>
      <c r="J1827" t="s">
        <v>1349</v>
      </c>
      <c r="K1827" s="9">
        <v>45653.469537037039</v>
      </c>
      <c r="L1827" s="9">
        <v>45653.469166666669</v>
      </c>
      <c r="M1827" s="9">
        <v>45653.469537037039</v>
      </c>
      <c r="N1827" t="s">
        <v>62</v>
      </c>
      <c r="O1827" t="s">
        <v>62</v>
      </c>
      <c r="P1827" s="8">
        <v>45653</v>
      </c>
      <c r="Q1827" t="s">
        <v>3864</v>
      </c>
      <c r="R1827" t="s">
        <v>4413</v>
      </c>
      <c r="S1827" t="s">
        <v>1351</v>
      </c>
      <c r="T1827" t="s">
        <v>1352</v>
      </c>
      <c r="Y1827" t="s">
        <v>1353</v>
      </c>
      <c r="Z1827" t="s">
        <v>106</v>
      </c>
      <c r="AA1827" t="s">
        <v>107</v>
      </c>
      <c r="AB1827" t="s">
        <v>110</v>
      </c>
      <c r="AC1827">
        <v>1133040</v>
      </c>
      <c r="AD1827" t="s">
        <v>1354</v>
      </c>
      <c r="AE1827" t="s">
        <v>1355</v>
      </c>
      <c r="AF1827">
        <v>2</v>
      </c>
      <c r="AG1827" t="s">
        <v>1356</v>
      </c>
      <c r="AM1827" t="s">
        <v>119</v>
      </c>
      <c r="AP18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Row],[Comentário]]=back!C1828,back!B1828,""))))))))</f>
        <v/>
      </c>
      <c r="AQ18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8" spans="1:44" x14ac:dyDescent="0.25">
      <c r="A1828" t="s">
        <v>5298</v>
      </c>
      <c r="B1828">
        <v>136546460</v>
      </c>
      <c r="C1828" t="s">
        <v>62</v>
      </c>
      <c r="E1828">
        <v>28581275</v>
      </c>
      <c r="F1828" t="s">
        <v>1350</v>
      </c>
      <c r="G1828" t="s">
        <v>101</v>
      </c>
      <c r="I1828">
        <v>41050707</v>
      </c>
      <c r="J1828" t="s">
        <v>1349</v>
      </c>
      <c r="K1828" s="9">
        <v>45653.469201388885</v>
      </c>
      <c r="L1828" s="9">
        <v>45653.469039351854</v>
      </c>
      <c r="M1828" s="9">
        <v>45653.469201388885</v>
      </c>
      <c r="N1828" t="s">
        <v>62</v>
      </c>
      <c r="O1828" t="s">
        <v>62</v>
      </c>
      <c r="P1828" s="8">
        <v>45653</v>
      </c>
      <c r="Q1828" t="s">
        <v>3864</v>
      </c>
      <c r="R1828" t="s">
        <v>4414</v>
      </c>
      <c r="S1828" t="s">
        <v>1351</v>
      </c>
      <c r="T1828" t="s">
        <v>1352</v>
      </c>
      <c r="Y1828" t="s">
        <v>1353</v>
      </c>
      <c r="Z1828" t="s">
        <v>106</v>
      </c>
      <c r="AA1828" t="s">
        <v>107</v>
      </c>
      <c r="AB1828" t="s">
        <v>110</v>
      </c>
      <c r="AC1828">
        <v>1133040</v>
      </c>
      <c r="AD1828" t="s">
        <v>1354</v>
      </c>
      <c r="AE1828" t="s">
        <v>1355</v>
      </c>
      <c r="AF1828">
        <v>2</v>
      </c>
      <c r="AG1828" t="s">
        <v>1356</v>
      </c>
      <c r="AM1828" t="s">
        <v>119</v>
      </c>
      <c r="AP18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Row],[Comentário]]=back!C1829,back!B1829,""))))))))</f>
        <v/>
      </c>
      <c r="AQ18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9" spans="1:44" x14ac:dyDescent="0.25">
      <c r="A1829" t="s">
        <v>5298</v>
      </c>
      <c r="B1829">
        <v>136546450</v>
      </c>
      <c r="C1829" t="s">
        <v>62</v>
      </c>
      <c r="E1829">
        <v>28581204</v>
      </c>
      <c r="F1829" t="s">
        <v>1358</v>
      </c>
      <c r="G1829" t="s">
        <v>101</v>
      </c>
      <c r="I1829">
        <v>41050694</v>
      </c>
      <c r="J1829" t="s">
        <v>1357</v>
      </c>
      <c r="K1829" s="9">
        <v>45653.4690162037</v>
      </c>
      <c r="L1829" s="9">
        <v>45653.468865740739</v>
      </c>
      <c r="M1829" s="9">
        <v>45653.4690162037</v>
      </c>
      <c r="N1829" t="s">
        <v>62</v>
      </c>
      <c r="O1829" t="s">
        <v>62</v>
      </c>
      <c r="P1829" s="8">
        <v>45653</v>
      </c>
      <c r="Q1829" t="s">
        <v>3864</v>
      </c>
      <c r="R1829" t="s">
        <v>4415</v>
      </c>
      <c r="S1829" t="s">
        <v>1359</v>
      </c>
      <c r="T1829" t="s">
        <v>1360</v>
      </c>
      <c r="V1829">
        <v>551143651147</v>
      </c>
      <c r="Y1829" t="s">
        <v>1361</v>
      </c>
      <c r="Z1829" t="s">
        <v>106</v>
      </c>
      <c r="AA1829" t="s">
        <v>107</v>
      </c>
      <c r="AB1829" t="s">
        <v>279</v>
      </c>
      <c r="AC1829">
        <v>9170530</v>
      </c>
      <c r="AD1829" t="s">
        <v>1362</v>
      </c>
      <c r="AE1829" t="s">
        <v>1363</v>
      </c>
      <c r="AF1829">
        <v>1362</v>
      </c>
      <c r="AM1829" t="s">
        <v>119</v>
      </c>
      <c r="AP18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Row],[Comentário]]=back!C1830,back!B1830,""))))))))</f>
        <v/>
      </c>
      <c r="AQ18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0" spans="1:44" x14ac:dyDescent="0.25">
      <c r="A1830" t="s">
        <v>5298</v>
      </c>
      <c r="B1830">
        <v>136546327</v>
      </c>
      <c r="C1830" t="s">
        <v>62</v>
      </c>
      <c r="E1830">
        <v>28581204</v>
      </c>
      <c r="F1830" t="s">
        <v>1358</v>
      </c>
      <c r="G1830" t="s">
        <v>101</v>
      </c>
      <c r="I1830">
        <v>41050694</v>
      </c>
      <c r="J1830" t="s">
        <v>1357</v>
      </c>
      <c r="K1830" s="9">
        <v>45653.467372685183</v>
      </c>
      <c r="L1830" s="9">
        <v>45653.466805555552</v>
      </c>
      <c r="M1830" s="9">
        <v>45653.467372685183</v>
      </c>
      <c r="N1830" t="s">
        <v>62</v>
      </c>
      <c r="O1830" t="s">
        <v>62</v>
      </c>
      <c r="P1830" s="8">
        <v>45653</v>
      </c>
      <c r="Q1830" t="s">
        <v>3864</v>
      </c>
      <c r="R1830" t="s">
        <v>4416</v>
      </c>
      <c r="S1830" t="s">
        <v>1359</v>
      </c>
      <c r="T1830" t="s">
        <v>1360</v>
      </c>
      <c r="V1830">
        <v>551143651147</v>
      </c>
      <c r="Y1830" t="s">
        <v>1361</v>
      </c>
      <c r="Z1830" t="s">
        <v>106</v>
      </c>
      <c r="AA1830" t="s">
        <v>107</v>
      </c>
      <c r="AB1830" t="s">
        <v>279</v>
      </c>
      <c r="AC1830">
        <v>9170530</v>
      </c>
      <c r="AD1830" t="s">
        <v>1362</v>
      </c>
      <c r="AE1830" t="s">
        <v>1363</v>
      </c>
      <c r="AF1830">
        <v>1362</v>
      </c>
      <c r="AM1830" t="s">
        <v>119</v>
      </c>
      <c r="AP18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Row],[Comentário]]=back!C1831,back!B1831,""))))))))</f>
        <v/>
      </c>
      <c r="AQ18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1" spans="1:44" x14ac:dyDescent="0.25">
      <c r="A1831" t="s">
        <v>5298</v>
      </c>
      <c r="B1831">
        <v>136546288</v>
      </c>
      <c r="C1831" t="s">
        <v>62</v>
      </c>
      <c r="E1831">
        <v>28581204</v>
      </c>
      <c r="F1831" t="s">
        <v>1358</v>
      </c>
      <c r="G1831" t="s">
        <v>101</v>
      </c>
      <c r="I1831">
        <v>41050694</v>
      </c>
      <c r="J1831" t="s">
        <v>1357</v>
      </c>
      <c r="K1831" s="9">
        <v>45653.466874999998</v>
      </c>
      <c r="L1831" s="9">
        <v>45653.465682870374</v>
      </c>
      <c r="M1831" s="9">
        <v>45653.466874999998</v>
      </c>
      <c r="N1831" t="s">
        <v>62</v>
      </c>
      <c r="O1831" t="s">
        <v>62</v>
      </c>
      <c r="P1831" s="8">
        <v>45653</v>
      </c>
      <c r="Q1831" t="s">
        <v>3864</v>
      </c>
      <c r="R1831" t="s">
        <v>4417</v>
      </c>
      <c r="S1831" t="s">
        <v>1359</v>
      </c>
      <c r="T1831" t="s">
        <v>1360</v>
      </c>
      <c r="V1831">
        <v>551143651147</v>
      </c>
      <c r="Y1831" t="s">
        <v>1361</v>
      </c>
      <c r="Z1831" t="s">
        <v>106</v>
      </c>
      <c r="AA1831" t="s">
        <v>107</v>
      </c>
      <c r="AB1831" t="s">
        <v>279</v>
      </c>
      <c r="AC1831">
        <v>9170530</v>
      </c>
      <c r="AD1831" t="s">
        <v>1362</v>
      </c>
      <c r="AE1831" t="s">
        <v>1363</v>
      </c>
      <c r="AF1831">
        <v>1362</v>
      </c>
      <c r="AM1831" t="s">
        <v>119</v>
      </c>
      <c r="AP18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Row],[Comentário]]=back!C1832,back!B1832,""))))))))</f>
        <v/>
      </c>
      <c r="AQ18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2" spans="1:44" x14ac:dyDescent="0.25">
      <c r="A1832" t="s">
        <v>5298</v>
      </c>
      <c r="B1832">
        <v>136546197</v>
      </c>
      <c r="C1832" t="s">
        <v>62</v>
      </c>
      <c r="E1832">
        <v>28581067</v>
      </c>
      <c r="F1832" t="s">
        <v>1365</v>
      </c>
      <c r="G1832" t="s">
        <v>101</v>
      </c>
      <c r="I1832">
        <v>41050636</v>
      </c>
      <c r="J1832" t="s">
        <v>1364</v>
      </c>
      <c r="K1832" s="9">
        <v>45653.46565972222</v>
      </c>
      <c r="L1832" s="9">
        <v>45653.465509259258</v>
      </c>
      <c r="M1832" s="9">
        <v>45653.46565972222</v>
      </c>
      <c r="N1832" t="s">
        <v>62</v>
      </c>
      <c r="O1832" t="s">
        <v>62</v>
      </c>
      <c r="P1832" s="8">
        <v>45653</v>
      </c>
      <c r="Q1832" t="s">
        <v>3864</v>
      </c>
      <c r="R1832" t="s">
        <v>4418</v>
      </c>
      <c r="S1832" t="s">
        <v>1366</v>
      </c>
      <c r="T1832" t="s">
        <v>1367</v>
      </c>
      <c r="Y1832" t="s">
        <v>1368</v>
      </c>
      <c r="Z1832" t="s">
        <v>106</v>
      </c>
      <c r="AA1832" t="s">
        <v>107</v>
      </c>
      <c r="AB1832" t="s">
        <v>750</v>
      </c>
      <c r="AC1832">
        <v>6223055</v>
      </c>
      <c r="AD1832" t="s">
        <v>1369</v>
      </c>
      <c r="AE1832" t="s">
        <v>1370</v>
      </c>
      <c r="AF1832">
        <v>77</v>
      </c>
      <c r="AM1832" t="s">
        <v>119</v>
      </c>
      <c r="AP18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Row],[Comentário]]=back!C1833,back!B1833,""))))))))</f>
        <v/>
      </c>
      <c r="AQ18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3" spans="1:44" x14ac:dyDescent="0.25">
      <c r="A1833" t="s">
        <v>5298</v>
      </c>
      <c r="B1833">
        <v>136546192</v>
      </c>
      <c r="C1833" t="s">
        <v>62</v>
      </c>
      <c r="E1833">
        <v>28581067</v>
      </c>
      <c r="F1833" t="s">
        <v>1365</v>
      </c>
      <c r="G1833" t="s">
        <v>101</v>
      </c>
      <c r="I1833">
        <v>41050636</v>
      </c>
      <c r="J1833" t="s">
        <v>1364</v>
      </c>
      <c r="K1833" s="9">
        <v>45653.465567129628</v>
      </c>
      <c r="L1833" s="9">
        <v>45653.46497685185</v>
      </c>
      <c r="M1833" s="9">
        <v>45653.465567129628</v>
      </c>
      <c r="N1833" t="s">
        <v>62</v>
      </c>
      <c r="O1833" t="s">
        <v>62</v>
      </c>
      <c r="P1833" s="8">
        <v>45653</v>
      </c>
      <c r="Q1833" t="s">
        <v>3864</v>
      </c>
      <c r="R1833" t="s">
        <v>4419</v>
      </c>
      <c r="S1833" t="s">
        <v>1366</v>
      </c>
      <c r="T1833" t="s">
        <v>1367</v>
      </c>
      <c r="Y1833" t="s">
        <v>1368</v>
      </c>
      <c r="Z1833" t="s">
        <v>106</v>
      </c>
      <c r="AA1833" t="s">
        <v>107</v>
      </c>
      <c r="AB1833" t="s">
        <v>750</v>
      </c>
      <c r="AC1833">
        <v>6223055</v>
      </c>
      <c r="AD1833" t="s">
        <v>1369</v>
      </c>
      <c r="AE1833" t="s">
        <v>1370</v>
      </c>
      <c r="AF1833">
        <v>77</v>
      </c>
      <c r="AM1833" t="s">
        <v>119</v>
      </c>
      <c r="AP18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Row],[Comentário]]=back!C1834,back!B1834,""))))))))</f>
        <v/>
      </c>
      <c r="AQ18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4" spans="1:44" x14ac:dyDescent="0.25">
      <c r="A1834" t="s">
        <v>5298</v>
      </c>
      <c r="B1834">
        <v>136546136</v>
      </c>
      <c r="C1834" t="s">
        <v>62</v>
      </c>
      <c r="E1834">
        <v>28580945</v>
      </c>
      <c r="F1834" t="s">
        <v>1372</v>
      </c>
      <c r="G1834" t="s">
        <v>101</v>
      </c>
      <c r="I1834">
        <v>41050587</v>
      </c>
      <c r="J1834" t="s">
        <v>1371</v>
      </c>
      <c r="K1834" s="9">
        <v>45653.464965277781</v>
      </c>
      <c r="L1834" s="9">
        <v>45653.464756944442</v>
      </c>
      <c r="M1834" s="9">
        <v>45653.464965277781</v>
      </c>
      <c r="N1834" t="s">
        <v>62</v>
      </c>
      <c r="O1834" t="s">
        <v>62</v>
      </c>
      <c r="P1834" s="8">
        <v>45653</v>
      </c>
      <c r="Q1834" t="s">
        <v>3864</v>
      </c>
      <c r="R1834" t="s">
        <v>4420</v>
      </c>
      <c r="S1834" t="s">
        <v>1373</v>
      </c>
      <c r="T1834" t="s">
        <v>1374</v>
      </c>
      <c r="Y1834" t="s">
        <v>1375</v>
      </c>
      <c r="Z1834" t="s">
        <v>106</v>
      </c>
      <c r="AA1834" t="s">
        <v>107</v>
      </c>
      <c r="AB1834" t="s">
        <v>110</v>
      </c>
      <c r="AC1834">
        <v>4220002</v>
      </c>
      <c r="AD1834" t="s">
        <v>1189</v>
      </c>
      <c r="AE1834" t="s">
        <v>1376</v>
      </c>
      <c r="AF1834">
        <v>5915</v>
      </c>
      <c r="AM1834" t="s">
        <v>119</v>
      </c>
      <c r="AP18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Row],[Comentário]]=back!C1835,back!B1835,""))))))))</f>
        <v/>
      </c>
      <c r="AQ18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5" spans="1:44" x14ac:dyDescent="0.25">
      <c r="A1835" t="s">
        <v>5298</v>
      </c>
      <c r="B1835">
        <v>136545998</v>
      </c>
      <c r="C1835" t="s">
        <v>62</v>
      </c>
      <c r="E1835">
        <v>28580945</v>
      </c>
      <c r="F1835" t="s">
        <v>1372</v>
      </c>
      <c r="G1835" t="s">
        <v>101</v>
      </c>
      <c r="I1835">
        <v>41050587</v>
      </c>
      <c r="J1835" t="s">
        <v>1371</v>
      </c>
      <c r="K1835" s="9">
        <v>45653.463483796295</v>
      </c>
      <c r="L1835" s="9">
        <v>45653.463067129633</v>
      </c>
      <c r="M1835" s="9">
        <v>45653.463483796295</v>
      </c>
      <c r="N1835" t="s">
        <v>62</v>
      </c>
      <c r="O1835" t="s">
        <v>62</v>
      </c>
      <c r="P1835" s="8">
        <v>45653</v>
      </c>
      <c r="Q1835" t="s">
        <v>3864</v>
      </c>
      <c r="R1835" t="s">
        <v>4421</v>
      </c>
      <c r="S1835" t="s">
        <v>1373</v>
      </c>
      <c r="T1835" t="s">
        <v>1374</v>
      </c>
      <c r="Y1835" t="s">
        <v>1375</v>
      </c>
      <c r="Z1835" t="s">
        <v>106</v>
      </c>
      <c r="AA1835" t="s">
        <v>107</v>
      </c>
      <c r="AB1835" t="s">
        <v>110</v>
      </c>
      <c r="AC1835">
        <v>4220002</v>
      </c>
      <c r="AD1835" t="s">
        <v>1189</v>
      </c>
      <c r="AE1835" t="s">
        <v>1376</v>
      </c>
      <c r="AF1835">
        <v>5915</v>
      </c>
      <c r="AM1835" t="s">
        <v>119</v>
      </c>
      <c r="AP18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Row],[Comentário]]=back!C1836,back!B1836,""))))))))</f>
        <v/>
      </c>
      <c r="AQ18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6" spans="1:44" x14ac:dyDescent="0.25">
      <c r="A1836" t="s">
        <v>5298</v>
      </c>
      <c r="B1836">
        <v>136545815</v>
      </c>
      <c r="C1836" t="s">
        <v>62</v>
      </c>
      <c r="E1836">
        <v>28580898</v>
      </c>
      <c r="F1836" t="s">
        <v>3202</v>
      </c>
      <c r="G1836" t="s">
        <v>101</v>
      </c>
      <c r="I1836">
        <v>41050557</v>
      </c>
      <c r="J1836" t="s">
        <v>3201</v>
      </c>
      <c r="K1836" s="9">
        <v>45653.461481481485</v>
      </c>
      <c r="L1836" s="9">
        <v>45653.46056712963</v>
      </c>
      <c r="M1836" s="9">
        <v>45653.461481481485</v>
      </c>
      <c r="N1836" t="s">
        <v>62</v>
      </c>
      <c r="O1836" t="s">
        <v>62</v>
      </c>
      <c r="P1836" s="8">
        <v>45653</v>
      </c>
      <c r="Q1836" t="s">
        <v>3864</v>
      </c>
      <c r="R1836" t="s">
        <v>4422</v>
      </c>
      <c r="S1836" t="s">
        <v>3203</v>
      </c>
      <c r="Y1836" t="s">
        <v>3204</v>
      </c>
      <c r="Z1836" t="s">
        <v>106</v>
      </c>
      <c r="AA1836" t="s">
        <v>107</v>
      </c>
      <c r="AB1836" t="s">
        <v>284</v>
      </c>
      <c r="AC1836">
        <v>13803340</v>
      </c>
      <c r="AD1836" t="s">
        <v>1083</v>
      </c>
      <c r="AE1836" t="s">
        <v>1084</v>
      </c>
      <c r="AF1836">
        <v>1679</v>
      </c>
      <c r="AM1836" t="s">
        <v>119</v>
      </c>
      <c r="AP18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Row],[Comentário]]=back!C1837,back!B1837,""))))))))</f>
        <v/>
      </c>
      <c r="AQ18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7" spans="1:44" x14ac:dyDescent="0.25">
      <c r="A1837" t="s">
        <v>5298</v>
      </c>
      <c r="B1837">
        <v>136545732</v>
      </c>
      <c r="C1837" t="s">
        <v>62</v>
      </c>
      <c r="E1837">
        <v>28580753</v>
      </c>
      <c r="F1837" t="s">
        <v>1378</v>
      </c>
      <c r="G1837" t="s">
        <v>101</v>
      </c>
      <c r="I1837">
        <v>41050510</v>
      </c>
      <c r="J1837" t="s">
        <v>1377</v>
      </c>
      <c r="K1837" s="9">
        <v>45653.460578703707</v>
      </c>
      <c r="L1837" s="9">
        <v>45653.460023148145</v>
      </c>
      <c r="M1837" s="9">
        <v>45653.460578703707</v>
      </c>
      <c r="N1837" t="s">
        <v>62</v>
      </c>
      <c r="O1837" t="s">
        <v>62</v>
      </c>
      <c r="P1837" s="8">
        <v>45653</v>
      </c>
      <c r="Q1837" t="s">
        <v>3864</v>
      </c>
      <c r="R1837" t="s">
        <v>4423</v>
      </c>
      <c r="S1837" t="s">
        <v>1379</v>
      </c>
      <c r="T1837" t="s">
        <v>1380</v>
      </c>
      <c r="Y1837" t="s">
        <v>1381</v>
      </c>
      <c r="Z1837" t="s">
        <v>106</v>
      </c>
      <c r="AA1837" t="s">
        <v>107</v>
      </c>
      <c r="AB1837" t="s">
        <v>110</v>
      </c>
      <c r="AC1837">
        <v>4367060</v>
      </c>
      <c r="AD1837" t="s">
        <v>1382</v>
      </c>
      <c r="AE1837" t="s">
        <v>1383</v>
      </c>
      <c r="AF1837">
        <v>163</v>
      </c>
      <c r="AM1837" t="s">
        <v>119</v>
      </c>
      <c r="AN1837" t="s">
        <v>108</v>
      </c>
      <c r="AP18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Row],[Comentário]]=back!C1838,back!B1838,""))))))))</f>
        <v/>
      </c>
      <c r="AQ18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8" spans="1:44" x14ac:dyDescent="0.25">
      <c r="A1838" t="s">
        <v>5298</v>
      </c>
      <c r="B1838">
        <v>136545682</v>
      </c>
      <c r="C1838" t="s">
        <v>62</v>
      </c>
      <c r="E1838">
        <v>28580753</v>
      </c>
      <c r="F1838" t="s">
        <v>1378</v>
      </c>
      <c r="G1838" t="s">
        <v>101</v>
      </c>
      <c r="I1838">
        <v>41050510</v>
      </c>
      <c r="J1838" t="s">
        <v>1377</v>
      </c>
      <c r="K1838" s="9">
        <v>45653.460069444445</v>
      </c>
      <c r="L1838" s="9">
        <v>45653.459780092591</v>
      </c>
      <c r="M1838" s="9">
        <v>45653.460069444445</v>
      </c>
      <c r="N1838" t="s">
        <v>62</v>
      </c>
      <c r="O1838" t="s">
        <v>62</v>
      </c>
      <c r="P1838" s="8">
        <v>45653</v>
      </c>
      <c r="Q1838" t="s">
        <v>3864</v>
      </c>
      <c r="R1838" t="s">
        <v>4424</v>
      </c>
      <c r="S1838" t="s">
        <v>1379</v>
      </c>
      <c r="T1838" t="s">
        <v>1380</v>
      </c>
      <c r="Y1838" t="s">
        <v>1381</v>
      </c>
      <c r="Z1838" t="s">
        <v>106</v>
      </c>
      <c r="AA1838" t="s">
        <v>107</v>
      </c>
      <c r="AB1838" t="s">
        <v>110</v>
      </c>
      <c r="AC1838">
        <v>4367060</v>
      </c>
      <c r="AD1838" t="s">
        <v>1382</v>
      </c>
      <c r="AE1838" t="s">
        <v>1383</v>
      </c>
      <c r="AF1838">
        <v>163</v>
      </c>
      <c r="AM1838" t="s">
        <v>119</v>
      </c>
      <c r="AN1838" t="s">
        <v>108</v>
      </c>
      <c r="AP18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Row],[Comentário]]=back!C1839,back!B1839,""))))))))</f>
        <v/>
      </c>
      <c r="AQ18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9" spans="1:44" x14ac:dyDescent="0.25">
      <c r="A1839" t="s">
        <v>5298</v>
      </c>
      <c r="B1839">
        <v>136545652</v>
      </c>
      <c r="C1839" t="s">
        <v>62</v>
      </c>
      <c r="E1839">
        <v>28580753</v>
      </c>
      <c r="F1839" t="s">
        <v>1378</v>
      </c>
      <c r="G1839" t="s">
        <v>101</v>
      </c>
      <c r="I1839">
        <v>41050510</v>
      </c>
      <c r="J1839" t="s">
        <v>1377</v>
      </c>
      <c r="K1839" s="9">
        <v>45653.459745370368</v>
      </c>
      <c r="L1839" s="9">
        <v>45653.459502314814</v>
      </c>
      <c r="M1839" s="9">
        <v>45653.459745370368</v>
      </c>
      <c r="N1839" t="s">
        <v>62</v>
      </c>
      <c r="O1839" t="s">
        <v>62</v>
      </c>
      <c r="P1839" s="8">
        <v>45653</v>
      </c>
      <c r="Q1839" t="s">
        <v>3864</v>
      </c>
      <c r="R1839" t="s">
        <v>4425</v>
      </c>
      <c r="S1839" t="s">
        <v>1379</v>
      </c>
      <c r="T1839" t="s">
        <v>1380</v>
      </c>
      <c r="Y1839" t="s">
        <v>1381</v>
      </c>
      <c r="Z1839" t="s">
        <v>106</v>
      </c>
      <c r="AA1839" t="s">
        <v>107</v>
      </c>
      <c r="AB1839" t="s">
        <v>110</v>
      </c>
      <c r="AC1839">
        <v>4367060</v>
      </c>
      <c r="AD1839" t="s">
        <v>1382</v>
      </c>
      <c r="AE1839" t="s">
        <v>1383</v>
      </c>
      <c r="AF1839">
        <v>163</v>
      </c>
      <c r="AM1839" t="s">
        <v>119</v>
      </c>
      <c r="AN1839" t="s">
        <v>108</v>
      </c>
      <c r="AP18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Row],[Comentário]]=back!C1840,back!B1840,""))))))))</f>
        <v/>
      </c>
      <c r="AQ18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0" spans="1:44" x14ac:dyDescent="0.25">
      <c r="A1840" t="s">
        <v>5298</v>
      </c>
      <c r="B1840">
        <v>136545502</v>
      </c>
      <c r="C1840" t="s">
        <v>62</v>
      </c>
      <c r="E1840">
        <v>28580712</v>
      </c>
      <c r="F1840" t="s">
        <v>1385</v>
      </c>
      <c r="G1840" t="s">
        <v>101</v>
      </c>
      <c r="I1840">
        <v>41050490</v>
      </c>
      <c r="J1840" t="s">
        <v>1384</v>
      </c>
      <c r="K1840" s="9">
        <v>45653.458252314813</v>
      </c>
      <c r="L1840" s="9">
        <v>45653.458113425928</v>
      </c>
      <c r="M1840" s="9">
        <v>45653.458252314813</v>
      </c>
      <c r="N1840" t="s">
        <v>62</v>
      </c>
      <c r="O1840" t="s">
        <v>62</v>
      </c>
      <c r="P1840" s="8">
        <v>45653</v>
      </c>
      <c r="Q1840" t="s">
        <v>3864</v>
      </c>
      <c r="R1840" t="s">
        <v>4426</v>
      </c>
      <c r="S1840" t="s">
        <v>1386</v>
      </c>
      <c r="T1840" t="s">
        <v>1387</v>
      </c>
      <c r="Y1840" t="s">
        <v>1388</v>
      </c>
      <c r="Z1840" t="s">
        <v>106</v>
      </c>
      <c r="AA1840" t="s">
        <v>107</v>
      </c>
      <c r="AB1840" t="s">
        <v>243</v>
      </c>
      <c r="AC1840">
        <v>7273100</v>
      </c>
      <c r="AD1840" t="s">
        <v>1389</v>
      </c>
      <c r="AE1840" t="s">
        <v>1390</v>
      </c>
      <c r="AF1840">
        <v>399</v>
      </c>
      <c r="AG1840" t="s">
        <v>1391</v>
      </c>
      <c r="AM1840" t="s">
        <v>119</v>
      </c>
      <c r="AN1840" t="s">
        <v>108</v>
      </c>
      <c r="AP18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Row],[Comentário]]=back!C1841,back!B1841,""))))))))</f>
        <v/>
      </c>
      <c r="AQ18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1" spans="1:44" x14ac:dyDescent="0.25">
      <c r="A1841" t="s">
        <v>5298</v>
      </c>
      <c r="B1841">
        <v>136545490</v>
      </c>
      <c r="C1841" t="s">
        <v>62</v>
      </c>
      <c r="E1841">
        <v>28580712</v>
      </c>
      <c r="F1841" t="s">
        <v>1385</v>
      </c>
      <c r="G1841" t="s">
        <v>101</v>
      </c>
      <c r="I1841">
        <v>41050490</v>
      </c>
      <c r="J1841" t="s">
        <v>1384</v>
      </c>
      <c r="K1841" s="9">
        <v>45653.458171296297</v>
      </c>
      <c r="L1841" s="9">
        <v>45653.457662037035</v>
      </c>
      <c r="M1841" s="9">
        <v>45653.458171296297</v>
      </c>
      <c r="N1841" t="s">
        <v>62</v>
      </c>
      <c r="O1841" t="s">
        <v>62</v>
      </c>
      <c r="P1841" s="8">
        <v>45653</v>
      </c>
      <c r="Q1841" t="s">
        <v>3864</v>
      </c>
      <c r="R1841" t="s">
        <v>4427</v>
      </c>
      <c r="S1841" t="s">
        <v>1386</v>
      </c>
      <c r="T1841" t="s">
        <v>1387</v>
      </c>
      <c r="Y1841" t="s">
        <v>1388</v>
      </c>
      <c r="Z1841" t="s">
        <v>106</v>
      </c>
      <c r="AA1841" t="s">
        <v>107</v>
      </c>
      <c r="AB1841" t="s">
        <v>243</v>
      </c>
      <c r="AC1841">
        <v>7273100</v>
      </c>
      <c r="AD1841" t="s">
        <v>1389</v>
      </c>
      <c r="AE1841" t="s">
        <v>1390</v>
      </c>
      <c r="AF1841">
        <v>399</v>
      </c>
      <c r="AG1841" t="s">
        <v>1391</v>
      </c>
      <c r="AM1841" t="s">
        <v>119</v>
      </c>
      <c r="AN1841" t="s">
        <v>108</v>
      </c>
      <c r="AP18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Row],[Comentário]]=back!C1842,back!B1842,""))))))))</f>
        <v/>
      </c>
      <c r="AQ18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2" spans="1:44" x14ac:dyDescent="0.25">
      <c r="A1842" t="s">
        <v>5298</v>
      </c>
      <c r="B1842">
        <v>136545038</v>
      </c>
      <c r="C1842" t="s">
        <v>62</v>
      </c>
      <c r="E1842">
        <v>28580712</v>
      </c>
      <c r="F1842" t="s">
        <v>1385</v>
      </c>
      <c r="G1842" t="s">
        <v>101</v>
      </c>
      <c r="I1842">
        <v>41050490</v>
      </c>
      <c r="J1842" t="s">
        <v>1384</v>
      </c>
      <c r="K1842" s="9">
        <v>45653.453738425924</v>
      </c>
      <c r="L1842" s="9">
        <v>45653.453611111108</v>
      </c>
      <c r="M1842" s="9">
        <v>45653.453738425924</v>
      </c>
      <c r="N1842" t="s">
        <v>62</v>
      </c>
      <c r="O1842" t="s">
        <v>62</v>
      </c>
      <c r="P1842" s="8">
        <v>45653</v>
      </c>
      <c r="Q1842" t="s">
        <v>3864</v>
      </c>
      <c r="R1842" t="s">
        <v>4428</v>
      </c>
      <c r="S1842" t="s">
        <v>1386</v>
      </c>
      <c r="T1842" t="s">
        <v>1387</v>
      </c>
      <c r="Y1842" t="s">
        <v>1388</v>
      </c>
      <c r="Z1842" t="s">
        <v>106</v>
      </c>
      <c r="AA1842" t="s">
        <v>107</v>
      </c>
      <c r="AB1842" t="s">
        <v>243</v>
      </c>
      <c r="AC1842">
        <v>7273100</v>
      </c>
      <c r="AD1842" t="s">
        <v>1389</v>
      </c>
      <c r="AE1842" t="s">
        <v>1390</v>
      </c>
      <c r="AF1842">
        <v>399</v>
      </c>
      <c r="AG1842" t="s">
        <v>1391</v>
      </c>
      <c r="AM1842" t="s">
        <v>119</v>
      </c>
      <c r="AN1842" t="s">
        <v>108</v>
      </c>
      <c r="AP18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Row],[Comentário]]=back!C1843,back!B1843,""))))))))</f>
        <v/>
      </c>
      <c r="AQ18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3" spans="1:44" x14ac:dyDescent="0.25">
      <c r="A1843" t="s">
        <v>5298</v>
      </c>
      <c r="B1843">
        <v>136545021</v>
      </c>
      <c r="C1843" t="s">
        <v>62</v>
      </c>
      <c r="E1843">
        <v>28580660</v>
      </c>
      <c r="F1843" t="s">
        <v>747</v>
      </c>
      <c r="G1843" t="s">
        <v>101</v>
      </c>
      <c r="I1843">
        <v>41050467</v>
      </c>
      <c r="J1843" t="s">
        <v>746</v>
      </c>
      <c r="K1843" s="9">
        <v>45653.453576388885</v>
      </c>
      <c r="L1843" s="9">
        <v>45653.453414351854</v>
      </c>
      <c r="M1843" s="9">
        <v>45653.453576388885</v>
      </c>
      <c r="N1843" t="s">
        <v>62</v>
      </c>
      <c r="O1843" t="s">
        <v>62</v>
      </c>
      <c r="P1843" s="8">
        <v>45653</v>
      </c>
      <c r="Q1843" t="s">
        <v>3864</v>
      </c>
      <c r="R1843" t="s">
        <v>4212</v>
      </c>
      <c r="S1843" t="s">
        <v>748</v>
      </c>
      <c r="V1843">
        <v>5514991046952</v>
      </c>
      <c r="Y1843" t="s">
        <v>749</v>
      </c>
      <c r="Z1843" t="s">
        <v>106</v>
      </c>
      <c r="AA1843" t="s">
        <v>107</v>
      </c>
      <c r="AB1843" t="s">
        <v>750</v>
      </c>
      <c r="AC1843">
        <v>6230098</v>
      </c>
      <c r="AD1843" t="s">
        <v>751</v>
      </c>
      <c r="AE1843" t="s">
        <v>752</v>
      </c>
      <c r="AF1843">
        <v>1206</v>
      </c>
      <c r="AM1843" t="s">
        <v>119</v>
      </c>
      <c r="AN1843" t="s">
        <v>108</v>
      </c>
      <c r="AP18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Row],[Comentário]]=back!C1844,back!B1844,""))))))))</f>
        <v/>
      </c>
      <c r="AQ18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4" spans="1:44" x14ac:dyDescent="0.25">
      <c r="A1844" t="s">
        <v>5298</v>
      </c>
      <c r="B1844">
        <v>136544999</v>
      </c>
      <c r="C1844" t="s">
        <v>62</v>
      </c>
      <c r="E1844">
        <v>28580660</v>
      </c>
      <c r="F1844" t="s">
        <v>747</v>
      </c>
      <c r="G1844" t="s">
        <v>101</v>
      </c>
      <c r="I1844">
        <v>41050467</v>
      </c>
      <c r="J1844" t="s">
        <v>746</v>
      </c>
      <c r="K1844" s="9">
        <v>45653.453414351854</v>
      </c>
      <c r="L1844" s="9">
        <v>45653.453298611108</v>
      </c>
      <c r="M1844" s="9">
        <v>45653.453414351854</v>
      </c>
      <c r="N1844" t="s">
        <v>62</v>
      </c>
      <c r="O1844" t="s">
        <v>62</v>
      </c>
      <c r="P1844" s="8">
        <v>45653</v>
      </c>
      <c r="Q1844" t="s">
        <v>3864</v>
      </c>
      <c r="R1844" t="s">
        <v>4213</v>
      </c>
      <c r="S1844" t="s">
        <v>748</v>
      </c>
      <c r="V1844">
        <v>5514991046952</v>
      </c>
      <c r="Y1844" t="s">
        <v>749</v>
      </c>
      <c r="Z1844" t="s">
        <v>106</v>
      </c>
      <c r="AA1844" t="s">
        <v>107</v>
      </c>
      <c r="AB1844" t="s">
        <v>750</v>
      </c>
      <c r="AC1844">
        <v>6230098</v>
      </c>
      <c r="AD1844" t="s">
        <v>751</v>
      </c>
      <c r="AE1844" t="s">
        <v>752</v>
      </c>
      <c r="AF1844">
        <v>1206</v>
      </c>
      <c r="AM1844" t="s">
        <v>119</v>
      </c>
      <c r="AN1844" t="s">
        <v>108</v>
      </c>
      <c r="AP18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Row],[Comentário]]=back!C1845,back!B1845,""))))))))</f>
        <v/>
      </c>
      <c r="AQ18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5" spans="1:44" x14ac:dyDescent="0.25">
      <c r="A1845" t="s">
        <v>5298</v>
      </c>
      <c r="B1845">
        <v>136544982</v>
      </c>
      <c r="C1845" t="s">
        <v>62</v>
      </c>
      <c r="E1845">
        <v>28580590</v>
      </c>
      <c r="F1845" t="s">
        <v>754</v>
      </c>
      <c r="G1845" t="s">
        <v>101</v>
      </c>
      <c r="I1845">
        <v>41050427</v>
      </c>
      <c r="J1845" t="s">
        <v>753</v>
      </c>
      <c r="K1845" s="9">
        <v>45653.453240740739</v>
      </c>
      <c r="L1845" s="9">
        <v>45653.452986111108</v>
      </c>
      <c r="M1845" s="9">
        <v>45653.453240740739</v>
      </c>
      <c r="N1845" t="s">
        <v>62</v>
      </c>
      <c r="O1845" t="s">
        <v>62</v>
      </c>
      <c r="P1845" s="8">
        <v>45653</v>
      </c>
      <c r="Q1845" t="s">
        <v>3864</v>
      </c>
      <c r="R1845" t="s">
        <v>4214</v>
      </c>
      <c r="S1845" t="s">
        <v>755</v>
      </c>
      <c r="T1845" t="s">
        <v>756</v>
      </c>
      <c r="V1845">
        <v>551120874826</v>
      </c>
      <c r="Y1845" t="s">
        <v>757</v>
      </c>
      <c r="Z1845" t="s">
        <v>106</v>
      </c>
      <c r="AA1845" t="s">
        <v>107</v>
      </c>
      <c r="AB1845" t="s">
        <v>243</v>
      </c>
      <c r="AC1845">
        <v>7170381</v>
      </c>
      <c r="AD1845" t="s">
        <v>758</v>
      </c>
      <c r="AE1845" t="s">
        <v>759</v>
      </c>
      <c r="AF1845">
        <v>21</v>
      </c>
      <c r="AM1845" t="s">
        <v>119</v>
      </c>
      <c r="AP18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Row],[Comentário]]=back!C1846,back!B1846,""))))))))</f>
        <v/>
      </c>
      <c r="AQ18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6" spans="1:44" x14ac:dyDescent="0.25">
      <c r="A1846" t="s">
        <v>5298</v>
      </c>
      <c r="B1846">
        <v>136544958</v>
      </c>
      <c r="C1846" t="s">
        <v>62</v>
      </c>
      <c r="E1846">
        <v>28580590</v>
      </c>
      <c r="F1846" t="s">
        <v>754</v>
      </c>
      <c r="G1846" t="s">
        <v>101</v>
      </c>
      <c r="I1846">
        <v>41050427</v>
      </c>
      <c r="J1846" t="s">
        <v>753</v>
      </c>
      <c r="K1846" s="9">
        <v>45653.452893518515</v>
      </c>
      <c r="L1846" s="9">
        <v>45653.452569444446</v>
      </c>
      <c r="M1846" s="9">
        <v>45653.452893518515</v>
      </c>
      <c r="N1846" t="s">
        <v>62</v>
      </c>
      <c r="O1846" t="s">
        <v>62</v>
      </c>
      <c r="P1846" s="8">
        <v>45653</v>
      </c>
      <c r="Q1846" t="s">
        <v>3864</v>
      </c>
      <c r="R1846" t="s">
        <v>4215</v>
      </c>
      <c r="S1846" t="s">
        <v>755</v>
      </c>
      <c r="T1846" t="s">
        <v>756</v>
      </c>
      <c r="V1846">
        <v>551120874826</v>
      </c>
      <c r="Y1846" t="s">
        <v>757</v>
      </c>
      <c r="Z1846" t="s">
        <v>106</v>
      </c>
      <c r="AA1846" t="s">
        <v>107</v>
      </c>
      <c r="AB1846" t="s">
        <v>243</v>
      </c>
      <c r="AC1846">
        <v>7170381</v>
      </c>
      <c r="AD1846" t="s">
        <v>758</v>
      </c>
      <c r="AE1846" t="s">
        <v>759</v>
      </c>
      <c r="AF1846">
        <v>21</v>
      </c>
      <c r="AM1846" t="s">
        <v>119</v>
      </c>
      <c r="AP18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Row],[Comentário]]=back!C1847,back!B1847,""))))))))</f>
        <v/>
      </c>
      <c r="AQ18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7" spans="1:44" x14ac:dyDescent="0.25">
      <c r="A1847" t="s">
        <v>5298</v>
      </c>
      <c r="B1847">
        <v>136544924</v>
      </c>
      <c r="C1847" t="s">
        <v>62</v>
      </c>
      <c r="E1847">
        <v>28580590</v>
      </c>
      <c r="F1847" t="s">
        <v>754</v>
      </c>
      <c r="G1847" t="s">
        <v>101</v>
      </c>
      <c r="I1847">
        <v>41050427</v>
      </c>
      <c r="J1847" t="s">
        <v>753</v>
      </c>
      <c r="K1847" s="9">
        <v>45653.452546296299</v>
      </c>
      <c r="L1847" s="9">
        <v>45653.45239583333</v>
      </c>
      <c r="M1847" s="9">
        <v>45653.452546296299</v>
      </c>
      <c r="N1847" t="s">
        <v>62</v>
      </c>
      <c r="O1847" t="s">
        <v>62</v>
      </c>
      <c r="P1847" s="8">
        <v>45653</v>
      </c>
      <c r="Q1847" t="s">
        <v>3864</v>
      </c>
      <c r="R1847" t="s">
        <v>4216</v>
      </c>
      <c r="S1847" t="s">
        <v>755</v>
      </c>
      <c r="T1847" t="s">
        <v>756</v>
      </c>
      <c r="V1847">
        <v>551120874826</v>
      </c>
      <c r="Y1847" t="s">
        <v>757</v>
      </c>
      <c r="Z1847" t="s">
        <v>106</v>
      </c>
      <c r="AA1847" t="s">
        <v>107</v>
      </c>
      <c r="AB1847" t="s">
        <v>243</v>
      </c>
      <c r="AC1847">
        <v>7170381</v>
      </c>
      <c r="AD1847" t="s">
        <v>758</v>
      </c>
      <c r="AE1847" t="s">
        <v>759</v>
      </c>
      <c r="AF1847">
        <v>21</v>
      </c>
      <c r="AM1847" t="s">
        <v>119</v>
      </c>
      <c r="AP18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Row],[Comentário]]=back!C1848,back!B1848,""))))))))</f>
        <v/>
      </c>
      <c r="AQ18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8" spans="1:44" x14ac:dyDescent="0.25">
      <c r="A1848" t="s">
        <v>5298</v>
      </c>
      <c r="B1848">
        <v>136544900</v>
      </c>
      <c r="C1848" t="s">
        <v>62</v>
      </c>
      <c r="E1848">
        <v>28580519</v>
      </c>
      <c r="F1848" t="s">
        <v>3206</v>
      </c>
      <c r="G1848" t="s">
        <v>101</v>
      </c>
      <c r="I1848">
        <v>41050380</v>
      </c>
      <c r="J1848" t="s">
        <v>3205</v>
      </c>
      <c r="K1848" s="9">
        <v>45653.452291666668</v>
      </c>
      <c r="L1848" s="9">
        <v>45653.452118055553</v>
      </c>
      <c r="M1848" s="9">
        <v>45653.452291666668</v>
      </c>
      <c r="N1848" t="s">
        <v>62</v>
      </c>
      <c r="O1848" t="s">
        <v>62</v>
      </c>
      <c r="P1848" s="8">
        <v>45653</v>
      </c>
      <c r="Q1848" t="s">
        <v>3864</v>
      </c>
      <c r="R1848" t="s">
        <v>4429</v>
      </c>
      <c r="S1848" t="s">
        <v>3207</v>
      </c>
      <c r="T1848" t="s">
        <v>3208</v>
      </c>
      <c r="V1848">
        <v>5531993530089</v>
      </c>
      <c r="Y1848" t="s">
        <v>3209</v>
      </c>
      <c r="Z1848" t="s">
        <v>106</v>
      </c>
      <c r="AA1848" t="s">
        <v>159</v>
      </c>
      <c r="AB1848" t="s">
        <v>649</v>
      </c>
      <c r="AC1848">
        <v>31030085</v>
      </c>
      <c r="AD1848" t="s">
        <v>1050</v>
      </c>
      <c r="AE1848" t="s">
        <v>3210</v>
      </c>
      <c r="AF1848">
        <v>85</v>
      </c>
      <c r="AM1848" t="s">
        <v>119</v>
      </c>
      <c r="AP18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Row],[Comentário]]=back!C1849,back!B1849,""))))))))</f>
        <v/>
      </c>
      <c r="AQ18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9" spans="1:44" x14ac:dyDescent="0.25">
      <c r="A1849" t="s">
        <v>5298</v>
      </c>
      <c r="B1849">
        <v>136544368</v>
      </c>
      <c r="C1849" t="s">
        <v>62</v>
      </c>
      <c r="G1849" t="s">
        <v>101</v>
      </c>
      <c r="I1849">
        <v>41050380</v>
      </c>
      <c r="J1849" t="s">
        <v>3205</v>
      </c>
      <c r="K1849" s="9">
        <v>45653.446180555555</v>
      </c>
      <c r="L1849" s="9">
        <v>45653.446053240739</v>
      </c>
      <c r="M1849" s="9">
        <v>45653.446180555555</v>
      </c>
      <c r="N1849" t="s">
        <v>62</v>
      </c>
      <c r="O1849" t="s">
        <v>62</v>
      </c>
      <c r="P1849" s="8">
        <v>45653</v>
      </c>
      <c r="Q1849" t="s">
        <v>3864</v>
      </c>
      <c r="R1849" t="s">
        <v>4430</v>
      </c>
      <c r="S1849" t="s">
        <v>3207</v>
      </c>
      <c r="T1849" t="s">
        <v>3208</v>
      </c>
      <c r="V1849">
        <v>5531993530089</v>
      </c>
      <c r="Y1849" t="s">
        <v>3209</v>
      </c>
      <c r="Z1849" t="s">
        <v>106</v>
      </c>
      <c r="AA1849" t="s">
        <v>159</v>
      </c>
      <c r="AB1849" t="s">
        <v>649</v>
      </c>
      <c r="AC1849">
        <v>31030085</v>
      </c>
      <c r="AD1849" t="s">
        <v>1050</v>
      </c>
      <c r="AE1849" t="s">
        <v>3210</v>
      </c>
      <c r="AF1849">
        <v>85</v>
      </c>
      <c r="AM1849" t="s">
        <v>119</v>
      </c>
      <c r="AO1849" t="s">
        <v>104</v>
      </c>
      <c r="AP18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Row],[Comentário]]=back!C1850,back!B1850,""))))))))</f>
        <v/>
      </c>
      <c r="AQ18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0" spans="1:44" x14ac:dyDescent="0.25">
      <c r="A1850" t="s">
        <v>5298</v>
      </c>
      <c r="B1850">
        <v>136544348</v>
      </c>
      <c r="C1850" t="s">
        <v>62</v>
      </c>
      <c r="E1850">
        <v>28580519</v>
      </c>
      <c r="F1850" t="s">
        <v>3206</v>
      </c>
      <c r="G1850" t="s">
        <v>101</v>
      </c>
      <c r="I1850">
        <v>41050380</v>
      </c>
      <c r="J1850" t="s">
        <v>3205</v>
      </c>
      <c r="K1850" s="9">
        <v>45653.446006944447</v>
      </c>
      <c r="L1850" s="9">
        <v>45653.445694444446</v>
      </c>
      <c r="M1850" s="9">
        <v>45653.446006944447</v>
      </c>
      <c r="N1850" t="s">
        <v>62</v>
      </c>
      <c r="O1850" t="s">
        <v>62</v>
      </c>
      <c r="P1850" s="8">
        <v>45653</v>
      </c>
      <c r="Q1850" t="s">
        <v>3864</v>
      </c>
      <c r="R1850" t="s">
        <v>4431</v>
      </c>
      <c r="S1850" t="s">
        <v>3207</v>
      </c>
      <c r="T1850" t="s">
        <v>3208</v>
      </c>
      <c r="V1850">
        <v>5531993530089</v>
      </c>
      <c r="Y1850" t="s">
        <v>3209</v>
      </c>
      <c r="Z1850" t="s">
        <v>106</v>
      </c>
      <c r="AA1850" t="s">
        <v>159</v>
      </c>
      <c r="AB1850" t="s">
        <v>649</v>
      </c>
      <c r="AC1850">
        <v>31030085</v>
      </c>
      <c r="AD1850" t="s">
        <v>1050</v>
      </c>
      <c r="AE1850" t="s">
        <v>3210</v>
      </c>
      <c r="AF1850">
        <v>85</v>
      </c>
      <c r="AM1850" t="s">
        <v>119</v>
      </c>
      <c r="AP18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Row],[Comentário]]=back!C1851,back!B1851,""))))))))</f>
        <v/>
      </c>
      <c r="AQ18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1" spans="1:44" x14ac:dyDescent="0.25">
      <c r="A1851" t="s">
        <v>5298</v>
      </c>
      <c r="B1851">
        <v>136522320</v>
      </c>
      <c r="C1851" t="s">
        <v>62</v>
      </c>
      <c r="E1851">
        <v>28586319</v>
      </c>
      <c r="F1851" t="s">
        <v>3218</v>
      </c>
      <c r="G1851" t="s">
        <v>101</v>
      </c>
      <c r="I1851">
        <v>41053611</v>
      </c>
      <c r="J1851" t="s">
        <v>3217</v>
      </c>
      <c r="K1851" s="9">
        <v>45652.625300925924</v>
      </c>
      <c r="L1851" s="9">
        <v>45652.625</v>
      </c>
      <c r="M1851" s="9">
        <v>45652.625300925924</v>
      </c>
      <c r="N1851" t="s">
        <v>62</v>
      </c>
      <c r="O1851" t="s">
        <v>62</v>
      </c>
      <c r="P1851" s="8">
        <v>45652</v>
      </c>
      <c r="Q1851" t="s">
        <v>3868</v>
      </c>
      <c r="R1851" t="s">
        <v>41</v>
      </c>
      <c r="S1851" t="s">
        <v>3219</v>
      </c>
      <c r="T1851" t="s">
        <v>3220</v>
      </c>
      <c r="V1851">
        <v>5511958626641</v>
      </c>
      <c r="Y1851" t="s">
        <v>3221</v>
      </c>
      <c r="Z1851" t="s">
        <v>106</v>
      </c>
      <c r="AA1851" t="s">
        <v>107</v>
      </c>
      <c r="AB1851" t="s">
        <v>110</v>
      </c>
      <c r="AC1851">
        <v>3983100</v>
      </c>
      <c r="AD1851" t="s">
        <v>3222</v>
      </c>
      <c r="AE1851" t="s">
        <v>3223</v>
      </c>
      <c r="AF1851">
        <v>357</v>
      </c>
      <c r="AM1851" t="s">
        <v>119</v>
      </c>
      <c r="AP18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Row],[Comentário]]=back!C1852,back!B1852,""))))))))</f>
        <v/>
      </c>
      <c r="AQ18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2" spans="1:44" x14ac:dyDescent="0.25">
      <c r="A1852" t="s">
        <v>5298</v>
      </c>
      <c r="B1852">
        <v>136522097</v>
      </c>
      <c r="C1852" t="s">
        <v>62</v>
      </c>
      <c r="E1852">
        <v>28586319</v>
      </c>
      <c r="F1852" t="s">
        <v>3218</v>
      </c>
      <c r="G1852" t="s">
        <v>101</v>
      </c>
      <c r="I1852">
        <v>41053611</v>
      </c>
      <c r="J1852" t="s">
        <v>3217</v>
      </c>
      <c r="K1852" s="9">
        <v>45652.622453703705</v>
      </c>
      <c r="L1852" s="9">
        <v>45652.621134259258</v>
      </c>
      <c r="M1852" s="9">
        <v>45652.622453703705</v>
      </c>
      <c r="N1852" t="s">
        <v>62</v>
      </c>
      <c r="O1852" t="s">
        <v>62</v>
      </c>
      <c r="P1852" s="8">
        <v>45652</v>
      </c>
      <c r="Q1852" t="s">
        <v>3864</v>
      </c>
      <c r="R1852" t="s">
        <v>4432</v>
      </c>
      <c r="S1852" t="s">
        <v>3219</v>
      </c>
      <c r="T1852" t="s">
        <v>3220</v>
      </c>
      <c r="V1852">
        <v>5511958626641</v>
      </c>
      <c r="Y1852" t="s">
        <v>3221</v>
      </c>
      <c r="Z1852" t="s">
        <v>106</v>
      </c>
      <c r="AA1852" t="s">
        <v>107</v>
      </c>
      <c r="AB1852" t="s">
        <v>110</v>
      </c>
      <c r="AC1852">
        <v>3983100</v>
      </c>
      <c r="AD1852" t="s">
        <v>3222</v>
      </c>
      <c r="AE1852" t="s">
        <v>3223</v>
      </c>
      <c r="AF1852">
        <v>357</v>
      </c>
      <c r="AM1852" t="s">
        <v>119</v>
      </c>
      <c r="AP18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Row],[Comentário]]=back!C1853,back!B1853,""))))))))</f>
        <v/>
      </c>
      <c r="AQ18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3" spans="1:44" x14ac:dyDescent="0.25">
      <c r="A1853" t="s">
        <v>5298</v>
      </c>
      <c r="B1853">
        <v>136509616</v>
      </c>
      <c r="C1853" t="s">
        <v>62</v>
      </c>
      <c r="E1853">
        <v>28580519</v>
      </c>
      <c r="F1853" t="s">
        <v>3206</v>
      </c>
      <c r="G1853" t="s">
        <v>101</v>
      </c>
      <c r="I1853">
        <v>41050380</v>
      </c>
      <c r="J1853" t="s">
        <v>3205</v>
      </c>
      <c r="K1853" s="9">
        <v>45652.463148148148</v>
      </c>
      <c r="L1853" s="9">
        <v>45652.46297453704</v>
      </c>
      <c r="M1853" s="9">
        <v>45652.463148148148</v>
      </c>
      <c r="N1853" t="s">
        <v>62</v>
      </c>
      <c r="O1853" t="s">
        <v>62</v>
      </c>
      <c r="P1853" s="8">
        <v>45652</v>
      </c>
      <c r="Q1853" t="s">
        <v>3864</v>
      </c>
      <c r="R1853" t="s">
        <v>4429</v>
      </c>
      <c r="S1853" t="s">
        <v>3207</v>
      </c>
      <c r="T1853" t="s">
        <v>3208</v>
      </c>
      <c r="V1853">
        <v>5531993530089</v>
      </c>
      <c r="Y1853" t="s">
        <v>3209</v>
      </c>
      <c r="Z1853" t="s">
        <v>106</v>
      </c>
      <c r="AA1853" t="s">
        <v>159</v>
      </c>
      <c r="AB1853" t="s">
        <v>649</v>
      </c>
      <c r="AC1853">
        <v>31030085</v>
      </c>
      <c r="AD1853" t="s">
        <v>1050</v>
      </c>
      <c r="AE1853" t="s">
        <v>3210</v>
      </c>
      <c r="AF1853">
        <v>85</v>
      </c>
      <c r="AM1853" t="s">
        <v>119</v>
      </c>
      <c r="AP18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Row],[Comentário]]=back!C1854,back!B1854,""))))))))</f>
        <v/>
      </c>
      <c r="AQ18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4" spans="1:44" x14ac:dyDescent="0.25">
      <c r="A1854" t="s">
        <v>5298</v>
      </c>
      <c r="B1854">
        <v>136509552</v>
      </c>
      <c r="C1854" t="s">
        <v>62</v>
      </c>
      <c r="E1854">
        <v>28580519</v>
      </c>
      <c r="F1854" t="s">
        <v>3206</v>
      </c>
      <c r="G1854" t="s">
        <v>101</v>
      </c>
      <c r="I1854">
        <v>41050380</v>
      </c>
      <c r="J1854" t="s">
        <v>3205</v>
      </c>
      <c r="K1854" s="9">
        <v>45652.462905092594</v>
      </c>
      <c r="L1854" s="9">
        <v>45652.461712962962</v>
      </c>
      <c r="M1854" s="9">
        <v>45652.462905092594</v>
      </c>
      <c r="N1854" t="s">
        <v>62</v>
      </c>
      <c r="O1854" t="s">
        <v>62</v>
      </c>
      <c r="P1854" s="8">
        <v>45652</v>
      </c>
      <c r="Q1854" t="s">
        <v>3864</v>
      </c>
      <c r="R1854" t="s">
        <v>4433</v>
      </c>
      <c r="S1854" t="s">
        <v>3207</v>
      </c>
      <c r="T1854" t="s">
        <v>3208</v>
      </c>
      <c r="V1854">
        <v>5531993530089</v>
      </c>
      <c r="Y1854" t="s">
        <v>3209</v>
      </c>
      <c r="Z1854" t="s">
        <v>106</v>
      </c>
      <c r="AA1854" t="s">
        <v>159</v>
      </c>
      <c r="AB1854" t="s">
        <v>649</v>
      </c>
      <c r="AC1854">
        <v>31030085</v>
      </c>
      <c r="AD1854" t="s">
        <v>1050</v>
      </c>
      <c r="AE1854" t="s">
        <v>3210</v>
      </c>
      <c r="AF1854">
        <v>85</v>
      </c>
      <c r="AM1854" t="s">
        <v>119</v>
      </c>
      <c r="AP18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Row],[Comentário]]=back!C1855,back!B1855,""))))))))</f>
        <v/>
      </c>
      <c r="AQ18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5" spans="1:44" x14ac:dyDescent="0.25">
      <c r="A1855" t="s">
        <v>5298</v>
      </c>
      <c r="B1855">
        <v>136508787</v>
      </c>
      <c r="C1855" t="s">
        <v>62</v>
      </c>
      <c r="E1855">
        <v>28580194</v>
      </c>
      <c r="F1855" t="s">
        <v>3230</v>
      </c>
      <c r="G1855" t="s">
        <v>101</v>
      </c>
      <c r="I1855">
        <v>41050226</v>
      </c>
      <c r="J1855" t="s">
        <v>3229</v>
      </c>
      <c r="K1855" s="9">
        <v>45652.458935185183</v>
      </c>
      <c r="L1855" s="9">
        <v>45652.459027777775</v>
      </c>
      <c r="M1855" s="9">
        <v>45652.458935185183</v>
      </c>
      <c r="N1855" t="s">
        <v>62</v>
      </c>
      <c r="O1855" t="s">
        <v>62</v>
      </c>
      <c r="P1855" s="8">
        <v>45652</v>
      </c>
      <c r="Q1855" t="s">
        <v>3868</v>
      </c>
      <c r="R1855" t="s">
        <v>41</v>
      </c>
      <c r="S1855" t="s">
        <v>3232</v>
      </c>
      <c r="T1855" t="s">
        <v>3233</v>
      </c>
      <c r="V1855">
        <v>551129558815</v>
      </c>
      <c r="Y1855" t="s">
        <v>3234</v>
      </c>
      <c r="Z1855" t="s">
        <v>106</v>
      </c>
      <c r="AA1855" t="s">
        <v>107</v>
      </c>
      <c r="AB1855" t="s">
        <v>110</v>
      </c>
      <c r="AC1855">
        <v>3554000</v>
      </c>
      <c r="AD1855" t="s">
        <v>3235</v>
      </c>
      <c r="AE1855" t="s">
        <v>3236</v>
      </c>
      <c r="AF1855">
        <v>804</v>
      </c>
      <c r="AM1855" t="s">
        <v>256</v>
      </c>
      <c r="AN1855" t="s">
        <v>108</v>
      </c>
      <c r="AP18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Row],[Comentário]]=back!C1856,back!B1856,""))))))))</f>
        <v/>
      </c>
      <c r="AQ18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6" spans="1:44" x14ac:dyDescent="0.25">
      <c r="A1856" t="s">
        <v>5298</v>
      </c>
      <c r="B1856">
        <v>136508625</v>
      </c>
      <c r="C1856" t="s">
        <v>62</v>
      </c>
      <c r="G1856" t="s">
        <v>101</v>
      </c>
      <c r="I1856">
        <v>41050226</v>
      </c>
      <c r="J1856" t="s">
        <v>3229</v>
      </c>
      <c r="K1856" s="9">
        <v>45652.457291666666</v>
      </c>
      <c r="L1856" s="9">
        <v>45652.456944444442</v>
      </c>
      <c r="M1856" s="9">
        <v>45652.457291666666</v>
      </c>
      <c r="N1856" t="s">
        <v>62</v>
      </c>
      <c r="O1856" t="s">
        <v>62</v>
      </c>
      <c r="P1856" s="8">
        <v>45652</v>
      </c>
      <c r="Q1856" t="s">
        <v>3868</v>
      </c>
      <c r="R1856" t="s">
        <v>41</v>
      </c>
      <c r="S1856" t="s">
        <v>3232</v>
      </c>
      <c r="T1856" t="s">
        <v>3233</v>
      </c>
      <c r="V1856">
        <v>551129558815</v>
      </c>
      <c r="Y1856" t="s">
        <v>3234</v>
      </c>
      <c r="Z1856" t="s">
        <v>106</v>
      </c>
      <c r="AA1856" t="s">
        <v>107</v>
      </c>
      <c r="AB1856" t="s">
        <v>110</v>
      </c>
      <c r="AC1856">
        <v>3554000</v>
      </c>
      <c r="AD1856" t="s">
        <v>3235</v>
      </c>
      <c r="AE1856" t="s">
        <v>3236</v>
      </c>
      <c r="AF1856">
        <v>804</v>
      </c>
      <c r="AM1856" t="s">
        <v>256</v>
      </c>
      <c r="AN1856" t="s">
        <v>108</v>
      </c>
      <c r="AO1856" t="s">
        <v>104</v>
      </c>
      <c r="AP18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Row],[Comentário]]=back!C1857,back!B1857,""))))))))</f>
        <v/>
      </c>
      <c r="AQ18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7" spans="1:44" x14ac:dyDescent="0.25">
      <c r="A1857" t="s">
        <v>5298</v>
      </c>
      <c r="B1857">
        <v>136507829</v>
      </c>
      <c r="C1857" t="s">
        <v>62</v>
      </c>
      <c r="E1857">
        <v>28580194</v>
      </c>
      <c r="F1857" t="s">
        <v>3230</v>
      </c>
      <c r="G1857" t="s">
        <v>101</v>
      </c>
      <c r="I1857">
        <v>41050226</v>
      </c>
      <c r="J1857" t="s">
        <v>3229</v>
      </c>
      <c r="K1857" s="9">
        <v>45652.448414351849</v>
      </c>
      <c r="L1857" s="9">
        <v>45652.446851851855</v>
      </c>
      <c r="M1857" s="9">
        <v>45652.448414351849</v>
      </c>
      <c r="N1857" t="s">
        <v>62</v>
      </c>
      <c r="O1857" t="s">
        <v>62</v>
      </c>
      <c r="P1857" s="8">
        <v>45652</v>
      </c>
      <c r="Q1857" t="s">
        <v>3864</v>
      </c>
      <c r="R1857" t="s">
        <v>4434</v>
      </c>
      <c r="S1857" t="s">
        <v>3232</v>
      </c>
      <c r="T1857" t="s">
        <v>3233</v>
      </c>
      <c r="V1857">
        <v>551129558815</v>
      </c>
      <c r="Y1857" t="s">
        <v>3234</v>
      </c>
      <c r="Z1857" t="s">
        <v>106</v>
      </c>
      <c r="AA1857" t="s">
        <v>107</v>
      </c>
      <c r="AB1857" t="s">
        <v>110</v>
      </c>
      <c r="AC1857">
        <v>3554000</v>
      </c>
      <c r="AD1857" t="s">
        <v>3235</v>
      </c>
      <c r="AE1857" t="s">
        <v>3236</v>
      </c>
      <c r="AF1857">
        <v>804</v>
      </c>
      <c r="AM1857" t="s">
        <v>256</v>
      </c>
      <c r="AN1857" t="s">
        <v>108</v>
      </c>
      <c r="AP18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Row],[Comentário]]=back!C1858,back!B1858,""))))))))</f>
        <v/>
      </c>
      <c r="AQ18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8" spans="1:44" x14ac:dyDescent="0.25">
      <c r="A1858" t="s">
        <v>5298</v>
      </c>
      <c r="B1858">
        <v>136478093</v>
      </c>
      <c r="C1858" t="s">
        <v>62</v>
      </c>
      <c r="E1858">
        <v>28528429</v>
      </c>
      <c r="F1858" t="s">
        <v>2796</v>
      </c>
      <c r="G1858" t="s">
        <v>101</v>
      </c>
      <c r="I1858">
        <v>41019997</v>
      </c>
      <c r="J1858" t="s">
        <v>2795</v>
      </c>
      <c r="K1858" s="9">
        <v>45649.62767361111</v>
      </c>
      <c r="L1858" s="9">
        <v>45649.625844907408</v>
      </c>
      <c r="M1858" s="9">
        <v>45649.62767361111</v>
      </c>
      <c r="N1858" t="s">
        <v>62</v>
      </c>
      <c r="O1858" t="s">
        <v>62</v>
      </c>
      <c r="P1858" s="8">
        <v>45649</v>
      </c>
      <c r="Q1858" t="s">
        <v>3864</v>
      </c>
      <c r="R1858" t="s">
        <v>4435</v>
      </c>
      <c r="S1858" t="s">
        <v>2797</v>
      </c>
      <c r="T1858" t="s">
        <v>2798</v>
      </c>
      <c r="Z1858" t="s">
        <v>106</v>
      </c>
      <c r="AA1858" t="s">
        <v>148</v>
      </c>
      <c r="AB1858" t="s">
        <v>2799</v>
      </c>
      <c r="AC1858">
        <v>25870000</v>
      </c>
      <c r="AD1858" t="s">
        <v>2800</v>
      </c>
      <c r="AE1858" t="s">
        <v>2801</v>
      </c>
      <c r="AF1858">
        <v>910</v>
      </c>
      <c r="AM1858" t="s">
        <v>119</v>
      </c>
      <c r="AP18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Row],[Comentário]]=back!C1859,back!B1859,""))))))))</f>
        <v/>
      </c>
      <c r="AQ18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9" spans="1:44" x14ac:dyDescent="0.25">
      <c r="A1859" t="s">
        <v>5298</v>
      </c>
      <c r="B1859">
        <v>136472548</v>
      </c>
      <c r="C1859" t="s">
        <v>62</v>
      </c>
      <c r="E1859">
        <v>28528429</v>
      </c>
      <c r="F1859" t="s">
        <v>2796</v>
      </c>
      <c r="G1859" t="s">
        <v>101</v>
      </c>
      <c r="I1859">
        <v>41019997</v>
      </c>
      <c r="J1859" t="s">
        <v>2795</v>
      </c>
      <c r="K1859" s="9">
        <v>45649.55096064815</v>
      </c>
      <c r="L1859" s="9">
        <v>45649.591666666667</v>
      </c>
      <c r="M1859" s="9">
        <v>45649.625543981485</v>
      </c>
      <c r="N1859" t="s">
        <v>62</v>
      </c>
      <c r="O1859" t="s">
        <v>62</v>
      </c>
      <c r="P1859" s="8">
        <v>45649</v>
      </c>
      <c r="R1859" t="s">
        <v>4436</v>
      </c>
      <c r="S1859" t="s">
        <v>2797</v>
      </c>
      <c r="T1859" t="s">
        <v>2798</v>
      </c>
      <c r="Z1859" t="s">
        <v>106</v>
      </c>
      <c r="AA1859" t="s">
        <v>148</v>
      </c>
      <c r="AB1859" t="s">
        <v>2799</v>
      </c>
      <c r="AC1859">
        <v>25870000</v>
      </c>
      <c r="AD1859" t="s">
        <v>2800</v>
      </c>
      <c r="AE1859" t="s">
        <v>2801</v>
      </c>
      <c r="AF1859">
        <v>910</v>
      </c>
      <c r="AM1859" t="s">
        <v>119</v>
      </c>
      <c r="AP18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Row],[Comentário]]=back!C1860,back!B1860,""))))))))</f>
        <v/>
      </c>
      <c r="AQ18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60" spans="1:44" x14ac:dyDescent="0.25">
      <c r="A1860" t="s">
        <v>5298</v>
      </c>
      <c r="B1860">
        <v>136477948</v>
      </c>
      <c r="C1860" t="s">
        <v>62</v>
      </c>
      <c r="E1860">
        <v>28528429</v>
      </c>
      <c r="F1860" t="s">
        <v>2796</v>
      </c>
      <c r="G1860" t="s">
        <v>101</v>
      </c>
      <c r="I1860">
        <v>41019997</v>
      </c>
      <c r="J1860" t="s">
        <v>2795</v>
      </c>
      <c r="K1860" s="9">
        <v>45649.625879629632</v>
      </c>
      <c r="L1860" s="9">
        <v>45649.625636574077</v>
      </c>
      <c r="M1860" s="9">
        <v>45649.625879629632</v>
      </c>
      <c r="N1860" t="s">
        <v>62</v>
      </c>
      <c r="O1860" t="s">
        <v>62</v>
      </c>
      <c r="P1860" s="8">
        <v>45649</v>
      </c>
      <c r="Q1860" t="s">
        <v>3864</v>
      </c>
      <c r="R1860" t="s">
        <v>4437</v>
      </c>
      <c r="S1860" t="s">
        <v>2797</v>
      </c>
      <c r="T1860" t="s">
        <v>2798</v>
      </c>
      <c r="Z1860" t="s">
        <v>106</v>
      </c>
      <c r="AA1860" t="s">
        <v>148</v>
      </c>
      <c r="AB1860" t="s">
        <v>2799</v>
      </c>
      <c r="AC1860">
        <v>25870000</v>
      </c>
      <c r="AD1860" t="s">
        <v>2800</v>
      </c>
      <c r="AE1860" t="s">
        <v>2801</v>
      </c>
      <c r="AF1860">
        <v>910</v>
      </c>
      <c r="AM1860" t="s">
        <v>119</v>
      </c>
      <c r="AP18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Row],[Comentário]]=back!C1861,back!B1861,""))))))))</f>
        <v/>
      </c>
      <c r="AQ18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1" spans="1:44" x14ac:dyDescent="0.25">
      <c r="A1861" t="s">
        <v>5298</v>
      </c>
      <c r="B1861">
        <v>136476156</v>
      </c>
      <c r="C1861" t="s">
        <v>62</v>
      </c>
      <c r="E1861">
        <v>28533941</v>
      </c>
      <c r="F1861" t="s">
        <v>2755</v>
      </c>
      <c r="G1861" t="s">
        <v>101</v>
      </c>
      <c r="I1861">
        <v>41023154</v>
      </c>
      <c r="J1861" t="s">
        <v>2754</v>
      </c>
      <c r="K1861" s="9">
        <v>45649.605509259258</v>
      </c>
      <c r="L1861" s="9">
        <v>45649.605324074073</v>
      </c>
      <c r="M1861" s="9">
        <v>45649.605509259258</v>
      </c>
      <c r="N1861" t="s">
        <v>62</v>
      </c>
      <c r="O1861" t="s">
        <v>62</v>
      </c>
      <c r="P1861" s="8">
        <v>45649</v>
      </c>
      <c r="Q1861" t="s">
        <v>3864</v>
      </c>
      <c r="R1861" t="s">
        <v>4438</v>
      </c>
      <c r="S1861" t="s">
        <v>2756</v>
      </c>
      <c r="T1861" t="s">
        <v>2757</v>
      </c>
      <c r="Z1861" t="s">
        <v>106</v>
      </c>
      <c r="AA1861" t="s">
        <v>148</v>
      </c>
      <c r="AB1861" t="s">
        <v>300</v>
      </c>
      <c r="AC1861">
        <v>24020002</v>
      </c>
      <c r="AD1861" t="s">
        <v>161</v>
      </c>
      <c r="AE1861" t="s">
        <v>2559</v>
      </c>
      <c r="AF1861">
        <v>341</v>
      </c>
      <c r="AG1861" t="s">
        <v>2758</v>
      </c>
      <c r="AM1861" t="s">
        <v>119</v>
      </c>
      <c r="AP18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Row],[Comentário]]=back!C1862,back!B1862,""))))))))</f>
        <v/>
      </c>
      <c r="AQ18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2" spans="1:44" x14ac:dyDescent="0.25">
      <c r="A1862" t="s">
        <v>5298</v>
      </c>
      <c r="B1862">
        <v>136476109</v>
      </c>
      <c r="C1862" t="s">
        <v>62</v>
      </c>
      <c r="E1862">
        <v>28533941</v>
      </c>
      <c r="F1862" t="s">
        <v>2755</v>
      </c>
      <c r="G1862" t="s">
        <v>101</v>
      </c>
      <c r="I1862">
        <v>41023154</v>
      </c>
      <c r="J1862" t="s">
        <v>2754</v>
      </c>
      <c r="K1862" s="9">
        <v>45649.604942129627</v>
      </c>
      <c r="L1862" s="9">
        <v>45649.604571759257</v>
      </c>
      <c r="M1862" s="9">
        <v>45649.604942129627</v>
      </c>
      <c r="N1862" t="s">
        <v>62</v>
      </c>
      <c r="O1862" t="s">
        <v>62</v>
      </c>
      <c r="P1862" s="8">
        <v>45649</v>
      </c>
      <c r="Q1862" t="s">
        <v>3864</v>
      </c>
      <c r="R1862" t="s">
        <v>4439</v>
      </c>
      <c r="S1862" t="s">
        <v>2756</v>
      </c>
      <c r="T1862" t="s">
        <v>2757</v>
      </c>
      <c r="Z1862" t="s">
        <v>106</v>
      </c>
      <c r="AA1862" t="s">
        <v>148</v>
      </c>
      <c r="AB1862" t="s">
        <v>300</v>
      </c>
      <c r="AC1862">
        <v>24020002</v>
      </c>
      <c r="AD1862" t="s">
        <v>161</v>
      </c>
      <c r="AE1862" t="s">
        <v>2559</v>
      </c>
      <c r="AF1862">
        <v>341</v>
      </c>
      <c r="AG1862" t="s">
        <v>2758</v>
      </c>
      <c r="AM1862" t="s">
        <v>119</v>
      </c>
      <c r="AP18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Row],[Comentário]]=back!C1863,back!B1863,""))))))))</f>
        <v/>
      </c>
      <c r="AQ18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3" spans="1:44" x14ac:dyDescent="0.25">
      <c r="A1863" t="s">
        <v>5298</v>
      </c>
      <c r="B1863">
        <v>136475995</v>
      </c>
      <c r="C1863" t="s">
        <v>62</v>
      </c>
      <c r="E1863">
        <v>28529355</v>
      </c>
      <c r="F1863" t="s">
        <v>3253</v>
      </c>
      <c r="G1863" t="s">
        <v>101</v>
      </c>
      <c r="I1863">
        <v>41020290</v>
      </c>
      <c r="J1863" t="s">
        <v>3252</v>
      </c>
      <c r="K1863" s="9">
        <v>45649.603912037041</v>
      </c>
      <c r="L1863" s="9">
        <v>45649.603460648148</v>
      </c>
      <c r="M1863" s="9">
        <v>45649.603912037041</v>
      </c>
      <c r="N1863" t="s">
        <v>62</v>
      </c>
      <c r="O1863" t="s">
        <v>62</v>
      </c>
      <c r="P1863" s="8">
        <v>45649</v>
      </c>
      <c r="Q1863" t="s">
        <v>3864</v>
      </c>
      <c r="R1863" t="s">
        <v>4440</v>
      </c>
      <c r="S1863" t="s">
        <v>3254</v>
      </c>
      <c r="T1863" t="s">
        <v>3255</v>
      </c>
      <c r="V1863">
        <v>5522988417121</v>
      </c>
      <c r="Z1863" t="s">
        <v>106</v>
      </c>
      <c r="AA1863" t="s">
        <v>148</v>
      </c>
      <c r="AB1863" t="s">
        <v>3117</v>
      </c>
      <c r="AC1863">
        <v>28994711</v>
      </c>
      <c r="AD1863" t="s">
        <v>3256</v>
      </c>
      <c r="AE1863" t="s">
        <v>3257</v>
      </c>
      <c r="AF1863">
        <v>5416</v>
      </c>
      <c r="AG1863" t="s">
        <v>3258</v>
      </c>
      <c r="AM1863" t="s">
        <v>119</v>
      </c>
      <c r="AP18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Row],[Comentário]]=back!C1864,back!B1864,""))))))))</f>
        <v/>
      </c>
      <c r="AQ18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4" spans="1:44" x14ac:dyDescent="0.25">
      <c r="A1864" t="s">
        <v>5298</v>
      </c>
      <c r="B1864">
        <v>136475781</v>
      </c>
      <c r="C1864" t="s">
        <v>62</v>
      </c>
      <c r="E1864">
        <v>28547728</v>
      </c>
      <c r="F1864" t="s">
        <v>3260</v>
      </c>
      <c r="G1864" t="s">
        <v>101</v>
      </c>
      <c r="I1864">
        <v>41029370</v>
      </c>
      <c r="J1864" t="s">
        <v>3259</v>
      </c>
      <c r="K1864" s="9">
        <v>45649.601724537039</v>
      </c>
      <c r="L1864" s="9">
        <v>45649.601423611108</v>
      </c>
      <c r="M1864" s="9">
        <v>45649.601724537039</v>
      </c>
      <c r="N1864" t="s">
        <v>62</v>
      </c>
      <c r="O1864" t="s">
        <v>62</v>
      </c>
      <c r="P1864" s="8">
        <v>45649</v>
      </c>
      <c r="Q1864" t="s">
        <v>3864</v>
      </c>
      <c r="R1864" t="s">
        <v>4441</v>
      </c>
      <c r="S1864" t="s">
        <v>3261</v>
      </c>
      <c r="T1864" t="s">
        <v>3262</v>
      </c>
      <c r="V1864">
        <v>552124968719</v>
      </c>
      <c r="Y1864" t="s">
        <v>2664</v>
      </c>
      <c r="Z1864" t="s">
        <v>106</v>
      </c>
      <c r="AA1864" t="s">
        <v>148</v>
      </c>
      <c r="AB1864" t="s">
        <v>149</v>
      </c>
      <c r="AC1864">
        <v>23510006</v>
      </c>
      <c r="AD1864" t="s">
        <v>3061</v>
      </c>
      <c r="AE1864" t="s">
        <v>3263</v>
      </c>
      <c r="AF1864">
        <v>141</v>
      </c>
      <c r="AM1864" t="s">
        <v>119</v>
      </c>
      <c r="AP18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Row],[Comentário]]=back!C1865,back!B1865,""))))))))</f>
        <v/>
      </c>
      <c r="AQ18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5" spans="1:44" x14ac:dyDescent="0.25">
      <c r="A1865" t="s">
        <v>5298</v>
      </c>
      <c r="B1865">
        <v>136475736</v>
      </c>
      <c r="C1865" t="s">
        <v>62</v>
      </c>
      <c r="E1865">
        <v>28547598</v>
      </c>
      <c r="F1865" t="s">
        <v>3265</v>
      </c>
      <c r="G1865" t="s">
        <v>101</v>
      </c>
      <c r="I1865">
        <v>41028976</v>
      </c>
      <c r="J1865" t="s">
        <v>3264</v>
      </c>
      <c r="K1865" s="9">
        <v>45649.601238425923</v>
      </c>
      <c r="L1865" s="9">
        <v>45649.600960648146</v>
      </c>
      <c r="M1865" s="9">
        <v>45649.601238425923</v>
      </c>
      <c r="N1865" t="s">
        <v>62</v>
      </c>
      <c r="O1865" t="s">
        <v>62</v>
      </c>
      <c r="P1865" s="8">
        <v>45649</v>
      </c>
      <c r="Q1865" t="s">
        <v>3864</v>
      </c>
      <c r="R1865" t="s">
        <v>4442</v>
      </c>
      <c r="S1865" t="s">
        <v>3266</v>
      </c>
      <c r="T1865" t="s">
        <v>3267</v>
      </c>
      <c r="Y1865" t="s">
        <v>3268</v>
      </c>
      <c r="Z1865" t="s">
        <v>106</v>
      </c>
      <c r="AA1865" t="s">
        <v>148</v>
      </c>
      <c r="AB1865" t="s">
        <v>149</v>
      </c>
      <c r="AC1865">
        <v>22410060</v>
      </c>
      <c r="AD1865" t="s">
        <v>331</v>
      </c>
      <c r="AE1865" t="s">
        <v>3269</v>
      </c>
      <c r="AF1865">
        <v>111</v>
      </c>
      <c r="AG1865" t="s">
        <v>3270</v>
      </c>
      <c r="AM1865" t="s">
        <v>119</v>
      </c>
      <c r="AP18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Row],[Comentário]]=back!C1866,back!B1866,""))))))))</f>
        <v/>
      </c>
      <c r="AQ18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6" spans="1:44" x14ac:dyDescent="0.25">
      <c r="A1866" t="s">
        <v>5298</v>
      </c>
      <c r="B1866">
        <v>136475690</v>
      </c>
      <c r="C1866" t="s">
        <v>62</v>
      </c>
      <c r="E1866">
        <v>28547598</v>
      </c>
      <c r="F1866" t="s">
        <v>3265</v>
      </c>
      <c r="G1866" t="s">
        <v>101</v>
      </c>
      <c r="I1866">
        <v>41028976</v>
      </c>
      <c r="J1866" t="s">
        <v>3264</v>
      </c>
      <c r="K1866" s="9">
        <v>45649.600752314815</v>
      </c>
      <c r="L1866" s="9">
        <v>45649.600555555553</v>
      </c>
      <c r="M1866" s="9">
        <v>45649.600752314815</v>
      </c>
      <c r="N1866" t="s">
        <v>62</v>
      </c>
      <c r="O1866" t="s">
        <v>62</v>
      </c>
      <c r="P1866" s="8">
        <v>45649</v>
      </c>
      <c r="Q1866" t="s">
        <v>3864</v>
      </c>
      <c r="R1866" t="s">
        <v>4443</v>
      </c>
      <c r="S1866" t="s">
        <v>3266</v>
      </c>
      <c r="T1866" t="s">
        <v>3267</v>
      </c>
      <c r="Y1866" t="s">
        <v>3268</v>
      </c>
      <c r="Z1866" t="s">
        <v>106</v>
      </c>
      <c r="AA1866" t="s">
        <v>148</v>
      </c>
      <c r="AB1866" t="s">
        <v>149</v>
      </c>
      <c r="AC1866">
        <v>22410060</v>
      </c>
      <c r="AD1866" t="s">
        <v>331</v>
      </c>
      <c r="AE1866" t="s">
        <v>3269</v>
      </c>
      <c r="AF1866">
        <v>111</v>
      </c>
      <c r="AG1866" t="s">
        <v>3270</v>
      </c>
      <c r="AM1866" t="s">
        <v>119</v>
      </c>
      <c r="AP18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Row],[Comentário]]=back!C1867,back!B1867,""))))))))</f>
        <v/>
      </c>
      <c r="AQ18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7" spans="1:44" x14ac:dyDescent="0.25">
      <c r="A1867" t="s">
        <v>5298</v>
      </c>
      <c r="B1867">
        <v>136405193</v>
      </c>
      <c r="C1867" t="s">
        <v>62</v>
      </c>
      <c r="E1867">
        <v>27494129</v>
      </c>
      <c r="F1867" t="s">
        <v>3272</v>
      </c>
      <c r="G1867" t="s">
        <v>101</v>
      </c>
      <c r="I1867">
        <v>40464313</v>
      </c>
      <c r="J1867" t="s">
        <v>3271</v>
      </c>
      <c r="K1867" s="9">
        <v>45646.408125000002</v>
      </c>
      <c r="L1867" s="9">
        <v>45649.583333333336</v>
      </c>
      <c r="M1867" s="9">
        <v>45649.59988425926</v>
      </c>
      <c r="N1867" t="s">
        <v>62</v>
      </c>
      <c r="O1867" t="s">
        <v>62</v>
      </c>
      <c r="P1867" s="8">
        <v>45649</v>
      </c>
      <c r="R1867" t="s">
        <v>4444</v>
      </c>
      <c r="S1867" t="s">
        <v>4845</v>
      </c>
      <c r="V1867">
        <v>552125802996</v>
      </c>
      <c r="Y1867" t="s">
        <v>3273</v>
      </c>
      <c r="Z1867" t="s">
        <v>106</v>
      </c>
      <c r="AA1867" t="s">
        <v>148</v>
      </c>
      <c r="AB1867" t="s">
        <v>149</v>
      </c>
      <c r="AC1867">
        <v>20910180</v>
      </c>
      <c r="AD1867" t="s">
        <v>1697</v>
      </c>
      <c r="AE1867" t="s">
        <v>3274</v>
      </c>
      <c r="AF1867">
        <v>485</v>
      </c>
      <c r="AG1867" t="s">
        <v>3275</v>
      </c>
      <c r="AM1867" t="s">
        <v>119</v>
      </c>
      <c r="AN1867" t="s">
        <v>108</v>
      </c>
      <c r="AP18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Row],[Comentário]]=back!C1868,back!B1868,""))))))))</f>
        <v/>
      </c>
      <c r="AQ18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68" spans="1:44" x14ac:dyDescent="0.25">
      <c r="A1868" t="s">
        <v>5298</v>
      </c>
      <c r="B1868">
        <v>136475601</v>
      </c>
      <c r="C1868" t="s">
        <v>62</v>
      </c>
      <c r="E1868">
        <v>27494129</v>
      </c>
      <c r="F1868" t="s">
        <v>3272</v>
      </c>
      <c r="G1868" t="s">
        <v>101</v>
      </c>
      <c r="I1868">
        <v>40464313</v>
      </c>
      <c r="J1868" t="s">
        <v>3271</v>
      </c>
      <c r="K1868" s="9">
        <v>45649.599942129629</v>
      </c>
      <c r="L1868" s="9">
        <v>45649.598761574074</v>
      </c>
      <c r="M1868" s="9">
        <v>45649.599942129629</v>
      </c>
      <c r="N1868" t="s">
        <v>62</v>
      </c>
      <c r="O1868" t="s">
        <v>62</v>
      </c>
      <c r="P1868" s="8">
        <v>45649</v>
      </c>
      <c r="Q1868" t="s">
        <v>3864</v>
      </c>
      <c r="R1868" t="s">
        <v>4445</v>
      </c>
      <c r="S1868" t="s">
        <v>4845</v>
      </c>
      <c r="V1868">
        <v>552125802996</v>
      </c>
      <c r="Y1868" t="s">
        <v>3273</v>
      </c>
      <c r="Z1868" t="s">
        <v>106</v>
      </c>
      <c r="AA1868" t="s">
        <v>148</v>
      </c>
      <c r="AB1868" t="s">
        <v>149</v>
      </c>
      <c r="AC1868">
        <v>20910180</v>
      </c>
      <c r="AD1868" t="s">
        <v>1697</v>
      </c>
      <c r="AE1868" t="s">
        <v>3274</v>
      </c>
      <c r="AF1868">
        <v>485</v>
      </c>
      <c r="AG1868" t="s">
        <v>3275</v>
      </c>
      <c r="AM1868" t="s">
        <v>119</v>
      </c>
      <c r="AN1868" t="s">
        <v>108</v>
      </c>
      <c r="AP18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Row],[Comentário]]=back!C1869,back!B1869,""))))))))</f>
        <v/>
      </c>
      <c r="AQ18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9" spans="1:44" x14ac:dyDescent="0.25">
      <c r="A1869" t="s">
        <v>5298</v>
      </c>
      <c r="B1869">
        <v>136475448</v>
      </c>
      <c r="C1869" t="s">
        <v>62</v>
      </c>
      <c r="E1869">
        <v>28547487</v>
      </c>
      <c r="F1869" t="s">
        <v>2710</v>
      </c>
      <c r="G1869" t="s">
        <v>101</v>
      </c>
      <c r="I1869">
        <v>41028944</v>
      </c>
      <c r="J1869" t="s">
        <v>2709</v>
      </c>
      <c r="K1869" s="9">
        <v>45649.597881944443</v>
      </c>
      <c r="L1869" s="9">
        <v>45649.597442129627</v>
      </c>
      <c r="M1869" s="9">
        <v>45649.597881944443</v>
      </c>
      <c r="N1869" t="s">
        <v>62</v>
      </c>
      <c r="O1869" t="s">
        <v>62</v>
      </c>
      <c r="P1869" s="8">
        <v>45649</v>
      </c>
      <c r="Q1869" t="s">
        <v>3864</v>
      </c>
      <c r="R1869" t="s">
        <v>4446</v>
      </c>
      <c r="S1869" t="s">
        <v>2711</v>
      </c>
      <c r="Y1869" t="s">
        <v>2712</v>
      </c>
      <c r="Z1869" t="s">
        <v>106</v>
      </c>
      <c r="AA1869" t="s">
        <v>159</v>
      </c>
      <c r="AB1869" t="s">
        <v>2356</v>
      </c>
      <c r="AC1869">
        <v>38405102</v>
      </c>
      <c r="AD1869" t="s">
        <v>2713</v>
      </c>
      <c r="AE1869" t="s">
        <v>2714</v>
      </c>
      <c r="AF1869">
        <v>777</v>
      </c>
      <c r="AG1869" t="s">
        <v>2042</v>
      </c>
      <c r="AM1869" t="s">
        <v>119</v>
      </c>
      <c r="AP18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Row],[Comentário]]=back!C1870,back!B1870,""))))))))</f>
        <v/>
      </c>
      <c r="AQ18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0" spans="1:44" x14ac:dyDescent="0.25">
      <c r="A1870" t="s">
        <v>5298</v>
      </c>
      <c r="B1870">
        <v>136475404</v>
      </c>
      <c r="C1870" t="s">
        <v>62</v>
      </c>
      <c r="E1870">
        <v>28547487</v>
      </c>
      <c r="F1870" t="s">
        <v>2710</v>
      </c>
      <c r="G1870" t="s">
        <v>101</v>
      </c>
      <c r="I1870">
        <v>41028944</v>
      </c>
      <c r="J1870" t="s">
        <v>2709</v>
      </c>
      <c r="K1870" s="9">
        <v>45649.597280092596</v>
      </c>
      <c r="L1870" s="9">
        <v>45649.596539351849</v>
      </c>
      <c r="M1870" s="9">
        <v>45649.597280092596</v>
      </c>
      <c r="N1870" t="s">
        <v>62</v>
      </c>
      <c r="O1870" t="s">
        <v>62</v>
      </c>
      <c r="P1870" s="8">
        <v>45649</v>
      </c>
      <c r="Q1870" t="s">
        <v>3864</v>
      </c>
      <c r="R1870" t="s">
        <v>4447</v>
      </c>
      <c r="S1870" t="s">
        <v>2711</v>
      </c>
      <c r="Y1870" t="s">
        <v>2712</v>
      </c>
      <c r="Z1870" t="s">
        <v>106</v>
      </c>
      <c r="AA1870" t="s">
        <v>159</v>
      </c>
      <c r="AB1870" t="s">
        <v>2356</v>
      </c>
      <c r="AC1870">
        <v>38405102</v>
      </c>
      <c r="AD1870" t="s">
        <v>2713</v>
      </c>
      <c r="AE1870" t="s">
        <v>2714</v>
      </c>
      <c r="AF1870">
        <v>777</v>
      </c>
      <c r="AG1870" t="s">
        <v>2042</v>
      </c>
      <c r="AM1870" t="s">
        <v>119</v>
      </c>
      <c r="AP18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Row],[Comentário]]=back!C1871,back!B1871,""))))))))</f>
        <v/>
      </c>
      <c r="AQ18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1" spans="1:44" x14ac:dyDescent="0.25">
      <c r="A1871" t="s">
        <v>5298</v>
      </c>
      <c r="B1871">
        <v>136475142</v>
      </c>
      <c r="C1871" t="s">
        <v>62</v>
      </c>
      <c r="E1871">
        <v>28547487</v>
      </c>
      <c r="F1871" t="s">
        <v>2710</v>
      </c>
      <c r="G1871" t="s">
        <v>101</v>
      </c>
      <c r="I1871">
        <v>41028944</v>
      </c>
      <c r="J1871" t="s">
        <v>2709</v>
      </c>
      <c r="K1871" s="9">
        <v>45649.594155092593</v>
      </c>
      <c r="L1871" s="9">
        <v>45649.593726851854</v>
      </c>
      <c r="M1871" s="9">
        <v>45649.594155092593</v>
      </c>
      <c r="N1871" t="s">
        <v>62</v>
      </c>
      <c r="O1871" t="s">
        <v>62</v>
      </c>
      <c r="P1871" s="8">
        <v>45649</v>
      </c>
      <c r="Q1871" t="s">
        <v>3864</v>
      </c>
      <c r="R1871" t="s">
        <v>4446</v>
      </c>
      <c r="S1871" t="s">
        <v>2711</v>
      </c>
      <c r="Y1871" t="s">
        <v>2712</v>
      </c>
      <c r="Z1871" t="s">
        <v>106</v>
      </c>
      <c r="AA1871" t="s">
        <v>159</v>
      </c>
      <c r="AB1871" t="s">
        <v>2356</v>
      </c>
      <c r="AC1871">
        <v>38405102</v>
      </c>
      <c r="AD1871" t="s">
        <v>2713</v>
      </c>
      <c r="AE1871" t="s">
        <v>2714</v>
      </c>
      <c r="AF1871">
        <v>777</v>
      </c>
      <c r="AG1871" t="s">
        <v>2042</v>
      </c>
      <c r="AM1871" t="s">
        <v>119</v>
      </c>
      <c r="AP18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Row],[Comentário]]=back!C1872,back!B1872,""))))))))</f>
        <v/>
      </c>
      <c r="AQ18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2" spans="1:44" x14ac:dyDescent="0.25">
      <c r="A1872" t="s">
        <v>5298</v>
      </c>
      <c r="B1872">
        <v>136474917</v>
      </c>
      <c r="C1872" t="s">
        <v>62</v>
      </c>
      <c r="E1872">
        <v>28547213</v>
      </c>
      <c r="F1872" t="s">
        <v>2716</v>
      </c>
      <c r="G1872" t="s">
        <v>101</v>
      </c>
      <c r="I1872">
        <v>41028668</v>
      </c>
      <c r="J1872" t="s">
        <v>2715</v>
      </c>
      <c r="K1872" s="9">
        <v>45649.591203703705</v>
      </c>
      <c r="L1872" s="9">
        <v>45649.590636574074</v>
      </c>
      <c r="M1872" s="9">
        <v>45649.591215277775</v>
      </c>
      <c r="N1872" t="s">
        <v>62</v>
      </c>
      <c r="O1872" t="s">
        <v>62</v>
      </c>
      <c r="P1872" s="8">
        <v>45649</v>
      </c>
      <c r="Q1872" t="s">
        <v>3864</v>
      </c>
      <c r="R1872" t="s">
        <v>4448</v>
      </c>
      <c r="S1872" t="s">
        <v>2717</v>
      </c>
      <c r="T1872" t="s">
        <v>2718</v>
      </c>
      <c r="V1872">
        <v>554431337550</v>
      </c>
      <c r="Y1872" t="s">
        <v>2719</v>
      </c>
      <c r="Z1872" t="s">
        <v>106</v>
      </c>
      <c r="AA1872" t="s">
        <v>315</v>
      </c>
      <c r="AB1872" t="s">
        <v>2720</v>
      </c>
      <c r="AC1872">
        <v>86975000</v>
      </c>
      <c r="AD1872" t="s">
        <v>2721</v>
      </c>
      <c r="AE1872" t="s">
        <v>2722</v>
      </c>
      <c r="AF1872">
        <v>325</v>
      </c>
      <c r="AM1872" t="s">
        <v>119</v>
      </c>
      <c r="AP18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Row],[Comentário]]=back!C1873,back!B1873,""))))))))</f>
        <v/>
      </c>
      <c r="AQ18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3" spans="1:44" x14ac:dyDescent="0.25">
      <c r="A1873" t="s">
        <v>5298</v>
      </c>
      <c r="B1873">
        <v>136474800</v>
      </c>
      <c r="C1873" t="s">
        <v>62</v>
      </c>
      <c r="E1873">
        <v>28546993</v>
      </c>
      <c r="F1873" t="s">
        <v>2724</v>
      </c>
      <c r="G1873" t="s">
        <v>101</v>
      </c>
      <c r="I1873">
        <v>41028614</v>
      </c>
      <c r="J1873" t="s">
        <v>2723</v>
      </c>
      <c r="K1873" s="9">
        <v>45649.589641203704</v>
      </c>
      <c r="L1873" s="9">
        <v>45649.589444444442</v>
      </c>
      <c r="M1873" s="9">
        <v>45649.589641203704</v>
      </c>
      <c r="N1873" t="s">
        <v>62</v>
      </c>
      <c r="O1873" t="s">
        <v>62</v>
      </c>
      <c r="P1873" s="8">
        <v>45649</v>
      </c>
      <c r="Q1873" t="s">
        <v>3864</v>
      </c>
      <c r="R1873" t="s">
        <v>4449</v>
      </c>
      <c r="S1873" t="s">
        <v>2725</v>
      </c>
      <c r="T1873" t="s">
        <v>2726</v>
      </c>
      <c r="Y1873" t="s">
        <v>2727</v>
      </c>
      <c r="Z1873" t="s">
        <v>106</v>
      </c>
      <c r="AA1873" t="s">
        <v>148</v>
      </c>
      <c r="AB1873" t="s">
        <v>149</v>
      </c>
      <c r="AC1873">
        <v>21660001</v>
      </c>
      <c r="AD1873" t="s">
        <v>2728</v>
      </c>
      <c r="AE1873" t="s">
        <v>186</v>
      </c>
      <c r="AF1873">
        <v>23536</v>
      </c>
      <c r="AG1873" t="s">
        <v>2729</v>
      </c>
      <c r="AM1873" t="s">
        <v>119</v>
      </c>
      <c r="AP18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Row],[Comentário]]=back!C1874,back!B1874,""))))))))</f>
        <v/>
      </c>
      <c r="AQ18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4" spans="1:44" x14ac:dyDescent="0.25">
      <c r="A1874" t="s">
        <v>5298</v>
      </c>
      <c r="B1874">
        <v>136474793</v>
      </c>
      <c r="C1874" t="s">
        <v>62</v>
      </c>
      <c r="E1874">
        <v>28546993</v>
      </c>
      <c r="F1874" t="s">
        <v>2724</v>
      </c>
      <c r="G1874" t="s">
        <v>101</v>
      </c>
      <c r="I1874">
        <v>41028614</v>
      </c>
      <c r="J1874" t="s">
        <v>2723</v>
      </c>
      <c r="K1874" s="9">
        <v>45649.589490740742</v>
      </c>
      <c r="L1874" s="9">
        <v>45649.588969907411</v>
      </c>
      <c r="M1874" s="9">
        <v>45649.589490740742</v>
      </c>
      <c r="N1874" t="s">
        <v>62</v>
      </c>
      <c r="O1874" t="s">
        <v>62</v>
      </c>
      <c r="P1874" s="8">
        <v>45649</v>
      </c>
      <c r="Q1874" t="s">
        <v>3864</v>
      </c>
      <c r="R1874" t="s">
        <v>4450</v>
      </c>
      <c r="S1874" t="s">
        <v>2725</v>
      </c>
      <c r="T1874" t="s">
        <v>2726</v>
      </c>
      <c r="Y1874" t="s">
        <v>2727</v>
      </c>
      <c r="Z1874" t="s">
        <v>106</v>
      </c>
      <c r="AA1874" t="s">
        <v>148</v>
      </c>
      <c r="AB1874" t="s">
        <v>149</v>
      </c>
      <c r="AC1874">
        <v>21660001</v>
      </c>
      <c r="AD1874" t="s">
        <v>2728</v>
      </c>
      <c r="AE1874" t="s">
        <v>186</v>
      </c>
      <c r="AF1874">
        <v>23536</v>
      </c>
      <c r="AG1874" t="s">
        <v>2729</v>
      </c>
      <c r="AM1874" t="s">
        <v>119</v>
      </c>
      <c r="AP18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Row],[Comentário]]=back!C1875,back!B1875,""))))))))</f>
        <v/>
      </c>
      <c r="AQ18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5" spans="1:44" x14ac:dyDescent="0.25">
      <c r="A1875" t="s">
        <v>5298</v>
      </c>
      <c r="B1875">
        <v>136474730</v>
      </c>
      <c r="C1875" t="s">
        <v>62</v>
      </c>
      <c r="E1875">
        <v>28546338</v>
      </c>
      <c r="F1875" t="s">
        <v>3277</v>
      </c>
      <c r="G1875" t="s">
        <v>101</v>
      </c>
      <c r="I1875">
        <v>41028232</v>
      </c>
      <c r="J1875" t="s">
        <v>3276</v>
      </c>
      <c r="K1875" s="9">
        <v>45649.58861111111</v>
      </c>
      <c r="L1875" s="9">
        <v>45649.588009259256</v>
      </c>
      <c r="M1875" s="9">
        <v>45649.58861111111</v>
      </c>
      <c r="N1875" t="s">
        <v>62</v>
      </c>
      <c r="O1875" t="s">
        <v>62</v>
      </c>
      <c r="P1875" s="8">
        <v>45649</v>
      </c>
      <c r="Q1875" t="s">
        <v>3864</v>
      </c>
      <c r="R1875" t="s">
        <v>4451</v>
      </c>
      <c r="S1875" t="s">
        <v>3278</v>
      </c>
      <c r="T1875" t="s">
        <v>3279</v>
      </c>
      <c r="V1875">
        <v>5521988831142</v>
      </c>
      <c r="Y1875" t="s">
        <v>3280</v>
      </c>
      <c r="Z1875" t="s">
        <v>106</v>
      </c>
      <c r="AA1875" t="s">
        <v>148</v>
      </c>
      <c r="AB1875" t="s">
        <v>149</v>
      </c>
      <c r="AC1875">
        <v>21910254</v>
      </c>
      <c r="AD1875" t="s">
        <v>3281</v>
      </c>
      <c r="AE1875" t="s">
        <v>3282</v>
      </c>
      <c r="AF1875">
        <v>1395</v>
      </c>
      <c r="AG1875" t="s">
        <v>3283</v>
      </c>
      <c r="AM1875" t="s">
        <v>119</v>
      </c>
      <c r="AP18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Row],[Comentário]]=back!C1876,back!B1876,""))))))))</f>
        <v/>
      </c>
      <c r="AQ18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6" spans="1:44" x14ac:dyDescent="0.25">
      <c r="A1876" t="s">
        <v>5298</v>
      </c>
      <c r="B1876">
        <v>136474527</v>
      </c>
      <c r="C1876" t="s">
        <v>62</v>
      </c>
      <c r="E1876">
        <v>28534641</v>
      </c>
      <c r="F1876" t="s">
        <v>2744</v>
      </c>
      <c r="G1876" t="s">
        <v>101</v>
      </c>
      <c r="I1876">
        <v>41023464</v>
      </c>
      <c r="J1876" t="s">
        <v>2743</v>
      </c>
      <c r="K1876" s="9">
        <v>45649.585844907408</v>
      </c>
      <c r="L1876" s="9">
        <v>45649.585439814815</v>
      </c>
      <c r="M1876" s="9">
        <v>45649.585844907408</v>
      </c>
      <c r="N1876" t="s">
        <v>62</v>
      </c>
      <c r="O1876" t="s">
        <v>62</v>
      </c>
      <c r="P1876" s="8">
        <v>45649</v>
      </c>
      <c r="Q1876" t="s">
        <v>3864</v>
      </c>
      <c r="R1876" t="s">
        <v>4452</v>
      </c>
      <c r="S1876" t="s">
        <v>2745</v>
      </c>
      <c r="T1876" t="s">
        <v>2746</v>
      </c>
      <c r="V1876">
        <v>5561991010127</v>
      </c>
      <c r="Y1876" t="s">
        <v>2747</v>
      </c>
      <c r="Z1876" t="s">
        <v>106</v>
      </c>
      <c r="AA1876" t="s">
        <v>581</v>
      </c>
      <c r="AB1876" t="s">
        <v>582</v>
      </c>
      <c r="AC1876">
        <v>72549550</v>
      </c>
      <c r="AD1876" t="s">
        <v>1480</v>
      </c>
      <c r="AE1876" t="s">
        <v>2748</v>
      </c>
      <c r="AF1876">
        <v>20</v>
      </c>
      <c r="AG1876" t="s">
        <v>399</v>
      </c>
      <c r="AM1876" t="s">
        <v>119</v>
      </c>
      <c r="AP18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Row],[Comentário]]=back!C1877,back!B1877,""))))))))</f>
        <v/>
      </c>
      <c r="AQ18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7" spans="1:44" x14ac:dyDescent="0.25">
      <c r="A1877" t="s">
        <v>5298</v>
      </c>
      <c r="B1877">
        <v>136474480</v>
      </c>
      <c r="C1877" t="s">
        <v>62</v>
      </c>
      <c r="E1877">
        <v>28534641</v>
      </c>
      <c r="F1877" t="s">
        <v>2744</v>
      </c>
      <c r="G1877" t="s">
        <v>101</v>
      </c>
      <c r="I1877">
        <v>41023464</v>
      </c>
      <c r="J1877" t="s">
        <v>2743</v>
      </c>
      <c r="K1877" s="9">
        <v>45649.585023148145</v>
      </c>
      <c r="L1877" s="9">
        <v>45649.584641203706</v>
      </c>
      <c r="M1877" s="9">
        <v>45649.585034722222</v>
      </c>
      <c r="N1877" t="s">
        <v>62</v>
      </c>
      <c r="O1877" t="s">
        <v>62</v>
      </c>
      <c r="P1877" s="8">
        <v>45649</v>
      </c>
      <c r="Q1877" t="s">
        <v>3864</v>
      </c>
      <c r="R1877" t="s">
        <v>4452</v>
      </c>
      <c r="S1877" t="s">
        <v>2745</v>
      </c>
      <c r="T1877" t="s">
        <v>2746</v>
      </c>
      <c r="V1877">
        <v>5561991010127</v>
      </c>
      <c r="Y1877" t="s">
        <v>2747</v>
      </c>
      <c r="Z1877" t="s">
        <v>106</v>
      </c>
      <c r="AA1877" t="s">
        <v>581</v>
      </c>
      <c r="AB1877" t="s">
        <v>582</v>
      </c>
      <c r="AC1877">
        <v>72549550</v>
      </c>
      <c r="AD1877" t="s">
        <v>1480</v>
      </c>
      <c r="AE1877" t="s">
        <v>2748</v>
      </c>
      <c r="AF1877">
        <v>20</v>
      </c>
      <c r="AG1877" t="s">
        <v>399</v>
      </c>
      <c r="AM1877" t="s">
        <v>119</v>
      </c>
      <c r="AP18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Row],[Comentário]]=back!C1878,back!B1878,""))))))))</f>
        <v/>
      </c>
      <c r="AQ18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8" spans="1:44" x14ac:dyDescent="0.25">
      <c r="A1878" t="s">
        <v>5298</v>
      </c>
      <c r="B1878">
        <v>136474450</v>
      </c>
      <c r="C1878" t="s">
        <v>62</v>
      </c>
      <c r="E1878">
        <v>28529610</v>
      </c>
      <c r="F1878" t="s">
        <v>2123</v>
      </c>
      <c r="G1878" t="s">
        <v>101</v>
      </c>
      <c r="I1878">
        <v>41020374</v>
      </c>
      <c r="J1878" t="s">
        <v>2122</v>
      </c>
      <c r="K1878" s="9">
        <v>45649.584456018521</v>
      </c>
      <c r="L1878" s="9">
        <v>45649.584027777775</v>
      </c>
      <c r="M1878" s="9">
        <v>45649.584456018521</v>
      </c>
      <c r="N1878" t="s">
        <v>62</v>
      </c>
      <c r="O1878" t="s">
        <v>62</v>
      </c>
      <c r="P1878" s="8">
        <v>45649</v>
      </c>
      <c r="Q1878" t="s">
        <v>3868</v>
      </c>
      <c r="R1878" t="s">
        <v>41</v>
      </c>
      <c r="S1878" t="s">
        <v>2124</v>
      </c>
      <c r="T1878" t="s">
        <v>2125</v>
      </c>
      <c r="V1878">
        <v>5521970113956</v>
      </c>
      <c r="Z1878" t="s">
        <v>106</v>
      </c>
      <c r="AA1878" t="s">
        <v>148</v>
      </c>
      <c r="AB1878" t="s">
        <v>300</v>
      </c>
      <c r="AC1878">
        <v>24320330</v>
      </c>
      <c r="AD1878" t="s">
        <v>2126</v>
      </c>
      <c r="AE1878" t="s">
        <v>2127</v>
      </c>
      <c r="AF1878">
        <v>2396</v>
      </c>
      <c r="AG1878" t="s">
        <v>2128</v>
      </c>
      <c r="AM1878" t="s">
        <v>119</v>
      </c>
      <c r="AP18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Row],[Comentário]]=back!C1879,back!B1879,""))))))))</f>
        <v/>
      </c>
      <c r="AQ18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9" spans="1:44" x14ac:dyDescent="0.25">
      <c r="A1879" t="s">
        <v>5298</v>
      </c>
      <c r="B1879">
        <v>136474025</v>
      </c>
      <c r="C1879" t="s">
        <v>62</v>
      </c>
      <c r="E1879">
        <v>28529610</v>
      </c>
      <c r="F1879" t="s">
        <v>2123</v>
      </c>
      <c r="G1879" t="s">
        <v>101</v>
      </c>
      <c r="I1879">
        <v>41020374</v>
      </c>
      <c r="J1879" t="s">
        <v>2122</v>
      </c>
      <c r="K1879" s="9">
        <v>45649.578240740739</v>
      </c>
      <c r="L1879" s="9">
        <v>45649.576493055552</v>
      </c>
      <c r="M1879" s="9">
        <v>45649.578252314815</v>
      </c>
      <c r="N1879" t="s">
        <v>62</v>
      </c>
      <c r="O1879" t="s">
        <v>62</v>
      </c>
      <c r="P1879" s="8">
        <v>45649</v>
      </c>
      <c r="Q1879" t="s">
        <v>3864</v>
      </c>
      <c r="R1879" t="s">
        <v>4453</v>
      </c>
      <c r="S1879" t="s">
        <v>2124</v>
      </c>
      <c r="T1879" t="s">
        <v>2125</v>
      </c>
      <c r="V1879">
        <v>5521970113956</v>
      </c>
      <c r="Z1879" t="s">
        <v>106</v>
      </c>
      <c r="AA1879" t="s">
        <v>148</v>
      </c>
      <c r="AB1879" t="s">
        <v>300</v>
      </c>
      <c r="AC1879">
        <v>24320330</v>
      </c>
      <c r="AD1879" t="s">
        <v>2126</v>
      </c>
      <c r="AE1879" t="s">
        <v>2127</v>
      </c>
      <c r="AF1879">
        <v>2396</v>
      </c>
      <c r="AG1879" t="s">
        <v>2128</v>
      </c>
      <c r="AM1879" t="s">
        <v>119</v>
      </c>
      <c r="AP18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Row],[Comentário]]=back!C1880,back!B1880,""))))))))</f>
        <v/>
      </c>
      <c r="AQ18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0" spans="1:44" x14ac:dyDescent="0.25">
      <c r="A1880" t="s">
        <v>5298</v>
      </c>
      <c r="B1880">
        <v>136473839</v>
      </c>
      <c r="C1880" t="s">
        <v>62</v>
      </c>
      <c r="E1880">
        <v>28529036</v>
      </c>
      <c r="F1880" t="s">
        <v>2786</v>
      </c>
      <c r="G1880" t="s">
        <v>101</v>
      </c>
      <c r="I1880">
        <v>41020177</v>
      </c>
      <c r="J1880" t="s">
        <v>2785</v>
      </c>
      <c r="K1880" s="9">
        <v>45649.575115740743</v>
      </c>
      <c r="L1880" s="9">
        <v>45649.573865740742</v>
      </c>
      <c r="M1880" s="9">
        <v>45649.575115740743</v>
      </c>
      <c r="N1880" t="s">
        <v>62</v>
      </c>
      <c r="O1880" t="s">
        <v>62</v>
      </c>
      <c r="P1880" s="8">
        <v>45649</v>
      </c>
      <c r="Q1880" t="s">
        <v>3864</v>
      </c>
      <c r="R1880" t="s">
        <v>4454</v>
      </c>
      <c r="V1880">
        <v>553432390057</v>
      </c>
      <c r="Y1880" t="s">
        <v>2787</v>
      </c>
      <c r="Z1880" t="s">
        <v>106</v>
      </c>
      <c r="AA1880" t="s">
        <v>159</v>
      </c>
      <c r="AB1880" t="s">
        <v>2356</v>
      </c>
      <c r="AC1880">
        <v>38405030</v>
      </c>
      <c r="AD1880" t="s">
        <v>2713</v>
      </c>
      <c r="AE1880" t="s">
        <v>2788</v>
      </c>
      <c r="AF1880">
        <v>1220</v>
      </c>
      <c r="AG1880" t="s">
        <v>2789</v>
      </c>
      <c r="AM1880" t="s">
        <v>119</v>
      </c>
      <c r="AP18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Row],[Comentário]]=back!C1881,back!B1881,""))))))))</f>
        <v/>
      </c>
      <c r="AQ18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1" spans="1:44" x14ac:dyDescent="0.25">
      <c r="A1881" t="s">
        <v>5298</v>
      </c>
      <c r="B1881">
        <v>136473737</v>
      </c>
      <c r="C1881" t="s">
        <v>62</v>
      </c>
      <c r="E1881">
        <v>28529036</v>
      </c>
      <c r="F1881" t="s">
        <v>2786</v>
      </c>
      <c r="G1881" t="s">
        <v>101</v>
      </c>
      <c r="I1881">
        <v>41020177</v>
      </c>
      <c r="J1881" t="s">
        <v>2785</v>
      </c>
      <c r="K1881" s="9">
        <v>45649.573541666665</v>
      </c>
      <c r="L1881" s="9">
        <v>45649.573252314818</v>
      </c>
      <c r="M1881" s="9">
        <v>45649.573541666665</v>
      </c>
      <c r="N1881" t="s">
        <v>62</v>
      </c>
      <c r="O1881" t="s">
        <v>62</v>
      </c>
      <c r="P1881" s="8">
        <v>45649</v>
      </c>
      <c r="Q1881" t="s">
        <v>3864</v>
      </c>
      <c r="R1881" t="s">
        <v>4455</v>
      </c>
      <c r="V1881">
        <v>553432390057</v>
      </c>
      <c r="Y1881" t="s">
        <v>2787</v>
      </c>
      <c r="Z1881" t="s">
        <v>106</v>
      </c>
      <c r="AA1881" t="s">
        <v>159</v>
      </c>
      <c r="AB1881" t="s">
        <v>2356</v>
      </c>
      <c r="AC1881">
        <v>38405030</v>
      </c>
      <c r="AD1881" t="s">
        <v>2713</v>
      </c>
      <c r="AE1881" t="s">
        <v>2788</v>
      </c>
      <c r="AF1881">
        <v>1220</v>
      </c>
      <c r="AG1881" t="s">
        <v>2789</v>
      </c>
      <c r="AM1881" t="s">
        <v>119</v>
      </c>
      <c r="AP18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Row],[Comentário]]=back!C1882,back!B1882,""))))))))</f>
        <v/>
      </c>
      <c r="AQ18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2" spans="1:44" x14ac:dyDescent="0.25">
      <c r="A1882" t="s">
        <v>5298</v>
      </c>
      <c r="B1882">
        <v>136473723</v>
      </c>
      <c r="C1882" t="s">
        <v>62</v>
      </c>
      <c r="E1882">
        <v>28529036</v>
      </c>
      <c r="F1882" t="s">
        <v>2786</v>
      </c>
      <c r="G1882" t="s">
        <v>101</v>
      </c>
      <c r="I1882">
        <v>41020177</v>
      </c>
      <c r="J1882" t="s">
        <v>2785</v>
      </c>
      <c r="K1882" s="9">
        <v>45649.573240740741</v>
      </c>
      <c r="L1882" s="9">
        <v>45649.572905092595</v>
      </c>
      <c r="M1882" s="9">
        <v>45649.573240740741</v>
      </c>
      <c r="N1882" t="s">
        <v>62</v>
      </c>
      <c r="O1882" t="s">
        <v>62</v>
      </c>
      <c r="P1882" s="8">
        <v>45649</v>
      </c>
      <c r="Q1882" t="s">
        <v>3864</v>
      </c>
      <c r="R1882" t="s">
        <v>4456</v>
      </c>
      <c r="V1882">
        <v>553432390057</v>
      </c>
      <c r="Y1882" t="s">
        <v>2787</v>
      </c>
      <c r="Z1882" t="s">
        <v>106</v>
      </c>
      <c r="AA1882" t="s">
        <v>159</v>
      </c>
      <c r="AB1882" t="s">
        <v>2356</v>
      </c>
      <c r="AC1882">
        <v>38405030</v>
      </c>
      <c r="AD1882" t="s">
        <v>2713</v>
      </c>
      <c r="AE1882" t="s">
        <v>2788</v>
      </c>
      <c r="AF1882">
        <v>1220</v>
      </c>
      <c r="AG1882" t="s">
        <v>2789</v>
      </c>
      <c r="AM1882" t="s">
        <v>119</v>
      </c>
      <c r="AP18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Row],[Comentário]]=back!C1883,back!B1883,""))))))))</f>
        <v/>
      </c>
      <c r="AQ18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3" spans="1:44" x14ac:dyDescent="0.25">
      <c r="A1883" t="s">
        <v>5298</v>
      </c>
      <c r="B1883">
        <v>136473327</v>
      </c>
      <c r="C1883" t="s">
        <v>62</v>
      </c>
      <c r="E1883">
        <v>28528854</v>
      </c>
      <c r="F1883" t="s">
        <v>2130</v>
      </c>
      <c r="G1883" t="s">
        <v>101</v>
      </c>
      <c r="I1883">
        <v>41020120</v>
      </c>
      <c r="J1883" t="s">
        <v>2129</v>
      </c>
      <c r="K1883" s="9">
        <v>45649.566076388888</v>
      </c>
      <c r="L1883" s="9">
        <v>45649.565972222219</v>
      </c>
      <c r="M1883" s="9">
        <v>45649.566076388888</v>
      </c>
      <c r="N1883" t="s">
        <v>62</v>
      </c>
      <c r="O1883" t="s">
        <v>62</v>
      </c>
      <c r="P1883" s="8">
        <v>45649</v>
      </c>
      <c r="Q1883" t="s">
        <v>3868</v>
      </c>
      <c r="R1883" t="s">
        <v>41</v>
      </c>
      <c r="S1883" t="s">
        <v>2131</v>
      </c>
      <c r="T1883" t="s">
        <v>2132</v>
      </c>
      <c r="V1883">
        <v>558531217722</v>
      </c>
      <c r="Z1883" t="s">
        <v>106</v>
      </c>
      <c r="AA1883" t="s">
        <v>2133</v>
      </c>
      <c r="AB1883" t="s">
        <v>2134</v>
      </c>
      <c r="AC1883">
        <v>60526640</v>
      </c>
      <c r="AD1883" t="s">
        <v>2135</v>
      </c>
      <c r="AE1883" t="s">
        <v>2136</v>
      </c>
      <c r="AF1883">
        <v>639</v>
      </c>
      <c r="AM1883" t="s">
        <v>119</v>
      </c>
      <c r="AP18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Row],[Comentário]]=back!C1884,back!B1884,""))))))))</f>
        <v/>
      </c>
      <c r="AQ18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4" spans="1:44" x14ac:dyDescent="0.25">
      <c r="A1884" t="s">
        <v>5298</v>
      </c>
      <c r="B1884">
        <v>136473111</v>
      </c>
      <c r="C1884" t="s">
        <v>62</v>
      </c>
      <c r="E1884">
        <v>28528854</v>
      </c>
      <c r="F1884" t="s">
        <v>2130</v>
      </c>
      <c r="G1884" t="s">
        <v>101</v>
      </c>
      <c r="I1884">
        <v>41020120</v>
      </c>
      <c r="J1884" t="s">
        <v>2129</v>
      </c>
      <c r="K1884" s="9">
        <v>45649.561701388891</v>
      </c>
      <c r="L1884" s="9">
        <v>45649.559027777781</v>
      </c>
      <c r="M1884" s="9">
        <v>45649.561701388891</v>
      </c>
      <c r="N1884" t="s">
        <v>62</v>
      </c>
      <c r="O1884" t="s">
        <v>62</v>
      </c>
      <c r="P1884" s="8">
        <v>45649</v>
      </c>
      <c r="Q1884" t="s">
        <v>3864</v>
      </c>
      <c r="R1884" t="s">
        <v>4457</v>
      </c>
      <c r="S1884" t="s">
        <v>2131</v>
      </c>
      <c r="T1884" t="s">
        <v>2132</v>
      </c>
      <c r="V1884">
        <v>558531217722</v>
      </c>
      <c r="Z1884" t="s">
        <v>106</v>
      </c>
      <c r="AA1884" t="s">
        <v>2133</v>
      </c>
      <c r="AB1884" t="s">
        <v>2134</v>
      </c>
      <c r="AC1884">
        <v>60526640</v>
      </c>
      <c r="AD1884" t="s">
        <v>2135</v>
      </c>
      <c r="AE1884" t="s">
        <v>2136</v>
      </c>
      <c r="AF1884">
        <v>639</v>
      </c>
      <c r="AM1884" t="s">
        <v>119</v>
      </c>
      <c r="AP18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Row],[Comentário]]=back!C1885,back!B1885,""))))))))</f>
        <v/>
      </c>
      <c r="AQ18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5" spans="1:44" x14ac:dyDescent="0.25">
      <c r="A1885" t="s">
        <v>5298</v>
      </c>
      <c r="B1885">
        <v>136472892</v>
      </c>
      <c r="C1885" t="s">
        <v>62</v>
      </c>
      <c r="E1885">
        <v>28528540</v>
      </c>
      <c r="F1885" t="s">
        <v>2791</v>
      </c>
      <c r="G1885" t="s">
        <v>101</v>
      </c>
      <c r="I1885">
        <v>41020034</v>
      </c>
      <c r="J1885" t="s">
        <v>2790</v>
      </c>
      <c r="K1885" s="9">
        <v>45649.558020833334</v>
      </c>
      <c r="L1885" s="9">
        <v>45649.557002314818</v>
      </c>
      <c r="M1885" s="9">
        <v>45649.558020833334</v>
      </c>
      <c r="N1885" t="s">
        <v>62</v>
      </c>
      <c r="O1885" t="s">
        <v>62</v>
      </c>
      <c r="P1885" s="8">
        <v>45649</v>
      </c>
      <c r="Q1885" t="s">
        <v>3864</v>
      </c>
      <c r="R1885" t="s">
        <v>4458</v>
      </c>
      <c r="S1885" t="s">
        <v>2792</v>
      </c>
      <c r="V1885">
        <v>555430271098</v>
      </c>
      <c r="Y1885" t="s">
        <v>2793</v>
      </c>
      <c r="Z1885" t="s">
        <v>106</v>
      </c>
      <c r="AA1885" t="s">
        <v>1048</v>
      </c>
      <c r="AB1885" t="s">
        <v>1049</v>
      </c>
      <c r="AC1885">
        <v>95076680</v>
      </c>
      <c r="AD1885" t="s">
        <v>199</v>
      </c>
      <c r="AE1885" t="s">
        <v>2794</v>
      </c>
      <c r="AF1885">
        <v>1020</v>
      </c>
      <c r="AG1885" t="s">
        <v>1348</v>
      </c>
      <c r="AM1885" t="s">
        <v>119</v>
      </c>
      <c r="AP18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Row],[Comentário]]=back!C1886,back!B1886,""))))))))</f>
        <v/>
      </c>
      <c r="AQ18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6" spans="1:44" x14ac:dyDescent="0.25">
      <c r="A1886" t="s">
        <v>5298</v>
      </c>
      <c r="B1886">
        <v>136472801</v>
      </c>
      <c r="C1886" t="s">
        <v>62</v>
      </c>
      <c r="E1886">
        <v>28528540</v>
      </c>
      <c r="F1886" t="s">
        <v>2791</v>
      </c>
      <c r="G1886" t="s">
        <v>101</v>
      </c>
      <c r="I1886">
        <v>41020034</v>
      </c>
      <c r="J1886" t="s">
        <v>2790</v>
      </c>
      <c r="K1886" s="9">
        <v>45649.556840277779</v>
      </c>
      <c r="L1886" s="9">
        <v>45649.556597222225</v>
      </c>
      <c r="M1886" s="9">
        <v>45649.556851851848</v>
      </c>
      <c r="N1886" t="s">
        <v>62</v>
      </c>
      <c r="O1886" t="s">
        <v>62</v>
      </c>
      <c r="P1886" s="8">
        <v>45649</v>
      </c>
      <c r="Q1886" t="s">
        <v>3864</v>
      </c>
      <c r="R1886" t="s">
        <v>4459</v>
      </c>
      <c r="S1886" t="s">
        <v>2792</v>
      </c>
      <c r="V1886">
        <v>555430271098</v>
      </c>
      <c r="Y1886" t="s">
        <v>2793</v>
      </c>
      <c r="Z1886" t="s">
        <v>106</v>
      </c>
      <c r="AA1886" t="s">
        <v>1048</v>
      </c>
      <c r="AB1886" t="s">
        <v>1049</v>
      </c>
      <c r="AC1886">
        <v>95076680</v>
      </c>
      <c r="AD1886" t="s">
        <v>199</v>
      </c>
      <c r="AE1886" t="s">
        <v>2794</v>
      </c>
      <c r="AF1886">
        <v>1020</v>
      </c>
      <c r="AG1886" t="s">
        <v>1348</v>
      </c>
      <c r="AM1886" t="s">
        <v>119</v>
      </c>
      <c r="AP18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Row],[Comentário]]=back!C1887,back!B1887,""))))))))</f>
        <v/>
      </c>
      <c r="AQ18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7" spans="1:44" x14ac:dyDescent="0.25">
      <c r="A1887" t="s">
        <v>5298</v>
      </c>
      <c r="B1887">
        <v>136472795</v>
      </c>
      <c r="C1887" t="s">
        <v>62</v>
      </c>
      <c r="E1887">
        <v>28528540</v>
      </c>
      <c r="F1887" t="s">
        <v>2791</v>
      </c>
      <c r="G1887" t="s">
        <v>101</v>
      </c>
      <c r="I1887">
        <v>41020034</v>
      </c>
      <c r="J1887" t="s">
        <v>2790</v>
      </c>
      <c r="K1887" s="9">
        <v>45649.556608796294</v>
      </c>
      <c r="L1887" s="9">
        <v>45649.556296296294</v>
      </c>
      <c r="M1887" s="9">
        <v>45649.556608796294</v>
      </c>
      <c r="N1887" t="s">
        <v>62</v>
      </c>
      <c r="O1887" t="s">
        <v>62</v>
      </c>
      <c r="P1887" s="8">
        <v>45649</v>
      </c>
      <c r="Q1887" t="s">
        <v>3864</v>
      </c>
      <c r="R1887" t="s">
        <v>4460</v>
      </c>
      <c r="S1887" t="s">
        <v>2792</v>
      </c>
      <c r="V1887">
        <v>555430271098</v>
      </c>
      <c r="Y1887" t="s">
        <v>2793</v>
      </c>
      <c r="Z1887" t="s">
        <v>106</v>
      </c>
      <c r="AA1887" t="s">
        <v>1048</v>
      </c>
      <c r="AB1887" t="s">
        <v>1049</v>
      </c>
      <c r="AC1887">
        <v>95076680</v>
      </c>
      <c r="AD1887" t="s">
        <v>199</v>
      </c>
      <c r="AE1887" t="s">
        <v>2794</v>
      </c>
      <c r="AF1887">
        <v>1020</v>
      </c>
      <c r="AG1887" t="s">
        <v>1348</v>
      </c>
      <c r="AM1887" t="s">
        <v>119</v>
      </c>
      <c r="AP18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Row],[Comentário]]=back!C1888,back!B1888,""))))))))</f>
        <v/>
      </c>
      <c r="AQ18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8" spans="1:44" x14ac:dyDescent="0.25">
      <c r="A1888" t="s">
        <v>5298</v>
      </c>
      <c r="B1888">
        <v>136472749</v>
      </c>
      <c r="C1888" t="s">
        <v>62</v>
      </c>
      <c r="E1888">
        <v>28528467</v>
      </c>
      <c r="F1888" t="s">
        <v>2144</v>
      </c>
      <c r="G1888" t="s">
        <v>101</v>
      </c>
      <c r="I1888">
        <v>41020012</v>
      </c>
      <c r="J1888" t="s">
        <v>2143</v>
      </c>
      <c r="K1888" s="9">
        <v>45649.555810185186</v>
      </c>
      <c r="L1888" s="9">
        <v>45649.555555555555</v>
      </c>
      <c r="M1888" s="9">
        <v>45649.555810185186</v>
      </c>
      <c r="N1888" t="s">
        <v>62</v>
      </c>
      <c r="O1888" t="s">
        <v>62</v>
      </c>
      <c r="P1888" s="8">
        <v>45649</v>
      </c>
      <c r="Q1888" t="s">
        <v>3868</v>
      </c>
      <c r="R1888" t="s">
        <v>41</v>
      </c>
      <c r="S1888" t="s">
        <v>2145</v>
      </c>
      <c r="T1888" t="s">
        <v>2146</v>
      </c>
      <c r="Z1888" t="s">
        <v>106</v>
      </c>
      <c r="AA1888" t="s">
        <v>148</v>
      </c>
      <c r="AB1888" t="s">
        <v>149</v>
      </c>
      <c r="AC1888">
        <v>22041012</v>
      </c>
      <c r="AD1888" t="s">
        <v>346</v>
      </c>
      <c r="AE1888" t="s">
        <v>2147</v>
      </c>
      <c r="AF1888">
        <v>131</v>
      </c>
      <c r="AG1888" t="s">
        <v>678</v>
      </c>
      <c r="AM1888" t="s">
        <v>119</v>
      </c>
      <c r="AP18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Row],[Comentário]]=back!C1889,back!B1889,""))))))))</f>
        <v/>
      </c>
      <c r="AQ18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9" spans="1:44" x14ac:dyDescent="0.25">
      <c r="A1889" t="s">
        <v>5298</v>
      </c>
      <c r="B1889">
        <v>136472606</v>
      </c>
      <c r="C1889" t="s">
        <v>62</v>
      </c>
      <c r="E1889">
        <v>28528467</v>
      </c>
      <c r="F1889" t="s">
        <v>2144</v>
      </c>
      <c r="G1889" t="s">
        <v>101</v>
      </c>
      <c r="I1889">
        <v>41020012</v>
      </c>
      <c r="J1889" t="s">
        <v>2143</v>
      </c>
      <c r="K1889" s="9">
        <v>45649.552511574075</v>
      </c>
      <c r="L1889" s="9">
        <v>45649.551481481481</v>
      </c>
      <c r="M1889" s="9">
        <v>45649.552523148152</v>
      </c>
      <c r="N1889" t="s">
        <v>62</v>
      </c>
      <c r="O1889" t="s">
        <v>62</v>
      </c>
      <c r="P1889" s="8">
        <v>45649</v>
      </c>
      <c r="Q1889" t="s">
        <v>3864</v>
      </c>
      <c r="R1889" t="s">
        <v>4150</v>
      </c>
      <c r="S1889" t="s">
        <v>2145</v>
      </c>
      <c r="T1889" t="s">
        <v>2146</v>
      </c>
      <c r="Z1889" t="s">
        <v>106</v>
      </c>
      <c r="AA1889" t="s">
        <v>148</v>
      </c>
      <c r="AB1889" t="s">
        <v>149</v>
      </c>
      <c r="AC1889">
        <v>22041012</v>
      </c>
      <c r="AD1889" t="s">
        <v>346</v>
      </c>
      <c r="AE1889" t="s">
        <v>2147</v>
      </c>
      <c r="AF1889">
        <v>131</v>
      </c>
      <c r="AG1889" t="s">
        <v>678</v>
      </c>
      <c r="AM1889" t="s">
        <v>119</v>
      </c>
      <c r="AP18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Row],[Comentário]]=back!C1890,back!B1890,""))))))))</f>
        <v/>
      </c>
      <c r="AQ18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0" spans="1:44" x14ac:dyDescent="0.25">
      <c r="A1890" t="s">
        <v>5298</v>
      </c>
      <c r="B1890">
        <v>136472570</v>
      </c>
      <c r="C1890" t="s">
        <v>62</v>
      </c>
      <c r="E1890">
        <v>28528467</v>
      </c>
      <c r="F1890" t="s">
        <v>2144</v>
      </c>
      <c r="G1890" t="s">
        <v>101</v>
      </c>
      <c r="I1890">
        <v>41020012</v>
      </c>
      <c r="J1890" t="s">
        <v>2143</v>
      </c>
      <c r="K1890" s="9">
        <v>45649.551539351851</v>
      </c>
      <c r="L1890" s="9">
        <v>45649.55133101852</v>
      </c>
      <c r="M1890" s="9">
        <v>45649.551539351851</v>
      </c>
      <c r="N1890" t="s">
        <v>62</v>
      </c>
      <c r="O1890" t="s">
        <v>62</v>
      </c>
      <c r="P1890" s="8">
        <v>45649</v>
      </c>
      <c r="Q1890" t="s">
        <v>3864</v>
      </c>
      <c r="R1890" t="s">
        <v>4461</v>
      </c>
      <c r="S1890" t="s">
        <v>2145</v>
      </c>
      <c r="T1890" t="s">
        <v>2146</v>
      </c>
      <c r="Z1890" t="s">
        <v>106</v>
      </c>
      <c r="AA1890" t="s">
        <v>148</v>
      </c>
      <c r="AB1890" t="s">
        <v>149</v>
      </c>
      <c r="AC1890">
        <v>22041012</v>
      </c>
      <c r="AD1890" t="s">
        <v>346</v>
      </c>
      <c r="AE1890" t="s">
        <v>2147</v>
      </c>
      <c r="AF1890">
        <v>131</v>
      </c>
      <c r="AG1890" t="s">
        <v>678</v>
      </c>
      <c r="AM1890" t="s">
        <v>119</v>
      </c>
      <c r="AP18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Row],[Comentário]]=back!C1891,back!B1891,""))))))))</f>
        <v/>
      </c>
      <c r="AQ18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1" spans="1:44" x14ac:dyDescent="0.25">
      <c r="A1891" t="s">
        <v>5298</v>
      </c>
      <c r="B1891">
        <v>136472506</v>
      </c>
      <c r="C1891" t="s">
        <v>62</v>
      </c>
      <c r="E1891">
        <v>28528429</v>
      </c>
      <c r="F1891" t="s">
        <v>2796</v>
      </c>
      <c r="G1891" t="s">
        <v>101</v>
      </c>
      <c r="I1891">
        <v>41019997</v>
      </c>
      <c r="J1891" t="s">
        <v>2795</v>
      </c>
      <c r="K1891" s="9">
        <v>45649.549976851849</v>
      </c>
      <c r="L1891" s="9">
        <v>45649.549039351848</v>
      </c>
      <c r="M1891" s="9">
        <v>45649.549976851849</v>
      </c>
      <c r="N1891" t="s">
        <v>62</v>
      </c>
      <c r="O1891" t="s">
        <v>62</v>
      </c>
      <c r="P1891" s="8">
        <v>45649</v>
      </c>
      <c r="Q1891" t="s">
        <v>3864</v>
      </c>
      <c r="R1891" t="s">
        <v>4462</v>
      </c>
      <c r="S1891" t="s">
        <v>2797</v>
      </c>
      <c r="T1891" t="s">
        <v>2798</v>
      </c>
      <c r="Z1891" t="s">
        <v>106</v>
      </c>
      <c r="AA1891" t="s">
        <v>148</v>
      </c>
      <c r="AB1891" t="s">
        <v>2799</v>
      </c>
      <c r="AC1891">
        <v>25870000</v>
      </c>
      <c r="AD1891" t="s">
        <v>2800</v>
      </c>
      <c r="AE1891" t="s">
        <v>2801</v>
      </c>
      <c r="AF1891">
        <v>910</v>
      </c>
      <c r="AM1891" t="s">
        <v>119</v>
      </c>
      <c r="AP18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Row],[Comentário]]=back!C1892,back!B1892,""))))))))</f>
        <v/>
      </c>
      <c r="AQ18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2" spans="1:44" x14ac:dyDescent="0.25">
      <c r="A1892" t="s">
        <v>5298</v>
      </c>
      <c r="B1892">
        <v>136472472</v>
      </c>
      <c r="C1892" t="s">
        <v>62</v>
      </c>
      <c r="E1892">
        <v>28528429</v>
      </c>
      <c r="F1892" t="s">
        <v>2796</v>
      </c>
      <c r="G1892" t="s">
        <v>101</v>
      </c>
      <c r="I1892">
        <v>41019997</v>
      </c>
      <c r="J1892" t="s">
        <v>2795</v>
      </c>
      <c r="K1892" s="9">
        <v>45649.549074074072</v>
      </c>
      <c r="L1892" s="9">
        <v>45649.548761574071</v>
      </c>
      <c r="M1892" s="9">
        <v>45649.549074074072</v>
      </c>
      <c r="N1892" t="s">
        <v>62</v>
      </c>
      <c r="O1892" t="s">
        <v>62</v>
      </c>
      <c r="P1892" s="8">
        <v>45649</v>
      </c>
      <c r="Q1892" t="s">
        <v>3864</v>
      </c>
      <c r="R1892" t="s">
        <v>4463</v>
      </c>
      <c r="S1892" t="s">
        <v>2797</v>
      </c>
      <c r="T1892" t="s">
        <v>2798</v>
      </c>
      <c r="Z1892" t="s">
        <v>106</v>
      </c>
      <c r="AA1892" t="s">
        <v>148</v>
      </c>
      <c r="AB1892" t="s">
        <v>2799</v>
      </c>
      <c r="AC1892">
        <v>25870000</v>
      </c>
      <c r="AD1892" t="s">
        <v>2800</v>
      </c>
      <c r="AE1892" t="s">
        <v>2801</v>
      </c>
      <c r="AF1892">
        <v>910</v>
      </c>
      <c r="AM1892" t="s">
        <v>119</v>
      </c>
      <c r="AP18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Row],[Comentário]]=back!C1893,back!B1893,""))))))))</f>
        <v/>
      </c>
      <c r="AQ18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3" spans="1:44" x14ac:dyDescent="0.25">
      <c r="A1893" t="s">
        <v>5298</v>
      </c>
      <c r="B1893">
        <v>136472431</v>
      </c>
      <c r="C1893" t="s">
        <v>62</v>
      </c>
      <c r="E1893">
        <v>28528429</v>
      </c>
      <c r="F1893" t="s">
        <v>2796</v>
      </c>
      <c r="G1893" t="s">
        <v>101</v>
      </c>
      <c r="I1893">
        <v>41019997</v>
      </c>
      <c r="J1893" t="s">
        <v>2795</v>
      </c>
      <c r="K1893" s="9">
        <v>45649.54787037037</v>
      </c>
      <c r="L1893" s="9">
        <v>45649.547673611109</v>
      </c>
      <c r="M1893" s="9">
        <v>45649.54787037037</v>
      </c>
      <c r="N1893" t="s">
        <v>62</v>
      </c>
      <c r="O1893" t="s">
        <v>62</v>
      </c>
      <c r="P1893" s="8">
        <v>45649</v>
      </c>
      <c r="Q1893" t="s">
        <v>3864</v>
      </c>
      <c r="R1893" t="s">
        <v>4464</v>
      </c>
      <c r="S1893" t="s">
        <v>2797</v>
      </c>
      <c r="T1893" t="s">
        <v>2798</v>
      </c>
      <c r="Z1893" t="s">
        <v>106</v>
      </c>
      <c r="AA1893" t="s">
        <v>148</v>
      </c>
      <c r="AB1893" t="s">
        <v>2799</v>
      </c>
      <c r="AC1893">
        <v>25870000</v>
      </c>
      <c r="AD1893" t="s">
        <v>2800</v>
      </c>
      <c r="AE1893" t="s">
        <v>2801</v>
      </c>
      <c r="AF1893">
        <v>910</v>
      </c>
      <c r="AM1893" t="s">
        <v>119</v>
      </c>
      <c r="AP18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Row],[Comentário]]=back!C1894,back!B1894,""))))))))</f>
        <v/>
      </c>
      <c r="AQ18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4" spans="1:44" x14ac:dyDescent="0.25">
      <c r="A1894" t="s">
        <v>5298</v>
      </c>
      <c r="B1894">
        <v>136472379</v>
      </c>
      <c r="C1894" t="s">
        <v>62</v>
      </c>
      <c r="E1894">
        <v>28528359</v>
      </c>
      <c r="F1894" t="s">
        <v>2803</v>
      </c>
      <c r="G1894" t="s">
        <v>101</v>
      </c>
      <c r="I1894">
        <v>41019976</v>
      </c>
      <c r="J1894" t="s">
        <v>2802</v>
      </c>
      <c r="K1894" s="9">
        <v>45649.546770833331</v>
      </c>
      <c r="L1894" s="9">
        <v>45649.546261574076</v>
      </c>
      <c r="M1894" s="9">
        <v>45649.546770833331</v>
      </c>
      <c r="N1894" t="s">
        <v>62</v>
      </c>
      <c r="O1894" t="s">
        <v>62</v>
      </c>
      <c r="P1894" s="8">
        <v>45649</v>
      </c>
      <c r="Q1894" t="s">
        <v>3864</v>
      </c>
      <c r="R1894" t="s">
        <v>4465</v>
      </c>
      <c r="S1894" t="s">
        <v>2804</v>
      </c>
      <c r="T1894" t="s">
        <v>2805</v>
      </c>
      <c r="Y1894" t="s">
        <v>2806</v>
      </c>
      <c r="Z1894" t="s">
        <v>106</v>
      </c>
      <c r="AA1894" t="s">
        <v>159</v>
      </c>
      <c r="AB1894" t="s">
        <v>2807</v>
      </c>
      <c r="AC1894">
        <v>37006130</v>
      </c>
      <c r="AD1894" t="s">
        <v>2808</v>
      </c>
      <c r="AE1894" t="s">
        <v>2809</v>
      </c>
      <c r="AF1894">
        <v>136</v>
      </c>
      <c r="AM1894" t="s">
        <v>119</v>
      </c>
      <c r="AP18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Row],[Comentário]]=back!C1895,back!B1895,""))))))))</f>
        <v/>
      </c>
      <c r="AQ18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5" spans="1:44" x14ac:dyDescent="0.25">
      <c r="A1895" t="s">
        <v>5298</v>
      </c>
      <c r="B1895">
        <v>136470323</v>
      </c>
      <c r="C1895" t="s">
        <v>62</v>
      </c>
      <c r="E1895">
        <v>28528318</v>
      </c>
      <c r="F1895" t="s">
        <v>2811</v>
      </c>
      <c r="G1895" t="s">
        <v>101</v>
      </c>
      <c r="I1895">
        <v>41019953</v>
      </c>
      <c r="J1895" t="s">
        <v>2810</v>
      </c>
      <c r="K1895" s="9">
        <v>45649.499513888892</v>
      </c>
      <c r="L1895" s="9">
        <v>45649.499224537038</v>
      </c>
      <c r="M1895" s="9">
        <v>45649.499513888892</v>
      </c>
      <c r="N1895" t="s">
        <v>62</v>
      </c>
      <c r="O1895" t="s">
        <v>62</v>
      </c>
      <c r="P1895" s="8">
        <v>45649</v>
      </c>
      <c r="Q1895" t="s">
        <v>3864</v>
      </c>
      <c r="R1895" t="s">
        <v>4077</v>
      </c>
      <c r="S1895" t="s">
        <v>2812</v>
      </c>
      <c r="Y1895" t="s">
        <v>404</v>
      </c>
      <c r="Z1895" t="s">
        <v>106</v>
      </c>
      <c r="AA1895" t="s">
        <v>2075</v>
      </c>
      <c r="AB1895" t="s">
        <v>2813</v>
      </c>
      <c r="AC1895">
        <v>57319300</v>
      </c>
      <c r="AD1895" t="s">
        <v>615</v>
      </c>
      <c r="AE1895" t="s">
        <v>2814</v>
      </c>
      <c r="AF1895">
        <v>1401</v>
      </c>
      <c r="AG1895" t="s">
        <v>2815</v>
      </c>
      <c r="AM1895" t="s">
        <v>119</v>
      </c>
      <c r="AP18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Row],[Comentário]]=back!C1896,back!B1896,""))))))))</f>
        <v/>
      </c>
      <c r="AQ18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6" spans="1:44" x14ac:dyDescent="0.25">
      <c r="A1896" t="s">
        <v>5298</v>
      </c>
      <c r="B1896">
        <v>136470310</v>
      </c>
      <c r="C1896" t="s">
        <v>62</v>
      </c>
      <c r="E1896">
        <v>28528318</v>
      </c>
      <c r="F1896" t="s">
        <v>2811</v>
      </c>
      <c r="G1896" t="s">
        <v>101</v>
      </c>
      <c r="I1896">
        <v>41019953</v>
      </c>
      <c r="J1896" t="s">
        <v>2810</v>
      </c>
      <c r="K1896" s="9">
        <v>45649.499351851853</v>
      </c>
      <c r="L1896" s="9">
        <v>45649.499189814815</v>
      </c>
      <c r="M1896" s="9">
        <v>45649.499351851853</v>
      </c>
      <c r="N1896" t="s">
        <v>62</v>
      </c>
      <c r="O1896" t="s">
        <v>62</v>
      </c>
      <c r="P1896" s="8">
        <v>45649</v>
      </c>
      <c r="Q1896" t="s">
        <v>3864</v>
      </c>
      <c r="R1896" t="s">
        <v>4466</v>
      </c>
      <c r="S1896" t="s">
        <v>2812</v>
      </c>
      <c r="Y1896" t="s">
        <v>404</v>
      </c>
      <c r="Z1896" t="s">
        <v>106</v>
      </c>
      <c r="AA1896" t="s">
        <v>2075</v>
      </c>
      <c r="AB1896" t="s">
        <v>2813</v>
      </c>
      <c r="AC1896">
        <v>57319300</v>
      </c>
      <c r="AD1896" t="s">
        <v>615</v>
      </c>
      <c r="AE1896" t="s">
        <v>2814</v>
      </c>
      <c r="AF1896">
        <v>1401</v>
      </c>
      <c r="AG1896" t="s">
        <v>2815</v>
      </c>
      <c r="AM1896" t="s">
        <v>119</v>
      </c>
      <c r="AP18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Row],[Comentário]]=back!C1897,back!B1897,""))))))))</f>
        <v/>
      </c>
      <c r="AQ18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7" spans="1:44" x14ac:dyDescent="0.25">
      <c r="A1897" t="s">
        <v>5298</v>
      </c>
      <c r="B1897">
        <v>136470201</v>
      </c>
      <c r="C1897" t="s">
        <v>62</v>
      </c>
      <c r="E1897">
        <v>28528272</v>
      </c>
      <c r="F1897" t="s">
        <v>2817</v>
      </c>
      <c r="G1897" t="s">
        <v>101</v>
      </c>
      <c r="I1897">
        <v>41019936</v>
      </c>
      <c r="J1897" t="s">
        <v>2816</v>
      </c>
      <c r="K1897" s="9">
        <v>45649.497685185182</v>
      </c>
      <c r="L1897" s="9">
        <v>45649.497534722221</v>
      </c>
      <c r="M1897" s="9">
        <v>45649.497685185182</v>
      </c>
      <c r="N1897" t="s">
        <v>62</v>
      </c>
      <c r="O1897" t="s">
        <v>62</v>
      </c>
      <c r="P1897" s="8">
        <v>45649</v>
      </c>
      <c r="Q1897" t="s">
        <v>3864</v>
      </c>
      <c r="R1897" t="s">
        <v>4467</v>
      </c>
      <c r="S1897" t="s">
        <v>2818</v>
      </c>
      <c r="Y1897" t="s">
        <v>2819</v>
      </c>
      <c r="Z1897" t="s">
        <v>106</v>
      </c>
      <c r="AA1897" t="s">
        <v>315</v>
      </c>
      <c r="AB1897" t="s">
        <v>1522</v>
      </c>
      <c r="AC1897">
        <v>80240031</v>
      </c>
      <c r="AD1897" t="s">
        <v>2820</v>
      </c>
      <c r="AE1897" t="s">
        <v>2821</v>
      </c>
      <c r="AF1897">
        <v>2820</v>
      </c>
      <c r="AG1897" t="s">
        <v>2822</v>
      </c>
      <c r="AM1897" t="s">
        <v>119</v>
      </c>
      <c r="AP18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Row],[Comentário]]=back!C1898,back!B1898,""))))))))</f>
        <v/>
      </c>
      <c r="AQ18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8" spans="1:44" x14ac:dyDescent="0.25">
      <c r="A1898" t="s">
        <v>5298</v>
      </c>
      <c r="B1898">
        <v>136470180</v>
      </c>
      <c r="C1898" t="s">
        <v>62</v>
      </c>
      <c r="E1898">
        <v>28528162</v>
      </c>
      <c r="F1898" t="s">
        <v>2149</v>
      </c>
      <c r="G1898" t="s">
        <v>101</v>
      </c>
      <c r="I1898">
        <v>41019897</v>
      </c>
      <c r="J1898" t="s">
        <v>2148</v>
      </c>
      <c r="K1898" s="9">
        <v>45649.497372685182</v>
      </c>
      <c r="L1898" s="9">
        <v>45649.49722222222</v>
      </c>
      <c r="M1898" s="9">
        <v>45649.497372685182</v>
      </c>
      <c r="N1898" t="s">
        <v>62</v>
      </c>
      <c r="O1898" t="s">
        <v>62</v>
      </c>
      <c r="P1898" s="8">
        <v>45649</v>
      </c>
      <c r="Q1898" t="s">
        <v>3868</v>
      </c>
      <c r="R1898" t="s">
        <v>41</v>
      </c>
      <c r="S1898" t="s">
        <v>2150</v>
      </c>
      <c r="T1898" t="s">
        <v>2151</v>
      </c>
      <c r="Z1898" t="s">
        <v>106</v>
      </c>
      <c r="AA1898" t="s">
        <v>148</v>
      </c>
      <c r="AB1898" t="s">
        <v>2152</v>
      </c>
      <c r="AC1898">
        <v>25957155</v>
      </c>
      <c r="AD1898" t="s">
        <v>308</v>
      </c>
      <c r="AE1898" t="s">
        <v>2153</v>
      </c>
      <c r="AF1898">
        <v>839</v>
      </c>
      <c r="AM1898" t="s">
        <v>119</v>
      </c>
      <c r="AP18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Row],[Comentário]]=back!C1899,back!B1899,""))))))))</f>
        <v/>
      </c>
      <c r="AQ18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9" spans="1:44" x14ac:dyDescent="0.25">
      <c r="A1899" t="s">
        <v>5298</v>
      </c>
      <c r="B1899">
        <v>136469983</v>
      </c>
      <c r="C1899" t="s">
        <v>62</v>
      </c>
      <c r="E1899">
        <v>28528162</v>
      </c>
      <c r="F1899" t="s">
        <v>2149</v>
      </c>
      <c r="G1899" t="s">
        <v>101</v>
      </c>
      <c r="I1899">
        <v>41019897</v>
      </c>
      <c r="J1899" t="s">
        <v>2148</v>
      </c>
      <c r="K1899" s="9">
        <v>45649.495173611111</v>
      </c>
      <c r="L1899" s="9">
        <v>45649.492268518516</v>
      </c>
      <c r="M1899" s="9">
        <v>45649.495173611111</v>
      </c>
      <c r="N1899" t="s">
        <v>62</v>
      </c>
      <c r="O1899" t="s">
        <v>62</v>
      </c>
      <c r="P1899" s="8">
        <v>45649</v>
      </c>
      <c r="Q1899" t="s">
        <v>3864</v>
      </c>
      <c r="R1899" t="s">
        <v>4468</v>
      </c>
      <c r="S1899" t="s">
        <v>2150</v>
      </c>
      <c r="T1899" t="s">
        <v>2151</v>
      </c>
      <c r="Z1899" t="s">
        <v>106</v>
      </c>
      <c r="AA1899" t="s">
        <v>148</v>
      </c>
      <c r="AB1899" t="s">
        <v>2152</v>
      </c>
      <c r="AC1899">
        <v>25957155</v>
      </c>
      <c r="AD1899" t="s">
        <v>308</v>
      </c>
      <c r="AE1899" t="s">
        <v>2153</v>
      </c>
      <c r="AF1899">
        <v>839</v>
      </c>
      <c r="AM1899" t="s">
        <v>119</v>
      </c>
      <c r="AP18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Row],[Comentário]]=back!C1900,back!B1900,""))))))))</f>
        <v/>
      </c>
      <c r="AQ18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0" spans="1:44" x14ac:dyDescent="0.25">
      <c r="A1900" t="s">
        <v>5298</v>
      </c>
      <c r="B1900">
        <v>136469681</v>
      </c>
      <c r="C1900" t="s">
        <v>62</v>
      </c>
      <c r="E1900">
        <v>28528104</v>
      </c>
      <c r="F1900" t="s">
        <v>2824</v>
      </c>
      <c r="G1900" t="s">
        <v>101</v>
      </c>
      <c r="I1900">
        <v>41019872</v>
      </c>
      <c r="J1900" t="s">
        <v>2823</v>
      </c>
      <c r="K1900" s="9">
        <v>45649.491701388892</v>
      </c>
      <c r="L1900" s="9">
        <v>45649.491215277776</v>
      </c>
      <c r="M1900" s="9">
        <v>45649.491701388892</v>
      </c>
      <c r="N1900" t="s">
        <v>62</v>
      </c>
      <c r="O1900" t="s">
        <v>62</v>
      </c>
      <c r="P1900" s="8">
        <v>45649</v>
      </c>
      <c r="Q1900" t="s">
        <v>3864</v>
      </c>
      <c r="R1900" t="s">
        <v>4469</v>
      </c>
      <c r="T1900" t="s">
        <v>2825</v>
      </c>
      <c r="Y1900" t="s">
        <v>2826</v>
      </c>
      <c r="Z1900" t="s">
        <v>106</v>
      </c>
      <c r="AA1900" t="s">
        <v>107</v>
      </c>
      <c r="AB1900" t="s">
        <v>110</v>
      </c>
      <c r="AC1900">
        <v>4551060</v>
      </c>
      <c r="AD1900" t="s">
        <v>1111</v>
      </c>
      <c r="AE1900" t="s">
        <v>2827</v>
      </c>
      <c r="AF1900">
        <v>538</v>
      </c>
      <c r="AG1900" t="s">
        <v>2828</v>
      </c>
      <c r="AM1900" t="s">
        <v>119</v>
      </c>
      <c r="AP19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Row],[Comentário]]=back!C1901,back!B1901,""))))))))</f>
        <v/>
      </c>
      <c r="AQ19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1" spans="1:44" x14ac:dyDescent="0.25">
      <c r="A1901" t="s">
        <v>5298</v>
      </c>
      <c r="B1901">
        <v>136469613</v>
      </c>
      <c r="C1901" t="s">
        <v>62</v>
      </c>
      <c r="E1901">
        <v>28528104</v>
      </c>
      <c r="F1901" t="s">
        <v>2824</v>
      </c>
      <c r="G1901" t="s">
        <v>101</v>
      </c>
      <c r="I1901">
        <v>41019872</v>
      </c>
      <c r="J1901" t="s">
        <v>2823</v>
      </c>
      <c r="K1901" s="9">
        <v>45649.490891203706</v>
      </c>
      <c r="L1901" s="9">
        <v>45649.490231481483</v>
      </c>
      <c r="M1901" s="9">
        <v>45649.490891203706</v>
      </c>
      <c r="N1901" t="s">
        <v>62</v>
      </c>
      <c r="O1901" t="s">
        <v>62</v>
      </c>
      <c r="P1901" s="8">
        <v>45649</v>
      </c>
      <c r="Q1901" t="s">
        <v>3864</v>
      </c>
      <c r="R1901" t="s">
        <v>4470</v>
      </c>
      <c r="T1901" t="s">
        <v>2825</v>
      </c>
      <c r="Y1901" t="s">
        <v>2826</v>
      </c>
      <c r="Z1901" t="s">
        <v>106</v>
      </c>
      <c r="AA1901" t="s">
        <v>107</v>
      </c>
      <c r="AB1901" t="s">
        <v>110</v>
      </c>
      <c r="AC1901">
        <v>4551060</v>
      </c>
      <c r="AD1901" t="s">
        <v>1111</v>
      </c>
      <c r="AE1901" t="s">
        <v>2827</v>
      </c>
      <c r="AF1901">
        <v>538</v>
      </c>
      <c r="AG1901" t="s">
        <v>2828</v>
      </c>
      <c r="AM1901" t="s">
        <v>119</v>
      </c>
      <c r="AP19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Row],[Comentário]]=back!C1902,back!B1902,""))))))))</f>
        <v/>
      </c>
      <c r="AQ19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2" spans="1:44" x14ac:dyDescent="0.25">
      <c r="A1902" t="s">
        <v>5298</v>
      </c>
      <c r="B1902">
        <v>136469534</v>
      </c>
      <c r="C1902" t="s">
        <v>62</v>
      </c>
      <c r="E1902">
        <v>28528104</v>
      </c>
      <c r="F1902" t="s">
        <v>2824</v>
      </c>
      <c r="G1902" t="s">
        <v>101</v>
      </c>
      <c r="I1902">
        <v>41019872</v>
      </c>
      <c r="J1902" t="s">
        <v>2823</v>
      </c>
      <c r="K1902" s="9">
        <v>45649.489965277775</v>
      </c>
      <c r="L1902" s="9">
        <v>45649.48946759259</v>
      </c>
      <c r="M1902" s="9">
        <v>45649.489965277775</v>
      </c>
      <c r="N1902" t="s">
        <v>62</v>
      </c>
      <c r="O1902" t="s">
        <v>62</v>
      </c>
      <c r="P1902" s="8">
        <v>45649</v>
      </c>
      <c r="Q1902" t="s">
        <v>3864</v>
      </c>
      <c r="R1902" t="s">
        <v>4471</v>
      </c>
      <c r="T1902" t="s">
        <v>2825</v>
      </c>
      <c r="Y1902" t="s">
        <v>2826</v>
      </c>
      <c r="Z1902" t="s">
        <v>106</v>
      </c>
      <c r="AA1902" t="s">
        <v>107</v>
      </c>
      <c r="AB1902" t="s">
        <v>110</v>
      </c>
      <c r="AC1902">
        <v>4551060</v>
      </c>
      <c r="AD1902" t="s">
        <v>1111</v>
      </c>
      <c r="AE1902" t="s">
        <v>2827</v>
      </c>
      <c r="AF1902">
        <v>538</v>
      </c>
      <c r="AG1902" t="s">
        <v>2828</v>
      </c>
      <c r="AM1902" t="s">
        <v>119</v>
      </c>
      <c r="AP19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Row],[Comentário]]=back!C1903,back!B1903,""))))))))</f>
        <v/>
      </c>
      <c r="AQ19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3" spans="1:44" x14ac:dyDescent="0.25">
      <c r="A1903" t="s">
        <v>5298</v>
      </c>
      <c r="B1903">
        <v>136469430</v>
      </c>
      <c r="C1903" t="s">
        <v>62</v>
      </c>
      <c r="E1903">
        <v>28527924</v>
      </c>
      <c r="F1903" t="s">
        <v>2830</v>
      </c>
      <c r="G1903" t="s">
        <v>101</v>
      </c>
      <c r="I1903">
        <v>41019817</v>
      </c>
      <c r="J1903" t="s">
        <v>2829</v>
      </c>
      <c r="K1903" s="9">
        <v>45649.488854166666</v>
      </c>
      <c r="L1903" s="9">
        <v>45649.488726851851</v>
      </c>
      <c r="M1903" s="9">
        <v>45649.488854166666</v>
      </c>
      <c r="N1903" t="s">
        <v>62</v>
      </c>
      <c r="O1903" t="s">
        <v>62</v>
      </c>
      <c r="P1903" s="8">
        <v>45649</v>
      </c>
      <c r="Q1903" t="s">
        <v>3864</v>
      </c>
      <c r="R1903" t="s">
        <v>4472</v>
      </c>
      <c r="S1903" t="s">
        <v>2831</v>
      </c>
      <c r="T1903" t="s">
        <v>2832</v>
      </c>
      <c r="V1903">
        <v>553532197415</v>
      </c>
      <c r="Y1903" t="s">
        <v>2833</v>
      </c>
      <c r="Z1903" t="s">
        <v>106</v>
      </c>
      <c r="AA1903" t="s">
        <v>159</v>
      </c>
      <c r="AB1903" t="s">
        <v>2807</v>
      </c>
      <c r="AC1903">
        <v>37066415</v>
      </c>
      <c r="AD1903" t="s">
        <v>2834</v>
      </c>
      <c r="AE1903" t="s">
        <v>2835</v>
      </c>
      <c r="AF1903">
        <v>385</v>
      </c>
      <c r="AM1903" t="s">
        <v>119</v>
      </c>
      <c r="AP19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Row],[Comentário]]=back!C1904,back!B1904,""))))))))</f>
        <v/>
      </c>
      <c r="AQ19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4" spans="1:44" x14ac:dyDescent="0.25">
      <c r="A1904" t="s">
        <v>5298</v>
      </c>
      <c r="B1904">
        <v>136469423</v>
      </c>
      <c r="C1904" t="s">
        <v>62</v>
      </c>
      <c r="E1904">
        <v>28527924</v>
      </c>
      <c r="F1904" t="s">
        <v>2830</v>
      </c>
      <c r="G1904" t="s">
        <v>101</v>
      </c>
      <c r="I1904">
        <v>41019817</v>
      </c>
      <c r="J1904" t="s">
        <v>2829</v>
      </c>
      <c r="K1904" s="9">
        <v>45649.488761574074</v>
      </c>
      <c r="L1904" s="9">
        <v>45649.488518518519</v>
      </c>
      <c r="M1904" s="9">
        <v>45649.488761574074</v>
      </c>
      <c r="N1904" t="s">
        <v>62</v>
      </c>
      <c r="O1904" t="s">
        <v>62</v>
      </c>
      <c r="P1904" s="8">
        <v>45649</v>
      </c>
      <c r="Q1904" t="s">
        <v>3864</v>
      </c>
      <c r="R1904" t="s">
        <v>4473</v>
      </c>
      <c r="S1904" t="s">
        <v>2831</v>
      </c>
      <c r="T1904" t="s">
        <v>2832</v>
      </c>
      <c r="V1904">
        <v>553532197415</v>
      </c>
      <c r="Y1904" t="s">
        <v>2833</v>
      </c>
      <c r="Z1904" t="s">
        <v>106</v>
      </c>
      <c r="AA1904" t="s">
        <v>159</v>
      </c>
      <c r="AB1904" t="s">
        <v>2807</v>
      </c>
      <c r="AC1904">
        <v>37066415</v>
      </c>
      <c r="AD1904" t="s">
        <v>2834</v>
      </c>
      <c r="AE1904" t="s">
        <v>2835</v>
      </c>
      <c r="AF1904">
        <v>385</v>
      </c>
      <c r="AM1904" t="s">
        <v>119</v>
      </c>
      <c r="AP19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Row],[Comentário]]=back!C1905,back!B1905,""))))))))</f>
        <v/>
      </c>
      <c r="AQ19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5" spans="1:44" x14ac:dyDescent="0.25">
      <c r="A1905" t="s">
        <v>5298</v>
      </c>
      <c r="B1905">
        <v>136469404</v>
      </c>
      <c r="C1905" t="s">
        <v>62</v>
      </c>
      <c r="E1905">
        <v>28527924</v>
      </c>
      <c r="F1905" t="s">
        <v>2830</v>
      </c>
      <c r="G1905" t="s">
        <v>101</v>
      </c>
      <c r="I1905">
        <v>41019817</v>
      </c>
      <c r="J1905" t="s">
        <v>2829</v>
      </c>
      <c r="K1905" s="9">
        <v>45649.488518518519</v>
      </c>
      <c r="L1905" s="9">
        <v>45649.488379629627</v>
      </c>
      <c r="M1905" s="9">
        <v>45649.488518518519</v>
      </c>
      <c r="N1905" t="s">
        <v>62</v>
      </c>
      <c r="O1905" t="s">
        <v>62</v>
      </c>
      <c r="P1905" s="8">
        <v>45649</v>
      </c>
      <c r="Q1905" t="s">
        <v>3864</v>
      </c>
      <c r="R1905" t="s">
        <v>4474</v>
      </c>
      <c r="S1905" t="s">
        <v>2831</v>
      </c>
      <c r="T1905" t="s">
        <v>2832</v>
      </c>
      <c r="V1905">
        <v>553532197415</v>
      </c>
      <c r="Y1905" t="s">
        <v>2833</v>
      </c>
      <c r="Z1905" t="s">
        <v>106</v>
      </c>
      <c r="AA1905" t="s">
        <v>159</v>
      </c>
      <c r="AB1905" t="s">
        <v>2807</v>
      </c>
      <c r="AC1905">
        <v>37066415</v>
      </c>
      <c r="AD1905" t="s">
        <v>2834</v>
      </c>
      <c r="AE1905" t="s">
        <v>2835</v>
      </c>
      <c r="AF1905">
        <v>385</v>
      </c>
      <c r="AM1905" t="s">
        <v>119</v>
      </c>
      <c r="AP19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Row],[Comentário]]=back!C1906,back!B1906,""))))))))</f>
        <v/>
      </c>
      <c r="AQ19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6" spans="1:44" x14ac:dyDescent="0.25">
      <c r="A1906" t="s">
        <v>5298</v>
      </c>
      <c r="B1906">
        <v>136469311</v>
      </c>
      <c r="C1906" t="s">
        <v>62</v>
      </c>
      <c r="E1906">
        <v>28527534</v>
      </c>
      <c r="F1906" t="s">
        <v>3285</v>
      </c>
      <c r="G1906" t="s">
        <v>101</v>
      </c>
      <c r="I1906">
        <v>41019688</v>
      </c>
      <c r="J1906" t="s">
        <v>3284</v>
      </c>
      <c r="K1906" s="9">
        <v>45649.487615740742</v>
      </c>
      <c r="L1906" s="9">
        <v>45649.487060185187</v>
      </c>
      <c r="M1906" s="9">
        <v>45649.487615740742</v>
      </c>
      <c r="N1906" t="s">
        <v>62</v>
      </c>
      <c r="O1906" t="s">
        <v>62</v>
      </c>
      <c r="P1906" s="8">
        <v>45649</v>
      </c>
      <c r="Q1906" t="s">
        <v>3864</v>
      </c>
      <c r="R1906" t="s">
        <v>4475</v>
      </c>
      <c r="S1906" t="s">
        <v>3286</v>
      </c>
      <c r="Y1906" t="s">
        <v>3287</v>
      </c>
      <c r="Z1906" t="s">
        <v>106</v>
      </c>
      <c r="AA1906" t="s">
        <v>148</v>
      </c>
      <c r="AB1906" t="s">
        <v>3288</v>
      </c>
      <c r="AC1906">
        <v>25525130</v>
      </c>
      <c r="AD1906" t="s">
        <v>161</v>
      </c>
      <c r="AE1906" t="s">
        <v>3289</v>
      </c>
      <c r="AF1906">
        <v>231</v>
      </c>
      <c r="AG1906" t="s">
        <v>684</v>
      </c>
      <c r="AM1906" t="s">
        <v>119</v>
      </c>
      <c r="AP19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Row],[Comentário]]=back!C1907,back!B1907,""))))))))</f>
        <v/>
      </c>
      <c r="AQ19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7" spans="1:44" x14ac:dyDescent="0.25">
      <c r="A1907" t="s">
        <v>5298</v>
      </c>
      <c r="B1907">
        <v>136469211</v>
      </c>
      <c r="C1907" t="s">
        <v>62</v>
      </c>
      <c r="E1907">
        <v>28527534</v>
      </c>
      <c r="F1907" t="s">
        <v>3285</v>
      </c>
      <c r="G1907" t="s">
        <v>101</v>
      </c>
      <c r="I1907">
        <v>41019688</v>
      </c>
      <c r="J1907" t="s">
        <v>3284</v>
      </c>
      <c r="K1907" s="9">
        <v>45649.486562500002</v>
      </c>
      <c r="L1907" s="9">
        <v>45649.486134259256</v>
      </c>
      <c r="M1907" s="9">
        <v>45649.486562500002</v>
      </c>
      <c r="N1907" t="s">
        <v>62</v>
      </c>
      <c r="O1907" t="s">
        <v>62</v>
      </c>
      <c r="P1907" s="8">
        <v>45649</v>
      </c>
      <c r="Q1907" t="s">
        <v>3864</v>
      </c>
      <c r="R1907" t="s">
        <v>4476</v>
      </c>
      <c r="S1907" t="s">
        <v>3286</v>
      </c>
      <c r="Y1907" t="s">
        <v>3287</v>
      </c>
      <c r="Z1907" t="s">
        <v>106</v>
      </c>
      <c r="AA1907" t="s">
        <v>148</v>
      </c>
      <c r="AB1907" t="s">
        <v>3288</v>
      </c>
      <c r="AC1907">
        <v>25525130</v>
      </c>
      <c r="AD1907" t="s">
        <v>161</v>
      </c>
      <c r="AE1907" t="s">
        <v>3289</v>
      </c>
      <c r="AF1907">
        <v>231</v>
      </c>
      <c r="AG1907" t="s">
        <v>684</v>
      </c>
      <c r="AM1907" t="s">
        <v>119</v>
      </c>
      <c r="AP19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Row],[Comentário]]=back!C1908,back!B1908,""))))))))</f>
        <v/>
      </c>
      <c r="AQ19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8" spans="1:44" x14ac:dyDescent="0.25">
      <c r="A1908" t="s">
        <v>5298</v>
      </c>
      <c r="B1908">
        <v>136469015</v>
      </c>
      <c r="C1908" t="s">
        <v>62</v>
      </c>
      <c r="E1908">
        <v>28527359</v>
      </c>
      <c r="F1908" t="s">
        <v>2844</v>
      </c>
      <c r="G1908" t="s">
        <v>101</v>
      </c>
      <c r="I1908">
        <v>41019638</v>
      </c>
      <c r="J1908" t="s">
        <v>2843</v>
      </c>
      <c r="K1908" s="9">
        <v>45649.484375</v>
      </c>
      <c r="L1908" s="9">
        <v>45649.48400462963</v>
      </c>
      <c r="M1908" s="9">
        <v>45649.484375</v>
      </c>
      <c r="N1908" t="s">
        <v>62</v>
      </c>
      <c r="O1908" t="s">
        <v>62</v>
      </c>
      <c r="P1908" s="8">
        <v>45649</v>
      </c>
      <c r="Q1908" t="s">
        <v>3864</v>
      </c>
      <c r="R1908" t="s">
        <v>4477</v>
      </c>
      <c r="S1908" t="s">
        <v>2845</v>
      </c>
      <c r="T1908" t="s">
        <v>2846</v>
      </c>
      <c r="V1908">
        <v>551126269832</v>
      </c>
      <c r="Y1908" t="s">
        <v>2847</v>
      </c>
      <c r="Z1908" t="s">
        <v>106</v>
      </c>
      <c r="AA1908" t="s">
        <v>107</v>
      </c>
      <c r="AB1908" t="s">
        <v>110</v>
      </c>
      <c r="AC1908">
        <v>5311000</v>
      </c>
      <c r="AD1908" t="s">
        <v>2848</v>
      </c>
      <c r="AE1908" t="s">
        <v>2849</v>
      </c>
      <c r="AF1908">
        <v>619</v>
      </c>
      <c r="AM1908" t="s">
        <v>119</v>
      </c>
      <c r="AP19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Row],[Comentário]]=back!C1909,back!B1909,""))))))))</f>
        <v/>
      </c>
      <c r="AQ19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9" spans="1:44" x14ac:dyDescent="0.25">
      <c r="A1909" t="s">
        <v>5298</v>
      </c>
      <c r="B1909">
        <v>136468975</v>
      </c>
      <c r="C1909" t="s">
        <v>62</v>
      </c>
      <c r="E1909">
        <v>28527359</v>
      </c>
      <c r="F1909" t="s">
        <v>2844</v>
      </c>
      <c r="G1909" t="s">
        <v>101</v>
      </c>
      <c r="I1909">
        <v>41019638</v>
      </c>
      <c r="J1909" t="s">
        <v>2843</v>
      </c>
      <c r="K1909" s="9">
        <v>45649.484039351853</v>
      </c>
      <c r="L1909" s="9">
        <v>45649.483541666668</v>
      </c>
      <c r="M1909" s="9">
        <v>45649.484039351853</v>
      </c>
      <c r="N1909" t="s">
        <v>62</v>
      </c>
      <c r="O1909" t="s">
        <v>62</v>
      </c>
      <c r="P1909" s="8">
        <v>45649</v>
      </c>
      <c r="Q1909" t="s">
        <v>3864</v>
      </c>
      <c r="R1909" t="s">
        <v>4478</v>
      </c>
      <c r="S1909" t="s">
        <v>2845</v>
      </c>
      <c r="T1909" t="s">
        <v>2846</v>
      </c>
      <c r="V1909">
        <v>551126269832</v>
      </c>
      <c r="Y1909" t="s">
        <v>2847</v>
      </c>
      <c r="Z1909" t="s">
        <v>106</v>
      </c>
      <c r="AA1909" t="s">
        <v>107</v>
      </c>
      <c r="AB1909" t="s">
        <v>110</v>
      </c>
      <c r="AC1909">
        <v>5311000</v>
      </c>
      <c r="AD1909" t="s">
        <v>2848</v>
      </c>
      <c r="AE1909" t="s">
        <v>2849</v>
      </c>
      <c r="AF1909">
        <v>619</v>
      </c>
      <c r="AM1909" t="s">
        <v>119</v>
      </c>
      <c r="AP19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Row],[Comentário]]=back!C1910,back!B1910,""))))))))</f>
        <v/>
      </c>
      <c r="AQ19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0" spans="1:44" x14ac:dyDescent="0.25">
      <c r="A1910" t="s">
        <v>5298</v>
      </c>
      <c r="B1910">
        <v>136468643</v>
      </c>
      <c r="C1910" t="s">
        <v>62</v>
      </c>
      <c r="E1910">
        <v>28527359</v>
      </c>
      <c r="F1910" t="s">
        <v>2844</v>
      </c>
      <c r="G1910" t="s">
        <v>101</v>
      </c>
      <c r="I1910">
        <v>41019638</v>
      </c>
      <c r="J1910" t="s">
        <v>2843</v>
      </c>
      <c r="K1910" s="9">
        <v>45649.480405092596</v>
      </c>
      <c r="L1910" s="9">
        <v>45649.479861111111</v>
      </c>
      <c r="M1910" s="9">
        <v>45649.480405092596</v>
      </c>
      <c r="N1910" t="s">
        <v>62</v>
      </c>
      <c r="O1910" t="s">
        <v>62</v>
      </c>
      <c r="P1910" s="8">
        <v>45649</v>
      </c>
      <c r="Q1910" t="s">
        <v>3864</v>
      </c>
      <c r="R1910" t="s">
        <v>4479</v>
      </c>
      <c r="S1910" t="s">
        <v>2845</v>
      </c>
      <c r="T1910" t="s">
        <v>2846</v>
      </c>
      <c r="V1910">
        <v>551126269832</v>
      </c>
      <c r="Y1910" t="s">
        <v>2847</v>
      </c>
      <c r="Z1910" t="s">
        <v>106</v>
      </c>
      <c r="AA1910" t="s">
        <v>107</v>
      </c>
      <c r="AB1910" t="s">
        <v>110</v>
      </c>
      <c r="AC1910">
        <v>5311000</v>
      </c>
      <c r="AD1910" t="s">
        <v>2848</v>
      </c>
      <c r="AE1910" t="s">
        <v>2849</v>
      </c>
      <c r="AF1910">
        <v>619</v>
      </c>
      <c r="AM1910" t="s">
        <v>119</v>
      </c>
      <c r="AP19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Row],[Comentário]]=back!C1911,back!B1911,""))))))))</f>
        <v/>
      </c>
      <c r="AQ19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1" spans="1:44" x14ac:dyDescent="0.25">
      <c r="A1911" t="s">
        <v>5298</v>
      </c>
      <c r="B1911">
        <v>136468555</v>
      </c>
      <c r="C1911" t="s">
        <v>62</v>
      </c>
      <c r="E1911">
        <v>28527208</v>
      </c>
      <c r="F1911" t="s">
        <v>3245</v>
      </c>
      <c r="G1911" t="s">
        <v>101</v>
      </c>
      <c r="I1911">
        <v>41019594</v>
      </c>
      <c r="J1911" t="s">
        <v>3244</v>
      </c>
      <c r="K1911" s="9">
        <v>45649.479537037034</v>
      </c>
      <c r="L1911" s="9">
        <v>45649.479409722226</v>
      </c>
      <c r="M1911" s="9">
        <v>45649.479537037034</v>
      </c>
      <c r="N1911" t="s">
        <v>62</v>
      </c>
      <c r="O1911" t="s">
        <v>62</v>
      </c>
      <c r="P1911" s="8">
        <v>45649</v>
      </c>
      <c r="Q1911" t="s">
        <v>3864</v>
      </c>
      <c r="R1911" t="s">
        <v>4480</v>
      </c>
      <c r="S1911" t="s">
        <v>3246</v>
      </c>
      <c r="T1911" t="s">
        <v>3247</v>
      </c>
      <c r="V1911">
        <v>5579999543414</v>
      </c>
      <c r="Y1911" t="s">
        <v>3248</v>
      </c>
      <c r="Z1911" t="s">
        <v>106</v>
      </c>
      <c r="AA1911" t="s">
        <v>405</v>
      </c>
      <c r="AB1911" t="s">
        <v>2855</v>
      </c>
      <c r="AC1911">
        <v>49160000</v>
      </c>
      <c r="AD1911" t="s">
        <v>3249</v>
      </c>
      <c r="AE1911" t="s">
        <v>3250</v>
      </c>
      <c r="AF1911">
        <v>0</v>
      </c>
      <c r="AG1911" t="s">
        <v>3251</v>
      </c>
      <c r="AM1911" t="s">
        <v>119</v>
      </c>
      <c r="AP19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Row],[Comentário]]=back!C1912,back!B1912,""))))))))</f>
        <v/>
      </c>
      <c r="AQ19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2" spans="1:44" x14ac:dyDescent="0.25">
      <c r="A1912" t="s">
        <v>5298</v>
      </c>
      <c r="B1912">
        <v>136468547</v>
      </c>
      <c r="C1912" t="s">
        <v>62</v>
      </c>
      <c r="E1912">
        <v>28527208</v>
      </c>
      <c r="F1912" t="s">
        <v>3245</v>
      </c>
      <c r="G1912" t="s">
        <v>101</v>
      </c>
      <c r="I1912">
        <v>41019594</v>
      </c>
      <c r="J1912" t="s">
        <v>3244</v>
      </c>
      <c r="K1912" s="9">
        <v>45649.479490740741</v>
      </c>
      <c r="L1912" s="9">
        <v>45649.479247685187</v>
      </c>
      <c r="M1912" s="9">
        <v>45649.479490740741</v>
      </c>
      <c r="N1912" t="s">
        <v>62</v>
      </c>
      <c r="O1912" t="s">
        <v>62</v>
      </c>
      <c r="P1912" s="8">
        <v>45649</v>
      </c>
      <c r="Q1912" t="s">
        <v>3864</v>
      </c>
      <c r="R1912" t="s">
        <v>4481</v>
      </c>
      <c r="S1912" t="s">
        <v>3246</v>
      </c>
      <c r="T1912" t="s">
        <v>3247</v>
      </c>
      <c r="V1912">
        <v>5579999543414</v>
      </c>
      <c r="Y1912" t="s">
        <v>3248</v>
      </c>
      <c r="Z1912" t="s">
        <v>106</v>
      </c>
      <c r="AA1912" t="s">
        <v>405</v>
      </c>
      <c r="AB1912" t="s">
        <v>2855</v>
      </c>
      <c r="AC1912">
        <v>49160000</v>
      </c>
      <c r="AD1912" t="s">
        <v>3249</v>
      </c>
      <c r="AE1912" t="s">
        <v>3250</v>
      </c>
      <c r="AF1912">
        <v>0</v>
      </c>
      <c r="AG1912" t="s">
        <v>3251</v>
      </c>
      <c r="AM1912" t="s">
        <v>119</v>
      </c>
      <c r="AP19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Row],[Comentário]]=back!C1913,back!B1913,""))))))))</f>
        <v/>
      </c>
      <c r="AQ19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3" spans="1:44" x14ac:dyDescent="0.25">
      <c r="A1913" t="s">
        <v>5298</v>
      </c>
      <c r="B1913">
        <v>136468505</v>
      </c>
      <c r="C1913" t="s">
        <v>62</v>
      </c>
      <c r="E1913">
        <v>28527208</v>
      </c>
      <c r="F1913" t="s">
        <v>3245</v>
      </c>
      <c r="G1913" t="s">
        <v>101</v>
      </c>
      <c r="I1913">
        <v>41019594</v>
      </c>
      <c r="J1913" t="s">
        <v>3244</v>
      </c>
      <c r="K1913" s="9">
        <v>45649.479189814818</v>
      </c>
      <c r="L1913" s="9">
        <v>45649.478900462964</v>
      </c>
      <c r="M1913" s="9">
        <v>45649.479189814818</v>
      </c>
      <c r="N1913" t="s">
        <v>62</v>
      </c>
      <c r="O1913" t="s">
        <v>62</v>
      </c>
      <c r="P1913" s="8">
        <v>45649</v>
      </c>
      <c r="Q1913" t="s">
        <v>3864</v>
      </c>
      <c r="R1913" t="s">
        <v>4482</v>
      </c>
      <c r="S1913" t="s">
        <v>3246</v>
      </c>
      <c r="T1913" t="s">
        <v>3247</v>
      </c>
      <c r="V1913">
        <v>5579999543414</v>
      </c>
      <c r="Y1913" t="s">
        <v>3248</v>
      </c>
      <c r="Z1913" t="s">
        <v>106</v>
      </c>
      <c r="AA1913" t="s">
        <v>405</v>
      </c>
      <c r="AB1913" t="s">
        <v>2855</v>
      </c>
      <c r="AC1913">
        <v>49160000</v>
      </c>
      <c r="AD1913" t="s">
        <v>3249</v>
      </c>
      <c r="AE1913" t="s">
        <v>3250</v>
      </c>
      <c r="AF1913">
        <v>0</v>
      </c>
      <c r="AG1913" t="s">
        <v>3251</v>
      </c>
      <c r="AM1913" t="s">
        <v>119</v>
      </c>
      <c r="AP19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Row],[Comentário]]=back!C1914,back!B1914,""))))))))</f>
        <v/>
      </c>
      <c r="AQ19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4" spans="1:44" x14ac:dyDescent="0.25">
      <c r="A1914" t="s">
        <v>5298</v>
      </c>
      <c r="B1914">
        <v>136468470</v>
      </c>
      <c r="C1914" t="s">
        <v>62</v>
      </c>
      <c r="E1914">
        <v>28526874</v>
      </c>
      <c r="F1914" t="s">
        <v>2860</v>
      </c>
      <c r="G1914" t="s">
        <v>101</v>
      </c>
      <c r="I1914">
        <v>41019406</v>
      </c>
      <c r="J1914" t="s">
        <v>2859</v>
      </c>
      <c r="K1914" s="9">
        <v>45649.478854166664</v>
      </c>
      <c r="L1914" s="9">
        <v>45649.478668981479</v>
      </c>
      <c r="M1914" s="9">
        <v>45649.478854166664</v>
      </c>
      <c r="N1914" t="s">
        <v>62</v>
      </c>
      <c r="O1914" t="s">
        <v>62</v>
      </c>
      <c r="P1914" s="8">
        <v>45649</v>
      </c>
      <c r="Q1914" t="s">
        <v>3864</v>
      </c>
      <c r="R1914" t="s">
        <v>4483</v>
      </c>
      <c r="S1914" t="s">
        <v>2861</v>
      </c>
      <c r="T1914" t="s">
        <v>2862</v>
      </c>
      <c r="V1914">
        <v>553732414360</v>
      </c>
      <c r="Z1914" t="s">
        <v>106</v>
      </c>
      <c r="AA1914" t="s">
        <v>159</v>
      </c>
      <c r="AB1914" t="s">
        <v>2863</v>
      </c>
      <c r="AC1914">
        <v>35460000</v>
      </c>
      <c r="AD1914" t="s">
        <v>2864</v>
      </c>
      <c r="AE1914" t="s">
        <v>2865</v>
      </c>
      <c r="AF1914">
        <v>163</v>
      </c>
      <c r="AM1914" t="s">
        <v>119</v>
      </c>
      <c r="AP19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Row],[Comentário]]=back!C1915,back!B1915,""))))))))</f>
        <v/>
      </c>
      <c r="AQ19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5" spans="1:44" x14ac:dyDescent="0.25">
      <c r="A1915" t="s">
        <v>5298</v>
      </c>
      <c r="B1915">
        <v>136468413</v>
      </c>
      <c r="C1915" t="s">
        <v>62</v>
      </c>
      <c r="E1915">
        <v>28526874</v>
      </c>
      <c r="F1915" t="s">
        <v>2860</v>
      </c>
      <c r="G1915" t="s">
        <v>101</v>
      </c>
      <c r="I1915">
        <v>41019406</v>
      </c>
      <c r="J1915" t="s">
        <v>2859</v>
      </c>
      <c r="K1915" s="9">
        <v>45649.47824074074</v>
      </c>
      <c r="L1915" s="9">
        <v>45649.478055555555</v>
      </c>
      <c r="M1915" s="9">
        <v>45649.47824074074</v>
      </c>
      <c r="N1915" t="s">
        <v>62</v>
      </c>
      <c r="O1915" t="s">
        <v>62</v>
      </c>
      <c r="P1915" s="8">
        <v>45649</v>
      </c>
      <c r="Q1915" t="s">
        <v>3864</v>
      </c>
      <c r="R1915" t="s">
        <v>4484</v>
      </c>
      <c r="S1915" t="s">
        <v>2861</v>
      </c>
      <c r="T1915" t="s">
        <v>2862</v>
      </c>
      <c r="V1915">
        <v>553732414360</v>
      </c>
      <c r="Z1915" t="s">
        <v>106</v>
      </c>
      <c r="AA1915" t="s">
        <v>159</v>
      </c>
      <c r="AB1915" t="s">
        <v>2863</v>
      </c>
      <c r="AC1915">
        <v>35460000</v>
      </c>
      <c r="AD1915" t="s">
        <v>2864</v>
      </c>
      <c r="AE1915" t="s">
        <v>2865</v>
      </c>
      <c r="AF1915">
        <v>163</v>
      </c>
      <c r="AM1915" t="s">
        <v>119</v>
      </c>
      <c r="AP19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Row],[Comentário]]=back!C1916,back!B1916,""))))))))</f>
        <v/>
      </c>
      <c r="AQ19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6" spans="1:44" x14ac:dyDescent="0.25">
      <c r="A1916" t="s">
        <v>5298</v>
      </c>
      <c r="B1916">
        <v>136468393</v>
      </c>
      <c r="C1916" t="s">
        <v>62</v>
      </c>
      <c r="E1916">
        <v>28526874</v>
      </c>
      <c r="F1916" t="s">
        <v>2860</v>
      </c>
      <c r="G1916" t="s">
        <v>101</v>
      </c>
      <c r="I1916">
        <v>41019406</v>
      </c>
      <c r="J1916" t="s">
        <v>2859</v>
      </c>
      <c r="K1916" s="9">
        <v>45649.478090277778</v>
      </c>
      <c r="L1916" s="9">
        <v>45649.477893518517</v>
      </c>
      <c r="M1916" s="9">
        <v>45649.478090277778</v>
      </c>
      <c r="N1916" t="s">
        <v>62</v>
      </c>
      <c r="O1916" t="s">
        <v>62</v>
      </c>
      <c r="P1916" s="8">
        <v>45649</v>
      </c>
      <c r="Q1916" t="s">
        <v>3864</v>
      </c>
      <c r="R1916" t="s">
        <v>4485</v>
      </c>
      <c r="S1916" t="s">
        <v>2861</v>
      </c>
      <c r="T1916" t="s">
        <v>2862</v>
      </c>
      <c r="V1916">
        <v>553732414360</v>
      </c>
      <c r="Z1916" t="s">
        <v>106</v>
      </c>
      <c r="AA1916" t="s">
        <v>159</v>
      </c>
      <c r="AB1916" t="s">
        <v>2863</v>
      </c>
      <c r="AC1916">
        <v>35460000</v>
      </c>
      <c r="AD1916" t="s">
        <v>2864</v>
      </c>
      <c r="AE1916" t="s">
        <v>2865</v>
      </c>
      <c r="AF1916">
        <v>163</v>
      </c>
      <c r="AM1916" t="s">
        <v>119</v>
      </c>
      <c r="AP19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Row],[Comentário]]=back!C1917,back!B1917,""))))))))</f>
        <v/>
      </c>
      <c r="AQ19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7" spans="1:44" x14ac:dyDescent="0.25">
      <c r="A1917" t="s">
        <v>5298</v>
      </c>
      <c r="B1917">
        <v>136468378</v>
      </c>
      <c r="C1917" t="s">
        <v>62</v>
      </c>
      <c r="E1917">
        <v>28526874</v>
      </c>
      <c r="F1917" t="s">
        <v>2860</v>
      </c>
      <c r="G1917" t="s">
        <v>101</v>
      </c>
      <c r="I1917">
        <v>41019406</v>
      </c>
      <c r="J1917" t="s">
        <v>2859</v>
      </c>
      <c r="K1917" s="9">
        <v>45649.477951388886</v>
      </c>
      <c r="L1917" s="9">
        <v>45649.476979166669</v>
      </c>
      <c r="M1917" s="9">
        <v>45649.477962962963</v>
      </c>
      <c r="N1917" t="s">
        <v>62</v>
      </c>
      <c r="O1917" t="s">
        <v>62</v>
      </c>
      <c r="P1917" s="8">
        <v>45649</v>
      </c>
      <c r="Q1917" t="s">
        <v>3864</v>
      </c>
      <c r="R1917" t="s">
        <v>4486</v>
      </c>
      <c r="S1917" t="s">
        <v>2861</v>
      </c>
      <c r="T1917" t="s">
        <v>2862</v>
      </c>
      <c r="V1917">
        <v>553732414360</v>
      </c>
      <c r="Z1917" t="s">
        <v>106</v>
      </c>
      <c r="AA1917" t="s">
        <v>159</v>
      </c>
      <c r="AB1917" t="s">
        <v>2863</v>
      </c>
      <c r="AC1917">
        <v>35460000</v>
      </c>
      <c r="AD1917" t="s">
        <v>2864</v>
      </c>
      <c r="AE1917" t="s">
        <v>2865</v>
      </c>
      <c r="AF1917">
        <v>163</v>
      </c>
      <c r="AM1917" t="s">
        <v>119</v>
      </c>
      <c r="AP19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Row],[Comentário]]=back!C1918,back!B1918,""))))))))</f>
        <v/>
      </c>
      <c r="AQ19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8" spans="1:44" x14ac:dyDescent="0.25">
      <c r="A1918" t="s">
        <v>5298</v>
      </c>
      <c r="B1918">
        <v>136468257</v>
      </c>
      <c r="C1918" t="s">
        <v>62</v>
      </c>
      <c r="E1918">
        <v>28527397</v>
      </c>
      <c r="F1918" t="s">
        <v>2837</v>
      </c>
      <c r="G1918" t="s">
        <v>101</v>
      </c>
      <c r="I1918">
        <v>41019652</v>
      </c>
      <c r="J1918" t="s">
        <v>2836</v>
      </c>
      <c r="K1918" s="9">
        <v>45649.476805555554</v>
      </c>
      <c r="L1918" s="9">
        <v>45649.476076388892</v>
      </c>
      <c r="M1918" s="9">
        <v>45649.476805555554</v>
      </c>
      <c r="N1918" t="s">
        <v>62</v>
      </c>
      <c r="O1918" t="s">
        <v>62</v>
      </c>
      <c r="P1918" s="8">
        <v>45649</v>
      </c>
      <c r="Q1918" t="s">
        <v>3864</v>
      </c>
      <c r="R1918" t="s">
        <v>4487</v>
      </c>
      <c r="S1918" t="s">
        <v>2838</v>
      </c>
      <c r="T1918" t="s">
        <v>2839</v>
      </c>
      <c r="Z1918" t="s">
        <v>106</v>
      </c>
      <c r="AA1918" t="s">
        <v>148</v>
      </c>
      <c r="AB1918" t="s">
        <v>2840</v>
      </c>
      <c r="AC1918">
        <v>28960000</v>
      </c>
      <c r="AD1918" t="s">
        <v>161</v>
      </c>
      <c r="AE1918" t="s">
        <v>2841</v>
      </c>
      <c r="AF1918">
        <v>141</v>
      </c>
      <c r="AG1918" t="s">
        <v>2842</v>
      </c>
      <c r="AM1918" t="s">
        <v>119</v>
      </c>
      <c r="AP19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Row],[Comentário]]=back!C1919,back!B1919,""))))))))</f>
        <v/>
      </c>
      <c r="AQ19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9" spans="1:44" x14ac:dyDescent="0.25">
      <c r="A1919" t="s">
        <v>5298</v>
      </c>
      <c r="B1919">
        <v>136468175</v>
      </c>
      <c r="C1919" t="s">
        <v>62</v>
      </c>
      <c r="E1919">
        <v>28527397</v>
      </c>
      <c r="F1919" t="s">
        <v>2837</v>
      </c>
      <c r="G1919" t="s">
        <v>101</v>
      </c>
      <c r="I1919">
        <v>41019652</v>
      </c>
      <c r="J1919" t="s">
        <v>2836</v>
      </c>
      <c r="K1919" s="9">
        <v>45649.476041666669</v>
      </c>
      <c r="L1919" s="9">
        <v>45649.475474537037</v>
      </c>
      <c r="M1919" s="9">
        <v>45649.476041666669</v>
      </c>
      <c r="N1919" t="s">
        <v>62</v>
      </c>
      <c r="O1919" t="s">
        <v>62</v>
      </c>
      <c r="P1919" s="8">
        <v>45649</v>
      </c>
      <c r="Q1919" t="s">
        <v>3864</v>
      </c>
      <c r="R1919" t="s">
        <v>4488</v>
      </c>
      <c r="S1919" t="s">
        <v>2838</v>
      </c>
      <c r="T1919" t="s">
        <v>2839</v>
      </c>
      <c r="Z1919" t="s">
        <v>106</v>
      </c>
      <c r="AA1919" t="s">
        <v>148</v>
      </c>
      <c r="AB1919" t="s">
        <v>2840</v>
      </c>
      <c r="AC1919">
        <v>28960000</v>
      </c>
      <c r="AD1919" t="s">
        <v>161</v>
      </c>
      <c r="AE1919" t="s">
        <v>2841</v>
      </c>
      <c r="AF1919">
        <v>141</v>
      </c>
      <c r="AG1919" t="s">
        <v>2842</v>
      </c>
      <c r="AM1919" t="s">
        <v>119</v>
      </c>
      <c r="AP19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Row],[Comentário]]=back!C1920,back!B1920,""))))))))</f>
        <v/>
      </c>
      <c r="AQ19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0" spans="1:44" x14ac:dyDescent="0.25">
      <c r="A1920" t="s">
        <v>5298</v>
      </c>
      <c r="B1920">
        <v>136466725</v>
      </c>
      <c r="C1920" t="s">
        <v>62</v>
      </c>
      <c r="E1920">
        <v>28547319</v>
      </c>
      <c r="F1920" t="s">
        <v>3291</v>
      </c>
      <c r="G1920" t="s">
        <v>101</v>
      </c>
      <c r="I1920">
        <v>41028791</v>
      </c>
      <c r="J1920" t="s">
        <v>3290</v>
      </c>
      <c r="K1920" s="9">
        <v>45649.461122685185</v>
      </c>
      <c r="L1920" s="9">
        <v>45649.46025462963</v>
      </c>
      <c r="M1920" s="9">
        <v>45649.461122685185</v>
      </c>
      <c r="N1920" t="s">
        <v>62</v>
      </c>
      <c r="O1920" t="s">
        <v>62</v>
      </c>
      <c r="P1920" s="8">
        <v>45649</v>
      </c>
      <c r="Q1920" t="s">
        <v>3864</v>
      </c>
      <c r="R1920" t="s">
        <v>4489</v>
      </c>
      <c r="S1920" t="s">
        <v>3292</v>
      </c>
      <c r="Y1920" t="s">
        <v>3293</v>
      </c>
      <c r="Z1920" t="s">
        <v>106</v>
      </c>
      <c r="AA1920" t="s">
        <v>148</v>
      </c>
      <c r="AB1920" t="s">
        <v>149</v>
      </c>
      <c r="AC1920">
        <v>20211270</v>
      </c>
      <c r="AD1920" t="s">
        <v>3294</v>
      </c>
      <c r="AE1920" t="s">
        <v>3295</v>
      </c>
      <c r="AF1920">
        <v>163</v>
      </c>
      <c r="AG1920" t="s">
        <v>1691</v>
      </c>
      <c r="AM1920" t="s">
        <v>119</v>
      </c>
      <c r="AP19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Row],[Comentário]]=back!C1921,back!B1921,""))))))))</f>
        <v/>
      </c>
      <c r="AQ19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1" spans="1:44" x14ac:dyDescent="0.25">
      <c r="A1921" t="s">
        <v>5298</v>
      </c>
      <c r="B1921">
        <v>136466313</v>
      </c>
      <c r="C1921" t="s">
        <v>62</v>
      </c>
      <c r="E1921">
        <v>28546839</v>
      </c>
      <c r="F1921" t="s">
        <v>2155</v>
      </c>
      <c r="G1921" t="s">
        <v>101</v>
      </c>
      <c r="I1921">
        <v>41028502</v>
      </c>
      <c r="J1921" t="s">
        <v>2154</v>
      </c>
      <c r="K1921" s="9">
        <v>45649.457754629628</v>
      </c>
      <c r="L1921" s="9">
        <v>45649.457638888889</v>
      </c>
      <c r="M1921" s="9">
        <v>45649.457754629628</v>
      </c>
      <c r="N1921" t="s">
        <v>62</v>
      </c>
      <c r="O1921" t="s">
        <v>62</v>
      </c>
      <c r="P1921" s="8">
        <v>45649</v>
      </c>
      <c r="Q1921" t="s">
        <v>3868</v>
      </c>
      <c r="R1921" t="s">
        <v>4490</v>
      </c>
      <c r="S1921" t="s">
        <v>2156</v>
      </c>
      <c r="T1921" t="s">
        <v>2157</v>
      </c>
      <c r="V1921">
        <v>551144435512</v>
      </c>
      <c r="Z1921" t="s">
        <v>106</v>
      </c>
      <c r="AA1921" t="s">
        <v>148</v>
      </c>
      <c r="AB1921" t="s">
        <v>2158</v>
      </c>
      <c r="AC1921">
        <v>25810000</v>
      </c>
      <c r="AD1921" t="s">
        <v>2159</v>
      </c>
      <c r="AE1921" t="s">
        <v>2160</v>
      </c>
      <c r="AF1921">
        <v>71</v>
      </c>
      <c r="AG1921" t="s">
        <v>2161</v>
      </c>
      <c r="AM1921" t="s">
        <v>119</v>
      </c>
      <c r="AP19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Row],[Comentário]]=back!C1922,back!B1922,""))))))))</f>
        <v/>
      </c>
      <c r="AQ19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2" spans="1:44" x14ac:dyDescent="0.25">
      <c r="A1922" t="s">
        <v>5298</v>
      </c>
      <c r="B1922">
        <v>136465782</v>
      </c>
      <c r="C1922" t="s">
        <v>62</v>
      </c>
      <c r="E1922">
        <v>28546839</v>
      </c>
      <c r="F1922" t="s">
        <v>2155</v>
      </c>
      <c r="G1922" t="s">
        <v>101</v>
      </c>
      <c r="I1922">
        <v>41028502</v>
      </c>
      <c r="J1922" t="s">
        <v>2154</v>
      </c>
      <c r="K1922" s="9">
        <v>45649.452847222223</v>
      </c>
      <c r="L1922" s="9">
        <v>45649.450682870367</v>
      </c>
      <c r="M1922" s="9">
        <v>45649.452847222223</v>
      </c>
      <c r="N1922" t="s">
        <v>62</v>
      </c>
      <c r="O1922" t="s">
        <v>62</v>
      </c>
      <c r="P1922" s="8">
        <v>45649</v>
      </c>
      <c r="Q1922" t="s">
        <v>3864</v>
      </c>
      <c r="R1922" t="s">
        <v>4153</v>
      </c>
      <c r="S1922" t="s">
        <v>2156</v>
      </c>
      <c r="T1922" t="s">
        <v>2157</v>
      </c>
      <c r="V1922">
        <v>551144435512</v>
      </c>
      <c r="Z1922" t="s">
        <v>106</v>
      </c>
      <c r="AA1922" t="s">
        <v>148</v>
      </c>
      <c r="AB1922" t="s">
        <v>2158</v>
      </c>
      <c r="AC1922">
        <v>25810000</v>
      </c>
      <c r="AD1922" t="s">
        <v>2159</v>
      </c>
      <c r="AE1922" t="s">
        <v>2160</v>
      </c>
      <c r="AF1922">
        <v>71</v>
      </c>
      <c r="AG1922" t="s">
        <v>2161</v>
      </c>
      <c r="AM1922" t="s">
        <v>119</v>
      </c>
      <c r="AP19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Row],[Comentário]]=back!C1923,back!B1923,""))))))))</f>
        <v/>
      </c>
      <c r="AQ19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3" spans="1:44" x14ac:dyDescent="0.25">
      <c r="A1923" t="s">
        <v>5298</v>
      </c>
      <c r="B1923">
        <v>136465531</v>
      </c>
      <c r="C1923" t="s">
        <v>62</v>
      </c>
      <c r="E1923">
        <v>28546839</v>
      </c>
      <c r="F1923" t="s">
        <v>2155</v>
      </c>
      <c r="G1923" t="s">
        <v>101</v>
      </c>
      <c r="I1923">
        <v>41028502</v>
      </c>
      <c r="J1923" t="s">
        <v>2154</v>
      </c>
      <c r="K1923" s="9">
        <v>45649.450231481482</v>
      </c>
      <c r="L1923" s="9">
        <v>45649.449571759258</v>
      </c>
      <c r="M1923" s="9">
        <v>45649.450231481482</v>
      </c>
      <c r="N1923" t="s">
        <v>62</v>
      </c>
      <c r="O1923" t="s">
        <v>62</v>
      </c>
      <c r="P1923" s="8">
        <v>45649</v>
      </c>
      <c r="Q1923" t="s">
        <v>3864</v>
      </c>
      <c r="R1923" t="s">
        <v>4491</v>
      </c>
      <c r="S1923" t="s">
        <v>2156</v>
      </c>
      <c r="T1923" t="s">
        <v>2157</v>
      </c>
      <c r="V1923">
        <v>551144435512</v>
      </c>
      <c r="Z1923" t="s">
        <v>106</v>
      </c>
      <c r="AA1923" t="s">
        <v>148</v>
      </c>
      <c r="AB1923" t="s">
        <v>2158</v>
      </c>
      <c r="AC1923">
        <v>25810000</v>
      </c>
      <c r="AD1923" t="s">
        <v>2159</v>
      </c>
      <c r="AE1923" t="s">
        <v>2160</v>
      </c>
      <c r="AF1923">
        <v>71</v>
      </c>
      <c r="AG1923" t="s">
        <v>2161</v>
      </c>
      <c r="AM1923" t="s">
        <v>119</v>
      </c>
      <c r="AP19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Row],[Comentário]]=back!C1924,back!B1924,""))))))))</f>
        <v/>
      </c>
      <c r="AQ19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4" spans="1:44" x14ac:dyDescent="0.25">
      <c r="A1924" t="s">
        <v>5298</v>
      </c>
      <c r="B1924">
        <v>136465464</v>
      </c>
      <c r="C1924" t="s">
        <v>62</v>
      </c>
      <c r="E1924">
        <v>28546839</v>
      </c>
      <c r="F1924" t="s">
        <v>2155</v>
      </c>
      <c r="G1924" t="s">
        <v>101</v>
      </c>
      <c r="I1924">
        <v>41028502</v>
      </c>
      <c r="J1924" t="s">
        <v>2154</v>
      </c>
      <c r="K1924" s="9">
        <v>45649.449571759258</v>
      </c>
      <c r="L1924" s="9">
        <v>45649.448912037034</v>
      </c>
      <c r="M1924" s="9">
        <v>45649.449571759258</v>
      </c>
      <c r="N1924" t="s">
        <v>62</v>
      </c>
      <c r="O1924" t="s">
        <v>62</v>
      </c>
      <c r="P1924" s="8">
        <v>45649</v>
      </c>
      <c r="Q1924" t="s">
        <v>3864</v>
      </c>
      <c r="R1924" t="s">
        <v>4492</v>
      </c>
      <c r="S1924" t="s">
        <v>2156</v>
      </c>
      <c r="T1924" t="s">
        <v>2157</v>
      </c>
      <c r="V1924">
        <v>551144435512</v>
      </c>
      <c r="Z1924" t="s">
        <v>106</v>
      </c>
      <c r="AA1924" t="s">
        <v>148</v>
      </c>
      <c r="AB1924" t="s">
        <v>2158</v>
      </c>
      <c r="AC1924">
        <v>25810000</v>
      </c>
      <c r="AD1924" t="s">
        <v>2159</v>
      </c>
      <c r="AE1924" t="s">
        <v>2160</v>
      </c>
      <c r="AF1924">
        <v>71</v>
      </c>
      <c r="AG1924" t="s">
        <v>2161</v>
      </c>
      <c r="AM1924" t="s">
        <v>119</v>
      </c>
      <c r="AP19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Row],[Comentário]]=back!C1925,back!B1925,""))))))))</f>
        <v/>
      </c>
      <c r="AQ19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5" spans="1:44" x14ac:dyDescent="0.25">
      <c r="A1925" t="s">
        <v>5298</v>
      </c>
      <c r="B1925">
        <v>136465338</v>
      </c>
      <c r="C1925" t="s">
        <v>62</v>
      </c>
      <c r="E1925">
        <v>28546681</v>
      </c>
      <c r="F1925" t="s">
        <v>3297</v>
      </c>
      <c r="G1925" t="s">
        <v>101</v>
      </c>
      <c r="I1925">
        <v>41028456</v>
      </c>
      <c r="J1925" t="s">
        <v>3296</v>
      </c>
      <c r="K1925" s="9">
        <v>45649.448310185187</v>
      </c>
      <c r="L1925" s="9">
        <v>45649.44798611111</v>
      </c>
      <c r="M1925" s="9">
        <v>45649.448310185187</v>
      </c>
      <c r="N1925" t="s">
        <v>62</v>
      </c>
      <c r="O1925" t="s">
        <v>62</v>
      </c>
      <c r="P1925" s="8">
        <v>45649</v>
      </c>
      <c r="Q1925" t="s">
        <v>3864</v>
      </c>
      <c r="R1925" t="s">
        <v>4493</v>
      </c>
      <c r="S1925" t="s">
        <v>3298</v>
      </c>
      <c r="T1925" t="s">
        <v>3299</v>
      </c>
      <c r="V1925">
        <v>552133225468</v>
      </c>
      <c r="Y1925" t="s">
        <v>3300</v>
      </c>
      <c r="Z1925" t="s">
        <v>106</v>
      </c>
      <c r="AA1925" t="s">
        <v>148</v>
      </c>
      <c r="AB1925" t="s">
        <v>149</v>
      </c>
      <c r="AC1925">
        <v>22451262</v>
      </c>
      <c r="AD1925" t="s">
        <v>3301</v>
      </c>
      <c r="AE1925" t="s">
        <v>3302</v>
      </c>
      <c r="AF1925">
        <v>253</v>
      </c>
      <c r="AM1925" t="s">
        <v>119</v>
      </c>
      <c r="AP19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Row],[Comentário]]=back!C1926,back!B1926,""))))))))</f>
        <v/>
      </c>
      <c r="AQ19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6" spans="1:44" x14ac:dyDescent="0.25">
      <c r="A1926" t="s">
        <v>5298</v>
      </c>
      <c r="B1926">
        <v>136465273</v>
      </c>
      <c r="C1926" t="s">
        <v>62</v>
      </c>
      <c r="E1926">
        <v>28546681</v>
      </c>
      <c r="F1926" t="s">
        <v>3297</v>
      </c>
      <c r="G1926" t="s">
        <v>101</v>
      </c>
      <c r="I1926">
        <v>41028456</v>
      </c>
      <c r="J1926" t="s">
        <v>3296</v>
      </c>
      <c r="K1926" s="9">
        <v>45649.447743055556</v>
      </c>
      <c r="L1926" s="9">
        <v>45649.447615740741</v>
      </c>
      <c r="M1926" s="9">
        <v>45649.447743055556</v>
      </c>
      <c r="N1926" t="s">
        <v>62</v>
      </c>
      <c r="O1926" t="s">
        <v>62</v>
      </c>
      <c r="P1926" s="8">
        <v>45649</v>
      </c>
      <c r="Q1926" t="s">
        <v>3864</v>
      </c>
      <c r="R1926" t="s">
        <v>4494</v>
      </c>
      <c r="S1926" t="s">
        <v>3298</v>
      </c>
      <c r="T1926" t="s">
        <v>3299</v>
      </c>
      <c r="V1926">
        <v>552133225468</v>
      </c>
      <c r="Y1926" t="s">
        <v>3300</v>
      </c>
      <c r="Z1926" t="s">
        <v>106</v>
      </c>
      <c r="AA1926" t="s">
        <v>148</v>
      </c>
      <c r="AB1926" t="s">
        <v>149</v>
      </c>
      <c r="AC1926">
        <v>22451262</v>
      </c>
      <c r="AD1926" t="s">
        <v>3301</v>
      </c>
      <c r="AE1926" t="s">
        <v>3302</v>
      </c>
      <c r="AF1926">
        <v>253</v>
      </c>
      <c r="AM1926" t="s">
        <v>119</v>
      </c>
      <c r="AP19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Row],[Comentário]]=back!C1927,back!B1927,""))))))))</f>
        <v/>
      </c>
      <c r="AQ19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7" spans="1:44" x14ac:dyDescent="0.25">
      <c r="A1927" t="s">
        <v>5298</v>
      </c>
      <c r="B1927">
        <v>136465260</v>
      </c>
      <c r="C1927" t="s">
        <v>62</v>
      </c>
      <c r="E1927">
        <v>28546681</v>
      </c>
      <c r="F1927" t="s">
        <v>3297</v>
      </c>
      <c r="G1927" t="s">
        <v>101</v>
      </c>
      <c r="I1927">
        <v>41028456</v>
      </c>
      <c r="J1927" t="s">
        <v>3296</v>
      </c>
      <c r="K1927" s="9">
        <v>45649.447569444441</v>
      </c>
      <c r="L1927" s="9">
        <v>45649.44740740741</v>
      </c>
      <c r="M1927" s="9">
        <v>45649.447569444441</v>
      </c>
      <c r="N1927" t="s">
        <v>62</v>
      </c>
      <c r="O1927" t="s">
        <v>62</v>
      </c>
      <c r="P1927" s="8">
        <v>45649</v>
      </c>
      <c r="Q1927" t="s">
        <v>3864</v>
      </c>
      <c r="R1927" t="s">
        <v>4495</v>
      </c>
      <c r="S1927" t="s">
        <v>3298</v>
      </c>
      <c r="T1927" t="s">
        <v>3299</v>
      </c>
      <c r="V1927">
        <v>552133225468</v>
      </c>
      <c r="Y1927" t="s">
        <v>3300</v>
      </c>
      <c r="Z1927" t="s">
        <v>106</v>
      </c>
      <c r="AA1927" t="s">
        <v>148</v>
      </c>
      <c r="AB1927" t="s">
        <v>149</v>
      </c>
      <c r="AC1927">
        <v>22451262</v>
      </c>
      <c r="AD1927" t="s">
        <v>3301</v>
      </c>
      <c r="AE1927" t="s">
        <v>3302</v>
      </c>
      <c r="AF1927">
        <v>253</v>
      </c>
      <c r="AM1927" t="s">
        <v>119</v>
      </c>
      <c r="AP19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Row],[Comentário]]=back!C1928,back!B1928,""))))))))</f>
        <v/>
      </c>
      <c r="AQ19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8" spans="1:44" x14ac:dyDescent="0.25">
      <c r="A1928" t="s">
        <v>5298</v>
      </c>
      <c r="B1928">
        <v>136465186</v>
      </c>
      <c r="C1928" t="s">
        <v>62</v>
      </c>
      <c r="E1928">
        <v>27297243</v>
      </c>
      <c r="F1928" t="s">
        <v>3304</v>
      </c>
      <c r="G1928" t="s">
        <v>101</v>
      </c>
      <c r="I1928">
        <v>40385857</v>
      </c>
      <c r="J1928" t="s">
        <v>3303</v>
      </c>
      <c r="K1928" s="9">
        <v>45649.446875000001</v>
      </c>
      <c r="L1928" s="9">
        <v>45649.445937500001</v>
      </c>
      <c r="M1928" s="9">
        <v>45649.446875000001</v>
      </c>
      <c r="N1928" t="s">
        <v>62</v>
      </c>
      <c r="O1928" t="s">
        <v>62</v>
      </c>
      <c r="P1928" s="8">
        <v>45649</v>
      </c>
      <c r="Q1928" t="s">
        <v>3864</v>
      </c>
      <c r="R1928" t="s">
        <v>4496</v>
      </c>
      <c r="S1928" t="s">
        <v>3305</v>
      </c>
      <c r="T1928" t="s">
        <v>3306</v>
      </c>
      <c r="V1928">
        <v>552124844594</v>
      </c>
      <c r="Y1928" t="s">
        <v>3307</v>
      </c>
      <c r="Z1928" t="s">
        <v>106</v>
      </c>
      <c r="AA1928" t="s">
        <v>148</v>
      </c>
      <c r="AB1928" t="s">
        <v>1056</v>
      </c>
      <c r="AC1928">
        <v>25230030</v>
      </c>
      <c r="AD1928" t="s">
        <v>1057</v>
      </c>
      <c r="AE1928" t="s">
        <v>3308</v>
      </c>
      <c r="AF1928">
        <v>0</v>
      </c>
      <c r="AG1928" t="s">
        <v>3309</v>
      </c>
      <c r="AM1928" t="s">
        <v>1410</v>
      </c>
      <c r="AN1928" t="s">
        <v>108</v>
      </c>
      <c r="AP19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Row],[Comentário]]=back!C1929,back!B1929,""))))))))</f>
        <v/>
      </c>
      <c r="AQ19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9" spans="1:44" x14ac:dyDescent="0.25">
      <c r="A1929" t="s">
        <v>5298</v>
      </c>
      <c r="B1929">
        <v>136465089</v>
      </c>
      <c r="C1929" t="s">
        <v>62</v>
      </c>
      <c r="E1929">
        <v>27297243</v>
      </c>
      <c r="F1929" t="s">
        <v>3304</v>
      </c>
      <c r="G1929" t="s">
        <v>101</v>
      </c>
      <c r="I1929">
        <v>40385857</v>
      </c>
      <c r="J1929" t="s">
        <v>3303</v>
      </c>
      <c r="K1929" s="9">
        <v>45649.445949074077</v>
      </c>
      <c r="L1929" s="9">
        <v>45649.445497685185</v>
      </c>
      <c r="M1929" s="9">
        <v>45649.445949074077</v>
      </c>
      <c r="N1929" t="s">
        <v>62</v>
      </c>
      <c r="O1929" t="s">
        <v>62</v>
      </c>
      <c r="P1929" s="8">
        <v>45649</v>
      </c>
      <c r="Q1929" t="s">
        <v>3864</v>
      </c>
      <c r="R1929" t="s">
        <v>4497</v>
      </c>
      <c r="S1929" t="s">
        <v>3305</v>
      </c>
      <c r="T1929" t="s">
        <v>3306</v>
      </c>
      <c r="V1929">
        <v>552124844594</v>
      </c>
      <c r="Y1929" t="s">
        <v>3307</v>
      </c>
      <c r="Z1929" t="s">
        <v>106</v>
      </c>
      <c r="AA1929" t="s">
        <v>148</v>
      </c>
      <c r="AB1929" t="s">
        <v>1056</v>
      </c>
      <c r="AC1929">
        <v>25230030</v>
      </c>
      <c r="AD1929" t="s">
        <v>1057</v>
      </c>
      <c r="AE1929" t="s">
        <v>3308</v>
      </c>
      <c r="AF1929">
        <v>0</v>
      </c>
      <c r="AG1929" t="s">
        <v>3309</v>
      </c>
      <c r="AM1929" t="s">
        <v>1410</v>
      </c>
      <c r="AN1929" t="s">
        <v>108</v>
      </c>
      <c r="AP19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Row],[Comentário]]=back!C1930,back!B1930,""))))))))</f>
        <v/>
      </c>
      <c r="AQ19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0" spans="1:44" x14ac:dyDescent="0.25">
      <c r="A1930" t="s">
        <v>5298</v>
      </c>
      <c r="B1930">
        <v>136465006</v>
      </c>
      <c r="C1930" t="s">
        <v>62</v>
      </c>
      <c r="E1930">
        <v>27297243</v>
      </c>
      <c r="F1930" t="s">
        <v>3304</v>
      </c>
      <c r="G1930" t="s">
        <v>101</v>
      </c>
      <c r="I1930">
        <v>40385857</v>
      </c>
      <c r="J1930" t="s">
        <v>3303</v>
      </c>
      <c r="K1930" s="9">
        <v>45649.445173611108</v>
      </c>
      <c r="L1930" s="9">
        <v>45649.444872685184</v>
      </c>
      <c r="M1930" s="9">
        <v>45649.445173611108</v>
      </c>
      <c r="N1930" t="s">
        <v>62</v>
      </c>
      <c r="O1930" t="s">
        <v>62</v>
      </c>
      <c r="P1930" s="8">
        <v>45649</v>
      </c>
      <c r="Q1930" t="s">
        <v>3864</v>
      </c>
      <c r="R1930" t="s">
        <v>4498</v>
      </c>
      <c r="S1930" t="s">
        <v>3305</v>
      </c>
      <c r="T1930" t="s">
        <v>3306</v>
      </c>
      <c r="V1930">
        <v>552124844594</v>
      </c>
      <c r="Y1930" t="s">
        <v>3307</v>
      </c>
      <c r="Z1930" t="s">
        <v>106</v>
      </c>
      <c r="AA1930" t="s">
        <v>148</v>
      </c>
      <c r="AB1930" t="s">
        <v>1056</v>
      </c>
      <c r="AC1930">
        <v>25230030</v>
      </c>
      <c r="AD1930" t="s">
        <v>1057</v>
      </c>
      <c r="AE1930" t="s">
        <v>3308</v>
      </c>
      <c r="AF1930">
        <v>0</v>
      </c>
      <c r="AG1930" t="s">
        <v>3309</v>
      </c>
      <c r="AM1930" t="s">
        <v>1410</v>
      </c>
      <c r="AN1930" t="s">
        <v>108</v>
      </c>
      <c r="AP19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Row],[Comentário]]=back!C1931,back!B1931,""))))))))</f>
        <v/>
      </c>
      <c r="AQ19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1" spans="1:44" x14ac:dyDescent="0.25">
      <c r="A1931" t="s">
        <v>5298</v>
      </c>
      <c r="B1931">
        <v>136408811</v>
      </c>
      <c r="C1931" t="s">
        <v>62</v>
      </c>
      <c r="E1931">
        <v>27302630</v>
      </c>
      <c r="F1931" t="s">
        <v>311</v>
      </c>
      <c r="G1931" t="s">
        <v>101</v>
      </c>
      <c r="I1931">
        <v>40389021</v>
      </c>
      <c r="J1931" t="s">
        <v>310</v>
      </c>
      <c r="K1931" s="9">
        <v>45646.432708333334</v>
      </c>
      <c r="L1931" s="9">
        <v>45649.431944444441</v>
      </c>
      <c r="M1931" s="9">
        <v>45649.443564814814</v>
      </c>
      <c r="N1931" t="s">
        <v>62</v>
      </c>
      <c r="O1931" t="s">
        <v>62</v>
      </c>
      <c r="P1931" s="8">
        <v>45649</v>
      </c>
      <c r="R1931" t="s">
        <v>3874</v>
      </c>
      <c r="S1931" t="s">
        <v>312</v>
      </c>
      <c r="T1931" t="s">
        <v>313</v>
      </c>
      <c r="Y1931" t="s">
        <v>314</v>
      </c>
      <c r="Z1931" t="s">
        <v>106</v>
      </c>
      <c r="AA1931" t="s">
        <v>315</v>
      </c>
      <c r="AB1931" t="s">
        <v>316</v>
      </c>
      <c r="AC1931">
        <v>84130000</v>
      </c>
      <c r="AD1931" t="s">
        <v>317</v>
      </c>
      <c r="AE1931" t="s">
        <v>318</v>
      </c>
      <c r="AF1931">
        <v>1705</v>
      </c>
      <c r="AM1931" t="s">
        <v>256</v>
      </c>
      <c r="AN1931" t="s">
        <v>108</v>
      </c>
      <c r="AP19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Row],[Comentário]]=back!C1932,back!B1932,""))))))))</f>
        <v/>
      </c>
      <c r="AQ19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2" spans="1:44" x14ac:dyDescent="0.25">
      <c r="A1932" t="s">
        <v>5298</v>
      </c>
      <c r="B1932">
        <v>136417051</v>
      </c>
      <c r="C1932" t="s">
        <v>62</v>
      </c>
      <c r="E1932">
        <v>27544306</v>
      </c>
      <c r="F1932" t="s">
        <v>304</v>
      </c>
      <c r="G1932" t="s">
        <v>101</v>
      </c>
      <c r="I1932">
        <v>40502726</v>
      </c>
      <c r="J1932" t="s">
        <v>303</v>
      </c>
      <c r="K1932" s="9">
        <v>45646.480995370373</v>
      </c>
      <c r="L1932" s="9">
        <v>45649.438888888886</v>
      </c>
      <c r="M1932" s="9">
        <v>45649.443124999998</v>
      </c>
      <c r="N1932" t="s">
        <v>62</v>
      </c>
      <c r="O1932" t="s">
        <v>62</v>
      </c>
      <c r="P1932" s="8">
        <v>45649</v>
      </c>
      <c r="R1932" t="s">
        <v>3874</v>
      </c>
      <c r="S1932" t="s">
        <v>305</v>
      </c>
      <c r="T1932" t="s">
        <v>4962</v>
      </c>
      <c r="V1932">
        <v>553733331771</v>
      </c>
      <c r="Y1932" t="s">
        <v>306</v>
      </c>
      <c r="Z1932" t="s">
        <v>106</v>
      </c>
      <c r="AA1932" t="s">
        <v>159</v>
      </c>
      <c r="AB1932" t="s">
        <v>307</v>
      </c>
      <c r="AC1932">
        <v>35534000</v>
      </c>
      <c r="AD1932" t="s">
        <v>308</v>
      </c>
      <c r="AE1932" t="s">
        <v>309</v>
      </c>
      <c r="AF1932">
        <v>146</v>
      </c>
      <c r="AM1932" t="s">
        <v>222</v>
      </c>
      <c r="AN1932" t="s">
        <v>108</v>
      </c>
      <c r="AP19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Row],[Comentário]]=back!C1933,back!B1933,""))))))))</f>
        <v/>
      </c>
      <c r="AQ19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3" spans="1:44" x14ac:dyDescent="0.25">
      <c r="A1933" t="s">
        <v>5298</v>
      </c>
      <c r="B1933">
        <v>136412256</v>
      </c>
      <c r="C1933" t="s">
        <v>62</v>
      </c>
      <c r="E1933">
        <v>27542550</v>
      </c>
      <c r="F1933" t="s">
        <v>289</v>
      </c>
      <c r="G1933" t="s">
        <v>101</v>
      </c>
      <c r="I1933">
        <v>40501776</v>
      </c>
      <c r="J1933" t="s">
        <v>288</v>
      </c>
      <c r="K1933" s="9">
        <v>45646.455717592595</v>
      </c>
      <c r="L1933" s="9">
        <v>45649.454861111109</v>
      </c>
      <c r="M1933" s="9">
        <v>45649.442465277774</v>
      </c>
      <c r="N1933" t="s">
        <v>62</v>
      </c>
      <c r="O1933" t="s">
        <v>62</v>
      </c>
      <c r="P1933" s="8">
        <v>45649</v>
      </c>
      <c r="R1933" t="s">
        <v>4499</v>
      </c>
      <c r="S1933" t="s">
        <v>290</v>
      </c>
      <c r="Y1933" t="s">
        <v>291</v>
      </c>
      <c r="Z1933" t="s">
        <v>106</v>
      </c>
      <c r="AA1933" t="s">
        <v>107</v>
      </c>
      <c r="AB1933" t="s">
        <v>292</v>
      </c>
      <c r="AC1933">
        <v>13213009</v>
      </c>
      <c r="AD1933" t="s">
        <v>293</v>
      </c>
      <c r="AE1933" t="s">
        <v>294</v>
      </c>
      <c r="AF1933">
        <v>2000</v>
      </c>
      <c r="AM1933" t="s">
        <v>222</v>
      </c>
      <c r="AN1933" t="s">
        <v>108</v>
      </c>
      <c r="AP19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Row],[Comentário]]=back!C1934,back!B1934,""))))))))</f>
        <v/>
      </c>
      <c r="AQ19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4" spans="1:44" x14ac:dyDescent="0.25">
      <c r="A1934" t="s">
        <v>5298</v>
      </c>
      <c r="B1934">
        <v>136464692</v>
      </c>
      <c r="C1934" t="s">
        <v>62</v>
      </c>
      <c r="E1934">
        <v>27542550</v>
      </c>
      <c r="F1934" t="s">
        <v>289</v>
      </c>
      <c r="G1934" t="s">
        <v>101</v>
      </c>
      <c r="I1934">
        <v>40501776</v>
      </c>
      <c r="J1934" t="s">
        <v>288</v>
      </c>
      <c r="K1934" s="9">
        <v>45649.442303240743</v>
      </c>
      <c r="L1934" s="9">
        <v>45649.440775462965</v>
      </c>
      <c r="M1934" s="9">
        <v>45649.442303240743</v>
      </c>
      <c r="N1934" t="s">
        <v>62</v>
      </c>
      <c r="O1934" t="s">
        <v>62</v>
      </c>
      <c r="P1934" s="8">
        <v>45649</v>
      </c>
      <c r="Q1934" t="s">
        <v>3864</v>
      </c>
      <c r="R1934" t="s">
        <v>3982</v>
      </c>
      <c r="S1934" t="s">
        <v>290</v>
      </c>
      <c r="Y1934" t="s">
        <v>291</v>
      </c>
      <c r="Z1934" t="s">
        <v>106</v>
      </c>
      <c r="AA1934" t="s">
        <v>107</v>
      </c>
      <c r="AB1934" t="s">
        <v>292</v>
      </c>
      <c r="AC1934">
        <v>13213009</v>
      </c>
      <c r="AD1934" t="s">
        <v>293</v>
      </c>
      <c r="AE1934" t="s">
        <v>294</v>
      </c>
      <c r="AF1934">
        <v>2000</v>
      </c>
      <c r="AM1934" t="s">
        <v>222</v>
      </c>
      <c r="AN1934" t="s">
        <v>108</v>
      </c>
      <c r="AP19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Row],[Comentário]]=back!C1935,back!B1935,""))))))))</f>
        <v/>
      </c>
      <c r="AQ19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5" spans="1:44" x14ac:dyDescent="0.25">
      <c r="A1935" t="s">
        <v>5298</v>
      </c>
      <c r="B1935">
        <v>136464550</v>
      </c>
      <c r="C1935" t="s">
        <v>62</v>
      </c>
      <c r="E1935">
        <v>27542550</v>
      </c>
      <c r="F1935" t="s">
        <v>289</v>
      </c>
      <c r="G1935" t="s">
        <v>101</v>
      </c>
      <c r="I1935">
        <v>40501776</v>
      </c>
      <c r="J1935" t="s">
        <v>288</v>
      </c>
      <c r="K1935" s="9">
        <v>45649.440787037034</v>
      </c>
      <c r="L1935" s="9">
        <v>45649.440613425926</v>
      </c>
      <c r="M1935" s="9">
        <v>45649.440787037034</v>
      </c>
      <c r="N1935" t="s">
        <v>62</v>
      </c>
      <c r="O1935" t="s">
        <v>62</v>
      </c>
      <c r="P1935" s="8">
        <v>45649</v>
      </c>
      <c r="Q1935" t="s">
        <v>3864</v>
      </c>
      <c r="R1935" t="s">
        <v>3982</v>
      </c>
      <c r="S1935" t="s">
        <v>290</v>
      </c>
      <c r="Y1935" t="s">
        <v>291</v>
      </c>
      <c r="Z1935" t="s">
        <v>106</v>
      </c>
      <c r="AA1935" t="s">
        <v>107</v>
      </c>
      <c r="AB1935" t="s">
        <v>292</v>
      </c>
      <c r="AC1935">
        <v>13213009</v>
      </c>
      <c r="AD1935" t="s">
        <v>293</v>
      </c>
      <c r="AE1935" t="s">
        <v>294</v>
      </c>
      <c r="AF1935">
        <v>2000</v>
      </c>
      <c r="AM1935" t="s">
        <v>222</v>
      </c>
      <c r="AN1935" t="s">
        <v>108</v>
      </c>
      <c r="AP19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Row],[Comentário]]=back!C1936,back!B1936,""))))))))</f>
        <v/>
      </c>
      <c r="AQ19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6" spans="1:44" x14ac:dyDescent="0.25">
      <c r="A1936" t="s">
        <v>5298</v>
      </c>
      <c r="B1936">
        <v>136464478</v>
      </c>
      <c r="C1936" t="s">
        <v>62</v>
      </c>
      <c r="E1936">
        <v>27544306</v>
      </c>
      <c r="F1936" t="s">
        <v>304</v>
      </c>
      <c r="G1936" t="s">
        <v>101</v>
      </c>
      <c r="I1936">
        <v>40502726</v>
      </c>
      <c r="J1936" t="s">
        <v>303</v>
      </c>
      <c r="K1936" s="9">
        <v>45649.440115740741</v>
      </c>
      <c r="L1936" s="9">
        <v>45649.43917824074</v>
      </c>
      <c r="M1936" s="9">
        <v>45649.440115740741</v>
      </c>
      <c r="N1936" t="s">
        <v>62</v>
      </c>
      <c r="O1936" t="s">
        <v>62</v>
      </c>
      <c r="P1936" s="8">
        <v>45649</v>
      </c>
      <c r="Q1936" t="s">
        <v>3864</v>
      </c>
      <c r="R1936" t="s">
        <v>3985</v>
      </c>
      <c r="S1936" t="s">
        <v>305</v>
      </c>
      <c r="T1936" t="s">
        <v>4962</v>
      </c>
      <c r="V1936">
        <v>553733331771</v>
      </c>
      <c r="Y1936" t="s">
        <v>306</v>
      </c>
      <c r="Z1936" t="s">
        <v>106</v>
      </c>
      <c r="AA1936" t="s">
        <v>159</v>
      </c>
      <c r="AB1936" t="s">
        <v>307</v>
      </c>
      <c r="AC1936">
        <v>35534000</v>
      </c>
      <c r="AD1936" t="s">
        <v>308</v>
      </c>
      <c r="AE1936" t="s">
        <v>309</v>
      </c>
      <c r="AF1936">
        <v>146</v>
      </c>
      <c r="AM1936" t="s">
        <v>222</v>
      </c>
      <c r="AN1936" t="s">
        <v>108</v>
      </c>
      <c r="AP19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Row],[Comentário]]=back!C1937,back!B1937,""))))))))</f>
        <v/>
      </c>
      <c r="AQ19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7" spans="1:44" x14ac:dyDescent="0.25">
      <c r="A1937" t="s">
        <v>5298</v>
      </c>
      <c r="B1937">
        <v>136464296</v>
      </c>
      <c r="C1937" t="s">
        <v>62</v>
      </c>
      <c r="E1937">
        <v>27302630</v>
      </c>
      <c r="F1937" t="s">
        <v>311</v>
      </c>
      <c r="G1937" t="s">
        <v>101</v>
      </c>
      <c r="I1937">
        <v>40389021</v>
      </c>
      <c r="J1937" t="s">
        <v>310</v>
      </c>
      <c r="K1937" s="9">
        <v>45649.438287037039</v>
      </c>
      <c r="L1937" s="9">
        <v>45649.437557870369</v>
      </c>
      <c r="M1937" s="9">
        <v>45649.438287037039</v>
      </c>
      <c r="N1937" t="s">
        <v>62</v>
      </c>
      <c r="O1937" t="s">
        <v>62</v>
      </c>
      <c r="P1937" s="8">
        <v>45649</v>
      </c>
      <c r="Q1937" t="s">
        <v>3864</v>
      </c>
      <c r="R1937" t="s">
        <v>4500</v>
      </c>
      <c r="S1937" t="s">
        <v>312</v>
      </c>
      <c r="T1937" t="s">
        <v>313</v>
      </c>
      <c r="Y1937" t="s">
        <v>314</v>
      </c>
      <c r="Z1937" t="s">
        <v>106</v>
      </c>
      <c r="AA1937" t="s">
        <v>315</v>
      </c>
      <c r="AB1937" t="s">
        <v>316</v>
      </c>
      <c r="AC1937">
        <v>84130000</v>
      </c>
      <c r="AD1937" t="s">
        <v>317</v>
      </c>
      <c r="AE1937" t="s">
        <v>318</v>
      </c>
      <c r="AF1937">
        <v>1705</v>
      </c>
      <c r="AM1937" t="s">
        <v>256</v>
      </c>
      <c r="AN1937" t="s">
        <v>108</v>
      </c>
      <c r="AP19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Row],[Comentário]]=back!C1938,back!B1938,""))))))))</f>
        <v/>
      </c>
      <c r="AQ19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8" spans="1:44" x14ac:dyDescent="0.25">
      <c r="A1938" t="s">
        <v>5298</v>
      </c>
      <c r="B1938">
        <v>136464046</v>
      </c>
      <c r="C1938" t="s">
        <v>62</v>
      </c>
      <c r="E1938">
        <v>27302630</v>
      </c>
      <c r="F1938" t="s">
        <v>311</v>
      </c>
      <c r="G1938" t="s">
        <v>101</v>
      </c>
      <c r="I1938">
        <v>40389021</v>
      </c>
      <c r="J1938" t="s">
        <v>310</v>
      </c>
      <c r="K1938" s="9">
        <v>45649.436585648145</v>
      </c>
      <c r="L1938" s="9">
        <v>45649.436435185184</v>
      </c>
      <c r="M1938" s="9">
        <v>45649.436585648145</v>
      </c>
      <c r="N1938" t="s">
        <v>62</v>
      </c>
      <c r="O1938" t="s">
        <v>62</v>
      </c>
      <c r="P1938" s="8">
        <v>45649</v>
      </c>
      <c r="Q1938" t="s">
        <v>3864</v>
      </c>
      <c r="R1938" t="s">
        <v>4501</v>
      </c>
      <c r="S1938" t="s">
        <v>312</v>
      </c>
      <c r="T1938" t="s">
        <v>313</v>
      </c>
      <c r="Y1938" t="s">
        <v>314</v>
      </c>
      <c r="Z1938" t="s">
        <v>106</v>
      </c>
      <c r="AA1938" t="s">
        <v>315</v>
      </c>
      <c r="AB1938" t="s">
        <v>316</v>
      </c>
      <c r="AC1938">
        <v>84130000</v>
      </c>
      <c r="AD1938" t="s">
        <v>317</v>
      </c>
      <c r="AE1938" t="s">
        <v>318</v>
      </c>
      <c r="AF1938">
        <v>1705</v>
      </c>
      <c r="AM1938" t="s">
        <v>256</v>
      </c>
      <c r="AN1938" t="s">
        <v>108</v>
      </c>
      <c r="AP19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Row],[Comentário]]=back!C1939,back!B1939,""))))))))</f>
        <v/>
      </c>
      <c r="AQ19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9" spans="1:44" x14ac:dyDescent="0.25">
      <c r="A1939" t="s">
        <v>5298</v>
      </c>
      <c r="B1939">
        <v>136464027</v>
      </c>
      <c r="C1939" t="s">
        <v>62</v>
      </c>
      <c r="E1939">
        <v>27302630</v>
      </c>
      <c r="F1939" t="s">
        <v>311</v>
      </c>
      <c r="G1939" t="s">
        <v>101</v>
      </c>
      <c r="I1939">
        <v>40389021</v>
      </c>
      <c r="J1939" t="s">
        <v>310</v>
      </c>
      <c r="K1939" s="9">
        <v>45649.436400462961</v>
      </c>
      <c r="L1939" s="9">
        <v>45649.435532407406</v>
      </c>
      <c r="M1939" s="9">
        <v>45649.436400462961</v>
      </c>
      <c r="N1939" t="s">
        <v>62</v>
      </c>
      <c r="O1939" t="s">
        <v>62</v>
      </c>
      <c r="P1939" s="8">
        <v>45649</v>
      </c>
      <c r="Q1939" t="s">
        <v>3864</v>
      </c>
      <c r="R1939" t="s">
        <v>4500</v>
      </c>
      <c r="S1939" t="s">
        <v>312</v>
      </c>
      <c r="T1939" t="s">
        <v>313</v>
      </c>
      <c r="Y1939" t="s">
        <v>314</v>
      </c>
      <c r="Z1939" t="s">
        <v>106</v>
      </c>
      <c r="AA1939" t="s">
        <v>315</v>
      </c>
      <c r="AB1939" t="s">
        <v>316</v>
      </c>
      <c r="AC1939">
        <v>84130000</v>
      </c>
      <c r="AD1939" t="s">
        <v>317</v>
      </c>
      <c r="AE1939" t="s">
        <v>318</v>
      </c>
      <c r="AF1939">
        <v>1705</v>
      </c>
      <c r="AM1939" t="s">
        <v>256</v>
      </c>
      <c r="AN1939" t="s">
        <v>108</v>
      </c>
      <c r="AP19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Row],[Comentário]]=back!C1940,back!B1940,""))))))))</f>
        <v/>
      </c>
      <c r="AQ19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0" spans="1:44" x14ac:dyDescent="0.25">
      <c r="A1940" t="s">
        <v>5298</v>
      </c>
      <c r="B1940">
        <v>136463469</v>
      </c>
      <c r="C1940" t="s">
        <v>62</v>
      </c>
      <c r="E1940">
        <v>26698683</v>
      </c>
      <c r="F1940" t="s">
        <v>5261</v>
      </c>
      <c r="G1940" t="s">
        <v>101</v>
      </c>
      <c r="I1940">
        <v>39813196</v>
      </c>
      <c r="J1940" t="s">
        <v>3310</v>
      </c>
      <c r="K1940" s="9">
        <v>45649.430474537039</v>
      </c>
      <c r="L1940" s="9">
        <v>45649.430555555555</v>
      </c>
      <c r="M1940" s="9">
        <v>45649.430474537039</v>
      </c>
      <c r="N1940" t="s">
        <v>62</v>
      </c>
      <c r="O1940" t="s">
        <v>62</v>
      </c>
      <c r="P1940" s="8">
        <v>45649</v>
      </c>
      <c r="Q1940" t="s">
        <v>3868</v>
      </c>
      <c r="R1940" t="s">
        <v>41</v>
      </c>
      <c r="S1940" t="s">
        <v>3311</v>
      </c>
      <c r="T1940" t="s">
        <v>3312</v>
      </c>
      <c r="V1940">
        <v>558433166874</v>
      </c>
      <c r="Z1940" t="s">
        <v>106</v>
      </c>
      <c r="AA1940" t="s">
        <v>432</v>
      </c>
      <c r="AB1940" t="s">
        <v>3313</v>
      </c>
      <c r="AC1940">
        <v>59600900</v>
      </c>
      <c r="AD1940" t="s">
        <v>161</v>
      </c>
      <c r="AE1940" t="s">
        <v>3314</v>
      </c>
      <c r="AF1940">
        <v>58</v>
      </c>
      <c r="AM1940" t="s">
        <v>1410</v>
      </c>
      <c r="AN1940" t="s">
        <v>108</v>
      </c>
      <c r="AP19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Row],[Comentário]]=back!C1941,back!B1941,""))))))))</f>
        <v/>
      </c>
      <c r="AQ19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1" spans="1:44" x14ac:dyDescent="0.25">
      <c r="A1941" t="s">
        <v>5298</v>
      </c>
      <c r="B1941">
        <v>136463115</v>
      </c>
      <c r="C1941" t="s">
        <v>62</v>
      </c>
      <c r="E1941">
        <v>26698683</v>
      </c>
      <c r="F1941" t="s">
        <v>5261</v>
      </c>
      <c r="G1941" t="s">
        <v>101</v>
      </c>
      <c r="I1941">
        <v>39813196</v>
      </c>
      <c r="J1941" t="s">
        <v>3310</v>
      </c>
      <c r="K1941" s="9">
        <v>45649.427349537036</v>
      </c>
      <c r="L1941" s="9">
        <v>45649.425405092596</v>
      </c>
      <c r="M1941" s="9">
        <v>45649.427349537036</v>
      </c>
      <c r="N1941" t="s">
        <v>62</v>
      </c>
      <c r="O1941" t="s">
        <v>62</v>
      </c>
      <c r="P1941" s="8">
        <v>45649</v>
      </c>
      <c r="Q1941" t="s">
        <v>3864</v>
      </c>
      <c r="R1941" t="s">
        <v>4502</v>
      </c>
      <c r="S1941" t="s">
        <v>3311</v>
      </c>
      <c r="T1941" t="s">
        <v>3312</v>
      </c>
      <c r="V1941">
        <v>558433166874</v>
      </c>
      <c r="Z1941" t="s">
        <v>106</v>
      </c>
      <c r="AA1941" t="s">
        <v>432</v>
      </c>
      <c r="AB1941" t="s">
        <v>3313</v>
      </c>
      <c r="AC1941">
        <v>59600900</v>
      </c>
      <c r="AD1941" t="s">
        <v>161</v>
      </c>
      <c r="AE1941" t="s">
        <v>3314</v>
      </c>
      <c r="AF1941">
        <v>58</v>
      </c>
      <c r="AM1941" t="s">
        <v>1410</v>
      </c>
      <c r="AN1941" t="s">
        <v>108</v>
      </c>
      <c r="AP19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Row],[Comentário]]=back!C1942,back!B1942,""))))))))</f>
        <v/>
      </c>
      <c r="AQ19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2" spans="1:44" x14ac:dyDescent="0.25">
      <c r="A1942" t="s">
        <v>5298</v>
      </c>
      <c r="B1942">
        <v>136462890</v>
      </c>
      <c r="C1942" t="s">
        <v>62</v>
      </c>
      <c r="E1942">
        <v>26698683</v>
      </c>
      <c r="F1942" t="s">
        <v>5261</v>
      </c>
      <c r="G1942" t="s">
        <v>101</v>
      </c>
      <c r="I1942">
        <v>39813196</v>
      </c>
      <c r="J1942" t="s">
        <v>3310</v>
      </c>
      <c r="K1942" s="9">
        <v>45649.425428240742</v>
      </c>
      <c r="L1942" s="9">
        <v>45649.425173611111</v>
      </c>
      <c r="M1942" s="9">
        <v>45649.425428240742</v>
      </c>
      <c r="N1942" t="s">
        <v>62</v>
      </c>
      <c r="O1942" t="s">
        <v>62</v>
      </c>
      <c r="P1942" s="8">
        <v>45649</v>
      </c>
      <c r="Q1942" t="s">
        <v>3864</v>
      </c>
      <c r="R1942" t="s">
        <v>4503</v>
      </c>
      <c r="S1942" t="s">
        <v>3311</v>
      </c>
      <c r="T1942" t="s">
        <v>3312</v>
      </c>
      <c r="V1942">
        <v>558433166874</v>
      </c>
      <c r="Z1942" t="s">
        <v>106</v>
      </c>
      <c r="AA1942" t="s">
        <v>432</v>
      </c>
      <c r="AB1942" t="s">
        <v>3313</v>
      </c>
      <c r="AC1942">
        <v>59600900</v>
      </c>
      <c r="AD1942" t="s">
        <v>161</v>
      </c>
      <c r="AE1942" t="s">
        <v>3314</v>
      </c>
      <c r="AF1942">
        <v>58</v>
      </c>
      <c r="AM1942" t="s">
        <v>1410</v>
      </c>
      <c r="AN1942" t="s">
        <v>108</v>
      </c>
      <c r="AP19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Row],[Comentário]]=back!C1943,back!B1943,""))))))))</f>
        <v/>
      </c>
      <c r="AQ19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3" spans="1:44" x14ac:dyDescent="0.25">
      <c r="A1943" t="s">
        <v>5298</v>
      </c>
      <c r="B1943">
        <v>136462860</v>
      </c>
      <c r="C1943" t="s">
        <v>62</v>
      </c>
      <c r="E1943">
        <v>26698683</v>
      </c>
      <c r="F1943" t="s">
        <v>5261</v>
      </c>
      <c r="G1943" t="s">
        <v>101</v>
      </c>
      <c r="I1943">
        <v>39813196</v>
      </c>
      <c r="J1943" t="s">
        <v>3310</v>
      </c>
      <c r="K1943" s="9">
        <v>45649.425219907411</v>
      </c>
      <c r="L1943" s="9">
        <v>45649.424317129633</v>
      </c>
      <c r="M1943" s="9">
        <v>45649.42523148148</v>
      </c>
      <c r="N1943" t="s">
        <v>62</v>
      </c>
      <c r="O1943" t="s">
        <v>62</v>
      </c>
      <c r="P1943" s="8">
        <v>45649</v>
      </c>
      <c r="Q1943" t="s">
        <v>3864</v>
      </c>
      <c r="R1943" t="s">
        <v>4504</v>
      </c>
      <c r="S1943" t="s">
        <v>3311</v>
      </c>
      <c r="T1943" t="s">
        <v>3312</v>
      </c>
      <c r="V1943">
        <v>558433166874</v>
      </c>
      <c r="Z1943" t="s">
        <v>106</v>
      </c>
      <c r="AA1943" t="s">
        <v>432</v>
      </c>
      <c r="AB1943" t="s">
        <v>3313</v>
      </c>
      <c r="AC1943">
        <v>59600900</v>
      </c>
      <c r="AD1943" t="s">
        <v>161</v>
      </c>
      <c r="AE1943" t="s">
        <v>3314</v>
      </c>
      <c r="AF1943">
        <v>58</v>
      </c>
      <c r="AM1943" t="s">
        <v>1410</v>
      </c>
      <c r="AN1943" t="s">
        <v>108</v>
      </c>
      <c r="AP19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Row],[Comentário]]=back!C1944,back!B1944,""))))))))</f>
        <v/>
      </c>
      <c r="AQ19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4" spans="1:44" x14ac:dyDescent="0.25">
      <c r="A1944" t="s">
        <v>5298</v>
      </c>
      <c r="B1944">
        <v>136462670</v>
      </c>
      <c r="C1944" t="s">
        <v>62</v>
      </c>
      <c r="E1944">
        <v>28546156</v>
      </c>
      <c r="F1944" t="s">
        <v>2738</v>
      </c>
      <c r="G1944" t="s">
        <v>101</v>
      </c>
      <c r="I1944">
        <v>41028158</v>
      </c>
      <c r="J1944" t="s">
        <v>2737</v>
      </c>
      <c r="K1944" s="9">
        <v>45649.42324074074</v>
      </c>
      <c r="L1944" s="9">
        <v>45649.422673611109</v>
      </c>
      <c r="M1944" s="9">
        <v>45649.42324074074</v>
      </c>
      <c r="N1944" t="s">
        <v>62</v>
      </c>
      <c r="O1944" t="s">
        <v>62</v>
      </c>
      <c r="P1944" s="8">
        <v>45649</v>
      </c>
      <c r="Q1944" t="s">
        <v>3864</v>
      </c>
      <c r="R1944" t="s">
        <v>4505</v>
      </c>
      <c r="S1944" t="s">
        <v>2739</v>
      </c>
      <c r="Z1944" t="s">
        <v>106</v>
      </c>
      <c r="AA1944" t="s">
        <v>148</v>
      </c>
      <c r="AB1944" t="s">
        <v>2740</v>
      </c>
      <c r="AC1944">
        <v>28950000</v>
      </c>
      <c r="AD1944" t="s">
        <v>2741</v>
      </c>
      <c r="AE1944" t="s">
        <v>2742</v>
      </c>
      <c r="AF1944">
        <v>4</v>
      </c>
      <c r="AM1944" t="s">
        <v>119</v>
      </c>
      <c r="AP19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Row],[Comentário]]=back!C1945,back!B1945,""))))))))</f>
        <v/>
      </c>
      <c r="AQ19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5" spans="1:44" x14ac:dyDescent="0.25">
      <c r="A1945" t="s">
        <v>5298</v>
      </c>
      <c r="B1945">
        <v>136462475</v>
      </c>
      <c r="C1945" t="s">
        <v>62</v>
      </c>
      <c r="E1945">
        <v>27427616</v>
      </c>
      <c r="F1945" t="s">
        <v>3316</v>
      </c>
      <c r="G1945" t="s">
        <v>101</v>
      </c>
      <c r="I1945">
        <v>40411038</v>
      </c>
      <c r="J1945" t="s">
        <v>3315</v>
      </c>
      <c r="K1945" s="9">
        <v>45649.421319444446</v>
      </c>
      <c r="L1945" s="9">
        <v>45649.420532407406</v>
      </c>
      <c r="M1945" s="9">
        <v>45649.421319444446</v>
      </c>
      <c r="N1945" t="s">
        <v>62</v>
      </c>
      <c r="O1945" t="s">
        <v>62</v>
      </c>
      <c r="P1945" s="8">
        <v>45649</v>
      </c>
      <c r="Q1945" t="s">
        <v>3864</v>
      </c>
      <c r="R1945" t="s">
        <v>4506</v>
      </c>
      <c r="S1945" t="s">
        <v>3317</v>
      </c>
      <c r="T1945" t="s">
        <v>3318</v>
      </c>
      <c r="V1945">
        <v>552127912909</v>
      </c>
      <c r="Z1945" t="s">
        <v>106</v>
      </c>
      <c r="AA1945" t="s">
        <v>148</v>
      </c>
      <c r="AB1945" t="s">
        <v>2487</v>
      </c>
      <c r="AC1945">
        <v>26510010</v>
      </c>
      <c r="AD1945" t="s">
        <v>161</v>
      </c>
      <c r="AE1945" t="s">
        <v>3116</v>
      </c>
      <c r="AF1945">
        <v>35</v>
      </c>
      <c r="AG1945" t="s">
        <v>3319</v>
      </c>
      <c r="AM1945" t="s">
        <v>119</v>
      </c>
      <c r="AN1945" t="s">
        <v>258</v>
      </c>
      <c r="AP19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Row],[Comentário]]=back!C1946,back!B1946,""))))))))</f>
        <v/>
      </c>
      <c r="AQ19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6" spans="1:44" x14ac:dyDescent="0.25">
      <c r="A1946" t="s">
        <v>5298</v>
      </c>
      <c r="B1946">
        <v>136462320</v>
      </c>
      <c r="C1946" t="s">
        <v>62</v>
      </c>
      <c r="E1946">
        <v>28533636</v>
      </c>
      <c r="F1946" t="s">
        <v>2768</v>
      </c>
      <c r="G1946" t="s">
        <v>101</v>
      </c>
      <c r="I1946">
        <v>41023037</v>
      </c>
      <c r="J1946" t="s">
        <v>2767</v>
      </c>
      <c r="K1946" s="9">
        <v>45649.419733796298</v>
      </c>
      <c r="L1946" s="9">
        <v>45649.418668981481</v>
      </c>
      <c r="M1946" s="9">
        <v>45649.419733796298</v>
      </c>
      <c r="N1946" t="s">
        <v>62</v>
      </c>
      <c r="O1946" t="s">
        <v>62</v>
      </c>
      <c r="P1946" s="8">
        <v>45649</v>
      </c>
      <c r="Q1946" t="s">
        <v>3864</v>
      </c>
      <c r="R1946" t="s">
        <v>4507</v>
      </c>
      <c r="S1946" t="s">
        <v>2769</v>
      </c>
      <c r="T1946" t="s">
        <v>2770</v>
      </c>
      <c r="Y1946" t="s">
        <v>2771</v>
      </c>
      <c r="Z1946" t="s">
        <v>106</v>
      </c>
      <c r="AA1946" t="s">
        <v>148</v>
      </c>
      <c r="AB1946" t="s">
        <v>2203</v>
      </c>
      <c r="AC1946">
        <v>28970000</v>
      </c>
      <c r="AD1946" t="s">
        <v>161</v>
      </c>
      <c r="AE1946" t="s">
        <v>2772</v>
      </c>
      <c r="AF1946">
        <v>5</v>
      </c>
      <c r="AM1946" t="s">
        <v>119</v>
      </c>
      <c r="AP19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Row],[Comentário]]=back!C1947,back!B1947,""))))))))</f>
        <v/>
      </c>
      <c r="AQ19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7" spans="1:44" x14ac:dyDescent="0.25">
      <c r="A1947" t="s">
        <v>5298</v>
      </c>
      <c r="B1947">
        <v>136462200</v>
      </c>
      <c r="C1947" t="s">
        <v>62</v>
      </c>
      <c r="E1947">
        <v>28533636</v>
      </c>
      <c r="F1947" t="s">
        <v>2768</v>
      </c>
      <c r="G1947" t="s">
        <v>101</v>
      </c>
      <c r="I1947">
        <v>41023037</v>
      </c>
      <c r="J1947" t="s">
        <v>2767</v>
      </c>
      <c r="K1947" s="9">
        <v>45649.418553240743</v>
      </c>
      <c r="L1947" s="9">
        <v>45649.418287037035</v>
      </c>
      <c r="M1947" s="9">
        <v>45649.418553240743</v>
      </c>
      <c r="N1947" t="s">
        <v>62</v>
      </c>
      <c r="O1947" t="s">
        <v>62</v>
      </c>
      <c r="P1947" s="8">
        <v>45649</v>
      </c>
      <c r="Q1947" t="s">
        <v>3864</v>
      </c>
      <c r="R1947" t="s">
        <v>4508</v>
      </c>
      <c r="S1947" t="s">
        <v>2769</v>
      </c>
      <c r="T1947" t="s">
        <v>2770</v>
      </c>
      <c r="Y1947" t="s">
        <v>2771</v>
      </c>
      <c r="Z1947" t="s">
        <v>106</v>
      </c>
      <c r="AA1947" t="s">
        <v>148</v>
      </c>
      <c r="AB1947" t="s">
        <v>2203</v>
      </c>
      <c r="AC1947">
        <v>28970000</v>
      </c>
      <c r="AD1947" t="s">
        <v>161</v>
      </c>
      <c r="AE1947" t="s">
        <v>2772</v>
      </c>
      <c r="AF1947">
        <v>5</v>
      </c>
      <c r="AM1947" t="s">
        <v>119</v>
      </c>
      <c r="AP19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Row],[Comentário]]=back!C1948,back!B1948,""))))))))</f>
        <v/>
      </c>
      <c r="AQ19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8" spans="1:44" x14ac:dyDescent="0.25">
      <c r="A1948" t="s">
        <v>5298</v>
      </c>
      <c r="B1948">
        <v>136462040</v>
      </c>
      <c r="C1948" t="s">
        <v>62</v>
      </c>
      <c r="E1948">
        <v>26698811</v>
      </c>
      <c r="F1948" t="s">
        <v>3321</v>
      </c>
      <c r="G1948" t="s">
        <v>101</v>
      </c>
      <c r="I1948">
        <v>39813228</v>
      </c>
      <c r="J1948" t="s">
        <v>3320</v>
      </c>
      <c r="K1948" s="9">
        <v>45649.417696759258</v>
      </c>
      <c r="L1948" s="9">
        <v>45649.417534722219</v>
      </c>
      <c r="M1948" s="9">
        <v>45649.417696759258</v>
      </c>
      <c r="N1948" t="s">
        <v>62</v>
      </c>
      <c r="O1948" t="s">
        <v>62</v>
      </c>
      <c r="P1948" s="8">
        <v>45649</v>
      </c>
      <c r="Q1948" t="s">
        <v>3864</v>
      </c>
      <c r="R1948" t="s">
        <v>4509</v>
      </c>
      <c r="S1948" t="s">
        <v>3322</v>
      </c>
      <c r="T1948" t="s">
        <v>3323</v>
      </c>
      <c r="U1948" t="s">
        <v>3323</v>
      </c>
      <c r="V1948">
        <v>5531999586331</v>
      </c>
      <c r="Y1948" t="s">
        <v>3324</v>
      </c>
      <c r="Z1948" t="s">
        <v>106</v>
      </c>
      <c r="AA1948" t="s">
        <v>159</v>
      </c>
      <c r="AB1948" t="s">
        <v>2202</v>
      </c>
      <c r="AC1948">
        <v>32150070</v>
      </c>
      <c r="AD1948" t="s">
        <v>3325</v>
      </c>
      <c r="AE1948" t="s">
        <v>3326</v>
      </c>
      <c r="AF1948">
        <v>132</v>
      </c>
      <c r="AG1948" t="s">
        <v>3327</v>
      </c>
      <c r="AM1948" t="s">
        <v>1410</v>
      </c>
      <c r="AN1948" t="s">
        <v>261</v>
      </c>
      <c r="AP19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Row],[Comentário]]=back!C1949,back!B1949,""))))))))</f>
        <v/>
      </c>
      <c r="AQ19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9" spans="1:44" x14ac:dyDescent="0.25">
      <c r="A1949" t="s">
        <v>5298</v>
      </c>
      <c r="B1949">
        <v>136462026</v>
      </c>
      <c r="C1949" t="s">
        <v>62</v>
      </c>
      <c r="E1949">
        <v>26698811</v>
      </c>
      <c r="F1949" t="s">
        <v>3321</v>
      </c>
      <c r="G1949" t="s">
        <v>101</v>
      </c>
      <c r="I1949">
        <v>39813228</v>
      </c>
      <c r="J1949" t="s">
        <v>3320</v>
      </c>
      <c r="K1949" s="9">
        <v>45649.417557870373</v>
      </c>
      <c r="L1949" s="9">
        <v>45649.417256944442</v>
      </c>
      <c r="M1949" s="9">
        <v>45649.417557870373</v>
      </c>
      <c r="N1949" t="s">
        <v>62</v>
      </c>
      <c r="O1949" t="s">
        <v>62</v>
      </c>
      <c r="P1949" s="8">
        <v>45649</v>
      </c>
      <c r="Q1949" t="s">
        <v>3864</v>
      </c>
      <c r="R1949" t="s">
        <v>4510</v>
      </c>
      <c r="S1949" t="s">
        <v>3322</v>
      </c>
      <c r="T1949" t="s">
        <v>3323</v>
      </c>
      <c r="U1949" t="s">
        <v>3323</v>
      </c>
      <c r="V1949">
        <v>5531999586331</v>
      </c>
      <c r="Y1949" t="s">
        <v>3324</v>
      </c>
      <c r="Z1949" t="s">
        <v>106</v>
      </c>
      <c r="AA1949" t="s">
        <v>159</v>
      </c>
      <c r="AB1949" t="s">
        <v>2202</v>
      </c>
      <c r="AC1949">
        <v>32150070</v>
      </c>
      <c r="AD1949" t="s">
        <v>3325</v>
      </c>
      <c r="AE1949" t="s">
        <v>3326</v>
      </c>
      <c r="AF1949">
        <v>132</v>
      </c>
      <c r="AG1949" t="s">
        <v>3327</v>
      </c>
      <c r="AM1949" t="s">
        <v>1410</v>
      </c>
      <c r="AN1949" t="s">
        <v>261</v>
      </c>
      <c r="AP19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Row],[Comentário]]=back!C1950,back!B1950,""))))))))</f>
        <v/>
      </c>
      <c r="AQ19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0" spans="1:44" x14ac:dyDescent="0.25">
      <c r="A1950" t="s">
        <v>5298</v>
      </c>
      <c r="B1950">
        <v>136462001</v>
      </c>
      <c r="C1950" t="s">
        <v>62</v>
      </c>
      <c r="E1950">
        <v>26698811</v>
      </c>
      <c r="F1950" t="s">
        <v>3321</v>
      </c>
      <c r="G1950" t="s">
        <v>101</v>
      </c>
      <c r="I1950">
        <v>39813228</v>
      </c>
      <c r="J1950" t="s">
        <v>3320</v>
      </c>
      <c r="K1950" s="9">
        <v>45649.417314814818</v>
      </c>
      <c r="L1950" s="9">
        <v>45649.416435185187</v>
      </c>
      <c r="M1950" s="9">
        <v>45649.417314814818</v>
      </c>
      <c r="N1950" t="s">
        <v>62</v>
      </c>
      <c r="O1950" t="s">
        <v>62</v>
      </c>
      <c r="P1950" s="8">
        <v>45649</v>
      </c>
      <c r="Q1950" t="s">
        <v>3864</v>
      </c>
      <c r="R1950" t="s">
        <v>4511</v>
      </c>
      <c r="S1950" t="s">
        <v>3322</v>
      </c>
      <c r="T1950" t="s">
        <v>3323</v>
      </c>
      <c r="U1950" t="s">
        <v>3323</v>
      </c>
      <c r="V1950">
        <v>5531999586331</v>
      </c>
      <c r="Y1950" t="s">
        <v>3324</v>
      </c>
      <c r="Z1950" t="s">
        <v>106</v>
      </c>
      <c r="AA1950" t="s">
        <v>159</v>
      </c>
      <c r="AB1950" t="s">
        <v>2202</v>
      </c>
      <c r="AC1950">
        <v>32150070</v>
      </c>
      <c r="AD1950" t="s">
        <v>3325</v>
      </c>
      <c r="AE1950" t="s">
        <v>3326</v>
      </c>
      <c r="AF1950">
        <v>132</v>
      </c>
      <c r="AG1950" t="s">
        <v>3327</v>
      </c>
      <c r="AM1950" t="s">
        <v>1410</v>
      </c>
      <c r="AN1950" t="s">
        <v>261</v>
      </c>
      <c r="AP19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Row],[Comentário]]=back!C1951,back!B1951,""))))))))</f>
        <v/>
      </c>
      <c r="AQ19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1" spans="1:44" x14ac:dyDescent="0.25">
      <c r="A1951" t="s">
        <v>5298</v>
      </c>
      <c r="B1951">
        <v>136461828</v>
      </c>
      <c r="C1951" t="s">
        <v>62</v>
      </c>
      <c r="E1951">
        <v>26698821</v>
      </c>
      <c r="F1951" t="s">
        <v>3329</v>
      </c>
      <c r="G1951" t="s">
        <v>101</v>
      </c>
      <c r="I1951">
        <v>39813256</v>
      </c>
      <c r="J1951" t="s">
        <v>3328</v>
      </c>
      <c r="K1951" s="9">
        <v>45649.415451388886</v>
      </c>
      <c r="L1951" s="9">
        <v>45649.415196759262</v>
      </c>
      <c r="M1951" s="9">
        <v>45649.415451388886</v>
      </c>
      <c r="N1951" t="s">
        <v>62</v>
      </c>
      <c r="O1951" t="s">
        <v>62</v>
      </c>
      <c r="P1951" s="8">
        <v>45649</v>
      </c>
      <c r="Q1951" t="s">
        <v>3864</v>
      </c>
      <c r="R1951" t="s">
        <v>4512</v>
      </c>
      <c r="S1951" t="s">
        <v>3330</v>
      </c>
      <c r="U1951" t="s">
        <v>3331</v>
      </c>
      <c r="Z1951" t="s">
        <v>106</v>
      </c>
      <c r="AA1951" t="s">
        <v>107</v>
      </c>
      <c r="AB1951" t="s">
        <v>750</v>
      </c>
      <c r="AC1951">
        <v>6213050</v>
      </c>
      <c r="AD1951" t="s">
        <v>3332</v>
      </c>
      <c r="AE1951" t="s">
        <v>3333</v>
      </c>
      <c r="AF1951">
        <v>196</v>
      </c>
      <c r="AG1951" t="s">
        <v>3334</v>
      </c>
      <c r="AM1951" t="s">
        <v>1410</v>
      </c>
      <c r="AN1951" t="s">
        <v>108</v>
      </c>
      <c r="AP19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Row],[Comentário]]=back!C1952,back!B1952,""))))))))</f>
        <v/>
      </c>
      <c r="AQ19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2" spans="1:44" x14ac:dyDescent="0.25">
      <c r="A1952" t="s">
        <v>5298</v>
      </c>
      <c r="B1952">
        <v>136461776</v>
      </c>
      <c r="C1952" t="s">
        <v>62</v>
      </c>
      <c r="E1952">
        <v>26698832</v>
      </c>
      <c r="F1952" t="s">
        <v>3336</v>
      </c>
      <c r="G1952" t="s">
        <v>101</v>
      </c>
      <c r="I1952">
        <v>39815545</v>
      </c>
      <c r="J1952" t="s">
        <v>3335</v>
      </c>
      <c r="K1952" s="9">
        <v>45649.414918981478</v>
      </c>
      <c r="L1952" s="9">
        <v>45649.414803240739</v>
      </c>
      <c r="M1952" s="9">
        <v>45649.414918981478</v>
      </c>
      <c r="N1952" t="s">
        <v>62</v>
      </c>
      <c r="O1952" t="s">
        <v>62</v>
      </c>
      <c r="P1952" s="8">
        <v>45649</v>
      </c>
      <c r="Q1952" t="s">
        <v>3864</v>
      </c>
      <c r="R1952" t="s">
        <v>4513</v>
      </c>
      <c r="S1952" t="s">
        <v>3337</v>
      </c>
      <c r="T1952" t="s">
        <v>3338</v>
      </c>
      <c r="V1952">
        <v>552733315242</v>
      </c>
      <c r="Y1952" t="s">
        <v>3339</v>
      </c>
      <c r="Z1952" t="s">
        <v>106</v>
      </c>
      <c r="AA1952" t="s">
        <v>1074</v>
      </c>
      <c r="AB1952" t="s">
        <v>3340</v>
      </c>
      <c r="AC1952">
        <v>29158900</v>
      </c>
      <c r="AD1952" t="s">
        <v>3341</v>
      </c>
      <c r="AE1952" t="s">
        <v>3342</v>
      </c>
      <c r="AF1952">
        <v>0</v>
      </c>
      <c r="AG1952" t="s">
        <v>3343</v>
      </c>
      <c r="AM1952" t="s">
        <v>1410</v>
      </c>
      <c r="AN1952" t="s">
        <v>261</v>
      </c>
      <c r="AP19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Row],[Comentário]]=back!C1953,back!B1953,""))))))))</f>
        <v/>
      </c>
      <c r="AQ19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3" spans="1:44" x14ac:dyDescent="0.25">
      <c r="A1953" t="s">
        <v>5298</v>
      </c>
      <c r="B1953">
        <v>136461769</v>
      </c>
      <c r="C1953" t="s">
        <v>62</v>
      </c>
      <c r="E1953">
        <v>26698832</v>
      </c>
      <c r="F1953" t="s">
        <v>3336</v>
      </c>
      <c r="G1953" t="s">
        <v>101</v>
      </c>
      <c r="I1953">
        <v>39815545</v>
      </c>
      <c r="J1953" t="s">
        <v>3335</v>
      </c>
      <c r="K1953" s="9">
        <v>45649.414837962962</v>
      </c>
      <c r="L1953" s="9">
        <v>45649.414652777778</v>
      </c>
      <c r="M1953" s="9">
        <v>45649.414837962962</v>
      </c>
      <c r="N1953" t="s">
        <v>62</v>
      </c>
      <c r="O1953" t="s">
        <v>62</v>
      </c>
      <c r="P1953" s="8">
        <v>45649</v>
      </c>
      <c r="Q1953" t="s">
        <v>3864</v>
      </c>
      <c r="R1953" t="s">
        <v>4514</v>
      </c>
      <c r="S1953" t="s">
        <v>3337</v>
      </c>
      <c r="T1953" t="s">
        <v>3338</v>
      </c>
      <c r="V1953">
        <v>552733315242</v>
      </c>
      <c r="Y1953" t="s">
        <v>3339</v>
      </c>
      <c r="Z1953" t="s">
        <v>106</v>
      </c>
      <c r="AA1953" t="s">
        <v>1074</v>
      </c>
      <c r="AB1953" t="s">
        <v>3340</v>
      </c>
      <c r="AC1953">
        <v>29158900</v>
      </c>
      <c r="AD1953" t="s">
        <v>3341</v>
      </c>
      <c r="AE1953" t="s">
        <v>3342</v>
      </c>
      <c r="AF1953">
        <v>0</v>
      </c>
      <c r="AG1953" t="s">
        <v>3343</v>
      </c>
      <c r="AM1953" t="s">
        <v>1410</v>
      </c>
      <c r="AN1953" t="s">
        <v>261</v>
      </c>
      <c r="AP19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Row],[Comentário]]=back!C1954,back!B1954,""))))))))</f>
        <v/>
      </c>
      <c r="AQ19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4" spans="1:44" x14ac:dyDescent="0.25">
      <c r="A1954" t="s">
        <v>5298</v>
      </c>
      <c r="B1954">
        <v>136461722</v>
      </c>
      <c r="C1954" t="s">
        <v>62</v>
      </c>
      <c r="E1954">
        <v>26698832</v>
      </c>
      <c r="F1954" t="s">
        <v>3336</v>
      </c>
      <c r="G1954" t="s">
        <v>101</v>
      </c>
      <c r="I1954">
        <v>39815545</v>
      </c>
      <c r="J1954" t="s">
        <v>3335</v>
      </c>
      <c r="K1954" s="9">
        <v>45649.414247685185</v>
      </c>
      <c r="L1954" s="9">
        <v>45649.414120370369</v>
      </c>
      <c r="M1954" s="9">
        <v>45649.414247685185</v>
      </c>
      <c r="N1954" t="s">
        <v>62</v>
      </c>
      <c r="O1954" t="s">
        <v>62</v>
      </c>
      <c r="P1954" s="8">
        <v>45649</v>
      </c>
      <c r="Q1954" t="s">
        <v>3864</v>
      </c>
      <c r="R1954" t="s">
        <v>4515</v>
      </c>
      <c r="S1954" t="s">
        <v>3337</v>
      </c>
      <c r="T1954" t="s">
        <v>3338</v>
      </c>
      <c r="V1954">
        <v>552733315242</v>
      </c>
      <c r="Y1954" t="s">
        <v>3339</v>
      </c>
      <c r="Z1954" t="s">
        <v>106</v>
      </c>
      <c r="AA1954" t="s">
        <v>1074</v>
      </c>
      <c r="AB1954" t="s">
        <v>3340</v>
      </c>
      <c r="AC1954">
        <v>29158900</v>
      </c>
      <c r="AD1954" t="s">
        <v>3341</v>
      </c>
      <c r="AE1954" t="s">
        <v>3342</v>
      </c>
      <c r="AF1954">
        <v>0</v>
      </c>
      <c r="AG1954" t="s">
        <v>3343</v>
      </c>
      <c r="AM1954" t="s">
        <v>1410</v>
      </c>
      <c r="AN1954" t="s">
        <v>261</v>
      </c>
      <c r="AP19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Row],[Comentário]]=back!C1955,back!B1955,""))))))))</f>
        <v/>
      </c>
      <c r="AQ19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5" spans="1:44" x14ac:dyDescent="0.25">
      <c r="A1955" t="s">
        <v>5298</v>
      </c>
      <c r="B1955">
        <v>136461447</v>
      </c>
      <c r="C1955" t="s">
        <v>62</v>
      </c>
      <c r="E1955">
        <v>27296969</v>
      </c>
      <c r="F1955" t="s">
        <v>3345</v>
      </c>
      <c r="G1955" t="s">
        <v>101</v>
      </c>
      <c r="I1955">
        <v>40385755</v>
      </c>
      <c r="J1955" t="s">
        <v>3344</v>
      </c>
      <c r="K1955" s="9">
        <v>45649.411215277774</v>
      </c>
      <c r="L1955" s="9">
        <v>45649.410995370374</v>
      </c>
      <c r="M1955" s="9">
        <v>45649.411215277774</v>
      </c>
      <c r="N1955" t="s">
        <v>62</v>
      </c>
      <c r="O1955" t="s">
        <v>62</v>
      </c>
      <c r="P1955" s="8">
        <v>45649</v>
      </c>
      <c r="Q1955" t="s">
        <v>3864</v>
      </c>
      <c r="R1955" t="s">
        <v>4516</v>
      </c>
      <c r="S1955" t="s">
        <v>3346</v>
      </c>
      <c r="T1955" t="s">
        <v>3347</v>
      </c>
      <c r="V1955">
        <v>5555999212599</v>
      </c>
      <c r="Y1955" t="s">
        <v>3348</v>
      </c>
      <c r="Z1955" t="s">
        <v>106</v>
      </c>
      <c r="AA1955" t="s">
        <v>440</v>
      </c>
      <c r="AB1955" t="s">
        <v>3349</v>
      </c>
      <c r="AC1955">
        <v>89899000</v>
      </c>
      <c r="AD1955" t="s">
        <v>3350</v>
      </c>
      <c r="AE1955" t="s">
        <v>3351</v>
      </c>
      <c r="AF1955">
        <v>0</v>
      </c>
      <c r="AM1955" t="s">
        <v>256</v>
      </c>
      <c r="AN1955" t="s">
        <v>108</v>
      </c>
      <c r="AP19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Row],[Comentário]]=back!C1956,back!B1956,""))))))))</f>
        <v/>
      </c>
      <c r="AQ19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6" spans="1:44" x14ac:dyDescent="0.25">
      <c r="A1956" t="s">
        <v>5298</v>
      </c>
      <c r="B1956">
        <v>136461287</v>
      </c>
      <c r="C1956" t="s">
        <v>62</v>
      </c>
      <c r="E1956">
        <v>27296969</v>
      </c>
      <c r="F1956" t="s">
        <v>3345</v>
      </c>
      <c r="G1956" t="s">
        <v>101</v>
      </c>
      <c r="I1956">
        <v>40385755</v>
      </c>
      <c r="J1956" t="s">
        <v>3344</v>
      </c>
      <c r="K1956" s="9">
        <v>45649.40934027778</v>
      </c>
      <c r="L1956" s="9">
        <v>45649.408449074072</v>
      </c>
      <c r="M1956" s="9">
        <v>45649.40934027778</v>
      </c>
      <c r="N1956" t="s">
        <v>62</v>
      </c>
      <c r="O1956" t="s">
        <v>62</v>
      </c>
      <c r="P1956" s="8">
        <v>45649</v>
      </c>
      <c r="Q1956" t="s">
        <v>3864</v>
      </c>
      <c r="R1956" t="s">
        <v>4517</v>
      </c>
      <c r="S1956" t="s">
        <v>3346</v>
      </c>
      <c r="T1956" t="s">
        <v>3347</v>
      </c>
      <c r="V1956">
        <v>5555999212599</v>
      </c>
      <c r="Y1956" t="s">
        <v>3348</v>
      </c>
      <c r="Z1956" t="s">
        <v>106</v>
      </c>
      <c r="AA1956" t="s">
        <v>440</v>
      </c>
      <c r="AB1956" t="s">
        <v>3349</v>
      </c>
      <c r="AC1956">
        <v>89899000</v>
      </c>
      <c r="AD1956" t="s">
        <v>3350</v>
      </c>
      <c r="AE1956" t="s">
        <v>3351</v>
      </c>
      <c r="AF1956">
        <v>0</v>
      </c>
      <c r="AM1956" t="s">
        <v>256</v>
      </c>
      <c r="AN1956" t="s">
        <v>108</v>
      </c>
      <c r="AP19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Row],[Comentário]]=back!C1957,back!B1957,""))))))))</f>
        <v/>
      </c>
      <c r="AQ19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7" spans="1:44" x14ac:dyDescent="0.25">
      <c r="A1957" t="s">
        <v>5298</v>
      </c>
      <c r="B1957">
        <v>136461195</v>
      </c>
      <c r="C1957" t="s">
        <v>62</v>
      </c>
      <c r="E1957">
        <v>27296969</v>
      </c>
      <c r="F1957" t="s">
        <v>3345</v>
      </c>
      <c r="G1957" t="s">
        <v>101</v>
      </c>
      <c r="I1957">
        <v>40385755</v>
      </c>
      <c r="J1957" t="s">
        <v>3344</v>
      </c>
      <c r="K1957" s="9">
        <v>45649.408206018517</v>
      </c>
      <c r="L1957" s="9">
        <v>45649.407743055555</v>
      </c>
      <c r="M1957" s="9">
        <v>45649.408217592594</v>
      </c>
      <c r="N1957" t="s">
        <v>62</v>
      </c>
      <c r="O1957" t="s">
        <v>62</v>
      </c>
      <c r="P1957" s="8">
        <v>45649</v>
      </c>
      <c r="Q1957" t="s">
        <v>3864</v>
      </c>
      <c r="R1957" t="s">
        <v>4518</v>
      </c>
      <c r="S1957" t="s">
        <v>3346</v>
      </c>
      <c r="T1957" t="s">
        <v>3347</v>
      </c>
      <c r="V1957">
        <v>5555999212599</v>
      </c>
      <c r="Y1957" t="s">
        <v>3348</v>
      </c>
      <c r="Z1957" t="s">
        <v>106</v>
      </c>
      <c r="AA1957" t="s">
        <v>440</v>
      </c>
      <c r="AB1957" t="s">
        <v>3349</v>
      </c>
      <c r="AC1957">
        <v>89899000</v>
      </c>
      <c r="AD1957" t="s">
        <v>3350</v>
      </c>
      <c r="AE1957" t="s">
        <v>3351</v>
      </c>
      <c r="AF1957">
        <v>0</v>
      </c>
      <c r="AM1957" t="s">
        <v>256</v>
      </c>
      <c r="AN1957" t="s">
        <v>108</v>
      </c>
      <c r="AP19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Row],[Comentário]]=back!C1958,back!B1958,""))))))))</f>
        <v/>
      </c>
      <c r="AQ19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8" spans="1:44" x14ac:dyDescent="0.25">
      <c r="A1958" t="s">
        <v>5298</v>
      </c>
      <c r="B1958">
        <v>136461153</v>
      </c>
      <c r="C1958" t="s">
        <v>62</v>
      </c>
      <c r="E1958">
        <v>27296969</v>
      </c>
      <c r="F1958" t="s">
        <v>3345</v>
      </c>
      <c r="G1958" t="s">
        <v>101</v>
      </c>
      <c r="I1958">
        <v>40385755</v>
      </c>
      <c r="J1958" t="s">
        <v>3344</v>
      </c>
      <c r="K1958" s="9">
        <v>45649.407800925925</v>
      </c>
      <c r="L1958" s="9">
        <v>45649.406921296293</v>
      </c>
      <c r="M1958" s="9">
        <v>45649.407800925925</v>
      </c>
      <c r="N1958" t="s">
        <v>62</v>
      </c>
      <c r="O1958" t="s">
        <v>62</v>
      </c>
      <c r="P1958" s="8">
        <v>45649</v>
      </c>
      <c r="Q1958" t="s">
        <v>3864</v>
      </c>
      <c r="R1958" t="s">
        <v>4517</v>
      </c>
      <c r="S1958" t="s">
        <v>3346</v>
      </c>
      <c r="T1958" t="s">
        <v>3347</v>
      </c>
      <c r="V1958">
        <v>5555999212599</v>
      </c>
      <c r="Y1958" t="s">
        <v>3348</v>
      </c>
      <c r="Z1958" t="s">
        <v>106</v>
      </c>
      <c r="AA1958" t="s">
        <v>440</v>
      </c>
      <c r="AB1958" t="s">
        <v>3349</v>
      </c>
      <c r="AC1958">
        <v>89899000</v>
      </c>
      <c r="AD1958" t="s">
        <v>3350</v>
      </c>
      <c r="AE1958" t="s">
        <v>3351</v>
      </c>
      <c r="AF1958">
        <v>0</v>
      </c>
      <c r="AM1958" t="s">
        <v>256</v>
      </c>
      <c r="AN1958" t="s">
        <v>108</v>
      </c>
      <c r="AP19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Row],[Comentário]]=back!C1959,back!B1959,""))))))))</f>
        <v/>
      </c>
      <c r="AQ19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9" spans="1:44" x14ac:dyDescent="0.25">
      <c r="A1959" t="s">
        <v>5298</v>
      </c>
      <c r="B1959">
        <v>136461063</v>
      </c>
      <c r="C1959" t="s">
        <v>62</v>
      </c>
      <c r="E1959">
        <v>27296969</v>
      </c>
      <c r="F1959" t="s">
        <v>3345</v>
      </c>
      <c r="G1959" t="s">
        <v>101</v>
      </c>
      <c r="I1959">
        <v>40385755</v>
      </c>
      <c r="J1959" t="s">
        <v>3344</v>
      </c>
      <c r="K1959" s="9">
        <v>45649.406898148147</v>
      </c>
      <c r="L1959" s="9">
        <v>45649.406736111108</v>
      </c>
      <c r="M1959" s="9">
        <v>45649.406898148147</v>
      </c>
      <c r="N1959" t="s">
        <v>62</v>
      </c>
      <c r="O1959" t="s">
        <v>62</v>
      </c>
      <c r="P1959" s="8">
        <v>45649</v>
      </c>
      <c r="Q1959" t="s">
        <v>3864</v>
      </c>
      <c r="R1959" t="s">
        <v>4516</v>
      </c>
      <c r="S1959" t="s">
        <v>3346</v>
      </c>
      <c r="T1959" t="s">
        <v>3347</v>
      </c>
      <c r="V1959">
        <v>5555999212599</v>
      </c>
      <c r="Y1959" t="s">
        <v>3348</v>
      </c>
      <c r="Z1959" t="s">
        <v>106</v>
      </c>
      <c r="AA1959" t="s">
        <v>440</v>
      </c>
      <c r="AB1959" t="s">
        <v>3349</v>
      </c>
      <c r="AC1959">
        <v>89899000</v>
      </c>
      <c r="AD1959" t="s">
        <v>3350</v>
      </c>
      <c r="AE1959" t="s">
        <v>3351</v>
      </c>
      <c r="AF1959">
        <v>0</v>
      </c>
      <c r="AM1959" t="s">
        <v>256</v>
      </c>
      <c r="AN1959" t="s">
        <v>108</v>
      </c>
      <c r="AP19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Row],[Comentário]]=back!C1960,back!B1960,""))))))))</f>
        <v/>
      </c>
      <c r="AQ19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0" spans="1:44" x14ac:dyDescent="0.25">
      <c r="A1960" t="s">
        <v>5298</v>
      </c>
      <c r="B1960">
        <v>136460677</v>
      </c>
      <c r="C1960" t="s">
        <v>62</v>
      </c>
      <c r="E1960">
        <v>27298269</v>
      </c>
      <c r="F1960" t="s">
        <v>5262</v>
      </c>
      <c r="G1960" t="s">
        <v>101</v>
      </c>
      <c r="I1960">
        <v>40387105</v>
      </c>
      <c r="J1960" t="s">
        <v>3352</v>
      </c>
      <c r="K1960" s="9">
        <v>45649.402256944442</v>
      </c>
      <c r="L1960" s="9">
        <v>45649.402083333334</v>
      </c>
      <c r="M1960" s="9">
        <v>45649.402256944442</v>
      </c>
      <c r="N1960" t="s">
        <v>62</v>
      </c>
      <c r="O1960" t="s">
        <v>62</v>
      </c>
      <c r="P1960" s="8">
        <v>45649</v>
      </c>
      <c r="Q1960" t="s">
        <v>3868</v>
      </c>
      <c r="R1960" t="s">
        <v>41</v>
      </c>
      <c r="S1960" t="s">
        <v>3353</v>
      </c>
      <c r="Y1960" t="s">
        <v>3354</v>
      </c>
      <c r="Z1960" t="s">
        <v>106</v>
      </c>
      <c r="AA1960" t="s">
        <v>107</v>
      </c>
      <c r="AB1960" t="s">
        <v>3355</v>
      </c>
      <c r="AC1960">
        <v>17284632</v>
      </c>
      <c r="AD1960" t="s">
        <v>3356</v>
      </c>
      <c r="AE1960" t="s">
        <v>3357</v>
      </c>
      <c r="AF1960">
        <v>211</v>
      </c>
      <c r="AG1960" t="s">
        <v>3358</v>
      </c>
      <c r="AM1960" t="s">
        <v>222</v>
      </c>
      <c r="AN1960" t="s">
        <v>108</v>
      </c>
      <c r="AP19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Row],[Comentário]]=back!C1961,back!B1961,""))))))))</f>
        <v/>
      </c>
      <c r="AQ19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1" spans="1:44" x14ac:dyDescent="0.25">
      <c r="A1961" t="s">
        <v>5298</v>
      </c>
      <c r="B1961">
        <v>136460248</v>
      </c>
      <c r="C1961" t="s">
        <v>62</v>
      </c>
      <c r="E1961">
        <v>27298269</v>
      </c>
      <c r="F1961" t="s">
        <v>5262</v>
      </c>
      <c r="G1961" t="s">
        <v>101</v>
      </c>
      <c r="I1961">
        <v>40387105</v>
      </c>
      <c r="J1961" t="s">
        <v>3352</v>
      </c>
      <c r="K1961" s="9">
        <v>45649.397928240738</v>
      </c>
      <c r="L1961" s="9">
        <v>45649.394189814811</v>
      </c>
      <c r="M1961" s="9">
        <v>45649.397928240738</v>
      </c>
      <c r="N1961" t="s">
        <v>62</v>
      </c>
      <c r="O1961" t="s">
        <v>62</v>
      </c>
      <c r="P1961" s="8">
        <v>45649</v>
      </c>
      <c r="Q1961" t="s">
        <v>3864</v>
      </c>
      <c r="R1961" t="s">
        <v>4519</v>
      </c>
      <c r="S1961" t="s">
        <v>3353</v>
      </c>
      <c r="Y1961" t="s">
        <v>3354</v>
      </c>
      <c r="Z1961" t="s">
        <v>106</v>
      </c>
      <c r="AA1961" t="s">
        <v>107</v>
      </c>
      <c r="AB1961" t="s">
        <v>3355</v>
      </c>
      <c r="AC1961">
        <v>17284632</v>
      </c>
      <c r="AD1961" t="s">
        <v>3356</v>
      </c>
      <c r="AE1961" t="s">
        <v>3357</v>
      </c>
      <c r="AF1961">
        <v>211</v>
      </c>
      <c r="AG1961" t="s">
        <v>3358</v>
      </c>
      <c r="AM1961" t="s">
        <v>222</v>
      </c>
      <c r="AN1961" t="s">
        <v>108</v>
      </c>
      <c r="AP19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Row],[Comentário]]=back!C1962,back!B1962,""))))))))</f>
        <v/>
      </c>
      <c r="AQ19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2" spans="1:44" x14ac:dyDescent="0.25">
      <c r="A1962" t="s">
        <v>5298</v>
      </c>
      <c r="B1962">
        <v>136459884</v>
      </c>
      <c r="C1962" t="s">
        <v>62</v>
      </c>
      <c r="E1962">
        <v>27488123</v>
      </c>
      <c r="F1962" t="s">
        <v>3360</v>
      </c>
      <c r="G1962" t="s">
        <v>101</v>
      </c>
      <c r="I1962">
        <v>40461663</v>
      </c>
      <c r="J1962" t="s">
        <v>3359</v>
      </c>
      <c r="K1962" s="9">
        <v>45649.393750000003</v>
      </c>
      <c r="L1962" s="9">
        <v>45649.393483796295</v>
      </c>
      <c r="M1962" s="9">
        <v>45649.393750000003</v>
      </c>
      <c r="N1962" t="s">
        <v>62</v>
      </c>
      <c r="O1962" t="s">
        <v>62</v>
      </c>
      <c r="P1962" s="8">
        <v>45649</v>
      </c>
      <c r="Q1962" t="s">
        <v>3864</v>
      </c>
      <c r="R1962" t="s">
        <v>4520</v>
      </c>
      <c r="S1962" t="s">
        <v>3361</v>
      </c>
      <c r="T1962" t="s">
        <v>3362</v>
      </c>
      <c r="Z1962" t="s">
        <v>106</v>
      </c>
      <c r="AA1962" t="s">
        <v>994</v>
      </c>
      <c r="AB1962" t="s">
        <v>3363</v>
      </c>
      <c r="AC1962">
        <v>79960000</v>
      </c>
      <c r="AD1962" t="s">
        <v>3364</v>
      </c>
      <c r="AE1962" t="s">
        <v>3365</v>
      </c>
      <c r="AF1962">
        <v>0</v>
      </c>
      <c r="AG1962" t="s">
        <v>3366</v>
      </c>
      <c r="AM1962" t="s">
        <v>222</v>
      </c>
      <c r="AN1962" t="s">
        <v>108</v>
      </c>
      <c r="AP19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Row],[Comentário]]=back!C1963,back!B1963,""))))))))</f>
        <v/>
      </c>
      <c r="AQ19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3" spans="1:44" x14ac:dyDescent="0.25">
      <c r="A1963" t="s">
        <v>5298</v>
      </c>
      <c r="B1963">
        <v>136459862</v>
      </c>
      <c r="C1963" t="s">
        <v>62</v>
      </c>
      <c r="E1963">
        <v>27488123</v>
      </c>
      <c r="F1963" t="s">
        <v>3360</v>
      </c>
      <c r="G1963" t="s">
        <v>101</v>
      </c>
      <c r="I1963">
        <v>40461663</v>
      </c>
      <c r="J1963" t="s">
        <v>3359</v>
      </c>
      <c r="K1963" s="9">
        <v>45649.393518518518</v>
      </c>
      <c r="L1963" s="9">
        <v>45649.392569444448</v>
      </c>
      <c r="M1963" s="9">
        <v>45649.393518518518</v>
      </c>
      <c r="N1963" t="s">
        <v>62</v>
      </c>
      <c r="O1963" t="s">
        <v>62</v>
      </c>
      <c r="P1963" s="8">
        <v>45649</v>
      </c>
      <c r="Q1963" t="s">
        <v>3864</v>
      </c>
      <c r="R1963" t="s">
        <v>4521</v>
      </c>
      <c r="S1963" t="s">
        <v>3361</v>
      </c>
      <c r="T1963" t="s">
        <v>3362</v>
      </c>
      <c r="Z1963" t="s">
        <v>106</v>
      </c>
      <c r="AA1963" t="s">
        <v>994</v>
      </c>
      <c r="AB1963" t="s">
        <v>3363</v>
      </c>
      <c r="AC1963">
        <v>79960000</v>
      </c>
      <c r="AD1963" t="s">
        <v>3364</v>
      </c>
      <c r="AE1963" t="s">
        <v>3365</v>
      </c>
      <c r="AF1963">
        <v>0</v>
      </c>
      <c r="AG1963" t="s">
        <v>3366</v>
      </c>
      <c r="AM1963" t="s">
        <v>222</v>
      </c>
      <c r="AN1963" t="s">
        <v>108</v>
      </c>
      <c r="AP19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Row],[Comentário]]=back!C1964,back!B1964,""))))))))</f>
        <v/>
      </c>
      <c r="AQ19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4" spans="1:44" x14ac:dyDescent="0.25">
      <c r="A1964" t="s">
        <v>5298</v>
      </c>
      <c r="B1964">
        <v>136459618</v>
      </c>
      <c r="C1964" t="s">
        <v>62</v>
      </c>
      <c r="E1964">
        <v>28527295</v>
      </c>
      <c r="F1964" t="s">
        <v>2851</v>
      </c>
      <c r="G1964" t="s">
        <v>101</v>
      </c>
      <c r="I1964">
        <v>41019615</v>
      </c>
      <c r="J1964" t="s">
        <v>2850</v>
      </c>
      <c r="K1964" s="9">
        <v>45649.391319444447</v>
      </c>
      <c r="L1964" s="9">
        <v>45649.391018518516</v>
      </c>
      <c r="M1964" s="9">
        <v>45649.391319444447</v>
      </c>
      <c r="N1964" t="s">
        <v>62</v>
      </c>
      <c r="O1964" t="s">
        <v>62</v>
      </c>
      <c r="P1964" s="8">
        <v>45649</v>
      </c>
      <c r="Q1964" t="s">
        <v>3864</v>
      </c>
      <c r="R1964" t="s">
        <v>4522</v>
      </c>
      <c r="S1964" t="s">
        <v>2852</v>
      </c>
      <c r="T1964" t="s">
        <v>2853</v>
      </c>
      <c r="V1964">
        <v>557931148707</v>
      </c>
      <c r="Y1964" t="s">
        <v>2854</v>
      </c>
      <c r="Z1964" t="s">
        <v>106</v>
      </c>
      <c r="AA1964" t="s">
        <v>405</v>
      </c>
      <c r="AB1964" t="s">
        <v>2855</v>
      </c>
      <c r="AC1964">
        <v>49160000</v>
      </c>
      <c r="AD1964" t="s">
        <v>2856</v>
      </c>
      <c r="AE1964" t="s">
        <v>2857</v>
      </c>
      <c r="AF1964">
        <v>51</v>
      </c>
      <c r="AG1964" t="s">
        <v>2858</v>
      </c>
      <c r="AM1964" t="s">
        <v>119</v>
      </c>
      <c r="AP19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Row],[Comentário]]=back!C1965,back!B1965,""))))))))</f>
        <v/>
      </c>
      <c r="AQ19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5" spans="1:44" x14ac:dyDescent="0.25">
      <c r="A1965" t="s">
        <v>5298</v>
      </c>
      <c r="B1965">
        <v>136459599</v>
      </c>
      <c r="C1965" t="s">
        <v>62</v>
      </c>
      <c r="E1965">
        <v>28527295</v>
      </c>
      <c r="F1965" t="s">
        <v>2851</v>
      </c>
      <c r="G1965" t="s">
        <v>101</v>
      </c>
      <c r="I1965">
        <v>41019615</v>
      </c>
      <c r="J1965" t="s">
        <v>2850</v>
      </c>
      <c r="K1965" s="9">
        <v>45649.391076388885</v>
      </c>
      <c r="L1965" s="9">
        <v>45649.390914351854</v>
      </c>
      <c r="M1965" s="9">
        <v>45649.391076388885</v>
      </c>
      <c r="N1965" t="s">
        <v>62</v>
      </c>
      <c r="O1965" t="s">
        <v>62</v>
      </c>
      <c r="P1965" s="8">
        <v>45649</v>
      </c>
      <c r="Q1965" t="s">
        <v>3864</v>
      </c>
      <c r="R1965" t="s">
        <v>4523</v>
      </c>
      <c r="S1965" t="s">
        <v>2852</v>
      </c>
      <c r="T1965" t="s">
        <v>2853</v>
      </c>
      <c r="V1965">
        <v>557931148707</v>
      </c>
      <c r="Y1965" t="s">
        <v>2854</v>
      </c>
      <c r="Z1965" t="s">
        <v>106</v>
      </c>
      <c r="AA1965" t="s">
        <v>405</v>
      </c>
      <c r="AB1965" t="s">
        <v>2855</v>
      </c>
      <c r="AC1965">
        <v>49160000</v>
      </c>
      <c r="AD1965" t="s">
        <v>2856</v>
      </c>
      <c r="AE1965" t="s">
        <v>2857</v>
      </c>
      <c r="AF1965">
        <v>51</v>
      </c>
      <c r="AG1965" t="s">
        <v>2858</v>
      </c>
      <c r="AM1965" t="s">
        <v>119</v>
      </c>
      <c r="AP19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Row],[Comentário]]=back!C1966,back!B1966,""))))))))</f>
        <v/>
      </c>
      <c r="AQ19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6" spans="1:44" x14ac:dyDescent="0.25">
      <c r="A1966" t="s">
        <v>5298</v>
      </c>
      <c r="B1966">
        <v>136459577</v>
      </c>
      <c r="C1966" t="s">
        <v>62</v>
      </c>
      <c r="E1966">
        <v>28527295</v>
      </c>
      <c r="F1966" t="s">
        <v>2851</v>
      </c>
      <c r="G1966" t="s">
        <v>101</v>
      </c>
      <c r="I1966">
        <v>41019615</v>
      </c>
      <c r="J1966" t="s">
        <v>2850</v>
      </c>
      <c r="K1966" s="9">
        <v>45649.390914351854</v>
      </c>
      <c r="L1966" s="9">
        <v>45649.390659722223</v>
      </c>
      <c r="M1966" s="9">
        <v>45649.390914351854</v>
      </c>
      <c r="N1966" t="s">
        <v>62</v>
      </c>
      <c r="O1966" t="s">
        <v>62</v>
      </c>
      <c r="P1966" s="8">
        <v>45649</v>
      </c>
      <c r="Q1966" t="s">
        <v>3864</v>
      </c>
      <c r="R1966" t="s">
        <v>4523</v>
      </c>
      <c r="S1966" t="s">
        <v>2852</v>
      </c>
      <c r="T1966" t="s">
        <v>2853</v>
      </c>
      <c r="V1966">
        <v>557931148707</v>
      </c>
      <c r="Y1966" t="s">
        <v>2854</v>
      </c>
      <c r="Z1966" t="s">
        <v>106</v>
      </c>
      <c r="AA1966" t="s">
        <v>405</v>
      </c>
      <c r="AB1966" t="s">
        <v>2855</v>
      </c>
      <c r="AC1966">
        <v>49160000</v>
      </c>
      <c r="AD1966" t="s">
        <v>2856</v>
      </c>
      <c r="AE1966" t="s">
        <v>2857</v>
      </c>
      <c r="AF1966">
        <v>51</v>
      </c>
      <c r="AG1966" t="s">
        <v>2858</v>
      </c>
      <c r="AM1966" t="s">
        <v>119</v>
      </c>
      <c r="AP19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Row],[Comentário]]=back!C1967,back!B1967,""))))))))</f>
        <v/>
      </c>
      <c r="AQ19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7" spans="1:44" x14ac:dyDescent="0.25">
      <c r="A1967" t="s">
        <v>5298</v>
      </c>
      <c r="B1967">
        <v>136459560</v>
      </c>
      <c r="C1967" t="s">
        <v>62</v>
      </c>
      <c r="E1967">
        <v>28527295</v>
      </c>
      <c r="F1967" t="s">
        <v>2851</v>
      </c>
      <c r="G1967" t="s">
        <v>101</v>
      </c>
      <c r="I1967">
        <v>41019615</v>
      </c>
      <c r="J1967" t="s">
        <v>2850</v>
      </c>
      <c r="K1967" s="9">
        <v>45649.3906712963</v>
      </c>
      <c r="L1967" s="9">
        <v>45649.390162037038</v>
      </c>
      <c r="M1967" s="9">
        <v>45649.3906712963</v>
      </c>
      <c r="N1967" t="s">
        <v>62</v>
      </c>
      <c r="O1967" t="s">
        <v>62</v>
      </c>
      <c r="P1967" s="8">
        <v>45649</v>
      </c>
      <c r="Q1967" t="s">
        <v>3864</v>
      </c>
      <c r="R1967" t="s">
        <v>4524</v>
      </c>
      <c r="S1967" t="s">
        <v>2852</v>
      </c>
      <c r="T1967" t="s">
        <v>2853</v>
      </c>
      <c r="V1967">
        <v>557931148707</v>
      </c>
      <c r="Y1967" t="s">
        <v>2854</v>
      </c>
      <c r="Z1967" t="s">
        <v>106</v>
      </c>
      <c r="AA1967" t="s">
        <v>405</v>
      </c>
      <c r="AB1967" t="s">
        <v>2855</v>
      </c>
      <c r="AC1967">
        <v>49160000</v>
      </c>
      <c r="AD1967" t="s">
        <v>2856</v>
      </c>
      <c r="AE1967" t="s">
        <v>2857</v>
      </c>
      <c r="AF1967">
        <v>51</v>
      </c>
      <c r="AG1967" t="s">
        <v>2858</v>
      </c>
      <c r="AM1967" t="s">
        <v>119</v>
      </c>
      <c r="AP19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Row],[Comentário]]=back!C1968,back!B1968,""))))))))</f>
        <v/>
      </c>
      <c r="AQ19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8" spans="1:44" x14ac:dyDescent="0.25">
      <c r="A1968" t="s">
        <v>5298</v>
      </c>
      <c r="B1968">
        <v>136459400</v>
      </c>
      <c r="C1968" t="s">
        <v>62</v>
      </c>
      <c r="E1968">
        <v>28526834</v>
      </c>
      <c r="F1968" t="s">
        <v>3368</v>
      </c>
      <c r="G1968" t="s">
        <v>101</v>
      </c>
      <c r="I1968">
        <v>41018884</v>
      </c>
      <c r="J1968" t="s">
        <v>3367</v>
      </c>
      <c r="K1968" s="9">
        <v>45649.388854166667</v>
      </c>
      <c r="L1968" s="9">
        <v>45649.38857638889</v>
      </c>
      <c r="M1968" s="9">
        <v>45649.388854166667</v>
      </c>
      <c r="N1968" t="s">
        <v>62</v>
      </c>
      <c r="O1968" t="s">
        <v>62</v>
      </c>
      <c r="P1968" s="8">
        <v>45649</v>
      </c>
      <c r="Q1968" t="s">
        <v>3864</v>
      </c>
      <c r="R1968" t="s">
        <v>4525</v>
      </c>
      <c r="S1968" t="s">
        <v>3369</v>
      </c>
      <c r="T1968" t="s">
        <v>3370</v>
      </c>
      <c r="V1968">
        <v>552733396482</v>
      </c>
      <c r="Y1968" t="s">
        <v>3371</v>
      </c>
      <c r="Z1968" t="s">
        <v>106</v>
      </c>
      <c r="AA1968" t="s">
        <v>1074</v>
      </c>
      <c r="AB1968" t="s">
        <v>1075</v>
      </c>
      <c r="AC1968">
        <v>29126596</v>
      </c>
      <c r="AD1968" t="s">
        <v>3372</v>
      </c>
      <c r="AE1968" t="s">
        <v>3373</v>
      </c>
      <c r="AF1968">
        <v>100</v>
      </c>
      <c r="AM1968" t="s">
        <v>119</v>
      </c>
      <c r="AP19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Row],[Comentário]]=back!C1969,back!B1969,""))))))))</f>
        <v/>
      </c>
      <c r="AQ19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9" spans="1:44" x14ac:dyDescent="0.25">
      <c r="A1969" t="s">
        <v>5298</v>
      </c>
      <c r="B1969">
        <v>136459119</v>
      </c>
      <c r="C1969" t="s">
        <v>62</v>
      </c>
      <c r="E1969">
        <v>28518096</v>
      </c>
      <c r="F1969" t="s">
        <v>2347</v>
      </c>
      <c r="G1969" t="s">
        <v>101</v>
      </c>
      <c r="I1969">
        <v>41015721</v>
      </c>
      <c r="J1969" t="s">
        <v>2346</v>
      </c>
      <c r="K1969" s="9">
        <v>45649.385671296295</v>
      </c>
      <c r="L1969" s="9">
        <v>45649.385428240741</v>
      </c>
      <c r="M1969" s="9">
        <v>45649.385671296295</v>
      </c>
      <c r="N1969" t="s">
        <v>62</v>
      </c>
      <c r="O1969" t="s">
        <v>62</v>
      </c>
      <c r="P1969" s="8">
        <v>45649</v>
      </c>
      <c r="Q1969" t="s">
        <v>3864</v>
      </c>
      <c r="R1969" t="s">
        <v>4526</v>
      </c>
      <c r="S1969" t="s">
        <v>2348</v>
      </c>
      <c r="Y1969" t="s">
        <v>2349</v>
      </c>
      <c r="Z1969" t="s">
        <v>106</v>
      </c>
      <c r="AA1969" t="s">
        <v>107</v>
      </c>
      <c r="AB1969" t="s">
        <v>235</v>
      </c>
      <c r="AC1969">
        <v>8572610</v>
      </c>
      <c r="AD1969" t="s">
        <v>2350</v>
      </c>
      <c r="AE1969" t="s">
        <v>2351</v>
      </c>
      <c r="AF1969">
        <v>419</v>
      </c>
      <c r="AM1969" t="s">
        <v>222</v>
      </c>
      <c r="AP19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Row],[Comentário]]=back!C1970,back!B1970,""))))))))</f>
        <v/>
      </c>
      <c r="AQ19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0" spans="1:44" x14ac:dyDescent="0.25">
      <c r="A1970" t="s">
        <v>5298</v>
      </c>
      <c r="B1970">
        <v>136459011</v>
      </c>
      <c r="C1970" t="s">
        <v>62</v>
      </c>
      <c r="E1970">
        <v>28517959</v>
      </c>
      <c r="F1970" t="s">
        <v>350</v>
      </c>
      <c r="G1970" t="s">
        <v>101</v>
      </c>
      <c r="I1970">
        <v>41015566</v>
      </c>
      <c r="J1970" t="s">
        <v>349</v>
      </c>
      <c r="K1970" s="9">
        <v>45649.384571759256</v>
      </c>
      <c r="L1970" s="9">
        <v>45649.383900462963</v>
      </c>
      <c r="M1970" s="9">
        <v>45649.384571759256</v>
      </c>
      <c r="N1970" t="s">
        <v>62</v>
      </c>
      <c r="O1970" t="s">
        <v>62</v>
      </c>
      <c r="P1970" s="8">
        <v>45649</v>
      </c>
      <c r="Q1970" t="s">
        <v>3864</v>
      </c>
      <c r="R1970" t="s">
        <v>3996</v>
      </c>
      <c r="S1970" t="s">
        <v>351</v>
      </c>
      <c r="T1970" t="s">
        <v>352</v>
      </c>
      <c r="Y1970" t="s">
        <v>353</v>
      </c>
      <c r="Z1970" t="s">
        <v>106</v>
      </c>
      <c r="AA1970" t="s">
        <v>107</v>
      </c>
      <c r="AB1970" t="s">
        <v>354</v>
      </c>
      <c r="AC1970">
        <v>9960120</v>
      </c>
      <c r="AD1970" t="s">
        <v>355</v>
      </c>
      <c r="AE1970" t="s">
        <v>356</v>
      </c>
      <c r="AF1970">
        <v>1161</v>
      </c>
      <c r="AM1970" t="s">
        <v>119</v>
      </c>
      <c r="AN1970" t="s">
        <v>108</v>
      </c>
      <c r="AP19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Row],[Comentário]]=back!C1971,back!B1971,""))))))))</f>
        <v/>
      </c>
      <c r="AQ19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1" spans="1:44" x14ac:dyDescent="0.25">
      <c r="A1971" t="s">
        <v>5298</v>
      </c>
      <c r="B1971">
        <v>136458888</v>
      </c>
      <c r="C1971" t="s">
        <v>62</v>
      </c>
      <c r="E1971">
        <v>28517959</v>
      </c>
      <c r="F1971" t="s">
        <v>350</v>
      </c>
      <c r="G1971" t="s">
        <v>101</v>
      </c>
      <c r="I1971">
        <v>41015566</v>
      </c>
      <c r="J1971" t="s">
        <v>349</v>
      </c>
      <c r="K1971" s="9">
        <v>45649.383634259262</v>
      </c>
      <c r="L1971" s="9">
        <v>45649.383414351854</v>
      </c>
      <c r="M1971" s="9">
        <v>45649.383634259262</v>
      </c>
      <c r="N1971" t="s">
        <v>62</v>
      </c>
      <c r="O1971" t="s">
        <v>62</v>
      </c>
      <c r="P1971" s="8">
        <v>45649</v>
      </c>
      <c r="Q1971" t="s">
        <v>3864</v>
      </c>
      <c r="R1971" t="s">
        <v>4527</v>
      </c>
      <c r="S1971" t="s">
        <v>351</v>
      </c>
      <c r="T1971" t="s">
        <v>352</v>
      </c>
      <c r="Y1971" t="s">
        <v>353</v>
      </c>
      <c r="Z1971" t="s">
        <v>106</v>
      </c>
      <c r="AA1971" t="s">
        <v>107</v>
      </c>
      <c r="AB1971" t="s">
        <v>354</v>
      </c>
      <c r="AC1971">
        <v>9960120</v>
      </c>
      <c r="AD1971" t="s">
        <v>355</v>
      </c>
      <c r="AE1971" t="s">
        <v>356</v>
      </c>
      <c r="AF1971">
        <v>1161</v>
      </c>
      <c r="AM1971" t="s">
        <v>119</v>
      </c>
      <c r="AN1971" t="s">
        <v>108</v>
      </c>
      <c r="AP19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Row],[Comentário]]=back!C1972,back!B1972,""))))))))</f>
        <v/>
      </c>
      <c r="AQ19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2" spans="1:44" x14ac:dyDescent="0.25">
      <c r="A1972" t="s">
        <v>5298</v>
      </c>
      <c r="B1972">
        <v>136458654</v>
      </c>
      <c r="C1972" t="s">
        <v>62</v>
      </c>
      <c r="E1972">
        <v>28074055</v>
      </c>
      <c r="F1972" t="s">
        <v>3381</v>
      </c>
      <c r="G1972" t="s">
        <v>101</v>
      </c>
      <c r="I1972">
        <v>40794181</v>
      </c>
      <c r="J1972" t="s">
        <v>3380</v>
      </c>
      <c r="K1972" s="9">
        <v>45649.381342592591</v>
      </c>
      <c r="L1972" s="9">
        <v>45649.380162037036</v>
      </c>
      <c r="M1972" s="9">
        <v>45649.381342592591</v>
      </c>
      <c r="N1972" t="s">
        <v>62</v>
      </c>
      <c r="O1972" t="s">
        <v>62</v>
      </c>
      <c r="P1972" s="8">
        <v>45649</v>
      </c>
      <c r="Q1972" t="s">
        <v>3864</v>
      </c>
      <c r="R1972" t="s">
        <v>4528</v>
      </c>
      <c r="T1972" t="s">
        <v>3382</v>
      </c>
      <c r="V1972">
        <v>5512991944348</v>
      </c>
      <c r="Y1972" t="s">
        <v>3383</v>
      </c>
      <c r="Z1972" t="s">
        <v>106</v>
      </c>
      <c r="AA1972" t="s">
        <v>107</v>
      </c>
      <c r="AB1972" t="s">
        <v>110</v>
      </c>
      <c r="AC1972">
        <v>2732040</v>
      </c>
      <c r="AD1972" t="s">
        <v>1846</v>
      </c>
      <c r="AE1972" t="s">
        <v>3384</v>
      </c>
      <c r="AF1972">
        <v>2261</v>
      </c>
      <c r="AM1972" t="s">
        <v>256</v>
      </c>
      <c r="AN1972" t="s">
        <v>258</v>
      </c>
      <c r="AP19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Row],[Comentário]]=back!C1973,back!B1973,""))))))))</f>
        <v/>
      </c>
      <c r="AQ19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3" spans="1:44" x14ac:dyDescent="0.25">
      <c r="A1973" t="s">
        <v>5298</v>
      </c>
      <c r="B1973">
        <v>136458258</v>
      </c>
      <c r="C1973" t="s">
        <v>62</v>
      </c>
      <c r="E1973">
        <v>27614859</v>
      </c>
      <c r="F1973" t="s">
        <v>3225</v>
      </c>
      <c r="G1973" t="s">
        <v>101</v>
      </c>
      <c r="I1973">
        <v>40541235</v>
      </c>
      <c r="J1973" t="s">
        <v>3224</v>
      </c>
      <c r="K1973" s="9">
        <v>45649.376759259256</v>
      </c>
      <c r="L1973" s="9">
        <v>45649.376481481479</v>
      </c>
      <c r="M1973" s="9">
        <v>45649.376759259256</v>
      </c>
      <c r="N1973" t="s">
        <v>62</v>
      </c>
      <c r="O1973" t="s">
        <v>62</v>
      </c>
      <c r="P1973" s="8">
        <v>45649</v>
      </c>
      <c r="Q1973" t="s">
        <v>3864</v>
      </c>
      <c r="R1973" t="s">
        <v>4529</v>
      </c>
      <c r="S1973" t="s">
        <v>3226</v>
      </c>
      <c r="T1973" t="s">
        <v>3227</v>
      </c>
      <c r="V1973">
        <v>552134163175</v>
      </c>
      <c r="Z1973" t="s">
        <v>106</v>
      </c>
      <c r="AA1973" t="s">
        <v>148</v>
      </c>
      <c r="AB1973" t="s">
        <v>149</v>
      </c>
      <c r="AC1973">
        <v>20941001</v>
      </c>
      <c r="AD1973" t="s">
        <v>1697</v>
      </c>
      <c r="AE1973" t="s">
        <v>3228</v>
      </c>
      <c r="AF1973">
        <v>337</v>
      </c>
      <c r="AM1973" t="s">
        <v>256</v>
      </c>
      <c r="AN1973" t="s">
        <v>258</v>
      </c>
      <c r="AP19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Row],[Comentário]]=back!C1974,back!B1974,""))))))))</f>
        <v/>
      </c>
      <c r="AQ19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4" spans="1:44" x14ac:dyDescent="0.25">
      <c r="A1974" t="s">
        <v>5298</v>
      </c>
      <c r="B1974">
        <v>136458233</v>
      </c>
      <c r="C1974" t="s">
        <v>62</v>
      </c>
      <c r="E1974">
        <v>27614859</v>
      </c>
      <c r="F1974" t="s">
        <v>3225</v>
      </c>
      <c r="G1974" t="s">
        <v>101</v>
      </c>
      <c r="I1974">
        <v>40541235</v>
      </c>
      <c r="J1974" t="s">
        <v>3224</v>
      </c>
      <c r="K1974" s="9">
        <v>45649.376527777778</v>
      </c>
      <c r="L1974" s="9">
        <v>45649.375671296293</v>
      </c>
      <c r="M1974" s="9">
        <v>45649.376527777778</v>
      </c>
      <c r="N1974" t="s">
        <v>62</v>
      </c>
      <c r="O1974" t="s">
        <v>62</v>
      </c>
      <c r="P1974" s="8">
        <v>45649</v>
      </c>
      <c r="Q1974" t="s">
        <v>3864</v>
      </c>
      <c r="R1974" t="s">
        <v>4530</v>
      </c>
      <c r="S1974" t="s">
        <v>3226</v>
      </c>
      <c r="T1974" t="s">
        <v>3227</v>
      </c>
      <c r="V1974">
        <v>552134163175</v>
      </c>
      <c r="Z1974" t="s">
        <v>106</v>
      </c>
      <c r="AA1974" t="s">
        <v>148</v>
      </c>
      <c r="AB1974" t="s">
        <v>149</v>
      </c>
      <c r="AC1974">
        <v>20941001</v>
      </c>
      <c r="AD1974" t="s">
        <v>1697</v>
      </c>
      <c r="AE1974" t="s">
        <v>3228</v>
      </c>
      <c r="AF1974">
        <v>337</v>
      </c>
      <c r="AM1974" t="s">
        <v>256</v>
      </c>
      <c r="AN1974" t="s">
        <v>258</v>
      </c>
      <c r="AP19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Row],[Comentário]]=back!C1975,back!B1975,""))))))))</f>
        <v/>
      </c>
      <c r="AQ19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5" spans="1:44" x14ac:dyDescent="0.25">
      <c r="A1975" t="s">
        <v>5298</v>
      </c>
      <c r="B1975">
        <v>136458128</v>
      </c>
      <c r="C1975" t="s">
        <v>62</v>
      </c>
      <c r="E1975">
        <v>27614859</v>
      </c>
      <c r="F1975" t="s">
        <v>3225</v>
      </c>
      <c r="G1975" t="s">
        <v>101</v>
      </c>
      <c r="I1975">
        <v>40541235</v>
      </c>
      <c r="J1975" t="s">
        <v>3224</v>
      </c>
      <c r="K1975" s="9">
        <v>45649.375451388885</v>
      </c>
      <c r="L1975" s="9">
        <v>45649.375277777777</v>
      </c>
      <c r="M1975" s="9">
        <v>45649.375451388885</v>
      </c>
      <c r="N1975" t="s">
        <v>62</v>
      </c>
      <c r="O1975" t="s">
        <v>62</v>
      </c>
      <c r="P1975" s="8">
        <v>45649</v>
      </c>
      <c r="Q1975" t="s">
        <v>3864</v>
      </c>
      <c r="R1975" t="s">
        <v>4531</v>
      </c>
      <c r="S1975" t="s">
        <v>3226</v>
      </c>
      <c r="T1975" t="s">
        <v>3227</v>
      </c>
      <c r="V1975">
        <v>552134163175</v>
      </c>
      <c r="Z1975" t="s">
        <v>106</v>
      </c>
      <c r="AA1975" t="s">
        <v>148</v>
      </c>
      <c r="AB1975" t="s">
        <v>149</v>
      </c>
      <c r="AC1975">
        <v>20941001</v>
      </c>
      <c r="AD1975" t="s">
        <v>1697</v>
      </c>
      <c r="AE1975" t="s">
        <v>3228</v>
      </c>
      <c r="AF1975">
        <v>337</v>
      </c>
      <c r="AM1975" t="s">
        <v>256</v>
      </c>
      <c r="AN1975" t="s">
        <v>258</v>
      </c>
      <c r="AP19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Row],[Comentário]]=back!C1976,back!B1976,""))))))))</f>
        <v/>
      </c>
      <c r="AQ19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6" spans="1:44" x14ac:dyDescent="0.25">
      <c r="A1976" t="s">
        <v>5298</v>
      </c>
      <c r="B1976">
        <v>136458117</v>
      </c>
      <c r="C1976" t="s">
        <v>62</v>
      </c>
      <c r="E1976">
        <v>27614859</v>
      </c>
      <c r="F1976" t="s">
        <v>3225</v>
      </c>
      <c r="G1976" t="s">
        <v>101</v>
      </c>
      <c r="I1976">
        <v>40541235</v>
      </c>
      <c r="J1976" t="s">
        <v>3224</v>
      </c>
      <c r="K1976" s="9">
        <v>45649.375300925924</v>
      </c>
      <c r="L1976" s="9">
        <v>45649.374756944446</v>
      </c>
      <c r="M1976" s="9">
        <v>45649.375300925924</v>
      </c>
      <c r="N1976" t="s">
        <v>62</v>
      </c>
      <c r="O1976" t="s">
        <v>62</v>
      </c>
      <c r="P1976" s="8">
        <v>45649</v>
      </c>
      <c r="Q1976" t="s">
        <v>3864</v>
      </c>
      <c r="R1976" t="s">
        <v>4532</v>
      </c>
      <c r="S1976" t="s">
        <v>3226</v>
      </c>
      <c r="T1976" t="s">
        <v>3227</v>
      </c>
      <c r="V1976">
        <v>552134163175</v>
      </c>
      <c r="Z1976" t="s">
        <v>106</v>
      </c>
      <c r="AA1976" t="s">
        <v>148</v>
      </c>
      <c r="AB1976" t="s">
        <v>149</v>
      </c>
      <c r="AC1976">
        <v>20941001</v>
      </c>
      <c r="AD1976" t="s">
        <v>1697</v>
      </c>
      <c r="AE1976" t="s">
        <v>3228</v>
      </c>
      <c r="AF1976">
        <v>337</v>
      </c>
      <c r="AM1976" t="s">
        <v>256</v>
      </c>
      <c r="AN1976" t="s">
        <v>258</v>
      </c>
      <c r="AP19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Row],[Comentário]]=back!C1977,back!B1977,""))))))))</f>
        <v/>
      </c>
      <c r="AQ19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7" spans="1:44" x14ac:dyDescent="0.25">
      <c r="A1977" t="s">
        <v>5298</v>
      </c>
      <c r="B1977">
        <v>136458072</v>
      </c>
      <c r="C1977" t="s">
        <v>62</v>
      </c>
      <c r="E1977">
        <v>27614859</v>
      </c>
      <c r="F1977" t="s">
        <v>3225</v>
      </c>
      <c r="G1977" t="s">
        <v>101</v>
      </c>
      <c r="I1977">
        <v>40541235</v>
      </c>
      <c r="J1977" t="s">
        <v>3224</v>
      </c>
      <c r="K1977" s="9">
        <v>45649.374768518515</v>
      </c>
      <c r="L1977" s="9">
        <v>45649.374525462961</v>
      </c>
      <c r="M1977" s="9">
        <v>45649.374768518515</v>
      </c>
      <c r="N1977" t="s">
        <v>62</v>
      </c>
      <c r="O1977" t="s">
        <v>62</v>
      </c>
      <c r="P1977" s="8">
        <v>45649</v>
      </c>
      <c r="Q1977" t="s">
        <v>3864</v>
      </c>
      <c r="R1977" t="s">
        <v>4533</v>
      </c>
      <c r="S1977" t="s">
        <v>3226</v>
      </c>
      <c r="T1977" t="s">
        <v>3227</v>
      </c>
      <c r="V1977">
        <v>552134163175</v>
      </c>
      <c r="Z1977" t="s">
        <v>106</v>
      </c>
      <c r="AA1977" t="s">
        <v>148</v>
      </c>
      <c r="AB1977" t="s">
        <v>149</v>
      </c>
      <c r="AC1977">
        <v>20941001</v>
      </c>
      <c r="AD1977" t="s">
        <v>1697</v>
      </c>
      <c r="AE1977" t="s">
        <v>3228</v>
      </c>
      <c r="AF1977">
        <v>337</v>
      </c>
      <c r="AM1977" t="s">
        <v>256</v>
      </c>
      <c r="AN1977" t="s">
        <v>258</v>
      </c>
      <c r="AP19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Row],[Comentário]]=back!C1978,back!B1978,""))))))))</f>
        <v/>
      </c>
      <c r="AQ19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8" spans="1:44" x14ac:dyDescent="0.25">
      <c r="A1978" t="s">
        <v>5298</v>
      </c>
      <c r="B1978">
        <v>136457906</v>
      </c>
      <c r="C1978" t="s">
        <v>62</v>
      </c>
      <c r="E1978">
        <v>28025549</v>
      </c>
      <c r="F1978" t="s">
        <v>2873</v>
      </c>
      <c r="G1978" t="s">
        <v>101</v>
      </c>
      <c r="I1978">
        <v>40770190</v>
      </c>
      <c r="J1978" t="s">
        <v>2872</v>
      </c>
      <c r="K1978" s="9">
        <v>45649.372488425928</v>
      </c>
      <c r="L1978" s="9">
        <v>45649.372337962966</v>
      </c>
      <c r="M1978" s="9">
        <v>45649.372488425928</v>
      </c>
      <c r="N1978" t="s">
        <v>62</v>
      </c>
      <c r="O1978" t="s">
        <v>62</v>
      </c>
      <c r="P1978" s="8">
        <v>45649</v>
      </c>
      <c r="Q1978" t="s">
        <v>3864</v>
      </c>
      <c r="R1978" t="s">
        <v>4534</v>
      </c>
      <c r="S1978" t="s">
        <v>2874</v>
      </c>
      <c r="T1978" t="s">
        <v>2875</v>
      </c>
      <c r="Y1978" t="s">
        <v>2876</v>
      </c>
      <c r="Z1978" t="s">
        <v>106</v>
      </c>
      <c r="AA1978" t="s">
        <v>613</v>
      </c>
      <c r="AB1978" t="s">
        <v>2877</v>
      </c>
      <c r="AC1978">
        <v>47855650</v>
      </c>
      <c r="AD1978" t="s">
        <v>2878</v>
      </c>
      <c r="AE1978" t="s">
        <v>2879</v>
      </c>
      <c r="AF1978">
        <v>210</v>
      </c>
      <c r="AG1978" t="s">
        <v>2880</v>
      </c>
      <c r="AM1978" t="s">
        <v>222</v>
      </c>
      <c r="AN1978" t="s">
        <v>261</v>
      </c>
      <c r="AP19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Row],[Comentário]]=back!C1979,back!B1979,""))))))))</f>
        <v/>
      </c>
      <c r="AQ19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9" spans="1:44" x14ac:dyDescent="0.25">
      <c r="A1979" t="s">
        <v>5298</v>
      </c>
      <c r="B1979">
        <v>136457894</v>
      </c>
      <c r="C1979" t="s">
        <v>62</v>
      </c>
      <c r="E1979">
        <v>28025549</v>
      </c>
      <c r="F1979" t="s">
        <v>2873</v>
      </c>
      <c r="G1979" t="s">
        <v>101</v>
      </c>
      <c r="I1979">
        <v>40770190</v>
      </c>
      <c r="J1979" t="s">
        <v>2872</v>
      </c>
      <c r="K1979" s="9">
        <v>45649.372337962966</v>
      </c>
      <c r="L1979" s="9">
        <v>45649.371701388889</v>
      </c>
      <c r="M1979" s="9">
        <v>45649.372337962966</v>
      </c>
      <c r="N1979" t="s">
        <v>62</v>
      </c>
      <c r="O1979" t="s">
        <v>62</v>
      </c>
      <c r="P1979" s="8">
        <v>45649</v>
      </c>
      <c r="Q1979" t="s">
        <v>3864</v>
      </c>
      <c r="R1979" t="s">
        <v>4535</v>
      </c>
      <c r="S1979" t="s">
        <v>2874</v>
      </c>
      <c r="T1979" t="s">
        <v>2875</v>
      </c>
      <c r="Y1979" t="s">
        <v>2876</v>
      </c>
      <c r="Z1979" t="s">
        <v>106</v>
      </c>
      <c r="AA1979" t="s">
        <v>613</v>
      </c>
      <c r="AB1979" t="s">
        <v>2877</v>
      </c>
      <c r="AC1979">
        <v>47855650</v>
      </c>
      <c r="AD1979" t="s">
        <v>2878</v>
      </c>
      <c r="AE1979" t="s">
        <v>2879</v>
      </c>
      <c r="AF1979">
        <v>210</v>
      </c>
      <c r="AG1979" t="s">
        <v>2880</v>
      </c>
      <c r="AM1979" t="s">
        <v>222</v>
      </c>
      <c r="AN1979" t="s">
        <v>261</v>
      </c>
      <c r="AP19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Row],[Comentário]]=back!C1980,back!B1980,""))))))))</f>
        <v/>
      </c>
      <c r="AQ19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0" spans="1:44" x14ac:dyDescent="0.25">
      <c r="A1980" t="s">
        <v>5298</v>
      </c>
      <c r="B1980">
        <v>136457811</v>
      </c>
      <c r="C1980" t="s">
        <v>62</v>
      </c>
      <c r="E1980">
        <v>28507699</v>
      </c>
      <c r="F1980" t="s">
        <v>2318</v>
      </c>
      <c r="G1980" t="s">
        <v>101</v>
      </c>
      <c r="I1980">
        <v>41006956</v>
      </c>
      <c r="J1980" t="s">
        <v>2317</v>
      </c>
      <c r="K1980" s="9">
        <v>45649.371354166666</v>
      </c>
      <c r="L1980" s="9">
        <v>45649.370532407411</v>
      </c>
      <c r="M1980" s="9">
        <v>45649.371354166666</v>
      </c>
      <c r="N1980" t="s">
        <v>62</v>
      </c>
      <c r="O1980" t="s">
        <v>62</v>
      </c>
      <c r="P1980" s="8">
        <v>45649</v>
      </c>
      <c r="Q1980" t="s">
        <v>3864</v>
      </c>
      <c r="R1980" t="s">
        <v>4536</v>
      </c>
      <c r="S1980" t="s">
        <v>2319</v>
      </c>
      <c r="T1980" t="s">
        <v>2320</v>
      </c>
      <c r="V1980">
        <v>553133895679</v>
      </c>
      <c r="Y1980" t="s">
        <v>2321</v>
      </c>
      <c r="Z1980" t="s">
        <v>106</v>
      </c>
      <c r="AA1980" t="s">
        <v>159</v>
      </c>
      <c r="AB1980" t="s">
        <v>2202</v>
      </c>
      <c r="AC1980">
        <v>32150340</v>
      </c>
      <c r="AD1980" t="s">
        <v>2322</v>
      </c>
      <c r="AE1980" t="s">
        <v>2323</v>
      </c>
      <c r="AF1980">
        <v>527</v>
      </c>
      <c r="AG1980" t="s">
        <v>2324</v>
      </c>
      <c r="AM1980" t="s">
        <v>119</v>
      </c>
      <c r="AP19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Row],[Comentário]]=back!C1981,back!B1981,""))))))))</f>
        <v/>
      </c>
      <c r="AQ19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1" spans="1:44" x14ac:dyDescent="0.25">
      <c r="A1981" t="s">
        <v>5298</v>
      </c>
      <c r="B1981">
        <v>136457747</v>
      </c>
      <c r="C1981" t="s">
        <v>62</v>
      </c>
      <c r="E1981">
        <v>28507699</v>
      </c>
      <c r="F1981" t="s">
        <v>2318</v>
      </c>
      <c r="G1981" t="s">
        <v>101</v>
      </c>
      <c r="I1981">
        <v>41006956</v>
      </c>
      <c r="J1981" t="s">
        <v>2317</v>
      </c>
      <c r="K1981" s="9">
        <v>45649.370520833334</v>
      </c>
      <c r="L1981" s="9">
        <v>45649.370405092595</v>
      </c>
      <c r="M1981" s="9">
        <v>45649.370520833334</v>
      </c>
      <c r="N1981" t="s">
        <v>62</v>
      </c>
      <c r="O1981" t="s">
        <v>62</v>
      </c>
      <c r="P1981" s="8">
        <v>45649</v>
      </c>
      <c r="Q1981" t="s">
        <v>3864</v>
      </c>
      <c r="R1981" t="s">
        <v>4537</v>
      </c>
      <c r="S1981" t="s">
        <v>2319</v>
      </c>
      <c r="T1981" t="s">
        <v>2320</v>
      </c>
      <c r="V1981">
        <v>553133895679</v>
      </c>
      <c r="Y1981" t="s">
        <v>2321</v>
      </c>
      <c r="Z1981" t="s">
        <v>106</v>
      </c>
      <c r="AA1981" t="s">
        <v>159</v>
      </c>
      <c r="AB1981" t="s">
        <v>2202</v>
      </c>
      <c r="AC1981">
        <v>32150340</v>
      </c>
      <c r="AD1981" t="s">
        <v>2322</v>
      </c>
      <c r="AE1981" t="s">
        <v>2323</v>
      </c>
      <c r="AF1981">
        <v>527</v>
      </c>
      <c r="AG1981" t="s">
        <v>2324</v>
      </c>
      <c r="AM1981" t="s">
        <v>119</v>
      </c>
      <c r="AP19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Row],[Comentário]]=back!C1982,back!B1982,""))))))))</f>
        <v/>
      </c>
      <c r="AQ19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2" spans="1:44" x14ac:dyDescent="0.25">
      <c r="A1982" t="s">
        <v>5298</v>
      </c>
      <c r="B1982">
        <v>136457644</v>
      </c>
      <c r="C1982" t="s">
        <v>62</v>
      </c>
      <c r="E1982">
        <v>28507699</v>
      </c>
      <c r="F1982" t="s">
        <v>2318</v>
      </c>
      <c r="G1982" t="s">
        <v>101</v>
      </c>
      <c r="I1982">
        <v>41006956</v>
      </c>
      <c r="J1982" t="s">
        <v>2317</v>
      </c>
      <c r="K1982" s="9">
        <v>45649.369166666664</v>
      </c>
      <c r="L1982" s="9">
        <v>45649.368368055555</v>
      </c>
      <c r="M1982" s="9">
        <v>45649.369166666664</v>
      </c>
      <c r="N1982" t="s">
        <v>62</v>
      </c>
      <c r="O1982" t="s">
        <v>62</v>
      </c>
      <c r="P1982" s="8">
        <v>45649</v>
      </c>
      <c r="Q1982" t="s">
        <v>3864</v>
      </c>
      <c r="R1982" t="s">
        <v>4538</v>
      </c>
      <c r="S1982" t="s">
        <v>2319</v>
      </c>
      <c r="T1982" t="s">
        <v>2320</v>
      </c>
      <c r="V1982">
        <v>553133895679</v>
      </c>
      <c r="Y1982" t="s">
        <v>2321</v>
      </c>
      <c r="Z1982" t="s">
        <v>106</v>
      </c>
      <c r="AA1982" t="s">
        <v>159</v>
      </c>
      <c r="AB1982" t="s">
        <v>2202</v>
      </c>
      <c r="AC1982">
        <v>32150340</v>
      </c>
      <c r="AD1982" t="s">
        <v>2322</v>
      </c>
      <c r="AE1982" t="s">
        <v>2323</v>
      </c>
      <c r="AF1982">
        <v>527</v>
      </c>
      <c r="AG1982" t="s">
        <v>2324</v>
      </c>
      <c r="AM1982" t="s">
        <v>119</v>
      </c>
      <c r="AP19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Row],[Comentário]]=back!C1983,back!B1983,""))))))))</f>
        <v/>
      </c>
      <c r="AQ19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3" spans="1:44" x14ac:dyDescent="0.25">
      <c r="A1983" t="s">
        <v>5298</v>
      </c>
      <c r="B1983">
        <v>136457320</v>
      </c>
      <c r="C1983" t="s">
        <v>62</v>
      </c>
      <c r="E1983">
        <v>28507746</v>
      </c>
      <c r="F1983" t="s">
        <v>3394</v>
      </c>
      <c r="G1983" t="s">
        <v>101</v>
      </c>
      <c r="I1983">
        <v>41006968</v>
      </c>
      <c r="J1983" t="s">
        <v>3393</v>
      </c>
      <c r="K1983" s="9">
        <v>45649.365115740744</v>
      </c>
      <c r="L1983" s="9">
        <v>45649.364606481482</v>
      </c>
      <c r="M1983" s="9">
        <v>45649.365115740744</v>
      </c>
      <c r="N1983" t="s">
        <v>62</v>
      </c>
      <c r="O1983" t="s">
        <v>62</v>
      </c>
      <c r="P1983" s="8">
        <v>45649</v>
      </c>
      <c r="Q1983" t="s">
        <v>3864</v>
      </c>
      <c r="R1983" t="s">
        <v>4539</v>
      </c>
      <c r="S1983" t="s">
        <v>3395</v>
      </c>
      <c r="T1983" t="s">
        <v>3396</v>
      </c>
      <c r="V1983">
        <v>552122881329</v>
      </c>
      <c r="Z1983" t="s">
        <v>106</v>
      </c>
      <c r="AA1983" t="s">
        <v>148</v>
      </c>
      <c r="AB1983" t="s">
        <v>149</v>
      </c>
      <c r="AC1983">
        <v>20520055</v>
      </c>
      <c r="AD1983" t="s">
        <v>3397</v>
      </c>
      <c r="AE1983" t="s">
        <v>3398</v>
      </c>
      <c r="AF1983">
        <v>616</v>
      </c>
      <c r="AG1983" t="s">
        <v>380</v>
      </c>
      <c r="AM1983" t="s">
        <v>119</v>
      </c>
      <c r="AP19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Row],[Comentário]]=back!C1984,back!B1984,""))))))))</f>
        <v/>
      </c>
      <c r="AQ19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4" spans="1:44" x14ac:dyDescent="0.25">
      <c r="A1984" t="s">
        <v>5298</v>
      </c>
      <c r="B1984">
        <v>136457273</v>
      </c>
      <c r="C1984" t="s">
        <v>62</v>
      </c>
      <c r="E1984">
        <v>28507746</v>
      </c>
      <c r="F1984" t="s">
        <v>3394</v>
      </c>
      <c r="G1984" t="s">
        <v>101</v>
      </c>
      <c r="I1984">
        <v>41006968</v>
      </c>
      <c r="J1984" t="s">
        <v>3393</v>
      </c>
      <c r="K1984" s="9">
        <v>45649.364652777775</v>
      </c>
      <c r="L1984" s="9">
        <v>45649.36409722222</v>
      </c>
      <c r="M1984" s="9">
        <v>45649.364652777775</v>
      </c>
      <c r="N1984" t="s">
        <v>62</v>
      </c>
      <c r="O1984" t="s">
        <v>62</v>
      </c>
      <c r="P1984" s="8">
        <v>45649</v>
      </c>
      <c r="Q1984" t="s">
        <v>3864</v>
      </c>
      <c r="R1984" t="s">
        <v>4540</v>
      </c>
      <c r="S1984" t="s">
        <v>3395</v>
      </c>
      <c r="T1984" t="s">
        <v>3396</v>
      </c>
      <c r="V1984">
        <v>552122881329</v>
      </c>
      <c r="Z1984" t="s">
        <v>106</v>
      </c>
      <c r="AA1984" t="s">
        <v>148</v>
      </c>
      <c r="AB1984" t="s">
        <v>149</v>
      </c>
      <c r="AC1984">
        <v>20520055</v>
      </c>
      <c r="AD1984" t="s">
        <v>3397</v>
      </c>
      <c r="AE1984" t="s">
        <v>3398</v>
      </c>
      <c r="AF1984">
        <v>616</v>
      </c>
      <c r="AG1984" t="s">
        <v>380</v>
      </c>
      <c r="AM1984" t="s">
        <v>119</v>
      </c>
      <c r="AP19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Row],[Comentário]]=back!C1985,back!B1985,""))))))))</f>
        <v/>
      </c>
      <c r="AQ19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5" spans="1:44" x14ac:dyDescent="0.25">
      <c r="A1985" t="s">
        <v>5298</v>
      </c>
      <c r="B1985">
        <v>136457211</v>
      </c>
      <c r="C1985" t="s">
        <v>62</v>
      </c>
      <c r="E1985">
        <v>28508397</v>
      </c>
      <c r="F1985" t="s">
        <v>3400</v>
      </c>
      <c r="G1985" t="s">
        <v>101</v>
      </c>
      <c r="I1985">
        <v>41007392</v>
      </c>
      <c r="J1985" t="s">
        <v>3399</v>
      </c>
      <c r="K1985" s="9">
        <v>45649.36378472222</v>
      </c>
      <c r="L1985" s="9">
        <v>45649.363564814812</v>
      </c>
      <c r="M1985" s="9">
        <v>45649.36378472222</v>
      </c>
      <c r="N1985" t="s">
        <v>62</v>
      </c>
      <c r="O1985" t="s">
        <v>62</v>
      </c>
      <c r="P1985" s="8">
        <v>45649</v>
      </c>
      <c r="Q1985" t="s">
        <v>3864</v>
      </c>
      <c r="R1985" t="s">
        <v>4541</v>
      </c>
      <c r="S1985" t="s">
        <v>3401</v>
      </c>
      <c r="T1985" t="s">
        <v>3402</v>
      </c>
      <c r="Y1985" t="s">
        <v>3403</v>
      </c>
      <c r="Z1985" t="s">
        <v>106</v>
      </c>
      <c r="AA1985" t="s">
        <v>159</v>
      </c>
      <c r="AB1985" t="s">
        <v>2202</v>
      </c>
      <c r="AC1985">
        <v>32113000</v>
      </c>
      <c r="AD1985" t="s">
        <v>3404</v>
      </c>
      <c r="AE1985" t="s">
        <v>3405</v>
      </c>
      <c r="AF1985">
        <v>584</v>
      </c>
      <c r="AM1985" t="s">
        <v>222</v>
      </c>
      <c r="AP19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Row],[Comentário]]=back!C1986,back!B1986,""))))))))</f>
        <v/>
      </c>
      <c r="AQ19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6" spans="1:44" x14ac:dyDescent="0.25">
      <c r="A1986" t="s">
        <v>5298</v>
      </c>
      <c r="B1986">
        <v>136457124</v>
      </c>
      <c r="C1986" t="s">
        <v>62</v>
      </c>
      <c r="E1986">
        <v>28508397</v>
      </c>
      <c r="F1986" t="s">
        <v>3400</v>
      </c>
      <c r="G1986" t="s">
        <v>101</v>
      </c>
      <c r="I1986">
        <v>41007392</v>
      </c>
      <c r="J1986" t="s">
        <v>3399</v>
      </c>
      <c r="K1986" s="9">
        <v>45649.362650462965</v>
      </c>
      <c r="L1986" s="9">
        <v>45649.362314814818</v>
      </c>
      <c r="M1986" s="9">
        <v>45649.362650462965</v>
      </c>
      <c r="N1986" t="s">
        <v>62</v>
      </c>
      <c r="O1986" t="s">
        <v>62</v>
      </c>
      <c r="P1986" s="8">
        <v>45649</v>
      </c>
      <c r="Q1986" t="s">
        <v>3864</v>
      </c>
      <c r="R1986" t="s">
        <v>4542</v>
      </c>
      <c r="S1986" t="s">
        <v>3401</v>
      </c>
      <c r="T1986" t="s">
        <v>3402</v>
      </c>
      <c r="Y1986" t="s">
        <v>3403</v>
      </c>
      <c r="Z1986" t="s">
        <v>106</v>
      </c>
      <c r="AA1986" t="s">
        <v>159</v>
      </c>
      <c r="AB1986" t="s">
        <v>2202</v>
      </c>
      <c r="AC1986">
        <v>32113000</v>
      </c>
      <c r="AD1986" t="s">
        <v>3404</v>
      </c>
      <c r="AE1986" t="s">
        <v>3405</v>
      </c>
      <c r="AF1986">
        <v>584</v>
      </c>
      <c r="AM1986" t="s">
        <v>222</v>
      </c>
      <c r="AP19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Row],[Comentário]]=back!C1987,back!B1987,""))))))))</f>
        <v/>
      </c>
      <c r="AQ19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7" spans="1:44" x14ac:dyDescent="0.25">
      <c r="A1987" t="s">
        <v>5298</v>
      </c>
      <c r="B1987">
        <v>136457009</v>
      </c>
      <c r="C1987" t="s">
        <v>62</v>
      </c>
      <c r="E1987">
        <v>28508476</v>
      </c>
      <c r="F1987" t="s">
        <v>2332</v>
      </c>
      <c r="G1987" t="s">
        <v>101</v>
      </c>
      <c r="I1987">
        <v>41007403</v>
      </c>
      <c r="J1987" t="s">
        <v>2331</v>
      </c>
      <c r="K1987" s="9">
        <v>45649.360868055555</v>
      </c>
      <c r="L1987" s="9">
        <v>45649.360324074078</v>
      </c>
      <c r="M1987" s="9">
        <v>45649.360868055555</v>
      </c>
      <c r="N1987" t="s">
        <v>62</v>
      </c>
      <c r="O1987" t="s">
        <v>62</v>
      </c>
      <c r="P1987" s="8">
        <v>45649</v>
      </c>
      <c r="Q1987" t="s">
        <v>3864</v>
      </c>
      <c r="R1987" t="s">
        <v>4543</v>
      </c>
      <c r="S1987" t="s">
        <v>2333</v>
      </c>
      <c r="T1987" t="s">
        <v>2334</v>
      </c>
      <c r="V1987">
        <v>553131985522</v>
      </c>
      <c r="Y1987" t="s">
        <v>2335</v>
      </c>
      <c r="Z1987" t="s">
        <v>106</v>
      </c>
      <c r="AA1987" t="s">
        <v>159</v>
      </c>
      <c r="AB1987" t="s">
        <v>2202</v>
      </c>
      <c r="AC1987">
        <v>32010370</v>
      </c>
      <c r="AD1987" t="s">
        <v>2336</v>
      </c>
      <c r="AE1987" t="s">
        <v>2337</v>
      </c>
      <c r="AF1987">
        <v>610</v>
      </c>
      <c r="AM1987" t="s">
        <v>119</v>
      </c>
      <c r="AP19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Row],[Comentário]]=back!C1988,back!B1988,""))))))))</f>
        <v/>
      </c>
      <c r="AQ19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8" spans="1:44" x14ac:dyDescent="0.25">
      <c r="A1988" t="s">
        <v>5298</v>
      </c>
      <c r="B1988">
        <v>136456958</v>
      </c>
      <c r="C1988" t="s">
        <v>62</v>
      </c>
      <c r="E1988">
        <v>28508476</v>
      </c>
      <c r="F1988" t="s">
        <v>2332</v>
      </c>
      <c r="G1988" t="s">
        <v>101</v>
      </c>
      <c r="I1988">
        <v>41007403</v>
      </c>
      <c r="J1988" t="s">
        <v>2331</v>
      </c>
      <c r="K1988" s="9">
        <v>45649.360173611109</v>
      </c>
      <c r="L1988" s="9">
        <v>45649.359675925924</v>
      </c>
      <c r="M1988" s="9">
        <v>45649.360173611109</v>
      </c>
      <c r="N1988" t="s">
        <v>62</v>
      </c>
      <c r="O1988" t="s">
        <v>62</v>
      </c>
      <c r="P1988" s="8">
        <v>45649</v>
      </c>
      <c r="Q1988" t="s">
        <v>3864</v>
      </c>
      <c r="R1988" t="s">
        <v>4544</v>
      </c>
      <c r="S1988" t="s">
        <v>2333</v>
      </c>
      <c r="T1988" t="s">
        <v>2334</v>
      </c>
      <c r="V1988">
        <v>553131985522</v>
      </c>
      <c r="Y1988" t="s">
        <v>2335</v>
      </c>
      <c r="Z1988" t="s">
        <v>106</v>
      </c>
      <c r="AA1988" t="s">
        <v>159</v>
      </c>
      <c r="AB1988" t="s">
        <v>2202</v>
      </c>
      <c r="AC1988">
        <v>32010370</v>
      </c>
      <c r="AD1988" t="s">
        <v>2336</v>
      </c>
      <c r="AE1988" t="s">
        <v>2337</v>
      </c>
      <c r="AF1988">
        <v>610</v>
      </c>
      <c r="AM1988" t="s">
        <v>119</v>
      </c>
      <c r="AP19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Row],[Comentário]]=back!C1989,back!B1989,""))))))))</f>
        <v/>
      </c>
      <c r="AQ19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9" spans="1:44" x14ac:dyDescent="0.25">
      <c r="A1989" t="s">
        <v>5298</v>
      </c>
      <c r="B1989">
        <v>136456868</v>
      </c>
      <c r="C1989" t="s">
        <v>62</v>
      </c>
      <c r="E1989">
        <v>28099998</v>
      </c>
      <c r="F1989" t="s">
        <v>2867</v>
      </c>
      <c r="G1989" t="s">
        <v>101</v>
      </c>
      <c r="I1989">
        <v>40810616</v>
      </c>
      <c r="J1989" t="s">
        <v>2866</v>
      </c>
      <c r="K1989" s="9">
        <v>45649.35864583333</v>
      </c>
      <c r="L1989" s="9">
        <v>45649.357534722221</v>
      </c>
      <c r="M1989" s="9">
        <v>45649.35864583333</v>
      </c>
      <c r="N1989" t="s">
        <v>62</v>
      </c>
      <c r="O1989" t="s">
        <v>62</v>
      </c>
      <c r="P1989" s="8">
        <v>45649</v>
      </c>
      <c r="Q1989" t="s">
        <v>3864</v>
      </c>
      <c r="R1989" t="s">
        <v>4545</v>
      </c>
      <c r="S1989" t="s">
        <v>2868</v>
      </c>
      <c r="T1989" t="s">
        <v>2869</v>
      </c>
      <c r="V1989">
        <v>552134518295</v>
      </c>
      <c r="Z1989" t="s">
        <v>106</v>
      </c>
      <c r="AA1989" t="s">
        <v>148</v>
      </c>
      <c r="AB1989" t="s">
        <v>149</v>
      </c>
      <c r="AC1989">
        <v>21241160</v>
      </c>
      <c r="AD1989" t="s">
        <v>2870</v>
      </c>
      <c r="AE1989" t="s">
        <v>2871</v>
      </c>
      <c r="AF1989">
        <v>77</v>
      </c>
      <c r="AM1989" t="s">
        <v>256</v>
      </c>
      <c r="AN1989" t="s">
        <v>258</v>
      </c>
      <c r="AP19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Row],[Comentário]]=back!C1990,back!B1990,""))))))))</f>
        <v/>
      </c>
      <c r="AQ19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0" spans="1:44" x14ac:dyDescent="0.25">
      <c r="A1990" t="s">
        <v>5298</v>
      </c>
      <c r="B1990">
        <v>136456739</v>
      </c>
      <c r="C1990" t="s">
        <v>62</v>
      </c>
      <c r="E1990">
        <v>28099998</v>
      </c>
      <c r="F1990" t="s">
        <v>2867</v>
      </c>
      <c r="G1990" t="s">
        <v>101</v>
      </c>
      <c r="I1990">
        <v>40810616</v>
      </c>
      <c r="J1990" t="s">
        <v>2866</v>
      </c>
      <c r="K1990" s="9">
        <v>45649.356759259259</v>
      </c>
      <c r="L1990" s="9">
        <v>45649.356053240743</v>
      </c>
      <c r="M1990" s="9">
        <v>45649.356759259259</v>
      </c>
      <c r="N1990" t="s">
        <v>62</v>
      </c>
      <c r="O1990" t="s">
        <v>62</v>
      </c>
      <c r="P1990" s="8">
        <v>45649</v>
      </c>
      <c r="Q1990" t="s">
        <v>3864</v>
      </c>
      <c r="R1990" t="s">
        <v>4546</v>
      </c>
      <c r="S1990" t="s">
        <v>2868</v>
      </c>
      <c r="T1990" t="s">
        <v>2869</v>
      </c>
      <c r="V1990">
        <v>552134518295</v>
      </c>
      <c r="Z1990" t="s">
        <v>106</v>
      </c>
      <c r="AA1990" t="s">
        <v>148</v>
      </c>
      <c r="AB1990" t="s">
        <v>149</v>
      </c>
      <c r="AC1990">
        <v>21241160</v>
      </c>
      <c r="AD1990" t="s">
        <v>2870</v>
      </c>
      <c r="AE1990" t="s">
        <v>2871</v>
      </c>
      <c r="AF1990">
        <v>77</v>
      </c>
      <c r="AM1990" t="s">
        <v>256</v>
      </c>
      <c r="AN1990" t="s">
        <v>258</v>
      </c>
      <c r="AP19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Row],[Comentário]]=back!C1991,back!B1991,""))))))))</f>
        <v/>
      </c>
      <c r="AQ19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1" spans="1:44" x14ac:dyDescent="0.25">
      <c r="A1991" t="s">
        <v>5298</v>
      </c>
      <c r="B1991">
        <v>136456705</v>
      </c>
      <c r="C1991" t="s">
        <v>62</v>
      </c>
      <c r="E1991">
        <v>28099998</v>
      </c>
      <c r="F1991" t="s">
        <v>2867</v>
      </c>
      <c r="G1991" t="s">
        <v>101</v>
      </c>
      <c r="I1991">
        <v>40810616</v>
      </c>
      <c r="J1991" t="s">
        <v>2866</v>
      </c>
      <c r="K1991" s="9">
        <v>45649.356076388889</v>
      </c>
      <c r="L1991" s="9">
        <v>45649.355243055557</v>
      </c>
      <c r="M1991" s="9">
        <v>45649.356076388889</v>
      </c>
      <c r="N1991" t="s">
        <v>62</v>
      </c>
      <c r="O1991" t="s">
        <v>62</v>
      </c>
      <c r="P1991" s="8">
        <v>45649</v>
      </c>
      <c r="Q1991" t="s">
        <v>3864</v>
      </c>
      <c r="R1991" t="s">
        <v>4547</v>
      </c>
      <c r="S1991" t="s">
        <v>2868</v>
      </c>
      <c r="T1991" t="s">
        <v>2869</v>
      </c>
      <c r="V1991">
        <v>552134518295</v>
      </c>
      <c r="Z1991" t="s">
        <v>106</v>
      </c>
      <c r="AA1991" t="s">
        <v>148</v>
      </c>
      <c r="AB1991" t="s">
        <v>149</v>
      </c>
      <c r="AC1991">
        <v>21241160</v>
      </c>
      <c r="AD1991" t="s">
        <v>2870</v>
      </c>
      <c r="AE1991" t="s">
        <v>2871</v>
      </c>
      <c r="AF1991">
        <v>77</v>
      </c>
      <c r="AM1991" t="s">
        <v>256</v>
      </c>
      <c r="AN1991" t="s">
        <v>258</v>
      </c>
      <c r="AP19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Row],[Comentário]]=back!C1992,back!B1992,""))))))))</f>
        <v/>
      </c>
      <c r="AQ19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2" spans="1:44" x14ac:dyDescent="0.25">
      <c r="A1992" t="s">
        <v>5298</v>
      </c>
      <c r="B1992">
        <v>136456660</v>
      </c>
      <c r="C1992" t="s">
        <v>62</v>
      </c>
      <c r="E1992">
        <v>28099998</v>
      </c>
      <c r="F1992" t="s">
        <v>2867</v>
      </c>
      <c r="G1992" t="s">
        <v>101</v>
      </c>
      <c r="I1992">
        <v>40810616</v>
      </c>
      <c r="J1992" t="s">
        <v>2866</v>
      </c>
      <c r="K1992" s="9">
        <v>45649.355254629627</v>
      </c>
      <c r="L1992" s="9">
        <v>45649.354675925926</v>
      </c>
      <c r="M1992" s="9">
        <v>45649.355266203704</v>
      </c>
      <c r="N1992" t="s">
        <v>62</v>
      </c>
      <c r="O1992" t="s">
        <v>62</v>
      </c>
      <c r="P1992" s="8">
        <v>45649</v>
      </c>
      <c r="Q1992" t="s">
        <v>3864</v>
      </c>
      <c r="R1992" t="s">
        <v>4548</v>
      </c>
      <c r="S1992" t="s">
        <v>2868</v>
      </c>
      <c r="T1992" t="s">
        <v>2869</v>
      </c>
      <c r="V1992">
        <v>552134518295</v>
      </c>
      <c r="Z1992" t="s">
        <v>106</v>
      </c>
      <c r="AA1992" t="s">
        <v>148</v>
      </c>
      <c r="AB1992" t="s">
        <v>149</v>
      </c>
      <c r="AC1992">
        <v>21241160</v>
      </c>
      <c r="AD1992" t="s">
        <v>2870</v>
      </c>
      <c r="AE1992" t="s">
        <v>2871</v>
      </c>
      <c r="AF1992">
        <v>77</v>
      </c>
      <c r="AM1992" t="s">
        <v>256</v>
      </c>
      <c r="AN1992" t="s">
        <v>258</v>
      </c>
      <c r="AP19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Row],[Comentário]]=back!C1993,back!B1993,""))))))))</f>
        <v/>
      </c>
      <c r="AQ19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3" spans="1:44" x14ac:dyDescent="0.25">
      <c r="A1993" t="s">
        <v>5298</v>
      </c>
      <c r="B1993">
        <v>136428923</v>
      </c>
      <c r="C1993" t="s">
        <v>62</v>
      </c>
      <c r="E1993">
        <v>27529949</v>
      </c>
      <c r="F1993" t="s">
        <v>3465</v>
      </c>
      <c r="G1993" t="s">
        <v>101</v>
      </c>
      <c r="I1993">
        <v>40491501</v>
      </c>
      <c r="J1993" t="s">
        <v>3464</v>
      </c>
      <c r="K1993" s="9">
        <v>45646.60497685185</v>
      </c>
      <c r="L1993" s="9">
        <v>45646.604270833333</v>
      </c>
      <c r="M1993" s="9">
        <v>45646.60497685185</v>
      </c>
      <c r="N1993" t="s">
        <v>62</v>
      </c>
      <c r="O1993" t="s">
        <v>62</v>
      </c>
      <c r="P1993" s="8">
        <v>45646</v>
      </c>
      <c r="Q1993" t="s">
        <v>3864</v>
      </c>
      <c r="R1993" t="s">
        <v>4550</v>
      </c>
      <c r="S1993" t="s">
        <v>2633</v>
      </c>
      <c r="V1993">
        <v>5544999116067</v>
      </c>
      <c r="Z1993" t="s">
        <v>106</v>
      </c>
      <c r="AA1993" t="s">
        <v>107</v>
      </c>
      <c r="AB1993" t="s">
        <v>1861</v>
      </c>
      <c r="AC1993">
        <v>6807320</v>
      </c>
      <c r="AD1993" t="s">
        <v>3466</v>
      </c>
      <c r="AE1993" t="s">
        <v>3467</v>
      </c>
      <c r="AF1993">
        <v>197</v>
      </c>
      <c r="AM1993" t="s">
        <v>222</v>
      </c>
      <c r="AN1993" t="s">
        <v>261</v>
      </c>
      <c r="AP19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Row],[Comentário]]=back!C1994,back!B1994,""))))))))</f>
        <v/>
      </c>
      <c r="AQ19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4" spans="1:44" x14ac:dyDescent="0.25">
      <c r="A1994" t="s">
        <v>5298</v>
      </c>
      <c r="B1994">
        <v>136428837</v>
      </c>
      <c r="C1994" t="s">
        <v>62</v>
      </c>
      <c r="E1994">
        <v>27529949</v>
      </c>
      <c r="F1994" t="s">
        <v>3465</v>
      </c>
      <c r="G1994" t="s">
        <v>101</v>
      </c>
      <c r="I1994">
        <v>40491501</v>
      </c>
      <c r="J1994" t="s">
        <v>3464</v>
      </c>
      <c r="K1994" s="9">
        <v>45646.604189814818</v>
      </c>
      <c r="L1994" s="9">
        <v>45646.602083333331</v>
      </c>
      <c r="M1994" s="9">
        <v>45646.604189814818</v>
      </c>
      <c r="N1994" t="s">
        <v>62</v>
      </c>
      <c r="O1994" t="s">
        <v>62</v>
      </c>
      <c r="P1994" s="8">
        <v>45646</v>
      </c>
      <c r="Q1994" t="s">
        <v>3864</v>
      </c>
      <c r="R1994" t="s">
        <v>4318</v>
      </c>
      <c r="S1994" t="s">
        <v>2633</v>
      </c>
      <c r="V1994">
        <v>5544999116067</v>
      </c>
      <c r="Z1994" t="s">
        <v>106</v>
      </c>
      <c r="AA1994" t="s">
        <v>107</v>
      </c>
      <c r="AB1994" t="s">
        <v>1861</v>
      </c>
      <c r="AC1994">
        <v>6807320</v>
      </c>
      <c r="AD1994" t="s">
        <v>3466</v>
      </c>
      <c r="AE1994" t="s">
        <v>3467</v>
      </c>
      <c r="AF1994">
        <v>197</v>
      </c>
      <c r="AM1994" t="s">
        <v>222</v>
      </c>
      <c r="AN1994" t="s">
        <v>261</v>
      </c>
      <c r="AP19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Row],[Comentário]]=back!C1995,back!B1995,""))))))))</f>
        <v/>
      </c>
      <c r="AQ19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5" spans="1:44" x14ac:dyDescent="0.25">
      <c r="A1995" t="s">
        <v>5298</v>
      </c>
      <c r="B1995">
        <v>136418453</v>
      </c>
      <c r="C1995" t="s">
        <v>62</v>
      </c>
      <c r="E1995">
        <v>26698683</v>
      </c>
      <c r="F1995" t="s">
        <v>5261</v>
      </c>
      <c r="G1995" t="s">
        <v>101</v>
      </c>
      <c r="I1995">
        <v>39813196</v>
      </c>
      <c r="J1995" t="s">
        <v>3310</v>
      </c>
      <c r="K1995" s="9">
        <v>45646.490162037036</v>
      </c>
      <c r="L1995" s="9">
        <v>45646.572916666664</v>
      </c>
      <c r="M1995" s="9">
        <v>45646.599907407406</v>
      </c>
      <c r="N1995" t="s">
        <v>62</v>
      </c>
      <c r="O1995" t="s">
        <v>62</v>
      </c>
      <c r="P1995" s="8">
        <v>45646</v>
      </c>
      <c r="R1995" t="s">
        <v>3874</v>
      </c>
      <c r="S1995" t="s">
        <v>3311</v>
      </c>
      <c r="T1995" t="s">
        <v>3312</v>
      </c>
      <c r="V1995">
        <v>558433166874</v>
      </c>
      <c r="Z1995" t="s">
        <v>106</v>
      </c>
      <c r="AA1995" t="s">
        <v>432</v>
      </c>
      <c r="AB1995" t="s">
        <v>3313</v>
      </c>
      <c r="AC1995">
        <v>59600900</v>
      </c>
      <c r="AD1995" t="s">
        <v>161</v>
      </c>
      <c r="AE1995" t="s">
        <v>3314</v>
      </c>
      <c r="AF1995">
        <v>58</v>
      </c>
      <c r="AM1995" t="s">
        <v>1410</v>
      </c>
      <c r="AN1995" t="s">
        <v>108</v>
      </c>
      <c r="AP19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Row],[Comentário]]=back!C1996,back!B1996,""))))))))</f>
        <v/>
      </c>
      <c r="AQ19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96" spans="1:44" x14ac:dyDescent="0.25">
      <c r="A1996" t="s">
        <v>5298</v>
      </c>
      <c r="B1996">
        <v>136428368</v>
      </c>
      <c r="C1996" t="s">
        <v>62</v>
      </c>
      <c r="E1996">
        <v>26698683</v>
      </c>
      <c r="F1996" t="s">
        <v>5261</v>
      </c>
      <c r="G1996" t="s">
        <v>101</v>
      </c>
      <c r="I1996">
        <v>39813196</v>
      </c>
      <c r="J1996" t="s">
        <v>3310</v>
      </c>
      <c r="K1996" s="9">
        <v>45646.599988425929</v>
      </c>
      <c r="L1996" s="9">
        <v>45646.598865740743</v>
      </c>
      <c r="M1996" s="9">
        <v>45646.599988425929</v>
      </c>
      <c r="N1996" t="s">
        <v>62</v>
      </c>
      <c r="O1996" t="s">
        <v>62</v>
      </c>
      <c r="P1996" s="8">
        <v>45646</v>
      </c>
      <c r="Q1996" t="s">
        <v>3864</v>
      </c>
      <c r="R1996" t="s">
        <v>4504</v>
      </c>
      <c r="S1996" t="s">
        <v>3311</v>
      </c>
      <c r="T1996" t="s">
        <v>3312</v>
      </c>
      <c r="V1996">
        <v>558433166874</v>
      </c>
      <c r="Z1996" t="s">
        <v>106</v>
      </c>
      <c r="AA1996" t="s">
        <v>432</v>
      </c>
      <c r="AB1996" t="s">
        <v>3313</v>
      </c>
      <c r="AC1996">
        <v>59600900</v>
      </c>
      <c r="AD1996" t="s">
        <v>161</v>
      </c>
      <c r="AE1996" t="s">
        <v>3314</v>
      </c>
      <c r="AF1996">
        <v>58</v>
      </c>
      <c r="AM1996" t="s">
        <v>1410</v>
      </c>
      <c r="AN1996" t="s">
        <v>108</v>
      </c>
      <c r="AP19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Row],[Comentário]]=back!C1997,back!B1997,""))))))))</f>
        <v/>
      </c>
      <c r="AQ19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7" spans="1:44" x14ac:dyDescent="0.25">
      <c r="A1997" t="s">
        <v>5298</v>
      </c>
      <c r="B1997">
        <v>136427029</v>
      </c>
      <c r="C1997" t="s">
        <v>62</v>
      </c>
      <c r="E1997">
        <v>26698606</v>
      </c>
      <c r="F1997" t="s">
        <v>4856</v>
      </c>
      <c r="G1997" t="s">
        <v>101</v>
      </c>
      <c r="I1997">
        <v>39811175</v>
      </c>
      <c r="J1997" t="s">
        <v>3475</v>
      </c>
      <c r="K1997" s="9">
        <v>45646.588125000002</v>
      </c>
      <c r="L1997" s="9">
        <v>45646.585613425923</v>
      </c>
      <c r="M1997" s="9">
        <v>45646.588125000002</v>
      </c>
      <c r="N1997" t="s">
        <v>62</v>
      </c>
      <c r="O1997" t="s">
        <v>62</v>
      </c>
      <c r="P1997" s="8">
        <v>45646</v>
      </c>
      <c r="Q1997" t="s">
        <v>3864</v>
      </c>
      <c r="R1997" t="s">
        <v>4551</v>
      </c>
      <c r="S1997" t="s">
        <v>3476</v>
      </c>
      <c r="Y1997" t="s">
        <v>3477</v>
      </c>
      <c r="Z1997" t="s">
        <v>106</v>
      </c>
      <c r="AA1997" t="s">
        <v>613</v>
      </c>
      <c r="AB1997" t="s">
        <v>3478</v>
      </c>
      <c r="AC1997">
        <v>44054008</v>
      </c>
      <c r="AD1997" t="s">
        <v>3479</v>
      </c>
      <c r="AE1997" t="s">
        <v>3480</v>
      </c>
      <c r="AF1997">
        <v>2222</v>
      </c>
      <c r="AG1997" t="s">
        <v>3481</v>
      </c>
      <c r="AM1997" t="s">
        <v>1410</v>
      </c>
      <c r="AN1997" t="s">
        <v>261</v>
      </c>
      <c r="AP19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Row],[Comentário]]=back!C1998,back!B1998,""))))))))</f>
        <v/>
      </c>
      <c r="AQ19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8" spans="1:44" x14ac:dyDescent="0.25">
      <c r="A1998" t="s">
        <v>5298</v>
      </c>
      <c r="B1998">
        <v>136426675</v>
      </c>
      <c r="C1998" t="s">
        <v>62</v>
      </c>
      <c r="E1998">
        <v>26698606</v>
      </c>
      <c r="F1998" t="s">
        <v>4856</v>
      </c>
      <c r="G1998" t="s">
        <v>101</v>
      </c>
      <c r="I1998">
        <v>39811175</v>
      </c>
      <c r="J1998" t="s">
        <v>3475</v>
      </c>
      <c r="K1998" s="9">
        <v>45646.584699074076</v>
      </c>
      <c r="L1998" s="9">
        <v>45646.584479166668</v>
      </c>
      <c r="M1998" s="9">
        <v>45646.584699074076</v>
      </c>
      <c r="N1998" t="s">
        <v>62</v>
      </c>
      <c r="O1998" t="s">
        <v>62</v>
      </c>
      <c r="P1998" s="8">
        <v>45646</v>
      </c>
      <c r="Q1998" t="s">
        <v>3864</v>
      </c>
      <c r="R1998" t="s">
        <v>4552</v>
      </c>
      <c r="S1998" t="s">
        <v>3476</v>
      </c>
      <c r="Y1998" t="s">
        <v>3477</v>
      </c>
      <c r="Z1998" t="s">
        <v>106</v>
      </c>
      <c r="AA1998" t="s">
        <v>613</v>
      </c>
      <c r="AB1998" t="s">
        <v>3478</v>
      </c>
      <c r="AC1998">
        <v>44054008</v>
      </c>
      <c r="AD1998" t="s">
        <v>3479</v>
      </c>
      <c r="AE1998" t="s">
        <v>3480</v>
      </c>
      <c r="AF1998">
        <v>2222</v>
      </c>
      <c r="AG1998" t="s">
        <v>3481</v>
      </c>
      <c r="AM1998" t="s">
        <v>1410</v>
      </c>
      <c r="AN1998" t="s">
        <v>261</v>
      </c>
      <c r="AP19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Row],[Comentário]]=back!C1999,back!B1999,""))))))))</f>
        <v/>
      </c>
      <c r="AQ19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9" spans="1:44" x14ac:dyDescent="0.25">
      <c r="A1999" t="s">
        <v>5298</v>
      </c>
      <c r="B1999">
        <v>136426655</v>
      </c>
      <c r="C1999" t="s">
        <v>62</v>
      </c>
      <c r="E1999">
        <v>26698606</v>
      </c>
      <c r="F1999" t="s">
        <v>4856</v>
      </c>
      <c r="G1999" t="s">
        <v>101</v>
      </c>
      <c r="I1999">
        <v>39811175</v>
      </c>
      <c r="J1999" t="s">
        <v>3475</v>
      </c>
      <c r="K1999" s="9">
        <v>45646.584537037037</v>
      </c>
      <c r="L1999" s="9">
        <v>45646.584363425929</v>
      </c>
      <c r="M1999" s="9">
        <v>45646.584537037037</v>
      </c>
      <c r="N1999" t="s">
        <v>62</v>
      </c>
      <c r="O1999" t="s">
        <v>62</v>
      </c>
      <c r="P1999" s="8">
        <v>45646</v>
      </c>
      <c r="Q1999" t="s">
        <v>3864</v>
      </c>
      <c r="R1999" t="s">
        <v>4553</v>
      </c>
      <c r="S1999" t="s">
        <v>3476</v>
      </c>
      <c r="Y1999" t="s">
        <v>3477</v>
      </c>
      <c r="Z1999" t="s">
        <v>106</v>
      </c>
      <c r="AA1999" t="s">
        <v>613</v>
      </c>
      <c r="AB1999" t="s">
        <v>3478</v>
      </c>
      <c r="AC1999">
        <v>44054008</v>
      </c>
      <c r="AD1999" t="s">
        <v>3479</v>
      </c>
      <c r="AE1999" t="s">
        <v>3480</v>
      </c>
      <c r="AF1999">
        <v>2222</v>
      </c>
      <c r="AG1999" t="s">
        <v>3481</v>
      </c>
      <c r="AM1999" t="s">
        <v>1410</v>
      </c>
      <c r="AN1999" t="s">
        <v>261</v>
      </c>
      <c r="AP19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Row],[Comentário]]=back!C2000,back!B2000,""))))))))</f>
        <v/>
      </c>
      <c r="AQ19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0" spans="1:44" x14ac:dyDescent="0.25">
      <c r="A2000" t="s">
        <v>5298</v>
      </c>
      <c r="B2000">
        <v>136426625</v>
      </c>
      <c r="C2000" t="s">
        <v>62</v>
      </c>
      <c r="E2000">
        <v>26698606</v>
      </c>
      <c r="F2000" t="s">
        <v>4856</v>
      </c>
      <c r="G2000" t="s">
        <v>101</v>
      </c>
      <c r="I2000">
        <v>39811175</v>
      </c>
      <c r="J2000" t="s">
        <v>3475</v>
      </c>
      <c r="K2000" s="9">
        <v>45646.584270833337</v>
      </c>
      <c r="L2000" s="9">
        <v>45646.584004629629</v>
      </c>
      <c r="M2000" s="9">
        <v>45646.584270833337</v>
      </c>
      <c r="N2000" t="s">
        <v>62</v>
      </c>
      <c r="O2000" t="s">
        <v>62</v>
      </c>
      <c r="P2000" s="8">
        <v>45646</v>
      </c>
      <c r="Q2000" t="s">
        <v>3864</v>
      </c>
      <c r="R2000" t="s">
        <v>4554</v>
      </c>
      <c r="S2000" t="s">
        <v>3476</v>
      </c>
      <c r="Y2000" t="s">
        <v>3477</v>
      </c>
      <c r="Z2000" t="s">
        <v>106</v>
      </c>
      <c r="AA2000" t="s">
        <v>613</v>
      </c>
      <c r="AB2000" t="s">
        <v>3478</v>
      </c>
      <c r="AC2000">
        <v>44054008</v>
      </c>
      <c r="AD2000" t="s">
        <v>3479</v>
      </c>
      <c r="AE2000" t="s">
        <v>3480</v>
      </c>
      <c r="AF2000">
        <v>2222</v>
      </c>
      <c r="AG2000" t="s">
        <v>3481</v>
      </c>
      <c r="AM2000" t="s">
        <v>1410</v>
      </c>
      <c r="AN2000" t="s">
        <v>261</v>
      </c>
      <c r="AP20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Row],[Comentário]]=back!C2001,back!B2001,""))))))))</f>
        <v/>
      </c>
      <c r="AQ20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1" spans="1:44" x14ac:dyDescent="0.25">
      <c r="A2001" t="s">
        <v>5298</v>
      </c>
      <c r="B2001">
        <v>136426467</v>
      </c>
      <c r="C2001" t="s">
        <v>62</v>
      </c>
      <c r="E2001">
        <v>26698606</v>
      </c>
      <c r="F2001" t="s">
        <v>4856</v>
      </c>
      <c r="G2001" t="s">
        <v>101</v>
      </c>
      <c r="I2001">
        <v>39811175</v>
      </c>
      <c r="J2001" t="s">
        <v>3475</v>
      </c>
      <c r="K2001" s="9">
        <v>45646.582569444443</v>
      </c>
      <c r="L2001" s="9">
        <v>45646.582314814812</v>
      </c>
      <c r="M2001" s="9">
        <v>45646.582569444443</v>
      </c>
      <c r="N2001" t="s">
        <v>62</v>
      </c>
      <c r="O2001" t="s">
        <v>62</v>
      </c>
      <c r="P2001" s="8">
        <v>45646</v>
      </c>
      <c r="Q2001" t="s">
        <v>3864</v>
      </c>
      <c r="R2001" t="s">
        <v>4552</v>
      </c>
      <c r="S2001" t="s">
        <v>3476</v>
      </c>
      <c r="Y2001" t="s">
        <v>3477</v>
      </c>
      <c r="Z2001" t="s">
        <v>106</v>
      </c>
      <c r="AA2001" t="s">
        <v>613</v>
      </c>
      <c r="AB2001" t="s">
        <v>3478</v>
      </c>
      <c r="AC2001">
        <v>44054008</v>
      </c>
      <c r="AD2001" t="s">
        <v>3479</v>
      </c>
      <c r="AE2001" t="s">
        <v>3480</v>
      </c>
      <c r="AF2001">
        <v>2222</v>
      </c>
      <c r="AG2001" t="s">
        <v>3481</v>
      </c>
      <c r="AM2001" t="s">
        <v>1410</v>
      </c>
      <c r="AN2001" t="s">
        <v>261</v>
      </c>
      <c r="AP20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Row],[Comentário]]=back!C2002,back!B2002,""))))))))</f>
        <v/>
      </c>
      <c r="AQ20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2" spans="1:44" x14ac:dyDescent="0.25">
      <c r="A2002" t="s">
        <v>5298</v>
      </c>
      <c r="B2002">
        <v>136426433</v>
      </c>
      <c r="C2002" t="s">
        <v>62</v>
      </c>
      <c r="E2002">
        <v>26698606</v>
      </c>
      <c r="F2002" t="s">
        <v>4856</v>
      </c>
      <c r="G2002" t="s">
        <v>101</v>
      </c>
      <c r="I2002">
        <v>39811175</v>
      </c>
      <c r="J2002" t="s">
        <v>3475</v>
      </c>
      <c r="K2002" s="9">
        <v>45646.582326388889</v>
      </c>
      <c r="L2002" s="9">
        <v>45646.582187499997</v>
      </c>
      <c r="M2002" s="9">
        <v>45646.582326388889</v>
      </c>
      <c r="N2002" t="s">
        <v>62</v>
      </c>
      <c r="O2002" t="s">
        <v>62</v>
      </c>
      <c r="P2002" s="8">
        <v>45646</v>
      </c>
      <c r="Q2002" t="s">
        <v>3864</v>
      </c>
      <c r="R2002" t="s">
        <v>4555</v>
      </c>
      <c r="S2002" t="s">
        <v>3476</v>
      </c>
      <c r="Y2002" t="s">
        <v>3477</v>
      </c>
      <c r="Z2002" t="s">
        <v>106</v>
      </c>
      <c r="AA2002" t="s">
        <v>613</v>
      </c>
      <c r="AB2002" t="s">
        <v>3478</v>
      </c>
      <c r="AC2002">
        <v>44054008</v>
      </c>
      <c r="AD2002" t="s">
        <v>3479</v>
      </c>
      <c r="AE2002" t="s">
        <v>3480</v>
      </c>
      <c r="AF2002">
        <v>2222</v>
      </c>
      <c r="AG2002" t="s">
        <v>3481</v>
      </c>
      <c r="AM2002" t="s">
        <v>1410</v>
      </c>
      <c r="AN2002" t="s">
        <v>261</v>
      </c>
      <c r="AP20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Row],[Comentário]]=back!C2003,back!B2003,""))))))))</f>
        <v/>
      </c>
      <c r="AQ20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3" spans="1:44" x14ac:dyDescent="0.25">
      <c r="A2003" t="s">
        <v>5298</v>
      </c>
      <c r="B2003">
        <v>136426268</v>
      </c>
      <c r="C2003" t="s">
        <v>62</v>
      </c>
      <c r="E2003">
        <v>27505905</v>
      </c>
      <c r="F2003" t="s">
        <v>3483</v>
      </c>
      <c r="G2003" t="s">
        <v>101</v>
      </c>
      <c r="I2003">
        <v>40466569</v>
      </c>
      <c r="J2003" t="s">
        <v>3482</v>
      </c>
      <c r="K2003" s="9">
        <v>45646.580740740741</v>
      </c>
      <c r="L2003" s="9">
        <v>45646.580185185187</v>
      </c>
      <c r="M2003" s="9">
        <v>45646.580740740741</v>
      </c>
      <c r="N2003" t="s">
        <v>62</v>
      </c>
      <c r="O2003" t="s">
        <v>62</v>
      </c>
      <c r="P2003" s="8">
        <v>45646</v>
      </c>
      <c r="Q2003" t="s">
        <v>3864</v>
      </c>
      <c r="R2003" t="s">
        <v>4556</v>
      </c>
      <c r="S2003" t="s">
        <v>4857</v>
      </c>
      <c r="T2003" t="s">
        <v>3484</v>
      </c>
      <c r="Y2003" t="s">
        <v>3485</v>
      </c>
      <c r="Z2003" t="s">
        <v>106</v>
      </c>
      <c r="AA2003" t="s">
        <v>107</v>
      </c>
      <c r="AB2003" t="s">
        <v>3486</v>
      </c>
      <c r="AC2003">
        <v>6900050</v>
      </c>
      <c r="AD2003" t="s">
        <v>161</v>
      </c>
      <c r="AE2003" t="s">
        <v>3487</v>
      </c>
      <c r="AF2003">
        <v>119</v>
      </c>
      <c r="AM2003" t="s">
        <v>222</v>
      </c>
      <c r="AN2003" t="s">
        <v>108</v>
      </c>
      <c r="AP20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Row],[Comentário]]=back!C2004,back!B2004,""))))))))</f>
        <v/>
      </c>
      <c r="AQ20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4" spans="1:44" x14ac:dyDescent="0.25">
      <c r="A2004" t="s">
        <v>5298</v>
      </c>
      <c r="B2004">
        <v>136426038</v>
      </c>
      <c r="C2004" t="s">
        <v>62</v>
      </c>
      <c r="E2004">
        <v>27505905</v>
      </c>
      <c r="F2004" t="s">
        <v>3483</v>
      </c>
      <c r="G2004" t="s">
        <v>101</v>
      </c>
      <c r="I2004">
        <v>40466569</v>
      </c>
      <c r="J2004" t="s">
        <v>3482</v>
      </c>
      <c r="K2004" s="9">
        <v>45646.578622685185</v>
      </c>
      <c r="L2004" s="9">
        <v>45646.578043981484</v>
      </c>
      <c r="M2004" s="9">
        <v>45646.578622685185</v>
      </c>
      <c r="N2004" t="s">
        <v>62</v>
      </c>
      <c r="O2004" t="s">
        <v>62</v>
      </c>
      <c r="P2004" s="8">
        <v>45646</v>
      </c>
      <c r="Q2004" t="s">
        <v>3864</v>
      </c>
      <c r="R2004" t="s">
        <v>4557</v>
      </c>
      <c r="S2004" t="s">
        <v>4857</v>
      </c>
      <c r="T2004" t="s">
        <v>3484</v>
      </c>
      <c r="Y2004" t="s">
        <v>3485</v>
      </c>
      <c r="Z2004" t="s">
        <v>106</v>
      </c>
      <c r="AA2004" t="s">
        <v>107</v>
      </c>
      <c r="AB2004" t="s">
        <v>3486</v>
      </c>
      <c r="AC2004">
        <v>6900050</v>
      </c>
      <c r="AD2004" t="s">
        <v>161</v>
      </c>
      <c r="AE2004" t="s">
        <v>3487</v>
      </c>
      <c r="AF2004">
        <v>119</v>
      </c>
      <c r="AM2004" t="s">
        <v>222</v>
      </c>
      <c r="AN2004" t="s">
        <v>108</v>
      </c>
      <c r="AP20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Row],[Comentário]]=back!C2005,back!B2005,""))))))))</f>
        <v/>
      </c>
      <c r="AQ20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5" spans="1:44" x14ac:dyDescent="0.25">
      <c r="A2005" t="s">
        <v>5298</v>
      </c>
      <c r="B2005">
        <v>136425981</v>
      </c>
      <c r="C2005" t="s">
        <v>62</v>
      </c>
      <c r="E2005">
        <v>27505905</v>
      </c>
      <c r="F2005" t="s">
        <v>3483</v>
      </c>
      <c r="G2005" t="s">
        <v>101</v>
      </c>
      <c r="I2005">
        <v>40466569</v>
      </c>
      <c r="J2005" t="s">
        <v>3482</v>
      </c>
      <c r="K2005" s="9">
        <v>45646.578032407408</v>
      </c>
      <c r="L2005" s="9">
        <v>45646.577557870369</v>
      </c>
      <c r="M2005" s="9">
        <v>45646.578032407408</v>
      </c>
      <c r="N2005" t="s">
        <v>62</v>
      </c>
      <c r="O2005" t="s">
        <v>62</v>
      </c>
      <c r="P2005" s="8">
        <v>45646</v>
      </c>
      <c r="Q2005" t="s">
        <v>3864</v>
      </c>
      <c r="R2005" t="s">
        <v>4558</v>
      </c>
      <c r="S2005" t="s">
        <v>4857</v>
      </c>
      <c r="T2005" t="s">
        <v>3484</v>
      </c>
      <c r="Y2005" t="s">
        <v>3485</v>
      </c>
      <c r="Z2005" t="s">
        <v>106</v>
      </c>
      <c r="AA2005" t="s">
        <v>107</v>
      </c>
      <c r="AB2005" t="s">
        <v>3486</v>
      </c>
      <c r="AC2005">
        <v>6900050</v>
      </c>
      <c r="AD2005" t="s">
        <v>161</v>
      </c>
      <c r="AE2005" t="s">
        <v>3487</v>
      </c>
      <c r="AF2005">
        <v>119</v>
      </c>
      <c r="AM2005" t="s">
        <v>222</v>
      </c>
      <c r="AN2005" t="s">
        <v>108</v>
      </c>
      <c r="AP20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Row],[Comentário]]=back!C2006,back!B2006,""))))))))</f>
        <v/>
      </c>
      <c r="AQ20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6" spans="1:44" x14ac:dyDescent="0.25">
      <c r="A2006" t="s">
        <v>5298</v>
      </c>
      <c r="B2006">
        <v>136425903</v>
      </c>
      <c r="C2006" t="s">
        <v>62</v>
      </c>
      <c r="E2006">
        <v>27505523</v>
      </c>
      <c r="F2006" t="s">
        <v>3489</v>
      </c>
      <c r="G2006" t="s">
        <v>101</v>
      </c>
      <c r="I2006">
        <v>40466645</v>
      </c>
      <c r="J2006" t="s">
        <v>3488</v>
      </c>
      <c r="K2006" s="9">
        <v>45646.577314814815</v>
      </c>
      <c r="L2006" s="9">
        <v>45646.57708333333</v>
      </c>
      <c r="M2006" s="9">
        <v>45646.577314814815</v>
      </c>
      <c r="N2006" t="s">
        <v>62</v>
      </c>
      <c r="O2006" t="s">
        <v>62</v>
      </c>
      <c r="P2006" s="8">
        <v>45646</v>
      </c>
      <c r="Q2006" t="s">
        <v>3868</v>
      </c>
      <c r="R2006" t="s">
        <v>41</v>
      </c>
      <c r="S2006" t="s">
        <v>3490</v>
      </c>
      <c r="T2006" t="s">
        <v>3491</v>
      </c>
      <c r="V2006">
        <v>557136469577</v>
      </c>
      <c r="Y2006" t="s">
        <v>3492</v>
      </c>
      <c r="Z2006" t="s">
        <v>106</v>
      </c>
      <c r="AA2006" t="s">
        <v>613</v>
      </c>
      <c r="AB2006" t="s">
        <v>2470</v>
      </c>
      <c r="AC2006">
        <v>42700300</v>
      </c>
      <c r="AD2006" t="s">
        <v>3493</v>
      </c>
      <c r="AE2006" t="s">
        <v>3494</v>
      </c>
      <c r="AF2006">
        <v>37</v>
      </c>
      <c r="AG2006" t="s">
        <v>3495</v>
      </c>
      <c r="AM2006" t="s">
        <v>222</v>
      </c>
      <c r="AN2006" t="s">
        <v>261</v>
      </c>
      <c r="AP20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Row],[Comentário]]=back!C2007,back!B2007,""))))))))</f>
        <v/>
      </c>
      <c r="AQ20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7" spans="1:44" x14ac:dyDescent="0.25">
      <c r="A2007" t="s">
        <v>5298</v>
      </c>
      <c r="B2007">
        <v>136425700</v>
      </c>
      <c r="C2007" t="s">
        <v>62</v>
      </c>
      <c r="E2007">
        <v>27505523</v>
      </c>
      <c r="F2007" t="s">
        <v>3489</v>
      </c>
      <c r="G2007" t="s">
        <v>101</v>
      </c>
      <c r="I2007">
        <v>40466645</v>
      </c>
      <c r="J2007" t="s">
        <v>3488</v>
      </c>
      <c r="K2007" s="9">
        <v>45646.57545138889</v>
      </c>
      <c r="L2007" s="9">
        <v>45646.574212962965</v>
      </c>
      <c r="M2007" s="9">
        <v>45646.57545138889</v>
      </c>
      <c r="N2007" t="s">
        <v>62</v>
      </c>
      <c r="O2007" t="s">
        <v>62</v>
      </c>
      <c r="P2007" s="8">
        <v>45646</v>
      </c>
      <c r="Q2007" t="s">
        <v>3864</v>
      </c>
      <c r="R2007" t="s">
        <v>4559</v>
      </c>
      <c r="S2007" t="s">
        <v>3490</v>
      </c>
      <c r="T2007" t="s">
        <v>3491</v>
      </c>
      <c r="V2007">
        <v>557136469577</v>
      </c>
      <c r="Y2007" t="s">
        <v>3492</v>
      </c>
      <c r="Z2007" t="s">
        <v>106</v>
      </c>
      <c r="AA2007" t="s">
        <v>613</v>
      </c>
      <c r="AB2007" t="s">
        <v>2470</v>
      </c>
      <c r="AC2007">
        <v>42700300</v>
      </c>
      <c r="AD2007" t="s">
        <v>3493</v>
      </c>
      <c r="AE2007" t="s">
        <v>3494</v>
      </c>
      <c r="AF2007">
        <v>37</v>
      </c>
      <c r="AG2007" t="s">
        <v>3495</v>
      </c>
      <c r="AM2007" t="s">
        <v>222</v>
      </c>
      <c r="AN2007" t="s">
        <v>261</v>
      </c>
      <c r="AP20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Row],[Comentário]]=back!C2008,back!B2008,""))))))))</f>
        <v/>
      </c>
      <c r="AQ20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8" spans="1:44" x14ac:dyDescent="0.25">
      <c r="A2008" t="s">
        <v>5298</v>
      </c>
      <c r="B2008">
        <v>136425161</v>
      </c>
      <c r="C2008" t="s">
        <v>62</v>
      </c>
      <c r="E2008">
        <v>27505523</v>
      </c>
      <c r="F2008" t="s">
        <v>3489</v>
      </c>
      <c r="G2008" t="s">
        <v>101</v>
      </c>
      <c r="I2008">
        <v>40466645</v>
      </c>
      <c r="J2008" t="s">
        <v>3488</v>
      </c>
      <c r="K2008" s="9">
        <v>45646.570717592593</v>
      </c>
      <c r="L2008" s="9">
        <v>45646.570462962962</v>
      </c>
      <c r="M2008" s="9">
        <v>45646.570717592593</v>
      </c>
      <c r="N2008" t="s">
        <v>62</v>
      </c>
      <c r="O2008" t="s">
        <v>62</v>
      </c>
      <c r="P2008" s="8">
        <v>45646</v>
      </c>
      <c r="Q2008" t="s">
        <v>3864</v>
      </c>
      <c r="R2008" t="s">
        <v>4560</v>
      </c>
      <c r="S2008" t="s">
        <v>3490</v>
      </c>
      <c r="T2008" t="s">
        <v>3491</v>
      </c>
      <c r="V2008">
        <v>557136469577</v>
      </c>
      <c r="Y2008" t="s">
        <v>3492</v>
      </c>
      <c r="Z2008" t="s">
        <v>106</v>
      </c>
      <c r="AA2008" t="s">
        <v>613</v>
      </c>
      <c r="AB2008" t="s">
        <v>2470</v>
      </c>
      <c r="AC2008">
        <v>42700300</v>
      </c>
      <c r="AD2008" t="s">
        <v>3493</v>
      </c>
      <c r="AE2008" t="s">
        <v>3494</v>
      </c>
      <c r="AF2008">
        <v>37</v>
      </c>
      <c r="AG2008" t="s">
        <v>3495</v>
      </c>
      <c r="AM2008" t="s">
        <v>222</v>
      </c>
      <c r="AN2008" t="s">
        <v>261</v>
      </c>
      <c r="AP20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Row],[Comentário]]=back!C2009,back!B2009,""))))))))</f>
        <v/>
      </c>
      <c r="AQ20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9" spans="1:44" x14ac:dyDescent="0.25">
      <c r="A2009" t="s">
        <v>5298</v>
      </c>
      <c r="B2009">
        <v>136425123</v>
      </c>
      <c r="C2009" t="s">
        <v>62</v>
      </c>
      <c r="E2009">
        <v>27505523</v>
      </c>
      <c r="F2009" t="s">
        <v>3489</v>
      </c>
      <c r="G2009" t="s">
        <v>101</v>
      </c>
      <c r="I2009">
        <v>40466645</v>
      </c>
      <c r="J2009" t="s">
        <v>3488</v>
      </c>
      <c r="K2009" s="9">
        <v>45646.570277777777</v>
      </c>
      <c r="L2009" s="9">
        <v>45646.57</v>
      </c>
      <c r="M2009" s="9">
        <v>45646.570277777777</v>
      </c>
      <c r="N2009" t="s">
        <v>62</v>
      </c>
      <c r="O2009" t="s">
        <v>62</v>
      </c>
      <c r="P2009" s="8">
        <v>45646</v>
      </c>
      <c r="Q2009" t="s">
        <v>3864</v>
      </c>
      <c r="R2009" t="s">
        <v>4561</v>
      </c>
      <c r="S2009" t="s">
        <v>3490</v>
      </c>
      <c r="T2009" t="s">
        <v>3491</v>
      </c>
      <c r="V2009">
        <v>557136469577</v>
      </c>
      <c r="Y2009" t="s">
        <v>3492</v>
      </c>
      <c r="Z2009" t="s">
        <v>106</v>
      </c>
      <c r="AA2009" t="s">
        <v>613</v>
      </c>
      <c r="AB2009" t="s">
        <v>2470</v>
      </c>
      <c r="AC2009">
        <v>42700300</v>
      </c>
      <c r="AD2009" t="s">
        <v>3493</v>
      </c>
      <c r="AE2009" t="s">
        <v>3494</v>
      </c>
      <c r="AF2009">
        <v>37</v>
      </c>
      <c r="AG2009" t="s">
        <v>3495</v>
      </c>
      <c r="AM2009" t="s">
        <v>222</v>
      </c>
      <c r="AN2009" t="s">
        <v>261</v>
      </c>
      <c r="AP20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Row],[Comentário]]=back!C2010,back!B2010,""))))))))</f>
        <v/>
      </c>
      <c r="AQ20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0" spans="1:44" x14ac:dyDescent="0.25">
      <c r="A2010" t="s">
        <v>5298</v>
      </c>
      <c r="B2010">
        <v>136425015</v>
      </c>
      <c r="C2010" t="s">
        <v>62</v>
      </c>
      <c r="E2010">
        <v>27505328</v>
      </c>
      <c r="F2010" t="s">
        <v>3497</v>
      </c>
      <c r="G2010" t="s">
        <v>101</v>
      </c>
      <c r="I2010">
        <v>40466682</v>
      </c>
      <c r="J2010" t="s">
        <v>3496</v>
      </c>
      <c r="K2010" s="9">
        <v>45646.569178240738</v>
      </c>
      <c r="L2010" s="9">
        <v>45646.568749999999</v>
      </c>
      <c r="M2010" s="9">
        <v>45646.569178240738</v>
      </c>
      <c r="N2010" t="s">
        <v>62</v>
      </c>
      <c r="O2010" t="s">
        <v>62</v>
      </c>
      <c r="P2010" s="8">
        <v>45646</v>
      </c>
      <c r="Q2010" t="s">
        <v>3868</v>
      </c>
      <c r="R2010" t="s">
        <v>41</v>
      </c>
      <c r="S2010" t="s">
        <v>3498</v>
      </c>
      <c r="Y2010" t="s">
        <v>3499</v>
      </c>
      <c r="Z2010" t="s">
        <v>106</v>
      </c>
      <c r="AA2010" t="s">
        <v>107</v>
      </c>
      <c r="AB2010" t="s">
        <v>844</v>
      </c>
      <c r="AC2010">
        <v>18087120</v>
      </c>
      <c r="AD2010" t="s">
        <v>2673</v>
      </c>
      <c r="AE2010" t="s">
        <v>3500</v>
      </c>
      <c r="AF2010">
        <v>562</v>
      </c>
      <c r="AM2010" t="s">
        <v>222</v>
      </c>
      <c r="AN2010" t="s">
        <v>108</v>
      </c>
      <c r="AP20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Row],[Comentário]]=back!C2011,back!B2011,""))))))))</f>
        <v/>
      </c>
      <c r="AQ20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1" spans="1:44" x14ac:dyDescent="0.25">
      <c r="A2011" t="s">
        <v>5298</v>
      </c>
      <c r="B2011">
        <v>136424856</v>
      </c>
      <c r="C2011" t="s">
        <v>62</v>
      </c>
      <c r="E2011">
        <v>27505328</v>
      </c>
      <c r="F2011" t="s">
        <v>3497</v>
      </c>
      <c r="G2011" t="s">
        <v>101</v>
      </c>
      <c r="I2011">
        <v>40466682</v>
      </c>
      <c r="J2011" t="s">
        <v>3496</v>
      </c>
      <c r="K2011" s="9">
        <v>45646.567662037036</v>
      </c>
      <c r="L2011" s="9">
        <v>45646.565370370372</v>
      </c>
      <c r="M2011" s="9">
        <v>45646.567662037036</v>
      </c>
      <c r="N2011" t="s">
        <v>62</v>
      </c>
      <c r="O2011" t="s">
        <v>62</v>
      </c>
      <c r="P2011" s="8">
        <v>45646</v>
      </c>
      <c r="Q2011" t="s">
        <v>3864</v>
      </c>
      <c r="R2011" t="s">
        <v>4562</v>
      </c>
      <c r="S2011" t="s">
        <v>3498</v>
      </c>
      <c r="Y2011" t="s">
        <v>3499</v>
      </c>
      <c r="Z2011" t="s">
        <v>106</v>
      </c>
      <c r="AA2011" t="s">
        <v>107</v>
      </c>
      <c r="AB2011" t="s">
        <v>844</v>
      </c>
      <c r="AC2011">
        <v>18087120</v>
      </c>
      <c r="AD2011" t="s">
        <v>2673</v>
      </c>
      <c r="AE2011" t="s">
        <v>3500</v>
      </c>
      <c r="AF2011">
        <v>562</v>
      </c>
      <c r="AM2011" t="s">
        <v>222</v>
      </c>
      <c r="AN2011" t="s">
        <v>108</v>
      </c>
      <c r="AP20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Row],[Comentário]]=back!C2012,back!B2012,""))))))))</f>
        <v/>
      </c>
      <c r="AQ20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2" spans="1:44" x14ac:dyDescent="0.25">
      <c r="A2012" t="s">
        <v>5298</v>
      </c>
      <c r="B2012">
        <v>136424626</v>
      </c>
      <c r="C2012" t="s">
        <v>62</v>
      </c>
      <c r="E2012">
        <v>27501013</v>
      </c>
      <c r="F2012" t="s">
        <v>3502</v>
      </c>
      <c r="G2012" t="s">
        <v>101</v>
      </c>
      <c r="I2012">
        <v>40466850</v>
      </c>
      <c r="J2012" t="s">
        <v>3501</v>
      </c>
      <c r="K2012" s="9">
        <v>45646.564803240741</v>
      </c>
      <c r="L2012" s="9">
        <v>45646.564652777779</v>
      </c>
      <c r="M2012" s="9">
        <v>45646.564803240741</v>
      </c>
      <c r="N2012" t="s">
        <v>62</v>
      </c>
      <c r="O2012" t="s">
        <v>62</v>
      </c>
      <c r="P2012" s="8">
        <v>45646</v>
      </c>
      <c r="Q2012" t="s">
        <v>3864</v>
      </c>
      <c r="R2012" t="s">
        <v>4563</v>
      </c>
      <c r="S2012" t="s">
        <v>3503</v>
      </c>
      <c r="T2012" t="s">
        <v>3504</v>
      </c>
      <c r="V2012">
        <v>5511954720898</v>
      </c>
      <c r="Y2012" t="s">
        <v>3505</v>
      </c>
      <c r="Z2012" t="s">
        <v>106</v>
      </c>
      <c r="AA2012" t="s">
        <v>107</v>
      </c>
      <c r="AB2012" t="s">
        <v>3506</v>
      </c>
      <c r="AC2012">
        <v>13318344</v>
      </c>
      <c r="AD2012" t="s">
        <v>3507</v>
      </c>
      <c r="AE2012" t="s">
        <v>3508</v>
      </c>
      <c r="AF2012">
        <v>174</v>
      </c>
      <c r="AG2012" t="s">
        <v>3509</v>
      </c>
      <c r="AM2012" t="s">
        <v>222</v>
      </c>
      <c r="AN2012" t="s">
        <v>108</v>
      </c>
      <c r="AP20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Row],[Comentário]]=back!C2013,back!B2013,""))))))))</f>
        <v/>
      </c>
      <c r="AQ20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3" spans="1:44" x14ac:dyDescent="0.25">
      <c r="A2013" t="s">
        <v>5298</v>
      </c>
      <c r="B2013">
        <v>136424520</v>
      </c>
      <c r="C2013" t="s">
        <v>62</v>
      </c>
      <c r="E2013">
        <v>27501013</v>
      </c>
      <c r="F2013" t="s">
        <v>3502</v>
      </c>
      <c r="G2013" t="s">
        <v>101</v>
      </c>
      <c r="I2013">
        <v>40466850</v>
      </c>
      <c r="J2013" t="s">
        <v>3501</v>
      </c>
      <c r="K2013" s="9">
        <v>45646.563564814816</v>
      </c>
      <c r="L2013" s="9">
        <v>45646.562314814815</v>
      </c>
      <c r="M2013" s="9">
        <v>45646.563564814816</v>
      </c>
      <c r="N2013" t="s">
        <v>62</v>
      </c>
      <c r="O2013" t="s">
        <v>62</v>
      </c>
      <c r="P2013" s="8">
        <v>45646</v>
      </c>
      <c r="Q2013" t="s">
        <v>3864</v>
      </c>
      <c r="R2013" t="s">
        <v>4564</v>
      </c>
      <c r="S2013" t="s">
        <v>3503</v>
      </c>
      <c r="T2013" t="s">
        <v>3504</v>
      </c>
      <c r="V2013">
        <v>5511954720898</v>
      </c>
      <c r="Y2013" t="s">
        <v>3505</v>
      </c>
      <c r="Z2013" t="s">
        <v>106</v>
      </c>
      <c r="AA2013" t="s">
        <v>107</v>
      </c>
      <c r="AB2013" t="s">
        <v>3506</v>
      </c>
      <c r="AC2013">
        <v>13318344</v>
      </c>
      <c r="AD2013" t="s">
        <v>3507</v>
      </c>
      <c r="AE2013" t="s">
        <v>3508</v>
      </c>
      <c r="AF2013">
        <v>174</v>
      </c>
      <c r="AG2013" t="s">
        <v>3509</v>
      </c>
      <c r="AM2013" t="s">
        <v>222</v>
      </c>
      <c r="AN2013" t="s">
        <v>108</v>
      </c>
      <c r="AP20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Row],[Comentário]]=back!C2014,back!B2014,""))))))))</f>
        <v/>
      </c>
      <c r="AQ20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4" spans="1:44" x14ac:dyDescent="0.25">
      <c r="A2014" t="s">
        <v>5298</v>
      </c>
      <c r="B2014">
        <v>136424398</v>
      </c>
      <c r="C2014" t="s">
        <v>62</v>
      </c>
      <c r="E2014">
        <v>27500921</v>
      </c>
      <c r="F2014" t="s">
        <v>3511</v>
      </c>
      <c r="G2014" t="s">
        <v>101</v>
      </c>
      <c r="I2014">
        <v>40466815</v>
      </c>
      <c r="J2014" t="s">
        <v>3510</v>
      </c>
      <c r="K2014" s="9">
        <v>45646.562037037038</v>
      </c>
      <c r="L2014" s="9">
        <v>45646.561643518522</v>
      </c>
      <c r="M2014" s="9">
        <v>45646.562037037038</v>
      </c>
      <c r="N2014" t="s">
        <v>62</v>
      </c>
      <c r="O2014" t="s">
        <v>62</v>
      </c>
      <c r="P2014" s="8">
        <v>45646</v>
      </c>
      <c r="Q2014" t="s">
        <v>3864</v>
      </c>
      <c r="R2014" t="s">
        <v>4565</v>
      </c>
      <c r="S2014" t="s">
        <v>3512</v>
      </c>
      <c r="T2014" t="s">
        <v>3513</v>
      </c>
      <c r="Y2014" t="s">
        <v>3514</v>
      </c>
      <c r="Z2014" t="s">
        <v>106</v>
      </c>
      <c r="AA2014" t="s">
        <v>1074</v>
      </c>
      <c r="AB2014" t="s">
        <v>1075</v>
      </c>
      <c r="AC2014">
        <v>29103300</v>
      </c>
      <c r="AD2014" t="s">
        <v>3515</v>
      </c>
      <c r="AE2014" t="s">
        <v>3516</v>
      </c>
      <c r="AF2014">
        <v>4000</v>
      </c>
      <c r="AG2014" t="s">
        <v>3517</v>
      </c>
      <c r="AM2014" t="s">
        <v>222</v>
      </c>
      <c r="AN2014" t="s">
        <v>261</v>
      </c>
      <c r="AP20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Row],[Comentário]]=back!C2015,back!B2015,""))))))))</f>
        <v/>
      </c>
      <c r="AQ20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5" spans="1:44" x14ac:dyDescent="0.25">
      <c r="A2015" t="s">
        <v>5298</v>
      </c>
      <c r="B2015">
        <v>136424128</v>
      </c>
      <c r="C2015" t="s">
        <v>62</v>
      </c>
      <c r="E2015">
        <v>27500921</v>
      </c>
      <c r="F2015" t="s">
        <v>3511</v>
      </c>
      <c r="G2015" t="s">
        <v>101</v>
      </c>
      <c r="I2015">
        <v>40466815</v>
      </c>
      <c r="J2015" t="s">
        <v>3510</v>
      </c>
      <c r="K2015" s="9">
        <v>45646.559039351851</v>
      </c>
      <c r="L2015" s="9">
        <v>45646.558761574073</v>
      </c>
      <c r="M2015" s="9">
        <v>45646.559039351851</v>
      </c>
      <c r="N2015" t="s">
        <v>62</v>
      </c>
      <c r="O2015" t="s">
        <v>62</v>
      </c>
      <c r="P2015" s="8">
        <v>45646</v>
      </c>
      <c r="Q2015" t="s">
        <v>3864</v>
      </c>
      <c r="R2015" t="s">
        <v>4566</v>
      </c>
      <c r="S2015" t="s">
        <v>3512</v>
      </c>
      <c r="T2015" t="s">
        <v>3513</v>
      </c>
      <c r="Y2015" t="s">
        <v>3514</v>
      </c>
      <c r="Z2015" t="s">
        <v>106</v>
      </c>
      <c r="AA2015" t="s">
        <v>1074</v>
      </c>
      <c r="AB2015" t="s">
        <v>1075</v>
      </c>
      <c r="AC2015">
        <v>29103300</v>
      </c>
      <c r="AD2015" t="s">
        <v>3515</v>
      </c>
      <c r="AE2015" t="s">
        <v>3516</v>
      </c>
      <c r="AF2015">
        <v>4000</v>
      </c>
      <c r="AG2015" t="s">
        <v>3517</v>
      </c>
      <c r="AM2015" t="s">
        <v>222</v>
      </c>
      <c r="AN2015" t="s">
        <v>261</v>
      </c>
      <c r="AP20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Row],[Comentário]]=back!C2016,back!B2016,""))))))))</f>
        <v/>
      </c>
      <c r="AQ20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6" spans="1:44" x14ac:dyDescent="0.25">
      <c r="A2016" t="s">
        <v>5298</v>
      </c>
      <c r="B2016">
        <v>136423904</v>
      </c>
      <c r="C2016" t="s">
        <v>62</v>
      </c>
      <c r="E2016">
        <v>27500708</v>
      </c>
      <c r="F2016" t="s">
        <v>3519</v>
      </c>
      <c r="G2016" t="s">
        <v>101</v>
      </c>
      <c r="I2016">
        <v>40466743</v>
      </c>
      <c r="J2016" t="s">
        <v>3518</v>
      </c>
      <c r="K2016" s="9">
        <v>45646.556273148148</v>
      </c>
      <c r="L2016" s="9">
        <v>45646.553935185184</v>
      </c>
      <c r="M2016" s="9">
        <v>45646.556273148148</v>
      </c>
      <c r="N2016" t="s">
        <v>62</v>
      </c>
      <c r="O2016" t="s">
        <v>62</v>
      </c>
      <c r="P2016" s="8">
        <v>45646</v>
      </c>
      <c r="Q2016" t="s">
        <v>3864</v>
      </c>
      <c r="R2016" t="s">
        <v>4567</v>
      </c>
      <c r="S2016" t="s">
        <v>3520</v>
      </c>
      <c r="T2016" t="s">
        <v>3521</v>
      </c>
      <c r="V2016">
        <v>551136125600</v>
      </c>
      <c r="Y2016" t="s">
        <v>3522</v>
      </c>
      <c r="Z2016" t="s">
        <v>106</v>
      </c>
      <c r="AA2016" t="s">
        <v>107</v>
      </c>
      <c r="AB2016" t="s">
        <v>3523</v>
      </c>
      <c r="AC2016">
        <v>9380000</v>
      </c>
      <c r="AD2016" t="s">
        <v>3524</v>
      </c>
      <c r="AE2016" t="s">
        <v>3525</v>
      </c>
      <c r="AF2016">
        <v>1240</v>
      </c>
      <c r="AM2016" t="s">
        <v>222</v>
      </c>
      <c r="AN2016" t="s">
        <v>108</v>
      </c>
      <c r="AP20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Row],[Comentário]]=back!C2017,back!B2017,""))))))))</f>
        <v/>
      </c>
      <c r="AQ20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7" spans="1:44" x14ac:dyDescent="0.25">
      <c r="A2017" t="s">
        <v>5298</v>
      </c>
      <c r="B2017">
        <v>136423654</v>
      </c>
      <c r="C2017" t="s">
        <v>62</v>
      </c>
      <c r="E2017">
        <v>27500708</v>
      </c>
      <c r="F2017" t="s">
        <v>3519</v>
      </c>
      <c r="G2017" t="s">
        <v>101</v>
      </c>
      <c r="I2017">
        <v>40466743</v>
      </c>
      <c r="J2017" t="s">
        <v>3518</v>
      </c>
      <c r="K2017" s="9">
        <v>45646.553263888891</v>
      </c>
      <c r="L2017" s="9">
        <v>45646.552673611113</v>
      </c>
      <c r="M2017" s="9">
        <v>45646.55327546296</v>
      </c>
      <c r="N2017" t="s">
        <v>62</v>
      </c>
      <c r="O2017" t="s">
        <v>62</v>
      </c>
      <c r="P2017" s="8">
        <v>45646</v>
      </c>
      <c r="Q2017" t="s">
        <v>3864</v>
      </c>
      <c r="R2017" t="s">
        <v>4568</v>
      </c>
      <c r="S2017" t="s">
        <v>3520</v>
      </c>
      <c r="T2017" t="s">
        <v>3521</v>
      </c>
      <c r="V2017">
        <v>551136125600</v>
      </c>
      <c r="Y2017" t="s">
        <v>3522</v>
      </c>
      <c r="Z2017" t="s">
        <v>106</v>
      </c>
      <c r="AA2017" t="s">
        <v>107</v>
      </c>
      <c r="AB2017" t="s">
        <v>3523</v>
      </c>
      <c r="AC2017">
        <v>9380000</v>
      </c>
      <c r="AD2017" t="s">
        <v>3524</v>
      </c>
      <c r="AE2017" t="s">
        <v>3525</v>
      </c>
      <c r="AF2017">
        <v>1240</v>
      </c>
      <c r="AM2017" t="s">
        <v>222</v>
      </c>
      <c r="AN2017" t="s">
        <v>108</v>
      </c>
      <c r="AP20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Row],[Comentário]]=back!C2018,back!B2018,""))))))))</f>
        <v/>
      </c>
      <c r="AQ20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8" spans="1:44" x14ac:dyDescent="0.25">
      <c r="A2018" t="s">
        <v>5298</v>
      </c>
      <c r="B2018">
        <v>136423623</v>
      </c>
      <c r="C2018" t="s">
        <v>62</v>
      </c>
      <c r="E2018">
        <v>27500708</v>
      </c>
      <c r="F2018" t="s">
        <v>3519</v>
      </c>
      <c r="G2018" t="s">
        <v>101</v>
      </c>
      <c r="I2018">
        <v>40466743</v>
      </c>
      <c r="J2018" t="s">
        <v>3518</v>
      </c>
      <c r="K2018" s="9">
        <v>45646.552719907406</v>
      </c>
      <c r="L2018" s="9">
        <v>45646.551030092596</v>
      </c>
      <c r="M2018" s="9">
        <v>45646.552719907406</v>
      </c>
      <c r="N2018" t="s">
        <v>62</v>
      </c>
      <c r="O2018" t="s">
        <v>62</v>
      </c>
      <c r="P2018" s="8">
        <v>45646</v>
      </c>
      <c r="Q2018" t="s">
        <v>3864</v>
      </c>
      <c r="R2018" t="s">
        <v>4569</v>
      </c>
      <c r="S2018" t="s">
        <v>3520</v>
      </c>
      <c r="T2018" t="s">
        <v>3521</v>
      </c>
      <c r="V2018">
        <v>551136125600</v>
      </c>
      <c r="Y2018" t="s">
        <v>3522</v>
      </c>
      <c r="Z2018" t="s">
        <v>106</v>
      </c>
      <c r="AA2018" t="s">
        <v>107</v>
      </c>
      <c r="AB2018" t="s">
        <v>3523</v>
      </c>
      <c r="AC2018">
        <v>9380000</v>
      </c>
      <c r="AD2018" t="s">
        <v>3524</v>
      </c>
      <c r="AE2018" t="s">
        <v>3525</v>
      </c>
      <c r="AF2018">
        <v>1240</v>
      </c>
      <c r="AM2018" t="s">
        <v>222</v>
      </c>
      <c r="AN2018" t="s">
        <v>108</v>
      </c>
      <c r="AP20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Row],[Comentário]]=back!C2019,back!B2019,""))))))))</f>
        <v/>
      </c>
      <c r="AQ20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9" spans="1:44" x14ac:dyDescent="0.25">
      <c r="A2019" t="s">
        <v>5298</v>
      </c>
      <c r="B2019">
        <v>136423420</v>
      </c>
      <c r="C2019" t="s">
        <v>62</v>
      </c>
      <c r="E2019">
        <v>27506595</v>
      </c>
      <c r="F2019" t="s">
        <v>3527</v>
      </c>
      <c r="G2019" t="s">
        <v>101</v>
      </c>
      <c r="I2019">
        <v>40466608</v>
      </c>
      <c r="J2019" t="s">
        <v>3526</v>
      </c>
      <c r="K2019" s="9">
        <v>45646.549942129626</v>
      </c>
      <c r="L2019" s="9">
        <v>45646.54891203704</v>
      </c>
      <c r="M2019" s="9">
        <v>45646.549942129626</v>
      </c>
      <c r="N2019" t="s">
        <v>62</v>
      </c>
      <c r="O2019" t="s">
        <v>62</v>
      </c>
      <c r="P2019" s="8">
        <v>45646</v>
      </c>
      <c r="Q2019" t="s">
        <v>3864</v>
      </c>
      <c r="R2019" t="s">
        <v>4570</v>
      </c>
      <c r="S2019" t="s">
        <v>3528</v>
      </c>
      <c r="T2019" t="s">
        <v>3529</v>
      </c>
      <c r="V2019">
        <v>554332748611</v>
      </c>
      <c r="Y2019" t="s">
        <v>3530</v>
      </c>
      <c r="Z2019" t="s">
        <v>106</v>
      </c>
      <c r="AA2019" t="s">
        <v>315</v>
      </c>
      <c r="AB2019" t="s">
        <v>3410</v>
      </c>
      <c r="AC2019">
        <v>86703290</v>
      </c>
      <c r="AD2019" t="s">
        <v>2721</v>
      </c>
      <c r="AE2019" t="s">
        <v>3531</v>
      </c>
      <c r="AF2019">
        <v>145</v>
      </c>
      <c r="AM2019" t="s">
        <v>222</v>
      </c>
      <c r="AN2019" t="s">
        <v>108</v>
      </c>
      <c r="AP20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Row],[Comentário]]=back!C2020,back!B2020,""))))))))</f>
        <v/>
      </c>
      <c r="AQ20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0" spans="1:44" x14ac:dyDescent="0.25">
      <c r="A2020" t="s">
        <v>5298</v>
      </c>
      <c r="B2020">
        <v>136404245</v>
      </c>
      <c r="C2020" t="s">
        <v>62</v>
      </c>
      <c r="E2020">
        <v>27529910</v>
      </c>
      <c r="F2020" t="s">
        <v>3386</v>
      </c>
      <c r="G2020" t="s">
        <v>101</v>
      </c>
      <c r="I2020">
        <v>40491480</v>
      </c>
      <c r="J2020" t="s">
        <v>3385</v>
      </c>
      <c r="K2020" s="9">
        <v>45646.402905092589</v>
      </c>
      <c r="L2020" s="9">
        <v>45646.541666666664</v>
      </c>
      <c r="M2020" s="9">
        <v>45646.548402777778</v>
      </c>
      <c r="N2020" t="s">
        <v>62</v>
      </c>
      <c r="O2020" t="s">
        <v>62</v>
      </c>
      <c r="P2020" s="8">
        <v>45646</v>
      </c>
      <c r="R2020" t="s">
        <v>3874</v>
      </c>
      <c r="S2020" t="s">
        <v>1607</v>
      </c>
      <c r="V2020">
        <v>551149665522</v>
      </c>
      <c r="Y2020" t="s">
        <v>1608</v>
      </c>
      <c r="Z2020" t="s">
        <v>106</v>
      </c>
      <c r="AA2020" t="s">
        <v>148</v>
      </c>
      <c r="AB2020" t="s">
        <v>415</v>
      </c>
      <c r="AC2020">
        <v>27313190</v>
      </c>
      <c r="AD2020" t="s">
        <v>1609</v>
      </c>
      <c r="AE2020" t="s">
        <v>1610</v>
      </c>
      <c r="AF2020">
        <v>198</v>
      </c>
      <c r="AM2020" t="s">
        <v>222</v>
      </c>
      <c r="AN2020" t="s">
        <v>258</v>
      </c>
      <c r="AP20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Row],[Comentário]]=back!C2021,back!B2021,""))))))))</f>
        <v/>
      </c>
      <c r="AQ20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21" spans="1:44" x14ac:dyDescent="0.25">
      <c r="A2021" t="s">
        <v>5298</v>
      </c>
      <c r="B2021">
        <v>136423323</v>
      </c>
      <c r="C2021" t="s">
        <v>62</v>
      </c>
      <c r="E2021">
        <v>27529910</v>
      </c>
      <c r="F2021" t="s">
        <v>3386</v>
      </c>
      <c r="G2021" t="s">
        <v>101</v>
      </c>
      <c r="I2021">
        <v>40491480</v>
      </c>
      <c r="J2021" t="s">
        <v>3385</v>
      </c>
      <c r="K2021" s="9">
        <v>45646.548472222225</v>
      </c>
      <c r="L2021" s="9">
        <v>45646.547824074078</v>
      </c>
      <c r="M2021" s="9">
        <v>45646.548483796294</v>
      </c>
      <c r="N2021" t="s">
        <v>62</v>
      </c>
      <c r="O2021" t="s">
        <v>62</v>
      </c>
      <c r="P2021" s="8">
        <v>45646</v>
      </c>
      <c r="Q2021" t="s">
        <v>3864</v>
      </c>
      <c r="R2021" t="s">
        <v>4571</v>
      </c>
      <c r="S2021" t="s">
        <v>1607</v>
      </c>
      <c r="V2021">
        <v>551149665522</v>
      </c>
      <c r="Y2021" t="s">
        <v>1608</v>
      </c>
      <c r="Z2021" t="s">
        <v>106</v>
      </c>
      <c r="AA2021" t="s">
        <v>148</v>
      </c>
      <c r="AB2021" t="s">
        <v>415</v>
      </c>
      <c r="AC2021">
        <v>27313190</v>
      </c>
      <c r="AD2021" t="s">
        <v>1609</v>
      </c>
      <c r="AE2021" t="s">
        <v>1610</v>
      </c>
      <c r="AF2021">
        <v>198</v>
      </c>
      <c r="AM2021" t="s">
        <v>222</v>
      </c>
      <c r="AN2021" t="s">
        <v>258</v>
      </c>
      <c r="AP20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Row],[Comentário]]=back!C2022,back!B2022,""))))))))</f>
        <v/>
      </c>
      <c r="AQ20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2" spans="1:44" x14ac:dyDescent="0.25">
      <c r="A2022" t="s">
        <v>5298</v>
      </c>
      <c r="B2022">
        <v>136423069</v>
      </c>
      <c r="C2022" t="s">
        <v>62</v>
      </c>
      <c r="E2022">
        <v>27506595</v>
      </c>
      <c r="F2022" t="s">
        <v>3527</v>
      </c>
      <c r="G2022" t="s">
        <v>101</v>
      </c>
      <c r="I2022">
        <v>40466608</v>
      </c>
      <c r="J2022" t="s">
        <v>3526</v>
      </c>
      <c r="K2022" s="9">
        <v>45646.544340277775</v>
      </c>
      <c r="L2022" s="9">
        <v>45646.543414351851</v>
      </c>
      <c r="M2022" s="9">
        <v>45646.544340277775</v>
      </c>
      <c r="N2022" t="s">
        <v>62</v>
      </c>
      <c r="O2022" t="s">
        <v>62</v>
      </c>
      <c r="P2022" s="8">
        <v>45646</v>
      </c>
      <c r="Q2022" t="s">
        <v>3864</v>
      </c>
      <c r="R2022" t="s">
        <v>4572</v>
      </c>
      <c r="S2022" t="s">
        <v>3528</v>
      </c>
      <c r="T2022" t="s">
        <v>3529</v>
      </c>
      <c r="V2022">
        <v>554332748611</v>
      </c>
      <c r="Y2022" t="s">
        <v>3530</v>
      </c>
      <c r="Z2022" t="s">
        <v>106</v>
      </c>
      <c r="AA2022" t="s">
        <v>315</v>
      </c>
      <c r="AB2022" t="s">
        <v>3410</v>
      </c>
      <c r="AC2022">
        <v>86703290</v>
      </c>
      <c r="AD2022" t="s">
        <v>2721</v>
      </c>
      <c r="AE2022" t="s">
        <v>3531</v>
      </c>
      <c r="AF2022">
        <v>145</v>
      </c>
      <c r="AM2022" t="s">
        <v>222</v>
      </c>
      <c r="AN2022" t="s">
        <v>108</v>
      </c>
      <c r="AP20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Row],[Comentário]]=back!C2023,back!B2023,""))))))))</f>
        <v/>
      </c>
      <c r="AQ20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3" spans="1:44" x14ac:dyDescent="0.25">
      <c r="A2023" t="s">
        <v>5298</v>
      </c>
      <c r="B2023">
        <v>136419882</v>
      </c>
      <c r="C2023" t="s">
        <v>62</v>
      </c>
      <c r="E2023">
        <v>27544477</v>
      </c>
      <c r="F2023" t="s">
        <v>3533</v>
      </c>
      <c r="G2023" t="s">
        <v>101</v>
      </c>
      <c r="I2023">
        <v>40502874</v>
      </c>
      <c r="J2023" t="s">
        <v>3532</v>
      </c>
      <c r="K2023" s="9">
        <v>45646.5000462963</v>
      </c>
      <c r="L2023" s="9">
        <v>45646.499560185184</v>
      </c>
      <c r="M2023" s="9">
        <v>45646.5000462963</v>
      </c>
      <c r="N2023" t="s">
        <v>62</v>
      </c>
      <c r="O2023" t="s">
        <v>62</v>
      </c>
      <c r="P2023" s="8">
        <v>45646</v>
      </c>
      <c r="Q2023" t="s">
        <v>3864</v>
      </c>
      <c r="R2023" t="s">
        <v>4573</v>
      </c>
      <c r="S2023" t="s">
        <v>3534</v>
      </c>
      <c r="V2023">
        <v>5543999232663</v>
      </c>
      <c r="Y2023" t="s">
        <v>3535</v>
      </c>
      <c r="Z2023" t="s">
        <v>106</v>
      </c>
      <c r="AA2023" t="s">
        <v>315</v>
      </c>
      <c r="AB2023" t="s">
        <v>3536</v>
      </c>
      <c r="AC2023">
        <v>86430000</v>
      </c>
      <c r="AD2023" t="s">
        <v>3537</v>
      </c>
      <c r="AE2023" t="s">
        <v>3538</v>
      </c>
      <c r="AF2023">
        <v>147</v>
      </c>
      <c r="AM2023" t="s">
        <v>222</v>
      </c>
      <c r="AN2023" t="s">
        <v>261</v>
      </c>
      <c r="AP20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Row],[Comentário]]=back!C2024,back!B2024,""))))))))</f>
        <v/>
      </c>
      <c r="AQ20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4" spans="1:44" x14ac:dyDescent="0.25">
      <c r="A2024" t="s">
        <v>5298</v>
      </c>
      <c r="B2024">
        <v>136419835</v>
      </c>
      <c r="C2024" t="s">
        <v>62</v>
      </c>
      <c r="E2024">
        <v>27544477</v>
      </c>
      <c r="F2024" t="s">
        <v>3533</v>
      </c>
      <c r="G2024" t="s">
        <v>101</v>
      </c>
      <c r="I2024">
        <v>40502874</v>
      </c>
      <c r="J2024" t="s">
        <v>3532</v>
      </c>
      <c r="K2024" s="9">
        <v>45646.499641203707</v>
      </c>
      <c r="L2024" s="9">
        <v>45646.499374999999</v>
      </c>
      <c r="M2024" s="9">
        <v>45646.499641203707</v>
      </c>
      <c r="N2024" t="s">
        <v>62</v>
      </c>
      <c r="O2024" t="s">
        <v>62</v>
      </c>
      <c r="P2024" s="8">
        <v>45646</v>
      </c>
      <c r="Q2024" t="s">
        <v>3864</v>
      </c>
      <c r="R2024" t="s">
        <v>4574</v>
      </c>
      <c r="S2024" t="s">
        <v>3534</v>
      </c>
      <c r="V2024">
        <v>5543999232663</v>
      </c>
      <c r="Y2024" t="s">
        <v>3535</v>
      </c>
      <c r="Z2024" t="s">
        <v>106</v>
      </c>
      <c r="AA2024" t="s">
        <v>315</v>
      </c>
      <c r="AB2024" t="s">
        <v>3536</v>
      </c>
      <c r="AC2024">
        <v>86430000</v>
      </c>
      <c r="AD2024" t="s">
        <v>3537</v>
      </c>
      <c r="AE2024" t="s">
        <v>3538</v>
      </c>
      <c r="AF2024">
        <v>147</v>
      </c>
      <c r="AM2024" t="s">
        <v>222</v>
      </c>
      <c r="AN2024" t="s">
        <v>261</v>
      </c>
      <c r="AP20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Row],[Comentário]]=back!C2025,back!B2025,""))))))))</f>
        <v/>
      </c>
      <c r="AQ20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5" spans="1:44" x14ac:dyDescent="0.25">
      <c r="A2025" t="s">
        <v>5298</v>
      </c>
      <c r="B2025">
        <v>136419624</v>
      </c>
      <c r="C2025" t="s">
        <v>62</v>
      </c>
      <c r="E2025">
        <v>27544477</v>
      </c>
      <c r="F2025" t="s">
        <v>3533</v>
      </c>
      <c r="G2025" t="s">
        <v>101</v>
      </c>
      <c r="I2025">
        <v>40502874</v>
      </c>
      <c r="J2025" t="s">
        <v>3532</v>
      </c>
      <c r="K2025" s="9">
        <v>45646.498506944445</v>
      </c>
      <c r="L2025" s="9">
        <v>45646.498229166667</v>
      </c>
      <c r="M2025" s="9">
        <v>45646.498506944445</v>
      </c>
      <c r="N2025" t="s">
        <v>62</v>
      </c>
      <c r="O2025" t="s">
        <v>62</v>
      </c>
      <c r="P2025" s="8">
        <v>45646</v>
      </c>
      <c r="Q2025" t="s">
        <v>3864</v>
      </c>
      <c r="R2025" t="s">
        <v>4575</v>
      </c>
      <c r="S2025" t="s">
        <v>3534</v>
      </c>
      <c r="V2025">
        <v>5543999232663</v>
      </c>
      <c r="Y2025" t="s">
        <v>3535</v>
      </c>
      <c r="Z2025" t="s">
        <v>106</v>
      </c>
      <c r="AA2025" t="s">
        <v>315</v>
      </c>
      <c r="AB2025" t="s">
        <v>3536</v>
      </c>
      <c r="AC2025">
        <v>86430000</v>
      </c>
      <c r="AD2025" t="s">
        <v>3537</v>
      </c>
      <c r="AE2025" t="s">
        <v>3538</v>
      </c>
      <c r="AF2025">
        <v>147</v>
      </c>
      <c r="AM2025" t="s">
        <v>222</v>
      </c>
      <c r="AN2025" t="s">
        <v>261</v>
      </c>
      <c r="AP20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Row],[Comentário]]=back!C2026,back!B2026,""))))))))</f>
        <v/>
      </c>
      <c r="AQ20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6" spans="1:44" x14ac:dyDescent="0.25">
      <c r="A2026" t="s">
        <v>5298</v>
      </c>
      <c r="B2026">
        <v>136419560</v>
      </c>
      <c r="C2026" t="s">
        <v>62</v>
      </c>
      <c r="E2026">
        <v>27544477</v>
      </c>
      <c r="F2026" t="s">
        <v>3533</v>
      </c>
      <c r="G2026" t="s">
        <v>101</v>
      </c>
      <c r="I2026">
        <v>40502874</v>
      </c>
      <c r="J2026" t="s">
        <v>3532</v>
      </c>
      <c r="K2026" s="9">
        <v>45646.498020833336</v>
      </c>
      <c r="L2026" s="9">
        <v>45646.497743055559</v>
      </c>
      <c r="M2026" s="9">
        <v>45646.498020833336</v>
      </c>
      <c r="N2026" t="s">
        <v>62</v>
      </c>
      <c r="O2026" t="s">
        <v>62</v>
      </c>
      <c r="P2026" s="8">
        <v>45646</v>
      </c>
      <c r="Q2026" t="s">
        <v>3864</v>
      </c>
      <c r="R2026" t="s">
        <v>4574</v>
      </c>
      <c r="S2026" t="s">
        <v>3534</v>
      </c>
      <c r="V2026">
        <v>5543999232663</v>
      </c>
      <c r="Y2026" t="s">
        <v>3535</v>
      </c>
      <c r="Z2026" t="s">
        <v>106</v>
      </c>
      <c r="AA2026" t="s">
        <v>315</v>
      </c>
      <c r="AB2026" t="s">
        <v>3536</v>
      </c>
      <c r="AC2026">
        <v>86430000</v>
      </c>
      <c r="AD2026" t="s">
        <v>3537</v>
      </c>
      <c r="AE2026" t="s">
        <v>3538</v>
      </c>
      <c r="AF2026">
        <v>147</v>
      </c>
      <c r="AM2026" t="s">
        <v>222</v>
      </c>
      <c r="AN2026" t="s">
        <v>261</v>
      </c>
      <c r="AP20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Row],[Comentário]]=back!C2027,back!B2027,""))))))))</f>
        <v/>
      </c>
      <c r="AQ20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7" spans="1:44" x14ac:dyDescent="0.25">
      <c r="A2027" t="s">
        <v>5298</v>
      </c>
      <c r="B2027">
        <v>136419476</v>
      </c>
      <c r="C2027" t="s">
        <v>62</v>
      </c>
      <c r="E2027">
        <v>27544477</v>
      </c>
      <c r="F2027" t="s">
        <v>3533</v>
      </c>
      <c r="G2027" t="s">
        <v>101</v>
      </c>
      <c r="I2027">
        <v>40502874</v>
      </c>
      <c r="J2027" t="s">
        <v>3532</v>
      </c>
      <c r="K2027" s="9">
        <v>45646.497442129628</v>
      </c>
      <c r="L2027" s="9">
        <v>45646.497175925928</v>
      </c>
      <c r="M2027" s="9">
        <v>45646.497442129628</v>
      </c>
      <c r="N2027" t="s">
        <v>62</v>
      </c>
      <c r="O2027" t="s">
        <v>62</v>
      </c>
      <c r="P2027" s="8">
        <v>45646</v>
      </c>
      <c r="Q2027" t="s">
        <v>3864</v>
      </c>
      <c r="R2027" t="s">
        <v>4575</v>
      </c>
      <c r="S2027" t="s">
        <v>3534</v>
      </c>
      <c r="V2027">
        <v>5543999232663</v>
      </c>
      <c r="Y2027" t="s">
        <v>3535</v>
      </c>
      <c r="Z2027" t="s">
        <v>106</v>
      </c>
      <c r="AA2027" t="s">
        <v>315</v>
      </c>
      <c r="AB2027" t="s">
        <v>3536</v>
      </c>
      <c r="AC2027">
        <v>86430000</v>
      </c>
      <c r="AD2027" t="s">
        <v>3537</v>
      </c>
      <c r="AE2027" t="s">
        <v>3538</v>
      </c>
      <c r="AF2027">
        <v>147</v>
      </c>
      <c r="AM2027" t="s">
        <v>222</v>
      </c>
      <c r="AN2027" t="s">
        <v>261</v>
      </c>
      <c r="AP20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Row],[Comentário]]=back!C2028,back!B2028,""))))))))</f>
        <v/>
      </c>
      <c r="AQ20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8" spans="1:44" x14ac:dyDescent="0.25">
      <c r="A2028" t="s">
        <v>5298</v>
      </c>
      <c r="B2028">
        <v>136419431</v>
      </c>
      <c r="C2028" t="s">
        <v>62</v>
      </c>
      <c r="E2028">
        <v>27544477</v>
      </c>
      <c r="F2028" t="s">
        <v>3533</v>
      </c>
      <c r="G2028" t="s">
        <v>101</v>
      </c>
      <c r="I2028">
        <v>40502874</v>
      </c>
      <c r="J2028" t="s">
        <v>3532</v>
      </c>
      <c r="K2028" s="9">
        <v>45646.497094907405</v>
      </c>
      <c r="L2028" s="9">
        <v>45646.496863425928</v>
      </c>
      <c r="M2028" s="9">
        <v>45646.497094907405</v>
      </c>
      <c r="N2028" t="s">
        <v>62</v>
      </c>
      <c r="O2028" t="s">
        <v>62</v>
      </c>
      <c r="P2028" s="8">
        <v>45646</v>
      </c>
      <c r="Q2028" t="s">
        <v>3864</v>
      </c>
      <c r="R2028" t="s">
        <v>4576</v>
      </c>
      <c r="S2028" t="s">
        <v>3534</v>
      </c>
      <c r="V2028">
        <v>5543999232663</v>
      </c>
      <c r="Y2028" t="s">
        <v>3535</v>
      </c>
      <c r="Z2028" t="s">
        <v>106</v>
      </c>
      <c r="AA2028" t="s">
        <v>315</v>
      </c>
      <c r="AB2028" t="s">
        <v>3536</v>
      </c>
      <c r="AC2028">
        <v>86430000</v>
      </c>
      <c r="AD2028" t="s">
        <v>3537</v>
      </c>
      <c r="AE2028" t="s">
        <v>3538</v>
      </c>
      <c r="AF2028">
        <v>147</v>
      </c>
      <c r="AM2028" t="s">
        <v>222</v>
      </c>
      <c r="AN2028" t="s">
        <v>261</v>
      </c>
      <c r="AP20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Row],[Comentário]]=back!C2029,back!B2029,""))))))))</f>
        <v/>
      </c>
      <c r="AQ20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9" spans="1:44" x14ac:dyDescent="0.25">
      <c r="A2029" t="s">
        <v>5298</v>
      </c>
      <c r="B2029">
        <v>136419363</v>
      </c>
      <c r="C2029" t="s">
        <v>62</v>
      </c>
      <c r="E2029">
        <v>27544401</v>
      </c>
      <c r="F2029" t="s">
        <v>3540</v>
      </c>
      <c r="G2029" t="s">
        <v>101</v>
      </c>
      <c r="I2029">
        <v>40502832</v>
      </c>
      <c r="J2029" t="s">
        <v>3539</v>
      </c>
      <c r="K2029" s="9">
        <v>45646.49658564815</v>
      </c>
      <c r="L2029" s="9">
        <v>45646.495219907411</v>
      </c>
      <c r="M2029" s="9">
        <v>45646.49658564815</v>
      </c>
      <c r="N2029" t="s">
        <v>62</v>
      </c>
      <c r="O2029" t="s">
        <v>62</v>
      </c>
      <c r="P2029" s="8">
        <v>45646</v>
      </c>
      <c r="Q2029" t="s">
        <v>3864</v>
      </c>
      <c r="R2029" t="s">
        <v>4577</v>
      </c>
      <c r="S2029" t="s">
        <v>3541</v>
      </c>
      <c r="Z2029" t="s">
        <v>106</v>
      </c>
      <c r="AA2029" t="s">
        <v>440</v>
      </c>
      <c r="AB2029" t="s">
        <v>1620</v>
      </c>
      <c r="AC2029">
        <v>88820000</v>
      </c>
      <c r="AD2029" t="s">
        <v>3542</v>
      </c>
      <c r="AE2029" t="s">
        <v>3543</v>
      </c>
      <c r="AF2029">
        <v>181</v>
      </c>
      <c r="AM2029" t="s">
        <v>222</v>
      </c>
      <c r="AN2029" t="s">
        <v>108</v>
      </c>
      <c r="AP20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Row],[Comentário]]=back!C2030,back!B2030,""))))))))</f>
        <v/>
      </c>
      <c r="AQ20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0" spans="1:44" x14ac:dyDescent="0.25">
      <c r="A2030" t="s">
        <v>5298</v>
      </c>
      <c r="B2030">
        <v>136419175</v>
      </c>
      <c r="C2030" t="s">
        <v>62</v>
      </c>
      <c r="E2030">
        <v>27544401</v>
      </c>
      <c r="F2030" t="s">
        <v>3540</v>
      </c>
      <c r="G2030" t="s">
        <v>101</v>
      </c>
      <c r="I2030">
        <v>40502832</v>
      </c>
      <c r="J2030" t="s">
        <v>3539</v>
      </c>
      <c r="K2030" s="9">
        <v>45646.495208333334</v>
      </c>
      <c r="L2030" s="9">
        <v>45646.494016203702</v>
      </c>
      <c r="M2030" s="9">
        <v>45646.495208333334</v>
      </c>
      <c r="N2030" t="s">
        <v>62</v>
      </c>
      <c r="O2030" t="s">
        <v>62</v>
      </c>
      <c r="P2030" s="8">
        <v>45646</v>
      </c>
      <c r="Q2030" t="s">
        <v>3864</v>
      </c>
      <c r="R2030" t="s">
        <v>4577</v>
      </c>
      <c r="S2030" t="s">
        <v>3541</v>
      </c>
      <c r="Z2030" t="s">
        <v>106</v>
      </c>
      <c r="AA2030" t="s">
        <v>440</v>
      </c>
      <c r="AB2030" t="s">
        <v>1620</v>
      </c>
      <c r="AC2030">
        <v>88820000</v>
      </c>
      <c r="AD2030" t="s">
        <v>3542</v>
      </c>
      <c r="AE2030" t="s">
        <v>3543</v>
      </c>
      <c r="AF2030">
        <v>181</v>
      </c>
      <c r="AM2030" t="s">
        <v>222</v>
      </c>
      <c r="AN2030" t="s">
        <v>108</v>
      </c>
      <c r="AP20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Row],[Comentário]]=back!C2031,back!B2031,""))))))))</f>
        <v/>
      </c>
      <c r="AQ20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1" spans="1:44" x14ac:dyDescent="0.25">
      <c r="A2031" t="s">
        <v>5298</v>
      </c>
      <c r="B2031">
        <v>136416874</v>
      </c>
      <c r="C2031" t="s">
        <v>62</v>
      </c>
      <c r="E2031">
        <v>27544306</v>
      </c>
      <c r="F2031" t="s">
        <v>304</v>
      </c>
      <c r="G2031" t="s">
        <v>101</v>
      </c>
      <c r="I2031">
        <v>40502726</v>
      </c>
      <c r="J2031" t="s">
        <v>303</v>
      </c>
      <c r="K2031" s="9">
        <v>45646.47997685185</v>
      </c>
      <c r="L2031" s="9">
        <v>45646.476423611108</v>
      </c>
      <c r="M2031" s="9">
        <v>45646.47997685185</v>
      </c>
      <c r="N2031" t="s">
        <v>62</v>
      </c>
      <c r="O2031" t="s">
        <v>62</v>
      </c>
      <c r="P2031" s="8">
        <v>45646</v>
      </c>
      <c r="Q2031" t="s">
        <v>3864</v>
      </c>
      <c r="R2031" t="s">
        <v>3985</v>
      </c>
      <c r="S2031" t="s">
        <v>305</v>
      </c>
      <c r="T2031" t="s">
        <v>4962</v>
      </c>
      <c r="V2031">
        <v>553733331771</v>
      </c>
      <c r="Y2031" t="s">
        <v>306</v>
      </c>
      <c r="Z2031" t="s">
        <v>106</v>
      </c>
      <c r="AA2031" t="s">
        <v>159</v>
      </c>
      <c r="AB2031" t="s">
        <v>307</v>
      </c>
      <c r="AC2031">
        <v>35534000</v>
      </c>
      <c r="AD2031" t="s">
        <v>308</v>
      </c>
      <c r="AE2031" t="s">
        <v>309</v>
      </c>
      <c r="AF2031">
        <v>146</v>
      </c>
      <c r="AM2031" t="s">
        <v>222</v>
      </c>
      <c r="AN2031" t="s">
        <v>108</v>
      </c>
      <c r="AP20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Row],[Comentário]]=back!C2032,back!B2032,""))))))))</f>
        <v/>
      </c>
      <c r="AQ20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2" spans="1:44" x14ac:dyDescent="0.25">
      <c r="A2032" t="s">
        <v>5298</v>
      </c>
      <c r="B2032">
        <v>136416305</v>
      </c>
      <c r="C2032" t="s">
        <v>62</v>
      </c>
      <c r="E2032">
        <v>27544306</v>
      </c>
      <c r="F2032" t="s">
        <v>304</v>
      </c>
      <c r="G2032" t="s">
        <v>101</v>
      </c>
      <c r="I2032">
        <v>40502726</v>
      </c>
      <c r="J2032" t="s">
        <v>303</v>
      </c>
      <c r="K2032" s="9">
        <v>45646.476504629631</v>
      </c>
      <c r="L2032" s="9">
        <v>45646.475694444445</v>
      </c>
      <c r="M2032" s="9">
        <v>45646.4765162037</v>
      </c>
      <c r="N2032" t="s">
        <v>62</v>
      </c>
      <c r="O2032" t="s">
        <v>62</v>
      </c>
      <c r="P2032" s="8">
        <v>45646</v>
      </c>
      <c r="Q2032" t="s">
        <v>3864</v>
      </c>
      <c r="R2032" t="s">
        <v>4578</v>
      </c>
      <c r="S2032" t="s">
        <v>305</v>
      </c>
      <c r="T2032" t="s">
        <v>4962</v>
      </c>
      <c r="V2032">
        <v>553733331771</v>
      </c>
      <c r="Y2032" t="s">
        <v>306</v>
      </c>
      <c r="Z2032" t="s">
        <v>106</v>
      </c>
      <c r="AA2032" t="s">
        <v>159</v>
      </c>
      <c r="AB2032" t="s">
        <v>307</v>
      </c>
      <c r="AC2032">
        <v>35534000</v>
      </c>
      <c r="AD2032" t="s">
        <v>308</v>
      </c>
      <c r="AE2032" t="s">
        <v>309</v>
      </c>
      <c r="AF2032">
        <v>146</v>
      </c>
      <c r="AM2032" t="s">
        <v>222</v>
      </c>
      <c r="AN2032" t="s">
        <v>108</v>
      </c>
      <c r="AP20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Row],[Comentário]]=back!C2033,back!B2033,""))))))))</f>
        <v/>
      </c>
      <c r="AQ20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3" spans="1:44" x14ac:dyDescent="0.25">
      <c r="A2033" t="s">
        <v>5298</v>
      </c>
      <c r="B2033">
        <v>136416179</v>
      </c>
      <c r="C2033" t="s">
        <v>62</v>
      </c>
      <c r="E2033">
        <v>27544306</v>
      </c>
      <c r="F2033" t="s">
        <v>304</v>
      </c>
      <c r="G2033" t="s">
        <v>101</v>
      </c>
      <c r="I2033">
        <v>40502726</v>
      </c>
      <c r="J2033" t="s">
        <v>303</v>
      </c>
      <c r="K2033" s="9">
        <v>45646.475729166668</v>
      </c>
      <c r="L2033" s="9">
        <v>45646.474895833337</v>
      </c>
      <c r="M2033" s="9">
        <v>45646.475729166668</v>
      </c>
      <c r="N2033" t="s">
        <v>62</v>
      </c>
      <c r="O2033" t="s">
        <v>62</v>
      </c>
      <c r="P2033" s="8">
        <v>45646</v>
      </c>
      <c r="Q2033" t="s">
        <v>3864</v>
      </c>
      <c r="R2033" t="s">
        <v>4579</v>
      </c>
      <c r="S2033" t="s">
        <v>305</v>
      </c>
      <c r="T2033" t="s">
        <v>4962</v>
      </c>
      <c r="V2033">
        <v>553733331771</v>
      </c>
      <c r="Y2033" t="s">
        <v>306</v>
      </c>
      <c r="Z2033" t="s">
        <v>106</v>
      </c>
      <c r="AA2033" t="s">
        <v>159</v>
      </c>
      <c r="AB2033" t="s">
        <v>307</v>
      </c>
      <c r="AC2033">
        <v>35534000</v>
      </c>
      <c r="AD2033" t="s">
        <v>308</v>
      </c>
      <c r="AE2033" t="s">
        <v>309</v>
      </c>
      <c r="AF2033">
        <v>146</v>
      </c>
      <c r="AM2033" t="s">
        <v>222</v>
      </c>
      <c r="AN2033" t="s">
        <v>108</v>
      </c>
      <c r="AP20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Row],[Comentário]]=back!C2034,back!B2034,""))))))))</f>
        <v/>
      </c>
      <c r="AQ20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4" spans="1:44" x14ac:dyDescent="0.25">
      <c r="A2034" t="s">
        <v>5298</v>
      </c>
      <c r="B2034">
        <v>136416048</v>
      </c>
      <c r="C2034" t="s">
        <v>62</v>
      </c>
      <c r="E2034">
        <v>27544306</v>
      </c>
      <c r="F2034" t="s">
        <v>304</v>
      </c>
      <c r="G2034" t="s">
        <v>101</v>
      </c>
      <c r="I2034">
        <v>40502726</v>
      </c>
      <c r="J2034" t="s">
        <v>303</v>
      </c>
      <c r="K2034" s="9">
        <v>45646.474918981483</v>
      </c>
      <c r="L2034" s="9">
        <v>45646.474733796298</v>
      </c>
      <c r="M2034" s="9">
        <v>45646.474918981483</v>
      </c>
      <c r="N2034" t="s">
        <v>62</v>
      </c>
      <c r="O2034" t="s">
        <v>62</v>
      </c>
      <c r="P2034" s="8">
        <v>45646</v>
      </c>
      <c r="Q2034" t="s">
        <v>3864</v>
      </c>
      <c r="R2034" t="s">
        <v>4580</v>
      </c>
      <c r="S2034" t="s">
        <v>305</v>
      </c>
      <c r="T2034" t="s">
        <v>4962</v>
      </c>
      <c r="V2034">
        <v>553733331771</v>
      </c>
      <c r="Y2034" t="s">
        <v>306</v>
      </c>
      <c r="Z2034" t="s">
        <v>106</v>
      </c>
      <c r="AA2034" t="s">
        <v>159</v>
      </c>
      <c r="AB2034" t="s">
        <v>307</v>
      </c>
      <c r="AC2034">
        <v>35534000</v>
      </c>
      <c r="AD2034" t="s">
        <v>308</v>
      </c>
      <c r="AE2034" t="s">
        <v>309</v>
      </c>
      <c r="AF2034">
        <v>146</v>
      </c>
      <c r="AM2034" t="s">
        <v>222</v>
      </c>
      <c r="AN2034" t="s">
        <v>108</v>
      </c>
      <c r="AP20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Row],[Comentário]]=back!C2035,back!B2035,""))))))))</f>
        <v/>
      </c>
      <c r="AQ20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5" spans="1:44" x14ac:dyDescent="0.25">
      <c r="A2035" t="s">
        <v>5298</v>
      </c>
      <c r="B2035">
        <v>136416021</v>
      </c>
      <c r="C2035" t="s">
        <v>62</v>
      </c>
      <c r="E2035">
        <v>27544306</v>
      </c>
      <c r="F2035" t="s">
        <v>304</v>
      </c>
      <c r="G2035" t="s">
        <v>101</v>
      </c>
      <c r="I2035">
        <v>40502726</v>
      </c>
      <c r="J2035" t="s">
        <v>303</v>
      </c>
      <c r="K2035" s="9">
        <v>45646.474733796298</v>
      </c>
      <c r="L2035" s="9">
        <v>45646.473981481482</v>
      </c>
      <c r="M2035" s="9">
        <v>45646.474733796298</v>
      </c>
      <c r="N2035" t="s">
        <v>62</v>
      </c>
      <c r="O2035" t="s">
        <v>62</v>
      </c>
      <c r="P2035" s="8">
        <v>45646</v>
      </c>
      <c r="Q2035" t="s">
        <v>3864</v>
      </c>
      <c r="R2035" t="s">
        <v>4578</v>
      </c>
      <c r="S2035" t="s">
        <v>305</v>
      </c>
      <c r="T2035" t="s">
        <v>4962</v>
      </c>
      <c r="V2035">
        <v>553733331771</v>
      </c>
      <c r="Y2035" t="s">
        <v>306</v>
      </c>
      <c r="Z2035" t="s">
        <v>106</v>
      </c>
      <c r="AA2035" t="s">
        <v>159</v>
      </c>
      <c r="AB2035" t="s">
        <v>307</v>
      </c>
      <c r="AC2035">
        <v>35534000</v>
      </c>
      <c r="AD2035" t="s">
        <v>308</v>
      </c>
      <c r="AE2035" t="s">
        <v>309</v>
      </c>
      <c r="AF2035">
        <v>146</v>
      </c>
      <c r="AM2035" t="s">
        <v>222</v>
      </c>
      <c r="AN2035" t="s">
        <v>108</v>
      </c>
      <c r="AP20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Row],[Comentário]]=back!C2036,back!B2036,""))))))))</f>
        <v/>
      </c>
      <c r="AQ20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6" spans="1:44" x14ac:dyDescent="0.25">
      <c r="A2036" t="s">
        <v>5298</v>
      </c>
      <c r="B2036">
        <v>136415865</v>
      </c>
      <c r="C2036" t="s">
        <v>62</v>
      </c>
      <c r="E2036">
        <v>27543616</v>
      </c>
      <c r="F2036" t="s">
        <v>3551</v>
      </c>
      <c r="G2036" t="s">
        <v>101</v>
      </c>
      <c r="I2036">
        <v>40502339</v>
      </c>
      <c r="J2036" t="s">
        <v>3550</v>
      </c>
      <c r="K2036" s="9">
        <v>45646.473634259259</v>
      </c>
      <c r="L2036" s="9">
        <v>45646.473483796297</v>
      </c>
      <c r="M2036" s="9">
        <v>45646.473634259259</v>
      </c>
      <c r="N2036" t="s">
        <v>62</v>
      </c>
      <c r="O2036" t="s">
        <v>62</v>
      </c>
      <c r="P2036" s="8">
        <v>45646</v>
      </c>
      <c r="Q2036" t="s">
        <v>3864</v>
      </c>
      <c r="R2036" t="s">
        <v>4581</v>
      </c>
      <c r="S2036" t="s">
        <v>3552</v>
      </c>
      <c r="Z2036" t="s">
        <v>106</v>
      </c>
      <c r="AA2036" t="s">
        <v>440</v>
      </c>
      <c r="AB2036" t="s">
        <v>2572</v>
      </c>
      <c r="AC2036">
        <v>89110001</v>
      </c>
      <c r="AD2036" t="s">
        <v>3553</v>
      </c>
      <c r="AE2036" t="s">
        <v>3554</v>
      </c>
      <c r="AF2036">
        <v>600</v>
      </c>
      <c r="AM2036" t="s">
        <v>222</v>
      </c>
      <c r="AN2036" t="s">
        <v>108</v>
      </c>
      <c r="AP20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Row],[Comentário]]=back!C2037,back!B2037,""))))))))</f>
        <v/>
      </c>
      <c r="AQ20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7" spans="1:44" x14ac:dyDescent="0.25">
      <c r="A2037" t="s">
        <v>5298</v>
      </c>
      <c r="B2037">
        <v>136415376</v>
      </c>
      <c r="C2037" t="s">
        <v>62</v>
      </c>
      <c r="E2037">
        <v>27543535</v>
      </c>
      <c r="F2037" t="s">
        <v>3556</v>
      </c>
      <c r="G2037" t="s">
        <v>101</v>
      </c>
      <c r="I2037">
        <v>40502310</v>
      </c>
      <c r="J2037" t="s">
        <v>3555</v>
      </c>
      <c r="K2037" s="9">
        <v>45646.47042824074</v>
      </c>
      <c r="L2037" s="9">
        <v>45646.469317129631</v>
      </c>
      <c r="M2037" s="9">
        <v>45646.47042824074</v>
      </c>
      <c r="N2037" t="s">
        <v>62</v>
      </c>
      <c r="O2037" t="s">
        <v>62</v>
      </c>
      <c r="P2037" s="8">
        <v>45646</v>
      </c>
      <c r="Q2037" t="s">
        <v>3864</v>
      </c>
      <c r="R2037" t="s">
        <v>4582</v>
      </c>
      <c r="S2037" t="s">
        <v>3557</v>
      </c>
      <c r="Y2037" t="s">
        <v>3558</v>
      </c>
      <c r="Z2037" t="s">
        <v>106</v>
      </c>
      <c r="AA2037" t="s">
        <v>107</v>
      </c>
      <c r="AB2037" t="s">
        <v>837</v>
      </c>
      <c r="AC2037">
        <v>13240000</v>
      </c>
      <c r="AD2037" t="s">
        <v>3559</v>
      </c>
      <c r="AE2037" t="s">
        <v>3560</v>
      </c>
      <c r="AF2037">
        <v>0</v>
      </c>
      <c r="AG2037" t="s">
        <v>3561</v>
      </c>
      <c r="AM2037" t="s">
        <v>222</v>
      </c>
      <c r="AN2037" t="s">
        <v>1474</v>
      </c>
      <c r="AP20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Row],[Comentário]]=back!C2038,back!B2038,""))))))))</f>
        <v/>
      </c>
      <c r="AQ20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8" spans="1:44" x14ac:dyDescent="0.25">
      <c r="A2038" t="s">
        <v>5298</v>
      </c>
      <c r="B2038">
        <v>136414847</v>
      </c>
      <c r="C2038" t="s">
        <v>62</v>
      </c>
      <c r="E2038">
        <v>27543421</v>
      </c>
      <c r="F2038" t="s">
        <v>218</v>
      </c>
      <c r="G2038" t="s">
        <v>101</v>
      </c>
      <c r="I2038">
        <v>40502277</v>
      </c>
      <c r="J2038" t="s">
        <v>217</v>
      </c>
      <c r="K2038" s="9">
        <v>45646.467314814814</v>
      </c>
      <c r="L2038" s="9">
        <v>45646.466666666667</v>
      </c>
      <c r="M2038" s="9">
        <v>45646.467314814814</v>
      </c>
      <c r="N2038" t="s">
        <v>62</v>
      </c>
      <c r="O2038" t="s">
        <v>62</v>
      </c>
      <c r="P2038" s="8">
        <v>45646</v>
      </c>
      <c r="Q2038" t="s">
        <v>3868</v>
      </c>
      <c r="R2038" t="s">
        <v>41</v>
      </c>
      <c r="S2038" t="s">
        <v>219</v>
      </c>
      <c r="T2038" t="s">
        <v>220</v>
      </c>
      <c r="Y2038" t="s">
        <v>221</v>
      </c>
      <c r="Z2038" t="s">
        <v>106</v>
      </c>
      <c r="AA2038" t="s">
        <v>107</v>
      </c>
      <c r="AB2038" t="s">
        <v>110</v>
      </c>
      <c r="AC2038">
        <v>2912010</v>
      </c>
      <c r="AD2038" t="s">
        <v>223</v>
      </c>
      <c r="AE2038" t="s">
        <v>224</v>
      </c>
      <c r="AF2038">
        <v>55</v>
      </c>
      <c r="AM2038" t="s">
        <v>222</v>
      </c>
      <c r="AN2038" t="s">
        <v>108</v>
      </c>
      <c r="AP20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Row],[Comentário]]=back!C2039,back!B2039,""))))))))</f>
        <v/>
      </c>
      <c r="AQ20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9" spans="1:44" x14ac:dyDescent="0.25">
      <c r="A2039" t="s">
        <v>5298</v>
      </c>
      <c r="B2039">
        <v>136413593</v>
      </c>
      <c r="C2039" t="s">
        <v>62</v>
      </c>
      <c r="E2039">
        <v>27543421</v>
      </c>
      <c r="F2039" t="s">
        <v>218</v>
      </c>
      <c r="G2039" t="s">
        <v>101</v>
      </c>
      <c r="I2039">
        <v>40502277</v>
      </c>
      <c r="J2039" t="s">
        <v>217</v>
      </c>
      <c r="K2039" s="9">
        <v>45646.462280092594</v>
      </c>
      <c r="L2039" s="9">
        <v>45646.459282407406</v>
      </c>
      <c r="M2039" s="9">
        <v>45646.462280092594</v>
      </c>
      <c r="N2039" t="s">
        <v>62</v>
      </c>
      <c r="O2039" t="s">
        <v>62</v>
      </c>
      <c r="P2039" s="8">
        <v>45646</v>
      </c>
      <c r="Q2039" t="s">
        <v>3864</v>
      </c>
      <c r="R2039" t="s">
        <v>3934</v>
      </c>
      <c r="S2039" t="s">
        <v>219</v>
      </c>
      <c r="T2039" t="s">
        <v>220</v>
      </c>
      <c r="Y2039" t="s">
        <v>221</v>
      </c>
      <c r="Z2039" t="s">
        <v>106</v>
      </c>
      <c r="AA2039" t="s">
        <v>107</v>
      </c>
      <c r="AB2039" t="s">
        <v>110</v>
      </c>
      <c r="AC2039">
        <v>2912010</v>
      </c>
      <c r="AD2039" t="s">
        <v>223</v>
      </c>
      <c r="AE2039" t="s">
        <v>224</v>
      </c>
      <c r="AF2039">
        <v>55</v>
      </c>
      <c r="AM2039" t="s">
        <v>222</v>
      </c>
      <c r="AN2039" t="s">
        <v>108</v>
      </c>
      <c r="AP20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Row],[Comentário]]=back!C2040,back!B2040,""))))))))</f>
        <v/>
      </c>
      <c r="AQ20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0" spans="1:44" x14ac:dyDescent="0.25">
      <c r="A2040" t="s">
        <v>5298</v>
      </c>
      <c r="B2040">
        <v>136412875</v>
      </c>
      <c r="C2040" t="s">
        <v>62</v>
      </c>
      <c r="E2040">
        <v>27543421</v>
      </c>
      <c r="F2040" t="s">
        <v>218</v>
      </c>
      <c r="G2040" t="s">
        <v>101</v>
      </c>
      <c r="I2040">
        <v>40502277</v>
      </c>
      <c r="J2040" t="s">
        <v>217</v>
      </c>
      <c r="K2040" s="9">
        <v>45646.459398148145</v>
      </c>
      <c r="L2040" s="9">
        <v>45646.458518518521</v>
      </c>
      <c r="M2040" s="9">
        <v>45646.459398148145</v>
      </c>
      <c r="N2040" t="s">
        <v>62</v>
      </c>
      <c r="O2040" t="s">
        <v>62</v>
      </c>
      <c r="P2040" s="8">
        <v>45646</v>
      </c>
      <c r="Q2040" t="s">
        <v>3864</v>
      </c>
      <c r="R2040" t="s">
        <v>4583</v>
      </c>
      <c r="S2040" t="s">
        <v>219</v>
      </c>
      <c r="T2040" t="s">
        <v>220</v>
      </c>
      <c r="Y2040" t="s">
        <v>221</v>
      </c>
      <c r="Z2040" t="s">
        <v>106</v>
      </c>
      <c r="AA2040" t="s">
        <v>107</v>
      </c>
      <c r="AB2040" t="s">
        <v>110</v>
      </c>
      <c r="AC2040">
        <v>2912010</v>
      </c>
      <c r="AD2040" t="s">
        <v>223</v>
      </c>
      <c r="AE2040" t="s">
        <v>224</v>
      </c>
      <c r="AF2040">
        <v>55</v>
      </c>
      <c r="AM2040" t="s">
        <v>222</v>
      </c>
      <c r="AN2040" t="s">
        <v>108</v>
      </c>
      <c r="AP20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Row],[Comentário]]=back!C2041,back!B2041,""))))))))</f>
        <v/>
      </c>
      <c r="AQ20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1" spans="1:44" x14ac:dyDescent="0.25">
      <c r="A2041" t="s">
        <v>5298</v>
      </c>
      <c r="B2041">
        <v>136412469</v>
      </c>
      <c r="C2041" t="s">
        <v>62</v>
      </c>
      <c r="E2041">
        <v>27542767</v>
      </c>
      <c r="F2041" t="s">
        <v>3570</v>
      </c>
      <c r="G2041" t="s">
        <v>101</v>
      </c>
      <c r="I2041">
        <v>40501806</v>
      </c>
      <c r="J2041" t="s">
        <v>3569</v>
      </c>
      <c r="K2041" s="9">
        <v>45646.456886574073</v>
      </c>
      <c r="L2041" s="9">
        <v>45646.456585648149</v>
      </c>
      <c r="M2041" s="9">
        <v>45646.45689814815</v>
      </c>
      <c r="N2041" t="s">
        <v>62</v>
      </c>
      <c r="O2041" t="s">
        <v>62</v>
      </c>
      <c r="P2041" s="8">
        <v>45646</v>
      </c>
      <c r="Q2041" t="s">
        <v>3864</v>
      </c>
      <c r="R2041" t="s">
        <v>4584</v>
      </c>
      <c r="S2041" t="s">
        <v>3571</v>
      </c>
      <c r="T2041" t="s">
        <v>3572</v>
      </c>
      <c r="Y2041" t="s">
        <v>3573</v>
      </c>
      <c r="Z2041" t="s">
        <v>106</v>
      </c>
      <c r="AA2041" t="s">
        <v>613</v>
      </c>
      <c r="AB2041" t="s">
        <v>3574</v>
      </c>
      <c r="AC2041">
        <v>45140000</v>
      </c>
      <c r="AD2041" t="s">
        <v>161</v>
      </c>
      <c r="AE2041" t="s">
        <v>3575</v>
      </c>
      <c r="AF2041">
        <v>975</v>
      </c>
      <c r="AM2041" t="s">
        <v>222</v>
      </c>
      <c r="AN2041" t="s">
        <v>108</v>
      </c>
      <c r="AP20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Row],[Comentário]]=back!C2042,back!B2042,""))))))))</f>
        <v/>
      </c>
      <c r="AQ20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2" spans="1:44" x14ac:dyDescent="0.25">
      <c r="A2042" t="s">
        <v>5298</v>
      </c>
      <c r="B2042">
        <v>136412147</v>
      </c>
      <c r="C2042" t="s">
        <v>62</v>
      </c>
      <c r="E2042">
        <v>27542550</v>
      </c>
      <c r="F2042" t="s">
        <v>289</v>
      </c>
      <c r="G2042" t="s">
        <v>101</v>
      </c>
      <c r="I2042">
        <v>40501776</v>
      </c>
      <c r="J2042" t="s">
        <v>288</v>
      </c>
      <c r="K2042" s="9">
        <v>45646.455057870371</v>
      </c>
      <c r="L2042" s="9">
        <v>45646.453425925924</v>
      </c>
      <c r="M2042" s="9">
        <v>45646.455057870371</v>
      </c>
      <c r="N2042" t="s">
        <v>62</v>
      </c>
      <c r="O2042" t="s">
        <v>62</v>
      </c>
      <c r="P2042" s="8">
        <v>45646</v>
      </c>
      <c r="Q2042" t="s">
        <v>3864</v>
      </c>
      <c r="R2042" t="s">
        <v>3982</v>
      </c>
      <c r="S2042" t="s">
        <v>290</v>
      </c>
      <c r="Y2042" t="s">
        <v>291</v>
      </c>
      <c r="Z2042" t="s">
        <v>106</v>
      </c>
      <c r="AA2042" t="s">
        <v>107</v>
      </c>
      <c r="AB2042" t="s">
        <v>292</v>
      </c>
      <c r="AC2042">
        <v>13213009</v>
      </c>
      <c r="AD2042" t="s">
        <v>293</v>
      </c>
      <c r="AE2042" t="s">
        <v>294</v>
      </c>
      <c r="AF2042">
        <v>2000</v>
      </c>
      <c r="AM2042" t="s">
        <v>222</v>
      </c>
      <c r="AN2042" t="s">
        <v>108</v>
      </c>
      <c r="AP20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Row],[Comentário]]=back!C2043,back!B2043,""))))))))</f>
        <v/>
      </c>
      <c r="AQ20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3" spans="1:44" x14ac:dyDescent="0.25">
      <c r="A2043" t="s">
        <v>5298</v>
      </c>
      <c r="B2043">
        <v>136411670</v>
      </c>
      <c r="C2043" t="s">
        <v>62</v>
      </c>
      <c r="E2043">
        <v>27505318</v>
      </c>
      <c r="F2043" t="s">
        <v>3577</v>
      </c>
      <c r="G2043" t="s">
        <v>101</v>
      </c>
      <c r="I2043">
        <v>40469065</v>
      </c>
      <c r="J2043" t="s">
        <v>3576</v>
      </c>
      <c r="K2043" s="9">
        <v>45646.452094907407</v>
      </c>
      <c r="L2043" s="9">
        <v>45646.451793981483</v>
      </c>
      <c r="M2043" s="9">
        <v>45646.452094907407</v>
      </c>
      <c r="N2043" t="s">
        <v>62</v>
      </c>
      <c r="O2043" t="s">
        <v>62</v>
      </c>
      <c r="P2043" s="8">
        <v>45646</v>
      </c>
      <c r="Q2043" t="s">
        <v>3864</v>
      </c>
      <c r="R2043" t="s">
        <v>4585</v>
      </c>
      <c r="S2043" t="s">
        <v>3578</v>
      </c>
      <c r="T2043" t="s">
        <v>3579</v>
      </c>
      <c r="Y2043" t="s">
        <v>3580</v>
      </c>
      <c r="Z2043" t="s">
        <v>106</v>
      </c>
      <c r="AA2043" t="s">
        <v>994</v>
      </c>
      <c r="AB2043" t="s">
        <v>3581</v>
      </c>
      <c r="AC2043">
        <v>79965000</v>
      </c>
      <c r="AD2043" t="s">
        <v>615</v>
      </c>
      <c r="AE2043" t="s">
        <v>3582</v>
      </c>
      <c r="AF2043">
        <v>0</v>
      </c>
      <c r="AG2043" t="s">
        <v>3583</v>
      </c>
      <c r="AM2043" t="s">
        <v>222</v>
      </c>
      <c r="AN2043" t="s">
        <v>261</v>
      </c>
      <c r="AP20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Row],[Comentário]]=back!C2044,back!B2044,""))))))))</f>
        <v/>
      </c>
      <c r="AQ20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4" spans="1:44" x14ac:dyDescent="0.25">
      <c r="A2044" t="s">
        <v>5298</v>
      </c>
      <c r="B2044">
        <v>136411092</v>
      </c>
      <c r="C2044" t="s">
        <v>62</v>
      </c>
      <c r="E2044">
        <v>27505318</v>
      </c>
      <c r="F2044" t="s">
        <v>3577</v>
      </c>
      <c r="G2044" t="s">
        <v>101</v>
      </c>
      <c r="I2044">
        <v>40469065</v>
      </c>
      <c r="J2044" t="s">
        <v>3576</v>
      </c>
      <c r="K2044" s="9">
        <v>45646.448240740741</v>
      </c>
      <c r="L2044" s="9">
        <v>45646.447905092595</v>
      </c>
      <c r="M2044" s="9">
        <v>45646.448240740741</v>
      </c>
      <c r="N2044" t="s">
        <v>62</v>
      </c>
      <c r="O2044" t="s">
        <v>62</v>
      </c>
      <c r="P2044" s="8">
        <v>45646</v>
      </c>
      <c r="Q2044" t="s">
        <v>3864</v>
      </c>
      <c r="R2044" t="s">
        <v>4586</v>
      </c>
      <c r="S2044" t="s">
        <v>3578</v>
      </c>
      <c r="T2044" t="s">
        <v>3579</v>
      </c>
      <c r="Y2044" t="s">
        <v>3580</v>
      </c>
      <c r="Z2044" t="s">
        <v>106</v>
      </c>
      <c r="AA2044" t="s">
        <v>994</v>
      </c>
      <c r="AB2044" t="s">
        <v>3581</v>
      </c>
      <c r="AC2044">
        <v>79965000</v>
      </c>
      <c r="AD2044" t="s">
        <v>615</v>
      </c>
      <c r="AE2044" t="s">
        <v>3582</v>
      </c>
      <c r="AF2044">
        <v>0</v>
      </c>
      <c r="AG2044" t="s">
        <v>3583</v>
      </c>
      <c r="AM2044" t="s">
        <v>222</v>
      </c>
      <c r="AN2044" t="s">
        <v>261</v>
      </c>
      <c r="AP20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Row],[Comentário]]=back!C2045,back!B2045,""))))))))</f>
        <v/>
      </c>
      <c r="AQ20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5" spans="1:44" x14ac:dyDescent="0.25">
      <c r="A2045" t="s">
        <v>5298</v>
      </c>
      <c r="B2045">
        <v>136410992</v>
      </c>
      <c r="C2045" t="s">
        <v>62</v>
      </c>
      <c r="E2045">
        <v>27505318</v>
      </c>
      <c r="F2045" t="s">
        <v>3577</v>
      </c>
      <c r="G2045" t="s">
        <v>101</v>
      </c>
      <c r="I2045">
        <v>40469065</v>
      </c>
      <c r="J2045" t="s">
        <v>3576</v>
      </c>
      <c r="K2045" s="9">
        <v>45646.447685185187</v>
      </c>
      <c r="L2045" s="9">
        <v>45646.44740740741</v>
      </c>
      <c r="M2045" s="9">
        <v>45646.447685185187</v>
      </c>
      <c r="N2045" t="s">
        <v>62</v>
      </c>
      <c r="O2045" t="s">
        <v>62</v>
      </c>
      <c r="P2045" s="8">
        <v>45646</v>
      </c>
      <c r="Q2045" t="s">
        <v>3864</v>
      </c>
      <c r="R2045" t="s">
        <v>4586</v>
      </c>
      <c r="S2045" t="s">
        <v>3578</v>
      </c>
      <c r="T2045" t="s">
        <v>3579</v>
      </c>
      <c r="Y2045" t="s">
        <v>3580</v>
      </c>
      <c r="Z2045" t="s">
        <v>106</v>
      </c>
      <c r="AA2045" t="s">
        <v>994</v>
      </c>
      <c r="AB2045" t="s">
        <v>3581</v>
      </c>
      <c r="AC2045">
        <v>79965000</v>
      </c>
      <c r="AD2045" t="s">
        <v>615</v>
      </c>
      <c r="AE2045" t="s">
        <v>3582</v>
      </c>
      <c r="AF2045">
        <v>0</v>
      </c>
      <c r="AG2045" t="s">
        <v>3583</v>
      </c>
      <c r="AM2045" t="s">
        <v>222</v>
      </c>
      <c r="AN2045" t="s">
        <v>261</v>
      </c>
      <c r="AP20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Row],[Comentário]]=back!C2046,back!B2046,""))))))))</f>
        <v/>
      </c>
      <c r="AQ20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6" spans="1:44" x14ac:dyDescent="0.25">
      <c r="A2046" t="s">
        <v>5298</v>
      </c>
      <c r="B2046">
        <v>136408818</v>
      </c>
      <c r="C2046" t="s">
        <v>62</v>
      </c>
      <c r="E2046">
        <v>27302630</v>
      </c>
      <c r="F2046" t="s">
        <v>311</v>
      </c>
      <c r="G2046" t="s">
        <v>101</v>
      </c>
      <c r="I2046">
        <v>40389021</v>
      </c>
      <c r="J2046" t="s">
        <v>310</v>
      </c>
      <c r="K2046" s="9">
        <v>45646.432743055557</v>
      </c>
      <c r="L2046" s="9">
        <v>45646.432638888888</v>
      </c>
      <c r="M2046" s="9">
        <v>45646.432743055557</v>
      </c>
      <c r="N2046" t="s">
        <v>62</v>
      </c>
      <c r="O2046" t="s">
        <v>62</v>
      </c>
      <c r="P2046" s="8">
        <v>45646</v>
      </c>
      <c r="Q2046" t="s">
        <v>3868</v>
      </c>
      <c r="R2046" t="s">
        <v>41</v>
      </c>
      <c r="S2046" t="s">
        <v>312</v>
      </c>
      <c r="T2046" t="s">
        <v>313</v>
      </c>
      <c r="Y2046" t="s">
        <v>314</v>
      </c>
      <c r="Z2046" t="s">
        <v>106</v>
      </c>
      <c r="AA2046" t="s">
        <v>315</v>
      </c>
      <c r="AB2046" t="s">
        <v>316</v>
      </c>
      <c r="AC2046">
        <v>84130000</v>
      </c>
      <c r="AD2046" t="s">
        <v>317</v>
      </c>
      <c r="AE2046" t="s">
        <v>318</v>
      </c>
      <c r="AF2046">
        <v>1705</v>
      </c>
      <c r="AM2046" t="s">
        <v>256</v>
      </c>
      <c r="AN2046" t="s">
        <v>108</v>
      </c>
      <c r="AP20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Row],[Comentário]]=back!C2047,back!B2047,""))))))))</f>
        <v/>
      </c>
      <c r="AQ20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7" spans="1:44" x14ac:dyDescent="0.25">
      <c r="A2047" t="s">
        <v>5298</v>
      </c>
      <c r="B2047">
        <v>136408722</v>
      </c>
      <c r="C2047" t="s">
        <v>62</v>
      </c>
      <c r="E2047">
        <v>27302630</v>
      </c>
      <c r="F2047" t="s">
        <v>311</v>
      </c>
      <c r="G2047" t="s">
        <v>101</v>
      </c>
      <c r="I2047">
        <v>40389021</v>
      </c>
      <c r="J2047" t="s">
        <v>310</v>
      </c>
      <c r="K2047" s="9">
        <v>45646.431979166664</v>
      </c>
      <c r="L2047" s="9">
        <v>45646.430046296293</v>
      </c>
      <c r="M2047" s="9">
        <v>45646.431979166664</v>
      </c>
      <c r="N2047" t="s">
        <v>62</v>
      </c>
      <c r="O2047" t="s">
        <v>62</v>
      </c>
      <c r="P2047" s="8">
        <v>45646</v>
      </c>
      <c r="Q2047" t="s">
        <v>3864</v>
      </c>
      <c r="R2047" t="s">
        <v>3989</v>
      </c>
      <c r="S2047" t="s">
        <v>312</v>
      </c>
      <c r="T2047" t="s">
        <v>313</v>
      </c>
      <c r="Y2047" t="s">
        <v>314</v>
      </c>
      <c r="Z2047" t="s">
        <v>106</v>
      </c>
      <c r="AA2047" t="s">
        <v>315</v>
      </c>
      <c r="AB2047" t="s">
        <v>316</v>
      </c>
      <c r="AC2047">
        <v>84130000</v>
      </c>
      <c r="AD2047" t="s">
        <v>317</v>
      </c>
      <c r="AE2047" t="s">
        <v>318</v>
      </c>
      <c r="AF2047">
        <v>1705</v>
      </c>
      <c r="AM2047" t="s">
        <v>256</v>
      </c>
      <c r="AN2047" t="s">
        <v>108</v>
      </c>
      <c r="AP20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Row],[Comentário]]=back!C2048,back!B2048,""))))))))</f>
        <v/>
      </c>
      <c r="AQ20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8" spans="1:44" x14ac:dyDescent="0.25">
      <c r="A2048" t="s">
        <v>5298</v>
      </c>
      <c r="B2048">
        <v>136408114</v>
      </c>
      <c r="C2048" t="s">
        <v>62</v>
      </c>
      <c r="E2048">
        <v>27423817</v>
      </c>
      <c r="F2048" t="s">
        <v>3585</v>
      </c>
      <c r="G2048" t="s">
        <v>101</v>
      </c>
      <c r="I2048">
        <v>40408010</v>
      </c>
      <c r="J2048" t="s">
        <v>3584</v>
      </c>
      <c r="K2048" s="9">
        <v>45646.428159722222</v>
      </c>
      <c r="L2048" s="9">
        <v>45646.427777777775</v>
      </c>
      <c r="M2048" s="9">
        <v>45646.428159722222</v>
      </c>
      <c r="N2048" t="s">
        <v>62</v>
      </c>
      <c r="O2048" t="s">
        <v>62</v>
      </c>
      <c r="P2048" s="8">
        <v>45646</v>
      </c>
      <c r="Q2048" t="s">
        <v>3868</v>
      </c>
      <c r="R2048" t="s">
        <v>41</v>
      </c>
      <c r="S2048" t="s">
        <v>3586</v>
      </c>
      <c r="T2048" t="s">
        <v>3587</v>
      </c>
      <c r="V2048">
        <v>5521993198829</v>
      </c>
      <c r="Y2048" t="s">
        <v>3588</v>
      </c>
      <c r="Z2048" t="s">
        <v>106</v>
      </c>
      <c r="AA2048" t="s">
        <v>148</v>
      </c>
      <c r="AB2048" t="s">
        <v>300</v>
      </c>
      <c r="AC2048">
        <v>24060008</v>
      </c>
      <c r="AD2048" t="s">
        <v>3589</v>
      </c>
      <c r="AE2048" t="s">
        <v>3590</v>
      </c>
      <c r="AF2048">
        <v>202</v>
      </c>
      <c r="AG2048" t="s">
        <v>3591</v>
      </c>
      <c r="AM2048" t="s">
        <v>256</v>
      </c>
      <c r="AN2048" t="s">
        <v>261</v>
      </c>
      <c r="AP20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Row],[Comentário]]=back!C2049,back!B2049,""))))))))</f>
        <v/>
      </c>
      <c r="AQ20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9" spans="1:44" x14ac:dyDescent="0.25">
      <c r="A2049" t="s">
        <v>5298</v>
      </c>
      <c r="B2049">
        <v>136407450</v>
      </c>
      <c r="C2049" t="s">
        <v>62</v>
      </c>
      <c r="E2049">
        <v>27423817</v>
      </c>
      <c r="F2049" t="s">
        <v>3585</v>
      </c>
      <c r="G2049" t="s">
        <v>101</v>
      </c>
      <c r="I2049">
        <v>40408010</v>
      </c>
      <c r="J2049" t="s">
        <v>3584</v>
      </c>
      <c r="K2049" s="9">
        <v>45646.423414351855</v>
      </c>
      <c r="L2049" s="9">
        <v>45646.423171296294</v>
      </c>
      <c r="M2049" s="9">
        <v>45646.423414351855</v>
      </c>
      <c r="N2049" t="s">
        <v>62</v>
      </c>
      <c r="O2049" t="s">
        <v>62</v>
      </c>
      <c r="P2049" s="8">
        <v>45646</v>
      </c>
      <c r="Q2049" t="s">
        <v>3864</v>
      </c>
      <c r="R2049" t="s">
        <v>4587</v>
      </c>
      <c r="S2049" t="s">
        <v>3586</v>
      </c>
      <c r="T2049" t="s">
        <v>3587</v>
      </c>
      <c r="V2049">
        <v>5521993198829</v>
      </c>
      <c r="Y2049" t="s">
        <v>3588</v>
      </c>
      <c r="Z2049" t="s">
        <v>106</v>
      </c>
      <c r="AA2049" t="s">
        <v>148</v>
      </c>
      <c r="AB2049" t="s">
        <v>300</v>
      </c>
      <c r="AC2049">
        <v>24060008</v>
      </c>
      <c r="AD2049" t="s">
        <v>3589</v>
      </c>
      <c r="AE2049" t="s">
        <v>3590</v>
      </c>
      <c r="AF2049">
        <v>202</v>
      </c>
      <c r="AG2049" t="s">
        <v>3591</v>
      </c>
      <c r="AM2049" t="s">
        <v>256</v>
      </c>
      <c r="AN2049" t="s">
        <v>261</v>
      </c>
      <c r="AP20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Row],[Comentário]]=back!C2050,back!B2050,""))))))))</f>
        <v/>
      </c>
      <c r="AQ20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0" spans="1:44" x14ac:dyDescent="0.25">
      <c r="A2050" t="s">
        <v>5298</v>
      </c>
      <c r="B2050">
        <v>136407424</v>
      </c>
      <c r="C2050" t="s">
        <v>62</v>
      </c>
      <c r="E2050">
        <v>27423817</v>
      </c>
      <c r="F2050" t="s">
        <v>3585</v>
      </c>
      <c r="G2050" t="s">
        <v>101</v>
      </c>
      <c r="I2050">
        <v>40408010</v>
      </c>
      <c r="J2050" t="s">
        <v>3584</v>
      </c>
      <c r="K2050" s="9">
        <v>45646.42324074074</v>
      </c>
      <c r="L2050" s="9">
        <v>45646.423043981478</v>
      </c>
      <c r="M2050" s="9">
        <v>45646.42324074074</v>
      </c>
      <c r="N2050" t="s">
        <v>62</v>
      </c>
      <c r="O2050" t="s">
        <v>62</v>
      </c>
      <c r="P2050" s="8">
        <v>45646</v>
      </c>
      <c r="Q2050" t="s">
        <v>3864</v>
      </c>
      <c r="R2050" t="s">
        <v>4588</v>
      </c>
      <c r="S2050" t="s">
        <v>3586</v>
      </c>
      <c r="T2050" t="s">
        <v>3587</v>
      </c>
      <c r="V2050">
        <v>5521993198829</v>
      </c>
      <c r="Y2050" t="s">
        <v>3588</v>
      </c>
      <c r="Z2050" t="s">
        <v>106</v>
      </c>
      <c r="AA2050" t="s">
        <v>148</v>
      </c>
      <c r="AB2050" t="s">
        <v>300</v>
      </c>
      <c r="AC2050">
        <v>24060008</v>
      </c>
      <c r="AD2050" t="s">
        <v>3589</v>
      </c>
      <c r="AE2050" t="s">
        <v>3590</v>
      </c>
      <c r="AF2050">
        <v>202</v>
      </c>
      <c r="AG2050" t="s">
        <v>3591</v>
      </c>
      <c r="AM2050" t="s">
        <v>256</v>
      </c>
      <c r="AN2050" t="s">
        <v>261</v>
      </c>
      <c r="AP20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Row],[Comentário]]=back!C2051,back!B2051,""))))))))</f>
        <v/>
      </c>
      <c r="AQ20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1" spans="1:44" x14ac:dyDescent="0.25">
      <c r="A2051" t="s">
        <v>5298</v>
      </c>
      <c r="B2051">
        <v>136407300</v>
      </c>
      <c r="C2051" t="s">
        <v>62</v>
      </c>
      <c r="E2051">
        <v>27485074</v>
      </c>
      <c r="F2051" t="s">
        <v>3593</v>
      </c>
      <c r="G2051" t="s">
        <v>101</v>
      </c>
      <c r="I2051">
        <v>40460259</v>
      </c>
      <c r="J2051" t="s">
        <v>3592</v>
      </c>
      <c r="K2051" s="9">
        <v>45646.422337962962</v>
      </c>
      <c r="L2051" s="9">
        <v>45646.422222222223</v>
      </c>
      <c r="M2051" s="9">
        <v>45646.422337962962</v>
      </c>
      <c r="N2051" t="s">
        <v>62</v>
      </c>
      <c r="O2051" t="s">
        <v>62</v>
      </c>
      <c r="P2051" s="8">
        <v>45646</v>
      </c>
      <c r="Q2051" t="s">
        <v>3868</v>
      </c>
      <c r="R2051" t="s">
        <v>41</v>
      </c>
      <c r="S2051" t="s">
        <v>3594</v>
      </c>
      <c r="T2051" t="s">
        <v>3595</v>
      </c>
      <c r="Y2051" t="s">
        <v>3596</v>
      </c>
      <c r="Z2051" t="s">
        <v>106</v>
      </c>
      <c r="AA2051" t="s">
        <v>159</v>
      </c>
      <c r="AB2051" t="s">
        <v>371</v>
      </c>
      <c r="AC2051">
        <v>37640000</v>
      </c>
      <c r="AD2051" t="s">
        <v>3597</v>
      </c>
      <c r="AE2051" t="s">
        <v>3598</v>
      </c>
      <c r="AF2051">
        <v>1300</v>
      </c>
      <c r="AM2051" t="s">
        <v>222</v>
      </c>
      <c r="AN2051" t="s">
        <v>108</v>
      </c>
      <c r="AP20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Row],[Comentário]]=back!C2052,back!B2052,""))))))))</f>
        <v/>
      </c>
      <c r="AQ20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2" spans="1:44" x14ac:dyDescent="0.25">
      <c r="A2052" t="s">
        <v>5298</v>
      </c>
      <c r="B2052">
        <v>136406714</v>
      </c>
      <c r="C2052" t="s">
        <v>62</v>
      </c>
      <c r="E2052">
        <v>27485074</v>
      </c>
      <c r="F2052" t="s">
        <v>3593</v>
      </c>
      <c r="G2052" t="s">
        <v>101</v>
      </c>
      <c r="I2052">
        <v>40460259</v>
      </c>
      <c r="J2052" t="s">
        <v>3592</v>
      </c>
      <c r="K2052" s="9">
        <v>45646.418240740742</v>
      </c>
      <c r="L2052" s="9">
        <v>45646.415358796294</v>
      </c>
      <c r="M2052" s="9">
        <v>45646.418240740742</v>
      </c>
      <c r="N2052" t="s">
        <v>62</v>
      </c>
      <c r="O2052" t="s">
        <v>62</v>
      </c>
      <c r="P2052" s="8">
        <v>45646</v>
      </c>
      <c r="Q2052" t="s">
        <v>3864</v>
      </c>
      <c r="R2052" t="s">
        <v>4589</v>
      </c>
      <c r="S2052" t="s">
        <v>3594</v>
      </c>
      <c r="T2052" t="s">
        <v>3595</v>
      </c>
      <c r="Y2052" t="s">
        <v>3596</v>
      </c>
      <c r="Z2052" t="s">
        <v>106</v>
      </c>
      <c r="AA2052" t="s">
        <v>159</v>
      </c>
      <c r="AB2052" t="s">
        <v>371</v>
      </c>
      <c r="AC2052">
        <v>37640000</v>
      </c>
      <c r="AD2052" t="s">
        <v>3597</v>
      </c>
      <c r="AE2052" t="s">
        <v>3598</v>
      </c>
      <c r="AF2052">
        <v>1300</v>
      </c>
      <c r="AM2052" t="s">
        <v>222</v>
      </c>
      <c r="AN2052" t="s">
        <v>108</v>
      </c>
      <c r="AP20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Row],[Comentário]]=back!C2053,back!B2053,""))))))))</f>
        <v/>
      </c>
      <c r="AQ20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3" spans="1:44" x14ac:dyDescent="0.25">
      <c r="A2053" t="s">
        <v>5298</v>
      </c>
      <c r="B2053">
        <v>136405158</v>
      </c>
      <c r="C2053" t="s">
        <v>62</v>
      </c>
      <c r="E2053">
        <v>27494129</v>
      </c>
      <c r="F2053" t="s">
        <v>3272</v>
      </c>
      <c r="G2053" t="s">
        <v>101</v>
      </c>
      <c r="I2053">
        <v>40464313</v>
      </c>
      <c r="J2053" t="s">
        <v>3271</v>
      </c>
      <c r="K2053" s="9">
        <v>45646.407835648148</v>
      </c>
      <c r="L2053" s="9">
        <v>45646.407638888886</v>
      </c>
      <c r="M2053" s="9">
        <v>45646.407835648148</v>
      </c>
      <c r="N2053" t="s">
        <v>62</v>
      </c>
      <c r="O2053" t="s">
        <v>62</v>
      </c>
      <c r="P2053" s="8">
        <v>45646</v>
      </c>
      <c r="Q2053" t="s">
        <v>3868</v>
      </c>
      <c r="R2053" t="s">
        <v>41</v>
      </c>
      <c r="S2053" t="s">
        <v>4845</v>
      </c>
      <c r="V2053">
        <v>552125802996</v>
      </c>
      <c r="Y2053" t="s">
        <v>3273</v>
      </c>
      <c r="Z2053" t="s">
        <v>106</v>
      </c>
      <c r="AA2053" t="s">
        <v>148</v>
      </c>
      <c r="AB2053" t="s">
        <v>149</v>
      </c>
      <c r="AC2053">
        <v>20910180</v>
      </c>
      <c r="AD2053" t="s">
        <v>1697</v>
      </c>
      <c r="AE2053" t="s">
        <v>3274</v>
      </c>
      <c r="AF2053">
        <v>485</v>
      </c>
      <c r="AG2053" t="s">
        <v>3275</v>
      </c>
      <c r="AM2053" t="s">
        <v>119</v>
      </c>
      <c r="AN2053" t="s">
        <v>108</v>
      </c>
      <c r="AP20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Row],[Comentário]]=back!C2054,back!B2054,""))))))))</f>
        <v/>
      </c>
      <c r="AQ20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4" spans="1:44" x14ac:dyDescent="0.25">
      <c r="A2054" t="s">
        <v>5298</v>
      </c>
      <c r="B2054">
        <v>136404945</v>
      </c>
      <c r="C2054" t="s">
        <v>62</v>
      </c>
      <c r="E2054">
        <v>27494129</v>
      </c>
      <c r="F2054" t="s">
        <v>3272</v>
      </c>
      <c r="G2054" t="s">
        <v>101</v>
      </c>
      <c r="I2054">
        <v>40464313</v>
      </c>
      <c r="J2054" t="s">
        <v>3271</v>
      </c>
      <c r="K2054" s="9">
        <v>45646.406458333331</v>
      </c>
      <c r="L2054" s="9">
        <v>45646.404062499998</v>
      </c>
      <c r="M2054" s="9">
        <v>45646.406458333331</v>
      </c>
      <c r="N2054" t="s">
        <v>62</v>
      </c>
      <c r="O2054" t="s">
        <v>62</v>
      </c>
      <c r="P2054" s="8">
        <v>45646</v>
      </c>
      <c r="Q2054" t="s">
        <v>3864</v>
      </c>
      <c r="R2054" t="s">
        <v>4445</v>
      </c>
      <c r="S2054" t="s">
        <v>4845</v>
      </c>
      <c r="V2054">
        <v>552125802996</v>
      </c>
      <c r="Y2054" t="s">
        <v>3273</v>
      </c>
      <c r="Z2054" t="s">
        <v>106</v>
      </c>
      <c r="AA2054" t="s">
        <v>148</v>
      </c>
      <c r="AB2054" t="s">
        <v>149</v>
      </c>
      <c r="AC2054">
        <v>20910180</v>
      </c>
      <c r="AD2054" t="s">
        <v>1697</v>
      </c>
      <c r="AE2054" t="s">
        <v>3274</v>
      </c>
      <c r="AF2054">
        <v>485</v>
      </c>
      <c r="AG2054" t="s">
        <v>3275</v>
      </c>
      <c r="AM2054" t="s">
        <v>119</v>
      </c>
      <c r="AN2054" t="s">
        <v>108</v>
      </c>
      <c r="AP20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Row],[Comentário]]=back!C2055,back!B2055,""))))))))</f>
        <v/>
      </c>
      <c r="AQ20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5" spans="1:44" x14ac:dyDescent="0.25">
      <c r="A2055" t="s">
        <v>5298</v>
      </c>
      <c r="B2055">
        <v>136404243</v>
      </c>
      <c r="C2055" t="s">
        <v>62</v>
      </c>
      <c r="E2055">
        <v>27529910</v>
      </c>
      <c r="F2055" t="s">
        <v>3386</v>
      </c>
      <c r="G2055" t="s">
        <v>101</v>
      </c>
      <c r="I2055">
        <v>40491480</v>
      </c>
      <c r="J2055" t="s">
        <v>3385</v>
      </c>
      <c r="K2055" s="9">
        <v>45646.40289351852</v>
      </c>
      <c r="L2055" s="9">
        <v>45646.401944444442</v>
      </c>
      <c r="M2055" s="9">
        <v>45646.40289351852</v>
      </c>
      <c r="N2055" t="s">
        <v>62</v>
      </c>
      <c r="O2055" t="s">
        <v>62</v>
      </c>
      <c r="P2055" s="8">
        <v>45646</v>
      </c>
      <c r="Q2055" t="s">
        <v>3864</v>
      </c>
      <c r="R2055" t="s">
        <v>4571</v>
      </c>
      <c r="S2055" t="s">
        <v>1607</v>
      </c>
      <c r="V2055">
        <v>551149665522</v>
      </c>
      <c r="Y2055" t="s">
        <v>1608</v>
      </c>
      <c r="Z2055" t="s">
        <v>106</v>
      </c>
      <c r="AA2055" t="s">
        <v>148</v>
      </c>
      <c r="AB2055" t="s">
        <v>415</v>
      </c>
      <c r="AC2055">
        <v>27313190</v>
      </c>
      <c r="AD2055" t="s">
        <v>1609</v>
      </c>
      <c r="AE2055" t="s">
        <v>1610</v>
      </c>
      <c r="AF2055">
        <v>198</v>
      </c>
      <c r="AM2055" t="s">
        <v>222</v>
      </c>
      <c r="AN2055" t="s">
        <v>258</v>
      </c>
      <c r="AP20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Row],[Comentário]]=back!C2056,back!B2056,""))))))))</f>
        <v/>
      </c>
      <c r="AQ20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6" spans="1:44" x14ac:dyDescent="0.25">
      <c r="A2056" t="s">
        <v>5298</v>
      </c>
      <c r="B2056">
        <v>136403392</v>
      </c>
      <c r="C2056" t="s">
        <v>62</v>
      </c>
      <c r="E2056">
        <v>27529949</v>
      </c>
      <c r="F2056" t="s">
        <v>3465</v>
      </c>
      <c r="G2056" t="s">
        <v>101</v>
      </c>
      <c r="I2056">
        <v>40491501</v>
      </c>
      <c r="J2056" t="s">
        <v>3464</v>
      </c>
      <c r="K2056" s="9">
        <v>45646.396770833337</v>
      </c>
      <c r="L2056" s="9">
        <v>45646.396527777775</v>
      </c>
      <c r="M2056" s="9">
        <v>45646.396770833337</v>
      </c>
      <c r="N2056" t="s">
        <v>62</v>
      </c>
      <c r="O2056" t="s">
        <v>62</v>
      </c>
      <c r="P2056" s="8">
        <v>45646</v>
      </c>
      <c r="Q2056" t="s">
        <v>3868</v>
      </c>
      <c r="R2056" t="s">
        <v>41</v>
      </c>
      <c r="S2056" t="s">
        <v>2633</v>
      </c>
      <c r="V2056">
        <v>5544999116067</v>
      </c>
      <c r="Z2056" t="s">
        <v>106</v>
      </c>
      <c r="AA2056" t="s">
        <v>107</v>
      </c>
      <c r="AB2056" t="s">
        <v>1861</v>
      </c>
      <c r="AC2056">
        <v>6807320</v>
      </c>
      <c r="AD2056" t="s">
        <v>3466</v>
      </c>
      <c r="AE2056" t="s">
        <v>3467</v>
      </c>
      <c r="AF2056">
        <v>197</v>
      </c>
      <c r="AM2056" t="s">
        <v>222</v>
      </c>
      <c r="AN2056" t="s">
        <v>261</v>
      </c>
      <c r="AP20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Row],[Comentário]]=back!C2057,back!B2057,""))))))))</f>
        <v/>
      </c>
      <c r="AQ20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7" spans="1:44" x14ac:dyDescent="0.25">
      <c r="A2057" t="s">
        <v>5298</v>
      </c>
      <c r="B2057">
        <v>136402853</v>
      </c>
      <c r="C2057" t="s">
        <v>62</v>
      </c>
      <c r="E2057">
        <v>27529949</v>
      </c>
      <c r="F2057" t="s">
        <v>3465</v>
      </c>
      <c r="G2057" t="s">
        <v>101</v>
      </c>
      <c r="I2057">
        <v>40491501</v>
      </c>
      <c r="J2057" t="s">
        <v>3464</v>
      </c>
      <c r="K2057" s="9">
        <v>45646.393437500003</v>
      </c>
      <c r="L2057" s="9">
        <v>45646.390925925924</v>
      </c>
      <c r="M2057" s="9">
        <v>45646.393437500003</v>
      </c>
      <c r="N2057" t="s">
        <v>62</v>
      </c>
      <c r="O2057" t="s">
        <v>62</v>
      </c>
      <c r="P2057" s="8">
        <v>45646</v>
      </c>
      <c r="Q2057" t="s">
        <v>3864</v>
      </c>
      <c r="R2057" t="s">
        <v>4318</v>
      </c>
      <c r="S2057" t="s">
        <v>2633</v>
      </c>
      <c r="V2057">
        <v>5544999116067</v>
      </c>
      <c r="Z2057" t="s">
        <v>106</v>
      </c>
      <c r="AA2057" t="s">
        <v>107</v>
      </c>
      <c r="AB2057" t="s">
        <v>1861</v>
      </c>
      <c r="AC2057">
        <v>6807320</v>
      </c>
      <c r="AD2057" t="s">
        <v>3466</v>
      </c>
      <c r="AE2057" t="s">
        <v>3467</v>
      </c>
      <c r="AF2057">
        <v>197</v>
      </c>
      <c r="AM2057" t="s">
        <v>222</v>
      </c>
      <c r="AN2057" t="s">
        <v>261</v>
      </c>
      <c r="AP20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Row],[Comentário]]=back!C2058,back!B2058,""))))))))</f>
        <v/>
      </c>
      <c r="AQ20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8" spans="1:44" x14ac:dyDescent="0.25">
      <c r="A2058" t="s">
        <v>5298</v>
      </c>
      <c r="B2058">
        <v>136401968</v>
      </c>
      <c r="C2058" t="s">
        <v>62</v>
      </c>
      <c r="E2058">
        <v>27564192</v>
      </c>
      <c r="F2058" t="s">
        <v>3407</v>
      </c>
      <c r="G2058" t="s">
        <v>101</v>
      </c>
      <c r="I2058">
        <v>40508930</v>
      </c>
      <c r="J2058" t="s">
        <v>3406</v>
      </c>
      <c r="K2058" s="9">
        <v>45646.386759259258</v>
      </c>
      <c r="L2058" s="9">
        <v>45646.386134259257</v>
      </c>
      <c r="M2058" s="9">
        <v>45646.386759259258</v>
      </c>
      <c r="N2058" t="s">
        <v>62</v>
      </c>
      <c r="O2058" t="s">
        <v>62</v>
      </c>
      <c r="P2058" s="8">
        <v>45646</v>
      </c>
      <c r="Q2058" t="s">
        <v>3864</v>
      </c>
      <c r="R2058" t="s">
        <v>4549</v>
      </c>
      <c r="S2058" t="s">
        <v>3408</v>
      </c>
      <c r="Y2058" t="s">
        <v>3409</v>
      </c>
      <c r="Z2058" t="s">
        <v>106</v>
      </c>
      <c r="AA2058" t="s">
        <v>315</v>
      </c>
      <c r="AB2058" t="s">
        <v>3410</v>
      </c>
      <c r="AC2058">
        <v>86702280</v>
      </c>
      <c r="AD2058" t="s">
        <v>3411</v>
      </c>
      <c r="AE2058" t="s">
        <v>3412</v>
      </c>
      <c r="AF2058">
        <v>210</v>
      </c>
      <c r="AG2058" t="s">
        <v>3413</v>
      </c>
      <c r="AM2058" t="s">
        <v>222</v>
      </c>
      <c r="AN2058" t="s">
        <v>108</v>
      </c>
      <c r="AP20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Row],[Comentário]]=back!C2059,back!B2059,""))))))))</f>
        <v/>
      </c>
      <c r="AQ20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9" spans="1:44" x14ac:dyDescent="0.25">
      <c r="A2059" t="s">
        <v>5298</v>
      </c>
      <c r="B2059">
        <v>136401901</v>
      </c>
      <c r="C2059" t="s">
        <v>62</v>
      </c>
      <c r="E2059">
        <v>27564192</v>
      </c>
      <c r="F2059" t="s">
        <v>3407</v>
      </c>
      <c r="G2059" t="s">
        <v>101</v>
      </c>
      <c r="I2059">
        <v>40508930</v>
      </c>
      <c r="J2059" t="s">
        <v>3406</v>
      </c>
      <c r="K2059" s="9">
        <v>45646.38616898148</v>
      </c>
      <c r="L2059" s="9">
        <v>45646.38553240741</v>
      </c>
      <c r="M2059" s="9">
        <v>45646.38616898148</v>
      </c>
      <c r="N2059" t="s">
        <v>62</v>
      </c>
      <c r="O2059" t="s">
        <v>62</v>
      </c>
      <c r="P2059" s="8">
        <v>45646</v>
      </c>
      <c r="Q2059" t="s">
        <v>3864</v>
      </c>
      <c r="R2059" t="s">
        <v>4549</v>
      </c>
      <c r="S2059" t="s">
        <v>3408</v>
      </c>
      <c r="Y2059" t="s">
        <v>3409</v>
      </c>
      <c r="Z2059" t="s">
        <v>106</v>
      </c>
      <c r="AA2059" t="s">
        <v>315</v>
      </c>
      <c r="AB2059" t="s">
        <v>3410</v>
      </c>
      <c r="AC2059">
        <v>86702280</v>
      </c>
      <c r="AD2059" t="s">
        <v>3411</v>
      </c>
      <c r="AE2059" t="s">
        <v>3412</v>
      </c>
      <c r="AF2059">
        <v>210</v>
      </c>
      <c r="AG2059" t="s">
        <v>3413</v>
      </c>
      <c r="AM2059" t="s">
        <v>222</v>
      </c>
      <c r="AN2059" t="s">
        <v>108</v>
      </c>
      <c r="AP20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Row],[Comentário]]=back!C2060,back!B2060,""))))))))</f>
        <v/>
      </c>
      <c r="AQ20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0" spans="1:44" x14ac:dyDescent="0.25">
      <c r="A2060" t="s">
        <v>5298</v>
      </c>
      <c r="B2060">
        <v>136392450</v>
      </c>
      <c r="C2060" t="s">
        <v>62</v>
      </c>
      <c r="E2060">
        <v>27564217</v>
      </c>
      <c r="F2060" t="s">
        <v>3600</v>
      </c>
      <c r="G2060" t="s">
        <v>101</v>
      </c>
      <c r="I2060">
        <v>40508937</v>
      </c>
      <c r="J2060" t="s">
        <v>3599</v>
      </c>
      <c r="K2060" s="9">
        <v>45645.736493055556</v>
      </c>
      <c r="L2060" s="9">
        <v>45645.736111111109</v>
      </c>
      <c r="M2060" s="9">
        <v>45645.736493055556</v>
      </c>
      <c r="N2060" t="s">
        <v>62</v>
      </c>
      <c r="O2060" t="s">
        <v>62</v>
      </c>
      <c r="P2060" s="8">
        <v>45645</v>
      </c>
      <c r="Q2060" t="s">
        <v>3868</v>
      </c>
      <c r="R2060" t="s">
        <v>41</v>
      </c>
      <c r="S2060" t="s">
        <v>3601</v>
      </c>
      <c r="Y2060" t="s">
        <v>3602</v>
      </c>
      <c r="Z2060" t="s">
        <v>106</v>
      </c>
      <c r="AA2060" t="s">
        <v>107</v>
      </c>
      <c r="AB2060" t="s">
        <v>110</v>
      </c>
      <c r="AC2060">
        <v>4183000</v>
      </c>
      <c r="AD2060" t="s">
        <v>3603</v>
      </c>
      <c r="AE2060" t="s">
        <v>3604</v>
      </c>
      <c r="AF2060">
        <v>35</v>
      </c>
      <c r="AM2060" t="s">
        <v>222</v>
      </c>
      <c r="AN2060" t="s">
        <v>108</v>
      </c>
      <c r="AP20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Row],[Comentário]]=back!C2061,back!B2061,""))))))))</f>
        <v/>
      </c>
      <c r="AQ20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1" spans="1:44" x14ac:dyDescent="0.25">
      <c r="A2061" t="s">
        <v>5298</v>
      </c>
      <c r="B2061">
        <v>136392344</v>
      </c>
      <c r="C2061" t="s">
        <v>62</v>
      </c>
      <c r="E2061">
        <v>27487946</v>
      </c>
      <c r="F2061" t="s">
        <v>3606</v>
      </c>
      <c r="G2061" t="s">
        <v>101</v>
      </c>
      <c r="I2061">
        <v>40461588</v>
      </c>
      <c r="J2061" t="s">
        <v>3605</v>
      </c>
      <c r="K2061" s="9">
        <v>45645.735381944447</v>
      </c>
      <c r="L2061" s="9">
        <v>45645.734722222223</v>
      </c>
      <c r="M2061" s="9">
        <v>45645.735381944447</v>
      </c>
      <c r="N2061" t="s">
        <v>62</v>
      </c>
      <c r="O2061" t="s">
        <v>62</v>
      </c>
      <c r="P2061" s="8">
        <v>45645</v>
      </c>
      <c r="Q2061" t="s">
        <v>3868</v>
      </c>
      <c r="R2061" t="s">
        <v>41</v>
      </c>
      <c r="S2061" t="s">
        <v>3607</v>
      </c>
      <c r="T2061" t="s">
        <v>3608</v>
      </c>
      <c r="V2061">
        <v>5581992061925</v>
      </c>
      <c r="Y2061" t="s">
        <v>3609</v>
      </c>
      <c r="Z2061" t="s">
        <v>106</v>
      </c>
      <c r="AA2061" t="s">
        <v>944</v>
      </c>
      <c r="AB2061" t="s">
        <v>3610</v>
      </c>
      <c r="AC2061">
        <v>56460000</v>
      </c>
      <c r="AD2061" t="s">
        <v>3611</v>
      </c>
      <c r="AE2061" t="s">
        <v>3612</v>
      </c>
      <c r="AF2061">
        <v>120</v>
      </c>
      <c r="AM2061" t="s">
        <v>222</v>
      </c>
      <c r="AN2061" t="s">
        <v>261</v>
      </c>
      <c r="AP20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Row],[Comentário]]=back!C2062,back!B2062,""))))))))</f>
        <v/>
      </c>
      <c r="AQ20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2" spans="1:44" x14ac:dyDescent="0.25">
      <c r="A2062" t="s">
        <v>5298</v>
      </c>
      <c r="B2062">
        <v>136392147</v>
      </c>
      <c r="C2062" t="s">
        <v>62</v>
      </c>
      <c r="E2062">
        <v>26698824</v>
      </c>
      <c r="F2062" t="s">
        <v>4890</v>
      </c>
      <c r="G2062" t="s">
        <v>101</v>
      </c>
      <c r="I2062">
        <v>39815531</v>
      </c>
      <c r="J2062" t="s">
        <v>3613</v>
      </c>
      <c r="K2062" s="9">
        <v>45645.733229166668</v>
      </c>
      <c r="L2062" s="9">
        <v>45645.732638888891</v>
      </c>
      <c r="M2062" s="9">
        <v>45645.733229166668</v>
      </c>
      <c r="N2062" t="s">
        <v>62</v>
      </c>
      <c r="O2062" t="s">
        <v>62</v>
      </c>
      <c r="P2062" s="8">
        <v>45645</v>
      </c>
      <c r="Q2062" t="s">
        <v>3868</v>
      </c>
      <c r="R2062" t="s">
        <v>41</v>
      </c>
      <c r="S2062" t="s">
        <v>3614</v>
      </c>
      <c r="Z2062" t="s">
        <v>106</v>
      </c>
      <c r="AA2062" t="s">
        <v>148</v>
      </c>
      <c r="AB2062" t="s">
        <v>149</v>
      </c>
      <c r="AC2062">
        <v>22270010</v>
      </c>
      <c r="AD2062" t="s">
        <v>150</v>
      </c>
      <c r="AE2062" t="s">
        <v>3615</v>
      </c>
      <c r="AF2062">
        <v>422</v>
      </c>
      <c r="AM2062" t="s">
        <v>1410</v>
      </c>
      <c r="AN2062" t="s">
        <v>258</v>
      </c>
      <c r="AP20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Row],[Comentário]]=back!C2063,back!B2063,""))))))))</f>
        <v/>
      </c>
      <c r="AQ20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3" spans="1:44" x14ac:dyDescent="0.25">
      <c r="A2063" t="s">
        <v>5298</v>
      </c>
      <c r="B2063">
        <v>136391874</v>
      </c>
      <c r="C2063" t="s">
        <v>62</v>
      </c>
      <c r="E2063">
        <v>27562650</v>
      </c>
      <c r="F2063" t="s">
        <v>3617</v>
      </c>
      <c r="G2063" t="s">
        <v>101</v>
      </c>
      <c r="I2063">
        <v>40508511</v>
      </c>
      <c r="J2063" t="s">
        <v>3616</v>
      </c>
      <c r="K2063" s="9">
        <v>45645.730578703704</v>
      </c>
      <c r="L2063" s="9">
        <v>45645.729861111111</v>
      </c>
      <c r="M2063" s="9">
        <v>45645.730578703704</v>
      </c>
      <c r="N2063" t="s">
        <v>62</v>
      </c>
      <c r="O2063" t="s">
        <v>62</v>
      </c>
      <c r="P2063" s="8">
        <v>45645</v>
      </c>
      <c r="Q2063" t="s">
        <v>3868</v>
      </c>
      <c r="R2063" t="s">
        <v>41</v>
      </c>
      <c r="S2063" t="s">
        <v>3618</v>
      </c>
      <c r="T2063" t="s">
        <v>3619</v>
      </c>
      <c r="Y2063" t="s">
        <v>3620</v>
      </c>
      <c r="Z2063" t="s">
        <v>106</v>
      </c>
      <c r="AA2063" t="s">
        <v>613</v>
      </c>
      <c r="AB2063" t="s">
        <v>2398</v>
      </c>
      <c r="AC2063">
        <v>42816210</v>
      </c>
      <c r="AD2063" t="s">
        <v>3621</v>
      </c>
      <c r="AE2063" t="s">
        <v>3622</v>
      </c>
      <c r="AF2063">
        <v>245</v>
      </c>
      <c r="AM2063" t="s">
        <v>222</v>
      </c>
      <c r="AN2063" t="s">
        <v>108</v>
      </c>
      <c r="AP20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Row],[Comentário]]=back!C2064,back!B2064,""))))))))</f>
        <v/>
      </c>
      <c r="AQ20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4" spans="1:44" x14ac:dyDescent="0.25">
      <c r="A2064" t="s">
        <v>5298</v>
      </c>
      <c r="B2064">
        <v>136391683</v>
      </c>
      <c r="C2064" t="s">
        <v>62</v>
      </c>
      <c r="E2064">
        <v>26698809</v>
      </c>
      <c r="F2064" t="s">
        <v>5263</v>
      </c>
      <c r="G2064" t="s">
        <v>101</v>
      </c>
      <c r="I2064">
        <v>39813206</v>
      </c>
      <c r="J2064" t="s">
        <v>3623</v>
      </c>
      <c r="K2064" s="9">
        <v>45645.728680555556</v>
      </c>
      <c r="L2064" s="9">
        <v>45645.728472222225</v>
      </c>
      <c r="M2064" s="9">
        <v>45645.728680555556</v>
      </c>
      <c r="N2064" t="s">
        <v>62</v>
      </c>
      <c r="O2064" t="s">
        <v>62</v>
      </c>
      <c r="P2064" s="8">
        <v>45645</v>
      </c>
      <c r="Q2064" t="s">
        <v>3868</v>
      </c>
      <c r="R2064" t="s">
        <v>41</v>
      </c>
      <c r="S2064" t="s">
        <v>3624</v>
      </c>
      <c r="T2064" t="s">
        <v>3625</v>
      </c>
      <c r="V2064">
        <v>551291999433</v>
      </c>
      <c r="Y2064" t="s">
        <v>3626</v>
      </c>
      <c r="Z2064" t="s">
        <v>106</v>
      </c>
      <c r="AA2064" t="s">
        <v>107</v>
      </c>
      <c r="AB2064" t="s">
        <v>1419</v>
      </c>
      <c r="AC2064">
        <v>7400015</v>
      </c>
      <c r="AD2064" t="s">
        <v>3627</v>
      </c>
      <c r="AE2064" t="s">
        <v>3628</v>
      </c>
      <c r="AF2064">
        <v>0</v>
      </c>
      <c r="AG2064" t="s">
        <v>3629</v>
      </c>
      <c r="AM2064" t="s">
        <v>1410</v>
      </c>
      <c r="AN2064" t="s">
        <v>108</v>
      </c>
      <c r="AP20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Row],[Comentário]]=back!C2065,back!B2065,""))))))))</f>
        <v/>
      </c>
      <c r="AQ20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5" spans="1:44" x14ac:dyDescent="0.25">
      <c r="A2065" t="s">
        <v>5298</v>
      </c>
      <c r="B2065">
        <v>136388523</v>
      </c>
      <c r="C2065" t="s">
        <v>62</v>
      </c>
      <c r="E2065">
        <v>27543580</v>
      </c>
      <c r="F2065" t="s">
        <v>1511</v>
      </c>
      <c r="G2065" t="s">
        <v>101</v>
      </c>
      <c r="I2065">
        <v>40502326</v>
      </c>
      <c r="J2065" t="s">
        <v>1510</v>
      </c>
      <c r="K2065" s="9">
        <v>45645.703842592593</v>
      </c>
      <c r="L2065" s="9">
        <v>45645.702962962961</v>
      </c>
      <c r="M2065" s="9">
        <v>45645.703842592593</v>
      </c>
      <c r="N2065" t="s">
        <v>62</v>
      </c>
      <c r="O2065" t="s">
        <v>62</v>
      </c>
      <c r="P2065" s="8">
        <v>45645</v>
      </c>
      <c r="Q2065" t="s">
        <v>3864</v>
      </c>
      <c r="R2065" t="s">
        <v>4017</v>
      </c>
      <c r="S2065" t="s">
        <v>1512</v>
      </c>
      <c r="T2065" t="s">
        <v>1513</v>
      </c>
      <c r="V2065">
        <v>551146467098</v>
      </c>
      <c r="Y2065" t="s">
        <v>1514</v>
      </c>
      <c r="Z2065" t="s">
        <v>106</v>
      </c>
      <c r="AA2065" t="s">
        <v>107</v>
      </c>
      <c r="AB2065" t="s">
        <v>235</v>
      </c>
      <c r="AC2065">
        <v>8597630</v>
      </c>
      <c r="AD2065" t="s">
        <v>1515</v>
      </c>
      <c r="AE2065" t="s">
        <v>1516</v>
      </c>
      <c r="AF2065">
        <v>537</v>
      </c>
      <c r="AM2065" t="s">
        <v>222</v>
      </c>
      <c r="AN2065" t="s">
        <v>108</v>
      </c>
      <c r="AP20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Row],[Comentário]]=back!C2066,back!B2066,""))))))))</f>
        <v/>
      </c>
      <c r="AQ20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6" spans="1:44" x14ac:dyDescent="0.25">
      <c r="A2066" t="s">
        <v>5298</v>
      </c>
      <c r="B2066">
        <v>136388400</v>
      </c>
      <c r="C2066" t="s">
        <v>62</v>
      </c>
      <c r="E2066">
        <v>27543580</v>
      </c>
      <c r="F2066" t="s">
        <v>1511</v>
      </c>
      <c r="G2066" t="s">
        <v>101</v>
      </c>
      <c r="I2066">
        <v>40502326</v>
      </c>
      <c r="J2066" t="s">
        <v>1510</v>
      </c>
      <c r="K2066" s="9">
        <v>45645.703020833331</v>
      </c>
      <c r="L2066" s="9">
        <v>45645.701990740738</v>
      </c>
      <c r="M2066" s="9">
        <v>45645.703020833331</v>
      </c>
      <c r="N2066" t="s">
        <v>62</v>
      </c>
      <c r="O2066" t="s">
        <v>62</v>
      </c>
      <c r="P2066" s="8">
        <v>45645</v>
      </c>
      <c r="Q2066" t="s">
        <v>3864</v>
      </c>
      <c r="R2066" t="s">
        <v>4590</v>
      </c>
      <c r="S2066" t="s">
        <v>1512</v>
      </c>
      <c r="T2066" t="s">
        <v>1513</v>
      </c>
      <c r="V2066">
        <v>551146467098</v>
      </c>
      <c r="Y2066" t="s">
        <v>1514</v>
      </c>
      <c r="Z2066" t="s">
        <v>106</v>
      </c>
      <c r="AA2066" t="s">
        <v>107</v>
      </c>
      <c r="AB2066" t="s">
        <v>235</v>
      </c>
      <c r="AC2066">
        <v>8597630</v>
      </c>
      <c r="AD2066" t="s">
        <v>1515</v>
      </c>
      <c r="AE2066" t="s">
        <v>1516</v>
      </c>
      <c r="AF2066">
        <v>537</v>
      </c>
      <c r="AM2066" t="s">
        <v>222</v>
      </c>
      <c r="AN2066" t="s">
        <v>108</v>
      </c>
      <c r="AP20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Row],[Comentário]]=back!C2067,back!B2067,""))))))))</f>
        <v/>
      </c>
      <c r="AQ20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7" spans="1:44" x14ac:dyDescent="0.25">
      <c r="A2067" t="s">
        <v>5298</v>
      </c>
      <c r="B2067">
        <v>136388229</v>
      </c>
      <c r="C2067" t="s">
        <v>62</v>
      </c>
      <c r="E2067">
        <v>27543580</v>
      </c>
      <c r="F2067" t="s">
        <v>1511</v>
      </c>
      <c r="G2067" t="s">
        <v>101</v>
      </c>
      <c r="I2067">
        <v>40502326</v>
      </c>
      <c r="J2067" t="s">
        <v>1510</v>
      </c>
      <c r="K2067" s="9">
        <v>45645.701817129629</v>
      </c>
      <c r="L2067" s="9">
        <v>45645.700902777775</v>
      </c>
      <c r="M2067" s="9">
        <v>45645.701817129629</v>
      </c>
      <c r="N2067" t="s">
        <v>62</v>
      </c>
      <c r="O2067" t="s">
        <v>62</v>
      </c>
      <c r="P2067" s="8">
        <v>45645</v>
      </c>
      <c r="Q2067" t="s">
        <v>3864</v>
      </c>
      <c r="R2067" t="s">
        <v>4591</v>
      </c>
      <c r="S2067" t="s">
        <v>1512</v>
      </c>
      <c r="T2067" t="s">
        <v>1513</v>
      </c>
      <c r="V2067">
        <v>551146467098</v>
      </c>
      <c r="Y2067" t="s">
        <v>1514</v>
      </c>
      <c r="Z2067" t="s">
        <v>106</v>
      </c>
      <c r="AA2067" t="s">
        <v>107</v>
      </c>
      <c r="AB2067" t="s">
        <v>235</v>
      </c>
      <c r="AC2067">
        <v>8597630</v>
      </c>
      <c r="AD2067" t="s">
        <v>1515</v>
      </c>
      <c r="AE2067" t="s">
        <v>1516</v>
      </c>
      <c r="AF2067">
        <v>537</v>
      </c>
      <c r="AM2067" t="s">
        <v>222</v>
      </c>
      <c r="AN2067" t="s">
        <v>108</v>
      </c>
      <c r="AP20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Row],[Comentário]]=back!C2068,back!B2068,""))))))))</f>
        <v/>
      </c>
      <c r="AQ20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8" spans="1:44" x14ac:dyDescent="0.25">
      <c r="A2068" t="s">
        <v>5298</v>
      </c>
      <c r="B2068">
        <v>136388102</v>
      </c>
      <c r="C2068" t="s">
        <v>62</v>
      </c>
      <c r="E2068">
        <v>27543580</v>
      </c>
      <c r="F2068" t="s">
        <v>1511</v>
      </c>
      <c r="G2068" t="s">
        <v>101</v>
      </c>
      <c r="I2068">
        <v>40502326</v>
      </c>
      <c r="J2068" t="s">
        <v>1510</v>
      </c>
      <c r="K2068" s="9">
        <v>45645.700914351852</v>
      </c>
      <c r="L2068" s="9">
        <v>45645.700127314813</v>
      </c>
      <c r="M2068" s="9">
        <v>45645.700914351852</v>
      </c>
      <c r="N2068" t="s">
        <v>62</v>
      </c>
      <c r="O2068" t="s">
        <v>62</v>
      </c>
      <c r="P2068" s="8">
        <v>45645</v>
      </c>
      <c r="Q2068" t="s">
        <v>3864</v>
      </c>
      <c r="R2068" t="s">
        <v>4592</v>
      </c>
      <c r="S2068" t="s">
        <v>1512</v>
      </c>
      <c r="T2068" t="s">
        <v>1513</v>
      </c>
      <c r="V2068">
        <v>551146467098</v>
      </c>
      <c r="Y2068" t="s">
        <v>1514</v>
      </c>
      <c r="Z2068" t="s">
        <v>106</v>
      </c>
      <c r="AA2068" t="s">
        <v>107</v>
      </c>
      <c r="AB2068" t="s">
        <v>235</v>
      </c>
      <c r="AC2068">
        <v>8597630</v>
      </c>
      <c r="AD2068" t="s">
        <v>1515</v>
      </c>
      <c r="AE2068" t="s">
        <v>1516</v>
      </c>
      <c r="AF2068">
        <v>537</v>
      </c>
      <c r="AM2068" t="s">
        <v>222</v>
      </c>
      <c r="AN2068" t="s">
        <v>108</v>
      </c>
      <c r="AP20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Row],[Comentário]]=back!C2069,back!B2069,""))))))))</f>
        <v/>
      </c>
      <c r="AQ20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9" spans="1:44" x14ac:dyDescent="0.25">
      <c r="A2069" t="s">
        <v>5298</v>
      </c>
      <c r="B2069">
        <v>136387718</v>
      </c>
      <c r="C2069" t="s">
        <v>62</v>
      </c>
      <c r="E2069">
        <v>27543580</v>
      </c>
      <c r="F2069" t="s">
        <v>1511</v>
      </c>
      <c r="G2069" t="s">
        <v>101</v>
      </c>
      <c r="I2069">
        <v>40502326</v>
      </c>
      <c r="J2069" t="s">
        <v>1510</v>
      </c>
      <c r="K2069" s="9">
        <v>45645.698333333334</v>
      </c>
      <c r="L2069" s="9">
        <v>45645.697025462963</v>
      </c>
      <c r="M2069" s="9">
        <v>45645.698333333334</v>
      </c>
      <c r="N2069" t="s">
        <v>62</v>
      </c>
      <c r="O2069" t="s">
        <v>62</v>
      </c>
      <c r="P2069" s="8">
        <v>45645</v>
      </c>
      <c r="Q2069" t="s">
        <v>3864</v>
      </c>
      <c r="R2069" t="s">
        <v>4593</v>
      </c>
      <c r="S2069" t="s">
        <v>1512</v>
      </c>
      <c r="T2069" t="s">
        <v>1513</v>
      </c>
      <c r="V2069">
        <v>551146467098</v>
      </c>
      <c r="Y2069" t="s">
        <v>1514</v>
      </c>
      <c r="Z2069" t="s">
        <v>106</v>
      </c>
      <c r="AA2069" t="s">
        <v>107</v>
      </c>
      <c r="AB2069" t="s">
        <v>235</v>
      </c>
      <c r="AC2069">
        <v>8597630</v>
      </c>
      <c r="AD2069" t="s">
        <v>1515</v>
      </c>
      <c r="AE2069" t="s">
        <v>1516</v>
      </c>
      <c r="AF2069">
        <v>537</v>
      </c>
      <c r="AM2069" t="s">
        <v>222</v>
      </c>
      <c r="AN2069" t="s">
        <v>108</v>
      </c>
      <c r="AP20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Row],[Comentário]]=back!C2070,back!B2070,""))))))))</f>
        <v/>
      </c>
      <c r="AQ20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0" spans="1:44" x14ac:dyDescent="0.25">
      <c r="A2070" t="s">
        <v>5298</v>
      </c>
      <c r="B2070">
        <v>136387519</v>
      </c>
      <c r="C2070" t="s">
        <v>62</v>
      </c>
      <c r="E2070">
        <v>27543580</v>
      </c>
      <c r="F2070" t="s">
        <v>1511</v>
      </c>
      <c r="G2070" t="s">
        <v>101</v>
      </c>
      <c r="I2070">
        <v>40502326</v>
      </c>
      <c r="J2070" t="s">
        <v>1510</v>
      </c>
      <c r="K2070" s="9">
        <v>45645.697083333333</v>
      </c>
      <c r="L2070" s="9">
        <v>45645.696180555555</v>
      </c>
      <c r="M2070" s="9">
        <v>45645.697083333333</v>
      </c>
      <c r="N2070" t="s">
        <v>62</v>
      </c>
      <c r="O2070" t="s">
        <v>62</v>
      </c>
      <c r="P2070" s="8">
        <v>45645</v>
      </c>
      <c r="Q2070" t="s">
        <v>3864</v>
      </c>
      <c r="R2070" t="s">
        <v>4592</v>
      </c>
      <c r="S2070" t="s">
        <v>1512</v>
      </c>
      <c r="T2070" t="s">
        <v>1513</v>
      </c>
      <c r="V2070">
        <v>551146467098</v>
      </c>
      <c r="Y2070" t="s">
        <v>1514</v>
      </c>
      <c r="Z2070" t="s">
        <v>106</v>
      </c>
      <c r="AA2070" t="s">
        <v>107</v>
      </c>
      <c r="AB2070" t="s">
        <v>235</v>
      </c>
      <c r="AC2070">
        <v>8597630</v>
      </c>
      <c r="AD2070" t="s">
        <v>1515</v>
      </c>
      <c r="AE2070" t="s">
        <v>1516</v>
      </c>
      <c r="AF2070">
        <v>537</v>
      </c>
      <c r="AM2070" t="s">
        <v>222</v>
      </c>
      <c r="AN2070" t="s">
        <v>108</v>
      </c>
      <c r="AP20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Row],[Comentário]]=back!C2071,back!B2071,""))))))))</f>
        <v/>
      </c>
      <c r="AQ20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1" spans="1:44" x14ac:dyDescent="0.25">
      <c r="A2071" t="s">
        <v>5298</v>
      </c>
      <c r="B2071">
        <v>136387229</v>
      </c>
      <c r="C2071" t="s">
        <v>62</v>
      </c>
      <c r="E2071">
        <v>27543718</v>
      </c>
      <c r="F2071" t="s">
        <v>3631</v>
      </c>
      <c r="G2071" t="s">
        <v>101</v>
      </c>
      <c r="I2071">
        <v>40502363</v>
      </c>
      <c r="J2071" t="s">
        <v>3630</v>
      </c>
      <c r="K2071" s="9">
        <v>45645.695868055554</v>
      </c>
      <c r="L2071" s="9">
        <v>45645.694560185184</v>
      </c>
      <c r="M2071" s="9">
        <v>45645.695879629631</v>
      </c>
      <c r="N2071" t="s">
        <v>62</v>
      </c>
      <c r="O2071" t="s">
        <v>62</v>
      </c>
      <c r="P2071" s="8">
        <v>45645</v>
      </c>
      <c r="Q2071" t="s">
        <v>3864</v>
      </c>
      <c r="R2071" t="s">
        <v>4594</v>
      </c>
      <c r="S2071" t="s">
        <v>3632</v>
      </c>
      <c r="V2071">
        <v>5511972842094</v>
      </c>
      <c r="Z2071" t="s">
        <v>106</v>
      </c>
      <c r="AA2071" t="s">
        <v>107</v>
      </c>
      <c r="AB2071" t="s">
        <v>215</v>
      </c>
      <c r="AC2071">
        <v>9751250</v>
      </c>
      <c r="AD2071" t="s">
        <v>3633</v>
      </c>
      <c r="AE2071" t="s">
        <v>3116</v>
      </c>
      <c r="AF2071">
        <v>70</v>
      </c>
      <c r="AG2071" t="s">
        <v>3634</v>
      </c>
      <c r="AM2071" t="s">
        <v>222</v>
      </c>
      <c r="AN2071" t="s">
        <v>108</v>
      </c>
      <c r="AP20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Row],[Comentário]]=back!C2072,back!B2072,""))))))))</f>
        <v/>
      </c>
      <c r="AQ20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2" spans="1:44" x14ac:dyDescent="0.25">
      <c r="A2072" t="s">
        <v>5298</v>
      </c>
      <c r="B2072">
        <v>136386399</v>
      </c>
      <c r="C2072" t="s">
        <v>62</v>
      </c>
      <c r="E2072">
        <v>27544446</v>
      </c>
      <c r="F2072" t="s">
        <v>1518</v>
      </c>
      <c r="G2072" t="s">
        <v>101</v>
      </c>
      <c r="I2072">
        <v>40502862</v>
      </c>
      <c r="J2072" t="s">
        <v>1517</v>
      </c>
      <c r="K2072" s="9">
        <v>45645.692187499997</v>
      </c>
      <c r="L2072" s="9">
        <v>45645.691412037035</v>
      </c>
      <c r="M2072" s="9">
        <v>45645.692187499997</v>
      </c>
      <c r="N2072" t="s">
        <v>62</v>
      </c>
      <c r="O2072" t="s">
        <v>62</v>
      </c>
      <c r="P2072" s="8">
        <v>45645</v>
      </c>
      <c r="Q2072" t="s">
        <v>3864</v>
      </c>
      <c r="R2072" t="s">
        <v>4018</v>
      </c>
      <c r="S2072" t="s">
        <v>1519</v>
      </c>
      <c r="T2072" t="s">
        <v>1520</v>
      </c>
      <c r="Y2072" t="s">
        <v>1521</v>
      </c>
      <c r="Z2072" t="s">
        <v>106</v>
      </c>
      <c r="AA2072" t="s">
        <v>315</v>
      </c>
      <c r="AB2072" t="s">
        <v>1522</v>
      </c>
      <c r="AC2072">
        <v>80030030</v>
      </c>
      <c r="AD2072" t="s">
        <v>1523</v>
      </c>
      <c r="AE2072" t="s">
        <v>1524</v>
      </c>
      <c r="AF2072">
        <v>396</v>
      </c>
      <c r="AG2072" t="s">
        <v>1525</v>
      </c>
      <c r="AM2072" t="s">
        <v>222</v>
      </c>
      <c r="AN2072" t="s">
        <v>108</v>
      </c>
      <c r="AP20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Row],[Comentário]]=back!C2073,back!B2073,""))))))))</f>
        <v/>
      </c>
      <c r="AQ20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3" spans="1:44" x14ac:dyDescent="0.25">
      <c r="A2073" t="s">
        <v>5298</v>
      </c>
      <c r="B2073">
        <v>136386180</v>
      </c>
      <c r="C2073" t="s">
        <v>62</v>
      </c>
      <c r="E2073">
        <v>27544446</v>
      </c>
      <c r="F2073" t="s">
        <v>1518</v>
      </c>
      <c r="G2073" t="s">
        <v>101</v>
      </c>
      <c r="I2073">
        <v>40502862</v>
      </c>
      <c r="J2073" t="s">
        <v>1517</v>
      </c>
      <c r="K2073" s="9">
        <v>45645.691250000003</v>
      </c>
      <c r="L2073" s="9">
        <v>45645.690833333334</v>
      </c>
      <c r="M2073" s="9">
        <v>45645.691250000003</v>
      </c>
      <c r="N2073" t="s">
        <v>62</v>
      </c>
      <c r="O2073" t="s">
        <v>62</v>
      </c>
      <c r="P2073" s="8">
        <v>45645</v>
      </c>
      <c r="Q2073" t="s">
        <v>3864</v>
      </c>
      <c r="R2073" t="s">
        <v>4595</v>
      </c>
      <c r="S2073" t="s">
        <v>1519</v>
      </c>
      <c r="T2073" t="s">
        <v>1520</v>
      </c>
      <c r="Y2073" t="s">
        <v>1521</v>
      </c>
      <c r="Z2073" t="s">
        <v>106</v>
      </c>
      <c r="AA2073" t="s">
        <v>315</v>
      </c>
      <c r="AB2073" t="s">
        <v>1522</v>
      </c>
      <c r="AC2073">
        <v>80030030</v>
      </c>
      <c r="AD2073" t="s">
        <v>1523</v>
      </c>
      <c r="AE2073" t="s">
        <v>1524</v>
      </c>
      <c r="AF2073">
        <v>396</v>
      </c>
      <c r="AG2073" t="s">
        <v>1525</v>
      </c>
      <c r="AM2073" t="s">
        <v>222</v>
      </c>
      <c r="AN2073" t="s">
        <v>108</v>
      </c>
      <c r="AP20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Row],[Comentário]]=back!C2074,back!B2074,""))))))))</f>
        <v/>
      </c>
      <c r="AQ20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4" spans="1:44" x14ac:dyDescent="0.25">
      <c r="A2074" t="s">
        <v>5298</v>
      </c>
      <c r="B2074">
        <v>136385647</v>
      </c>
      <c r="C2074" t="s">
        <v>62</v>
      </c>
      <c r="E2074">
        <v>27562650</v>
      </c>
      <c r="F2074" t="s">
        <v>3617</v>
      </c>
      <c r="G2074" t="s">
        <v>101</v>
      </c>
      <c r="I2074">
        <v>40508511</v>
      </c>
      <c r="J2074" t="s">
        <v>3616</v>
      </c>
      <c r="K2074" s="9">
        <v>45645.688460648147</v>
      </c>
      <c r="L2074" s="9">
        <v>45645.687118055554</v>
      </c>
      <c r="M2074" s="9">
        <v>45645.688472222224</v>
      </c>
      <c r="N2074" t="s">
        <v>62</v>
      </c>
      <c r="O2074" t="s">
        <v>62</v>
      </c>
      <c r="P2074" s="8">
        <v>45645</v>
      </c>
      <c r="Q2074" t="s">
        <v>3864</v>
      </c>
      <c r="R2074" t="s">
        <v>4596</v>
      </c>
      <c r="S2074" t="s">
        <v>3618</v>
      </c>
      <c r="T2074" t="s">
        <v>3619</v>
      </c>
      <c r="Y2074" t="s">
        <v>3620</v>
      </c>
      <c r="Z2074" t="s">
        <v>106</v>
      </c>
      <c r="AA2074" t="s">
        <v>613</v>
      </c>
      <c r="AB2074" t="s">
        <v>2398</v>
      </c>
      <c r="AC2074">
        <v>42816210</v>
      </c>
      <c r="AD2074" t="s">
        <v>3621</v>
      </c>
      <c r="AE2074" t="s">
        <v>3622</v>
      </c>
      <c r="AF2074">
        <v>245</v>
      </c>
      <c r="AM2074" t="s">
        <v>222</v>
      </c>
      <c r="AN2074" t="s">
        <v>108</v>
      </c>
      <c r="AP20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Row],[Comentário]]=back!C2075,back!B2075,""))))))))</f>
        <v/>
      </c>
      <c r="AQ20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5" spans="1:44" x14ac:dyDescent="0.25">
      <c r="A2075" t="s">
        <v>5298</v>
      </c>
      <c r="B2075">
        <v>136385462</v>
      </c>
      <c r="C2075" t="s">
        <v>62</v>
      </c>
      <c r="E2075">
        <v>27562650</v>
      </c>
      <c r="F2075" t="s">
        <v>3617</v>
      </c>
      <c r="G2075" t="s">
        <v>101</v>
      </c>
      <c r="I2075">
        <v>40508511</v>
      </c>
      <c r="J2075" t="s">
        <v>3616</v>
      </c>
      <c r="K2075" s="9">
        <v>45645.687199074076</v>
      </c>
      <c r="L2075" s="9">
        <v>45645.686284722222</v>
      </c>
      <c r="M2075" s="9">
        <v>45645.687199074076</v>
      </c>
      <c r="N2075" t="s">
        <v>62</v>
      </c>
      <c r="O2075" t="s">
        <v>62</v>
      </c>
      <c r="P2075" s="8">
        <v>45645</v>
      </c>
      <c r="Q2075" t="s">
        <v>3864</v>
      </c>
      <c r="R2075" t="s">
        <v>4597</v>
      </c>
      <c r="S2075" t="s">
        <v>3618</v>
      </c>
      <c r="T2075" t="s">
        <v>3619</v>
      </c>
      <c r="Y2075" t="s">
        <v>3620</v>
      </c>
      <c r="Z2075" t="s">
        <v>106</v>
      </c>
      <c r="AA2075" t="s">
        <v>613</v>
      </c>
      <c r="AB2075" t="s">
        <v>2398</v>
      </c>
      <c r="AC2075">
        <v>42816210</v>
      </c>
      <c r="AD2075" t="s">
        <v>3621</v>
      </c>
      <c r="AE2075" t="s">
        <v>3622</v>
      </c>
      <c r="AF2075">
        <v>245</v>
      </c>
      <c r="AM2075" t="s">
        <v>222</v>
      </c>
      <c r="AN2075" t="s">
        <v>108</v>
      </c>
      <c r="AP20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Row],[Comentário]]=back!C2076,back!B2076,""))))))))</f>
        <v/>
      </c>
      <c r="AQ20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6" spans="1:44" x14ac:dyDescent="0.25">
      <c r="A2076" t="s">
        <v>5298</v>
      </c>
      <c r="B2076">
        <v>136385178</v>
      </c>
      <c r="C2076" t="s">
        <v>62</v>
      </c>
      <c r="E2076">
        <v>27563303</v>
      </c>
      <c r="F2076" t="s">
        <v>1527</v>
      </c>
      <c r="G2076" t="s">
        <v>101</v>
      </c>
      <c r="I2076">
        <v>40508838</v>
      </c>
      <c r="J2076" t="s">
        <v>1526</v>
      </c>
      <c r="K2076" s="9">
        <v>45645.685254629629</v>
      </c>
      <c r="L2076" s="9">
        <v>45645.685011574074</v>
      </c>
      <c r="M2076" s="9">
        <v>45645.685254629629</v>
      </c>
      <c r="N2076" t="s">
        <v>62</v>
      </c>
      <c r="O2076" t="s">
        <v>62</v>
      </c>
      <c r="P2076" s="8">
        <v>45645</v>
      </c>
      <c r="Q2076" t="s">
        <v>3864</v>
      </c>
      <c r="R2076" t="s">
        <v>4598</v>
      </c>
      <c r="S2076" t="s">
        <v>1528</v>
      </c>
      <c r="T2076" t="s">
        <v>1529</v>
      </c>
      <c r="V2076">
        <v>5521979256545</v>
      </c>
      <c r="Y2076" t="s">
        <v>1530</v>
      </c>
      <c r="Z2076" t="s">
        <v>106</v>
      </c>
      <c r="AA2076" t="s">
        <v>148</v>
      </c>
      <c r="AB2076" t="s">
        <v>149</v>
      </c>
      <c r="AC2076">
        <v>20032959</v>
      </c>
      <c r="AD2076" t="s">
        <v>161</v>
      </c>
      <c r="AE2076" t="s">
        <v>1531</v>
      </c>
      <c r="AF2076">
        <v>139</v>
      </c>
      <c r="AG2076" t="s">
        <v>1532</v>
      </c>
      <c r="AM2076" t="s">
        <v>222</v>
      </c>
      <c r="AN2076" t="s">
        <v>108</v>
      </c>
      <c r="AP20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Row],[Comentário]]=back!C2077,back!B2077,""))))))))</f>
        <v/>
      </c>
      <c r="AQ20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7" spans="1:44" x14ac:dyDescent="0.25">
      <c r="A2077" t="s">
        <v>5298</v>
      </c>
      <c r="B2077">
        <v>136385152</v>
      </c>
      <c r="C2077" t="s">
        <v>62</v>
      </c>
      <c r="E2077">
        <v>27563303</v>
      </c>
      <c r="F2077" t="s">
        <v>1527</v>
      </c>
      <c r="G2077" t="s">
        <v>101</v>
      </c>
      <c r="I2077">
        <v>40508838</v>
      </c>
      <c r="J2077" t="s">
        <v>1526</v>
      </c>
      <c r="K2077" s="9">
        <v>45645.685057870367</v>
      </c>
      <c r="L2077" s="9">
        <v>45645.683958333335</v>
      </c>
      <c r="M2077" s="9">
        <v>45645.685057870367</v>
      </c>
      <c r="N2077" t="s">
        <v>62</v>
      </c>
      <c r="O2077" t="s">
        <v>62</v>
      </c>
      <c r="P2077" s="8">
        <v>45645</v>
      </c>
      <c r="Q2077" t="s">
        <v>3864</v>
      </c>
      <c r="R2077" t="s">
        <v>4020</v>
      </c>
      <c r="S2077" t="s">
        <v>1528</v>
      </c>
      <c r="T2077" t="s">
        <v>1529</v>
      </c>
      <c r="V2077">
        <v>5521979256545</v>
      </c>
      <c r="Y2077" t="s">
        <v>1530</v>
      </c>
      <c r="Z2077" t="s">
        <v>106</v>
      </c>
      <c r="AA2077" t="s">
        <v>148</v>
      </c>
      <c r="AB2077" t="s">
        <v>149</v>
      </c>
      <c r="AC2077">
        <v>20032959</v>
      </c>
      <c r="AD2077" t="s">
        <v>161</v>
      </c>
      <c r="AE2077" t="s">
        <v>1531</v>
      </c>
      <c r="AF2077">
        <v>139</v>
      </c>
      <c r="AG2077" t="s">
        <v>1532</v>
      </c>
      <c r="AM2077" t="s">
        <v>222</v>
      </c>
      <c r="AN2077" t="s">
        <v>108</v>
      </c>
      <c r="AP20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Row],[Comentário]]=back!C2078,back!B2078,""))))))))</f>
        <v/>
      </c>
      <c r="AQ20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8" spans="1:44" x14ac:dyDescent="0.25">
      <c r="A2078" t="s">
        <v>5298</v>
      </c>
      <c r="B2078">
        <v>136384999</v>
      </c>
      <c r="C2078" t="s">
        <v>62</v>
      </c>
      <c r="E2078">
        <v>27563303</v>
      </c>
      <c r="F2078" t="s">
        <v>1527</v>
      </c>
      <c r="G2078" t="s">
        <v>101</v>
      </c>
      <c r="I2078">
        <v>40508838</v>
      </c>
      <c r="J2078" t="s">
        <v>1526</v>
      </c>
      <c r="K2078" s="9">
        <v>45645.683981481481</v>
      </c>
      <c r="L2078" s="9">
        <v>45645.683067129627</v>
      </c>
      <c r="M2078" s="9">
        <v>45645.683981481481</v>
      </c>
      <c r="N2078" t="s">
        <v>62</v>
      </c>
      <c r="O2078" t="s">
        <v>62</v>
      </c>
      <c r="P2078" s="8">
        <v>45645</v>
      </c>
      <c r="Q2078" t="s">
        <v>3864</v>
      </c>
      <c r="R2078" t="s">
        <v>4021</v>
      </c>
      <c r="S2078" t="s">
        <v>1528</v>
      </c>
      <c r="T2078" t="s">
        <v>1529</v>
      </c>
      <c r="V2078">
        <v>5521979256545</v>
      </c>
      <c r="Y2078" t="s">
        <v>1530</v>
      </c>
      <c r="Z2078" t="s">
        <v>106</v>
      </c>
      <c r="AA2078" t="s">
        <v>148</v>
      </c>
      <c r="AB2078" t="s">
        <v>149</v>
      </c>
      <c r="AC2078">
        <v>20032959</v>
      </c>
      <c r="AD2078" t="s">
        <v>161</v>
      </c>
      <c r="AE2078" t="s">
        <v>1531</v>
      </c>
      <c r="AF2078">
        <v>139</v>
      </c>
      <c r="AG2078" t="s">
        <v>1532</v>
      </c>
      <c r="AM2078" t="s">
        <v>222</v>
      </c>
      <c r="AN2078" t="s">
        <v>108</v>
      </c>
      <c r="AP20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Row],[Comentário]]=back!C2079,back!B2079,""))))))))</f>
        <v/>
      </c>
      <c r="AQ20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9" spans="1:44" x14ac:dyDescent="0.25">
      <c r="A2079" t="s">
        <v>5298</v>
      </c>
      <c r="B2079">
        <v>136384321</v>
      </c>
      <c r="C2079" t="s">
        <v>62</v>
      </c>
      <c r="E2079">
        <v>27563768</v>
      </c>
      <c r="F2079" t="s">
        <v>1534</v>
      </c>
      <c r="G2079" t="s">
        <v>101</v>
      </c>
      <c r="I2079">
        <v>40508872</v>
      </c>
      <c r="J2079" t="s">
        <v>1533</v>
      </c>
      <c r="K2079" s="9">
        <v>45645.679560185185</v>
      </c>
      <c r="L2079" s="9">
        <v>45645.679293981484</v>
      </c>
      <c r="M2079" s="9">
        <v>45645.679560185185</v>
      </c>
      <c r="N2079" t="s">
        <v>62</v>
      </c>
      <c r="O2079" t="s">
        <v>62</v>
      </c>
      <c r="P2079" s="8">
        <v>45645</v>
      </c>
      <c r="Q2079" t="s">
        <v>3864</v>
      </c>
      <c r="R2079" t="s">
        <v>4023</v>
      </c>
      <c r="V2079">
        <v>5521992571227</v>
      </c>
      <c r="Z2079" t="s">
        <v>106</v>
      </c>
      <c r="AA2079" t="s">
        <v>148</v>
      </c>
      <c r="AB2079" t="s">
        <v>149</v>
      </c>
      <c r="AC2079">
        <v>21011080</v>
      </c>
      <c r="AD2079" t="s">
        <v>1535</v>
      </c>
      <c r="AE2079" t="s">
        <v>1536</v>
      </c>
      <c r="AF2079">
        <v>92</v>
      </c>
      <c r="AG2079" t="s">
        <v>1537</v>
      </c>
      <c r="AM2079" t="s">
        <v>222</v>
      </c>
      <c r="AN2079" t="s">
        <v>261</v>
      </c>
      <c r="AP20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Row],[Comentário]]=back!C2080,back!B2080,""))))))))</f>
        <v/>
      </c>
      <c r="AQ20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0" spans="1:44" x14ac:dyDescent="0.25">
      <c r="A2080" t="s">
        <v>5298</v>
      </c>
      <c r="B2080">
        <v>136384291</v>
      </c>
      <c r="C2080" t="s">
        <v>62</v>
      </c>
      <c r="E2080">
        <v>27563768</v>
      </c>
      <c r="F2080" t="s">
        <v>1534</v>
      </c>
      <c r="G2080" t="s">
        <v>101</v>
      </c>
      <c r="I2080">
        <v>40508872</v>
      </c>
      <c r="J2080" t="s">
        <v>1533</v>
      </c>
      <c r="K2080" s="9">
        <v>45645.679351851853</v>
      </c>
      <c r="L2080" s="9">
        <v>45645.679155092592</v>
      </c>
      <c r="M2080" s="9">
        <v>45645.679351851853</v>
      </c>
      <c r="N2080" t="s">
        <v>62</v>
      </c>
      <c r="O2080" t="s">
        <v>62</v>
      </c>
      <c r="P2080" s="8">
        <v>45645</v>
      </c>
      <c r="Q2080" t="s">
        <v>3864</v>
      </c>
      <c r="R2080" t="s">
        <v>4022</v>
      </c>
      <c r="V2080">
        <v>5521992571227</v>
      </c>
      <c r="Z2080" t="s">
        <v>106</v>
      </c>
      <c r="AA2080" t="s">
        <v>148</v>
      </c>
      <c r="AB2080" t="s">
        <v>149</v>
      </c>
      <c r="AC2080">
        <v>21011080</v>
      </c>
      <c r="AD2080" t="s">
        <v>1535</v>
      </c>
      <c r="AE2080" t="s">
        <v>1536</v>
      </c>
      <c r="AF2080">
        <v>92</v>
      </c>
      <c r="AG2080" t="s">
        <v>1537</v>
      </c>
      <c r="AM2080" t="s">
        <v>222</v>
      </c>
      <c r="AN2080" t="s">
        <v>261</v>
      </c>
      <c r="AP20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Row],[Comentário]]=back!C2081,back!B2081,""))))))))</f>
        <v/>
      </c>
      <c r="AQ20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1" spans="1:44" x14ac:dyDescent="0.25">
      <c r="A2081" t="s">
        <v>5298</v>
      </c>
      <c r="B2081">
        <v>136384187</v>
      </c>
      <c r="C2081" t="s">
        <v>62</v>
      </c>
      <c r="E2081">
        <v>27563768</v>
      </c>
      <c r="F2081" t="s">
        <v>1534</v>
      </c>
      <c r="G2081" t="s">
        <v>101</v>
      </c>
      <c r="I2081">
        <v>40508872</v>
      </c>
      <c r="J2081" t="s">
        <v>1533</v>
      </c>
      <c r="K2081" s="9">
        <v>45645.678715277776</v>
      </c>
      <c r="L2081" s="9">
        <v>45645.678136574075</v>
      </c>
      <c r="M2081" s="9">
        <v>45645.678715277776</v>
      </c>
      <c r="N2081" t="s">
        <v>62</v>
      </c>
      <c r="O2081" t="s">
        <v>62</v>
      </c>
      <c r="P2081" s="8">
        <v>45645</v>
      </c>
      <c r="Q2081" t="s">
        <v>3864</v>
      </c>
      <c r="R2081" t="s">
        <v>4599</v>
      </c>
      <c r="V2081">
        <v>5521992571227</v>
      </c>
      <c r="Z2081" t="s">
        <v>106</v>
      </c>
      <c r="AA2081" t="s">
        <v>148</v>
      </c>
      <c r="AB2081" t="s">
        <v>149</v>
      </c>
      <c r="AC2081">
        <v>21011080</v>
      </c>
      <c r="AD2081" t="s">
        <v>1535</v>
      </c>
      <c r="AE2081" t="s">
        <v>1536</v>
      </c>
      <c r="AF2081">
        <v>92</v>
      </c>
      <c r="AG2081" t="s">
        <v>1537</v>
      </c>
      <c r="AM2081" t="s">
        <v>222</v>
      </c>
      <c r="AN2081" t="s">
        <v>261</v>
      </c>
      <c r="AP20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Row],[Comentário]]=back!C2082,back!B2082,""))))))))</f>
        <v/>
      </c>
      <c r="AQ20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2" spans="1:44" x14ac:dyDescent="0.25">
      <c r="A2082" t="s">
        <v>5298</v>
      </c>
      <c r="B2082">
        <v>136384064</v>
      </c>
      <c r="C2082" t="s">
        <v>62</v>
      </c>
      <c r="E2082">
        <v>27563768</v>
      </c>
      <c r="F2082" t="s">
        <v>1534</v>
      </c>
      <c r="G2082" t="s">
        <v>101</v>
      </c>
      <c r="I2082">
        <v>40508872</v>
      </c>
      <c r="J2082" t="s">
        <v>1533</v>
      </c>
      <c r="K2082" s="9">
        <v>45645.677893518521</v>
      </c>
      <c r="L2082" s="9">
        <v>45645.677488425928</v>
      </c>
      <c r="M2082" s="9">
        <v>45645.677893518521</v>
      </c>
      <c r="N2082" t="s">
        <v>62</v>
      </c>
      <c r="O2082" t="s">
        <v>62</v>
      </c>
      <c r="P2082" s="8">
        <v>45645</v>
      </c>
      <c r="Q2082" t="s">
        <v>3864</v>
      </c>
      <c r="R2082" t="s">
        <v>4600</v>
      </c>
      <c r="V2082">
        <v>5521992571227</v>
      </c>
      <c r="Z2082" t="s">
        <v>106</v>
      </c>
      <c r="AA2082" t="s">
        <v>148</v>
      </c>
      <c r="AB2082" t="s">
        <v>149</v>
      </c>
      <c r="AC2082">
        <v>21011080</v>
      </c>
      <c r="AD2082" t="s">
        <v>1535</v>
      </c>
      <c r="AE2082" t="s">
        <v>1536</v>
      </c>
      <c r="AF2082">
        <v>92</v>
      </c>
      <c r="AG2082" t="s">
        <v>1537</v>
      </c>
      <c r="AM2082" t="s">
        <v>222</v>
      </c>
      <c r="AN2082" t="s">
        <v>261</v>
      </c>
      <c r="AP20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Row],[Comentário]]=back!C2083,back!B2083,""))))))))</f>
        <v/>
      </c>
      <c r="AQ20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3" spans="1:44" x14ac:dyDescent="0.25">
      <c r="A2083" t="s">
        <v>5298</v>
      </c>
      <c r="B2083">
        <v>136383971</v>
      </c>
      <c r="C2083" t="s">
        <v>62</v>
      </c>
      <c r="E2083">
        <v>27564105</v>
      </c>
      <c r="F2083" t="s">
        <v>1539</v>
      </c>
      <c r="G2083" t="s">
        <v>101</v>
      </c>
      <c r="I2083">
        <v>40508900</v>
      </c>
      <c r="J2083" t="s">
        <v>1538</v>
      </c>
      <c r="K2083" s="9">
        <v>45645.677245370367</v>
      </c>
      <c r="L2083" s="9">
        <v>45645.67701388889</v>
      </c>
      <c r="M2083" s="9">
        <v>45645.677245370367</v>
      </c>
      <c r="N2083" t="s">
        <v>62</v>
      </c>
      <c r="O2083" t="s">
        <v>62</v>
      </c>
      <c r="P2083" s="8">
        <v>45645</v>
      </c>
      <c r="Q2083" t="s">
        <v>3864</v>
      </c>
      <c r="R2083" t="s">
        <v>4024</v>
      </c>
      <c r="S2083" t="s">
        <v>1540</v>
      </c>
      <c r="T2083" t="s">
        <v>1541</v>
      </c>
      <c r="V2083">
        <v>5511987237720</v>
      </c>
      <c r="Y2083" t="s">
        <v>1542</v>
      </c>
      <c r="Z2083" t="s">
        <v>106</v>
      </c>
      <c r="AA2083" t="s">
        <v>107</v>
      </c>
      <c r="AB2083" t="s">
        <v>110</v>
      </c>
      <c r="AC2083">
        <v>3359095</v>
      </c>
      <c r="AD2083" t="s">
        <v>260</v>
      </c>
      <c r="AE2083" t="s">
        <v>1543</v>
      </c>
      <c r="AF2083">
        <v>197</v>
      </c>
      <c r="AG2083" t="s">
        <v>1297</v>
      </c>
      <c r="AM2083" t="s">
        <v>222</v>
      </c>
      <c r="AN2083" t="s">
        <v>261</v>
      </c>
      <c r="AP20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Row],[Comentário]]=back!C2084,back!B2084,""))))))))</f>
        <v/>
      </c>
      <c r="AQ20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4" spans="1:44" x14ac:dyDescent="0.25">
      <c r="A2084" t="s">
        <v>5298</v>
      </c>
      <c r="B2084">
        <v>136383926</v>
      </c>
      <c r="C2084" t="s">
        <v>62</v>
      </c>
      <c r="E2084">
        <v>27564105</v>
      </c>
      <c r="F2084" t="s">
        <v>1539</v>
      </c>
      <c r="G2084" t="s">
        <v>101</v>
      </c>
      <c r="I2084">
        <v>40508900</v>
      </c>
      <c r="J2084" t="s">
        <v>1538</v>
      </c>
      <c r="K2084" s="9">
        <v>45645.677048611113</v>
      </c>
      <c r="L2084" s="9">
        <v>45645.676747685182</v>
      </c>
      <c r="M2084" s="9">
        <v>45645.677048611113</v>
      </c>
      <c r="N2084" t="s">
        <v>62</v>
      </c>
      <c r="O2084" t="s">
        <v>62</v>
      </c>
      <c r="P2084" s="8">
        <v>45645</v>
      </c>
      <c r="Q2084" t="s">
        <v>3864</v>
      </c>
      <c r="R2084" t="s">
        <v>4601</v>
      </c>
      <c r="S2084" t="s">
        <v>1540</v>
      </c>
      <c r="T2084" t="s">
        <v>1541</v>
      </c>
      <c r="V2084">
        <v>5511987237720</v>
      </c>
      <c r="Y2084" t="s">
        <v>1542</v>
      </c>
      <c r="Z2084" t="s">
        <v>106</v>
      </c>
      <c r="AA2084" t="s">
        <v>107</v>
      </c>
      <c r="AB2084" t="s">
        <v>110</v>
      </c>
      <c r="AC2084">
        <v>3359095</v>
      </c>
      <c r="AD2084" t="s">
        <v>260</v>
      </c>
      <c r="AE2084" t="s">
        <v>1543</v>
      </c>
      <c r="AF2084">
        <v>197</v>
      </c>
      <c r="AG2084" t="s">
        <v>1297</v>
      </c>
      <c r="AM2084" t="s">
        <v>222</v>
      </c>
      <c r="AN2084" t="s">
        <v>261</v>
      </c>
      <c r="AP20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Row],[Comentário]]=back!C2085,back!B2085,""))))))))</f>
        <v/>
      </c>
      <c r="AQ20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5" spans="1:44" x14ac:dyDescent="0.25">
      <c r="A2085" t="s">
        <v>5298</v>
      </c>
      <c r="B2085">
        <v>136383889</v>
      </c>
      <c r="C2085" t="s">
        <v>62</v>
      </c>
      <c r="E2085">
        <v>27564105</v>
      </c>
      <c r="F2085" t="s">
        <v>1539</v>
      </c>
      <c r="G2085" t="s">
        <v>101</v>
      </c>
      <c r="I2085">
        <v>40508900</v>
      </c>
      <c r="J2085" t="s">
        <v>1538</v>
      </c>
      <c r="K2085" s="9">
        <v>45645.676793981482</v>
      </c>
      <c r="L2085" s="9">
        <v>45645.676192129627</v>
      </c>
      <c r="M2085" s="9">
        <v>45645.676793981482</v>
      </c>
      <c r="N2085" t="s">
        <v>62</v>
      </c>
      <c r="O2085" t="s">
        <v>62</v>
      </c>
      <c r="P2085" s="8">
        <v>45645</v>
      </c>
      <c r="Q2085" t="s">
        <v>3864</v>
      </c>
      <c r="R2085" t="s">
        <v>4602</v>
      </c>
      <c r="S2085" t="s">
        <v>1540</v>
      </c>
      <c r="T2085" t="s">
        <v>1541</v>
      </c>
      <c r="V2085">
        <v>5511987237720</v>
      </c>
      <c r="Y2085" t="s">
        <v>1542</v>
      </c>
      <c r="Z2085" t="s">
        <v>106</v>
      </c>
      <c r="AA2085" t="s">
        <v>107</v>
      </c>
      <c r="AB2085" t="s">
        <v>110</v>
      </c>
      <c r="AC2085">
        <v>3359095</v>
      </c>
      <c r="AD2085" t="s">
        <v>260</v>
      </c>
      <c r="AE2085" t="s">
        <v>1543</v>
      </c>
      <c r="AF2085">
        <v>197</v>
      </c>
      <c r="AG2085" t="s">
        <v>1297</v>
      </c>
      <c r="AM2085" t="s">
        <v>222</v>
      </c>
      <c r="AN2085" t="s">
        <v>261</v>
      </c>
      <c r="AP20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Row],[Comentário]]=back!C2086,back!B2086,""))))))))</f>
        <v/>
      </c>
      <c r="AQ20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6" spans="1:44" x14ac:dyDescent="0.25">
      <c r="A2086" t="s">
        <v>5298</v>
      </c>
      <c r="B2086">
        <v>136383780</v>
      </c>
      <c r="C2086" t="s">
        <v>62</v>
      </c>
      <c r="E2086">
        <v>27564105</v>
      </c>
      <c r="F2086" t="s">
        <v>1539</v>
      </c>
      <c r="G2086" t="s">
        <v>101</v>
      </c>
      <c r="I2086">
        <v>40508900</v>
      </c>
      <c r="J2086" t="s">
        <v>1538</v>
      </c>
      <c r="K2086" s="9">
        <v>45645.676087962966</v>
      </c>
      <c r="L2086" s="9">
        <v>45645.675879629627</v>
      </c>
      <c r="M2086" s="9">
        <v>45645.676087962966</v>
      </c>
      <c r="N2086" t="s">
        <v>62</v>
      </c>
      <c r="O2086" t="s">
        <v>62</v>
      </c>
      <c r="P2086" s="8">
        <v>45645</v>
      </c>
      <c r="Q2086" t="s">
        <v>3864</v>
      </c>
      <c r="R2086" t="s">
        <v>4603</v>
      </c>
      <c r="S2086" t="s">
        <v>1540</v>
      </c>
      <c r="T2086" t="s">
        <v>1541</v>
      </c>
      <c r="V2086">
        <v>5511987237720</v>
      </c>
      <c r="Y2086" t="s">
        <v>1542</v>
      </c>
      <c r="Z2086" t="s">
        <v>106</v>
      </c>
      <c r="AA2086" t="s">
        <v>107</v>
      </c>
      <c r="AB2086" t="s">
        <v>110</v>
      </c>
      <c r="AC2086">
        <v>3359095</v>
      </c>
      <c r="AD2086" t="s">
        <v>260</v>
      </c>
      <c r="AE2086" t="s">
        <v>1543</v>
      </c>
      <c r="AF2086">
        <v>197</v>
      </c>
      <c r="AG2086" t="s">
        <v>1297</v>
      </c>
      <c r="AM2086" t="s">
        <v>222</v>
      </c>
      <c r="AN2086" t="s">
        <v>261</v>
      </c>
      <c r="AP20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Row],[Comentário]]=back!C2087,back!B2087,""))))))))</f>
        <v/>
      </c>
      <c r="AQ20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7" spans="1:44" x14ac:dyDescent="0.25">
      <c r="A2087" t="s">
        <v>5298</v>
      </c>
      <c r="B2087">
        <v>136383704</v>
      </c>
      <c r="C2087" t="s">
        <v>62</v>
      </c>
      <c r="E2087">
        <v>27564105</v>
      </c>
      <c r="F2087" t="s">
        <v>1539</v>
      </c>
      <c r="G2087" t="s">
        <v>101</v>
      </c>
      <c r="I2087">
        <v>40508900</v>
      </c>
      <c r="J2087" t="s">
        <v>1538</v>
      </c>
      <c r="K2087" s="9">
        <v>45645.675636574073</v>
      </c>
      <c r="L2087" s="9">
        <v>45645.675451388888</v>
      </c>
      <c r="M2087" s="9">
        <v>45645.675636574073</v>
      </c>
      <c r="N2087" t="s">
        <v>62</v>
      </c>
      <c r="O2087" t="s">
        <v>62</v>
      </c>
      <c r="P2087" s="8">
        <v>45645</v>
      </c>
      <c r="Q2087" t="s">
        <v>3864</v>
      </c>
      <c r="R2087" t="s">
        <v>4604</v>
      </c>
      <c r="S2087" t="s">
        <v>1540</v>
      </c>
      <c r="T2087" t="s">
        <v>1541</v>
      </c>
      <c r="V2087">
        <v>5511987237720</v>
      </c>
      <c r="Y2087" t="s">
        <v>1542</v>
      </c>
      <c r="Z2087" t="s">
        <v>106</v>
      </c>
      <c r="AA2087" t="s">
        <v>107</v>
      </c>
      <c r="AB2087" t="s">
        <v>110</v>
      </c>
      <c r="AC2087">
        <v>3359095</v>
      </c>
      <c r="AD2087" t="s">
        <v>260</v>
      </c>
      <c r="AE2087" t="s">
        <v>1543</v>
      </c>
      <c r="AF2087">
        <v>197</v>
      </c>
      <c r="AG2087" t="s">
        <v>1297</v>
      </c>
      <c r="AM2087" t="s">
        <v>222</v>
      </c>
      <c r="AN2087" t="s">
        <v>261</v>
      </c>
      <c r="AP20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Row],[Comentário]]=back!C2088,back!B2088,""))))))))</f>
        <v/>
      </c>
      <c r="AQ20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8" spans="1:44" x14ac:dyDescent="0.25">
      <c r="A2088" t="s">
        <v>5298</v>
      </c>
      <c r="B2088">
        <v>136382949</v>
      </c>
      <c r="C2088" t="s">
        <v>62</v>
      </c>
      <c r="E2088">
        <v>27564105</v>
      </c>
      <c r="F2088" t="s">
        <v>1539</v>
      </c>
      <c r="G2088" t="s">
        <v>101</v>
      </c>
      <c r="I2088">
        <v>40508900</v>
      </c>
      <c r="J2088" t="s">
        <v>1538</v>
      </c>
      <c r="K2088" s="9">
        <v>45645.671157407407</v>
      </c>
      <c r="L2088" s="9">
        <v>45645.670277777775</v>
      </c>
      <c r="M2088" s="9">
        <v>45645.671157407407</v>
      </c>
      <c r="N2088" t="s">
        <v>62</v>
      </c>
      <c r="O2088" t="s">
        <v>62</v>
      </c>
      <c r="P2088" s="8">
        <v>45645</v>
      </c>
      <c r="Q2088" t="s">
        <v>3864</v>
      </c>
      <c r="R2088" t="s">
        <v>4026</v>
      </c>
      <c r="S2088" t="s">
        <v>1540</v>
      </c>
      <c r="T2088" t="s">
        <v>1541</v>
      </c>
      <c r="V2088">
        <v>5511987237720</v>
      </c>
      <c r="Y2088" t="s">
        <v>1542</v>
      </c>
      <c r="Z2088" t="s">
        <v>106</v>
      </c>
      <c r="AA2088" t="s">
        <v>107</v>
      </c>
      <c r="AB2088" t="s">
        <v>110</v>
      </c>
      <c r="AC2088">
        <v>3359095</v>
      </c>
      <c r="AD2088" t="s">
        <v>260</v>
      </c>
      <c r="AE2088" t="s">
        <v>1543</v>
      </c>
      <c r="AF2088">
        <v>197</v>
      </c>
      <c r="AG2088" t="s">
        <v>1297</v>
      </c>
      <c r="AM2088" t="s">
        <v>222</v>
      </c>
      <c r="AN2088" t="s">
        <v>261</v>
      </c>
      <c r="AP20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Row],[Comentário]]=back!C2089,back!B2089,""))))))))</f>
        <v/>
      </c>
      <c r="AQ20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9" spans="1:44" x14ac:dyDescent="0.25">
      <c r="A2089" t="s">
        <v>5298</v>
      </c>
      <c r="B2089">
        <v>136381452</v>
      </c>
      <c r="C2089" t="s">
        <v>62</v>
      </c>
      <c r="E2089">
        <v>27564130</v>
      </c>
      <c r="F2089" t="s">
        <v>1545</v>
      </c>
      <c r="G2089" t="s">
        <v>101</v>
      </c>
      <c r="I2089">
        <v>40508916</v>
      </c>
      <c r="J2089" t="s">
        <v>1544</v>
      </c>
      <c r="K2089" s="9">
        <v>45645.660925925928</v>
      </c>
      <c r="L2089" s="9">
        <v>45645.660671296297</v>
      </c>
      <c r="M2089" s="9">
        <v>45645.660925925928</v>
      </c>
      <c r="N2089" t="s">
        <v>62</v>
      </c>
      <c r="O2089" t="s">
        <v>62</v>
      </c>
      <c r="P2089" s="8">
        <v>45645</v>
      </c>
      <c r="Q2089" t="s">
        <v>3864</v>
      </c>
      <c r="R2089" t="s">
        <v>4027</v>
      </c>
      <c r="S2089" t="s">
        <v>1546</v>
      </c>
      <c r="Y2089" t="s">
        <v>1547</v>
      </c>
      <c r="Z2089" t="s">
        <v>106</v>
      </c>
      <c r="AA2089" t="s">
        <v>107</v>
      </c>
      <c r="AB2089" t="s">
        <v>110</v>
      </c>
      <c r="AC2089">
        <v>4028900</v>
      </c>
      <c r="AD2089" t="s">
        <v>1548</v>
      </c>
      <c r="AE2089" t="s">
        <v>1549</v>
      </c>
      <c r="AF2089">
        <v>2332</v>
      </c>
      <c r="AG2089" t="s">
        <v>1550</v>
      </c>
      <c r="AM2089" t="s">
        <v>222</v>
      </c>
      <c r="AN2089" t="s">
        <v>258</v>
      </c>
      <c r="AP20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Row],[Comentário]]=back!C2090,back!B2090,""))))))))</f>
        <v/>
      </c>
      <c r="AQ20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0" spans="1:44" x14ac:dyDescent="0.25">
      <c r="A2090" t="s">
        <v>5298</v>
      </c>
      <c r="B2090">
        <v>136381169</v>
      </c>
      <c r="C2090" t="s">
        <v>62</v>
      </c>
      <c r="E2090">
        <v>27564168</v>
      </c>
      <c r="F2090" t="s">
        <v>3636</v>
      </c>
      <c r="G2090" t="s">
        <v>101</v>
      </c>
      <c r="I2090">
        <v>40508925</v>
      </c>
      <c r="J2090" t="s">
        <v>3635</v>
      </c>
      <c r="K2090" s="9">
        <v>45645.659004629626</v>
      </c>
      <c r="L2090" s="9">
        <v>45645.658078703702</v>
      </c>
      <c r="M2090" s="9">
        <v>45645.659004629626</v>
      </c>
      <c r="N2090" t="s">
        <v>62</v>
      </c>
      <c r="O2090" t="s">
        <v>62</v>
      </c>
      <c r="P2090" s="8">
        <v>45645</v>
      </c>
      <c r="Q2090" t="s">
        <v>3864</v>
      </c>
      <c r="R2090" t="s">
        <v>4605</v>
      </c>
      <c r="S2090" t="s">
        <v>3637</v>
      </c>
      <c r="T2090" t="s">
        <v>3638</v>
      </c>
      <c r="Y2090" t="s">
        <v>3639</v>
      </c>
      <c r="Z2090" t="s">
        <v>106</v>
      </c>
      <c r="AA2090" t="s">
        <v>613</v>
      </c>
      <c r="AB2090" t="s">
        <v>3478</v>
      </c>
      <c r="AC2090">
        <v>44078360</v>
      </c>
      <c r="AD2090" t="s">
        <v>3640</v>
      </c>
      <c r="AE2090" t="s">
        <v>3641</v>
      </c>
      <c r="AF2090">
        <v>331</v>
      </c>
      <c r="AM2090" t="s">
        <v>222</v>
      </c>
      <c r="AN2090" t="s">
        <v>261</v>
      </c>
      <c r="AP20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Row],[Comentário]]=back!C2091,back!B2091,""))))))))</f>
        <v/>
      </c>
      <c r="AQ20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1" spans="1:44" x14ac:dyDescent="0.25">
      <c r="A2091" t="s">
        <v>5298</v>
      </c>
      <c r="B2091">
        <v>136380509</v>
      </c>
      <c r="C2091" t="s">
        <v>62</v>
      </c>
      <c r="E2091">
        <v>27564168</v>
      </c>
      <c r="F2091" t="s">
        <v>3636</v>
      </c>
      <c r="G2091" t="s">
        <v>101</v>
      </c>
      <c r="I2091">
        <v>40508925</v>
      </c>
      <c r="J2091" t="s">
        <v>3635</v>
      </c>
      <c r="K2091" s="9">
        <v>45645.655497685184</v>
      </c>
      <c r="L2091" s="9">
        <v>45645.654895833337</v>
      </c>
      <c r="M2091" s="9">
        <v>45645.655497685184</v>
      </c>
      <c r="N2091" t="s">
        <v>62</v>
      </c>
      <c r="O2091" t="s">
        <v>62</v>
      </c>
      <c r="P2091" s="8">
        <v>45645</v>
      </c>
      <c r="Q2091" t="s">
        <v>3864</v>
      </c>
      <c r="R2091" t="s">
        <v>4606</v>
      </c>
      <c r="S2091" t="s">
        <v>3637</v>
      </c>
      <c r="T2091" t="s">
        <v>3638</v>
      </c>
      <c r="Y2091" t="s">
        <v>3639</v>
      </c>
      <c r="Z2091" t="s">
        <v>106</v>
      </c>
      <c r="AA2091" t="s">
        <v>613</v>
      </c>
      <c r="AB2091" t="s">
        <v>3478</v>
      </c>
      <c r="AC2091">
        <v>44078360</v>
      </c>
      <c r="AD2091" t="s">
        <v>3640</v>
      </c>
      <c r="AE2091" t="s">
        <v>3641</v>
      </c>
      <c r="AF2091">
        <v>331</v>
      </c>
      <c r="AM2091" t="s">
        <v>222</v>
      </c>
      <c r="AN2091" t="s">
        <v>261</v>
      </c>
      <c r="AP20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Row],[Comentário]]=back!C2092,back!B2092,""))))))))</f>
        <v/>
      </c>
      <c r="AQ20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2" spans="1:44" x14ac:dyDescent="0.25">
      <c r="A2092" t="s">
        <v>5298</v>
      </c>
      <c r="B2092">
        <v>136380417</v>
      </c>
      <c r="C2092" t="s">
        <v>62</v>
      </c>
      <c r="E2092">
        <v>27564168</v>
      </c>
      <c r="F2092" t="s">
        <v>3636</v>
      </c>
      <c r="G2092" t="s">
        <v>101</v>
      </c>
      <c r="I2092">
        <v>40508925</v>
      </c>
      <c r="J2092" t="s">
        <v>3635</v>
      </c>
      <c r="K2092" s="9">
        <v>45645.654918981483</v>
      </c>
      <c r="L2092" s="9">
        <v>45645.654699074075</v>
      </c>
      <c r="M2092" s="9">
        <v>45645.654918981483</v>
      </c>
      <c r="N2092" t="s">
        <v>62</v>
      </c>
      <c r="O2092" t="s">
        <v>62</v>
      </c>
      <c r="P2092" s="8">
        <v>45645</v>
      </c>
      <c r="Q2092" t="s">
        <v>3864</v>
      </c>
      <c r="R2092" t="s">
        <v>4607</v>
      </c>
      <c r="S2092" t="s">
        <v>3637</v>
      </c>
      <c r="T2092" t="s">
        <v>3638</v>
      </c>
      <c r="Y2092" t="s">
        <v>3639</v>
      </c>
      <c r="Z2092" t="s">
        <v>106</v>
      </c>
      <c r="AA2092" t="s">
        <v>613</v>
      </c>
      <c r="AB2092" t="s">
        <v>3478</v>
      </c>
      <c r="AC2092">
        <v>44078360</v>
      </c>
      <c r="AD2092" t="s">
        <v>3640</v>
      </c>
      <c r="AE2092" t="s">
        <v>3641</v>
      </c>
      <c r="AF2092">
        <v>331</v>
      </c>
      <c r="AM2092" t="s">
        <v>222</v>
      </c>
      <c r="AN2092" t="s">
        <v>261</v>
      </c>
      <c r="AP20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Row],[Comentário]]=back!C2093,back!B2093,""))))))))</f>
        <v/>
      </c>
      <c r="AQ20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3" spans="1:44" x14ac:dyDescent="0.25">
      <c r="A2093" t="s">
        <v>5298</v>
      </c>
      <c r="B2093">
        <v>136369722</v>
      </c>
      <c r="C2093" t="s">
        <v>62</v>
      </c>
      <c r="E2093">
        <v>26698809</v>
      </c>
      <c r="F2093" t="s">
        <v>5263</v>
      </c>
      <c r="G2093" t="s">
        <v>101</v>
      </c>
      <c r="I2093">
        <v>39813206</v>
      </c>
      <c r="J2093" t="s">
        <v>3623</v>
      </c>
      <c r="K2093" s="9">
        <v>45645.585775462961</v>
      </c>
      <c r="L2093" s="9">
        <v>45645.581493055557</v>
      </c>
      <c r="M2093" s="9">
        <v>45645.585775462961</v>
      </c>
      <c r="N2093" t="s">
        <v>62</v>
      </c>
      <c r="O2093" t="s">
        <v>62</v>
      </c>
      <c r="P2093" s="8">
        <v>45645</v>
      </c>
      <c r="Q2093" t="s">
        <v>3864</v>
      </c>
      <c r="R2093" t="s">
        <v>4608</v>
      </c>
      <c r="S2093" t="s">
        <v>3624</v>
      </c>
      <c r="T2093" t="s">
        <v>3625</v>
      </c>
      <c r="V2093">
        <v>551291999433</v>
      </c>
      <c r="Y2093" t="s">
        <v>3626</v>
      </c>
      <c r="Z2093" t="s">
        <v>106</v>
      </c>
      <c r="AA2093" t="s">
        <v>107</v>
      </c>
      <c r="AB2093" t="s">
        <v>1419</v>
      </c>
      <c r="AC2093">
        <v>7400015</v>
      </c>
      <c r="AD2093" t="s">
        <v>3627</v>
      </c>
      <c r="AE2093" t="s">
        <v>3628</v>
      </c>
      <c r="AF2093">
        <v>0</v>
      </c>
      <c r="AG2093" t="s">
        <v>3629</v>
      </c>
      <c r="AM2093" t="s">
        <v>1410</v>
      </c>
      <c r="AN2093" t="s">
        <v>108</v>
      </c>
      <c r="AP20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Row],[Comentário]]=back!C2094,back!B2094,""))))))))</f>
        <v/>
      </c>
      <c r="AQ20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4" spans="1:44" x14ac:dyDescent="0.25">
      <c r="A2094" t="s">
        <v>5298</v>
      </c>
      <c r="B2094">
        <v>136369062</v>
      </c>
      <c r="C2094" t="s">
        <v>62</v>
      </c>
      <c r="E2094">
        <v>26698809</v>
      </c>
      <c r="F2094" t="s">
        <v>5263</v>
      </c>
      <c r="G2094" t="s">
        <v>101</v>
      </c>
      <c r="I2094">
        <v>39813206</v>
      </c>
      <c r="J2094" t="s">
        <v>3623</v>
      </c>
      <c r="K2094" s="9">
        <v>45645.58116898148</v>
      </c>
      <c r="L2094" s="9">
        <v>45645.58085648148</v>
      </c>
      <c r="M2094" s="9">
        <v>45645.58116898148</v>
      </c>
      <c r="N2094" t="s">
        <v>62</v>
      </c>
      <c r="O2094" t="s">
        <v>62</v>
      </c>
      <c r="P2094" s="8">
        <v>45645</v>
      </c>
      <c r="Q2094" t="s">
        <v>3864</v>
      </c>
      <c r="R2094" t="s">
        <v>4608</v>
      </c>
      <c r="S2094" t="s">
        <v>3624</v>
      </c>
      <c r="T2094" t="s">
        <v>3625</v>
      </c>
      <c r="V2094">
        <v>551291999433</v>
      </c>
      <c r="Y2094" t="s">
        <v>3626</v>
      </c>
      <c r="Z2094" t="s">
        <v>106</v>
      </c>
      <c r="AA2094" t="s">
        <v>107</v>
      </c>
      <c r="AB2094" t="s">
        <v>1419</v>
      </c>
      <c r="AC2094">
        <v>7400015</v>
      </c>
      <c r="AD2094" t="s">
        <v>3627</v>
      </c>
      <c r="AE2094" t="s">
        <v>3628</v>
      </c>
      <c r="AF2094">
        <v>0</v>
      </c>
      <c r="AG2094" t="s">
        <v>3629</v>
      </c>
      <c r="AM2094" t="s">
        <v>1410</v>
      </c>
      <c r="AN2094" t="s">
        <v>108</v>
      </c>
      <c r="AP20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Row],[Comentário]]=back!C2095,back!B2095,""))))))))</f>
        <v/>
      </c>
      <c r="AQ20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5" spans="1:44" x14ac:dyDescent="0.25">
      <c r="A2095" t="s">
        <v>5298</v>
      </c>
      <c r="B2095">
        <v>136368991</v>
      </c>
      <c r="C2095" t="s">
        <v>62</v>
      </c>
      <c r="E2095">
        <v>26698811</v>
      </c>
      <c r="F2095" t="s">
        <v>3321</v>
      </c>
      <c r="G2095" t="s">
        <v>101</v>
      </c>
      <c r="I2095">
        <v>39813228</v>
      </c>
      <c r="J2095" t="s">
        <v>3320</v>
      </c>
      <c r="K2095" s="9">
        <v>45645.580729166664</v>
      </c>
      <c r="L2095" s="9">
        <v>45645.580543981479</v>
      </c>
      <c r="M2095" s="9">
        <v>45645.580729166664</v>
      </c>
      <c r="N2095" t="s">
        <v>62</v>
      </c>
      <c r="O2095" t="s">
        <v>62</v>
      </c>
      <c r="P2095" s="8">
        <v>45645</v>
      </c>
      <c r="Q2095" t="s">
        <v>3864</v>
      </c>
      <c r="R2095" t="s">
        <v>4510</v>
      </c>
      <c r="S2095" t="s">
        <v>3322</v>
      </c>
      <c r="T2095" t="s">
        <v>3323</v>
      </c>
      <c r="U2095" t="s">
        <v>3323</v>
      </c>
      <c r="V2095">
        <v>5531999586331</v>
      </c>
      <c r="Y2095" t="s">
        <v>3324</v>
      </c>
      <c r="Z2095" t="s">
        <v>106</v>
      </c>
      <c r="AA2095" t="s">
        <v>159</v>
      </c>
      <c r="AB2095" t="s">
        <v>2202</v>
      </c>
      <c r="AC2095">
        <v>32150070</v>
      </c>
      <c r="AD2095" t="s">
        <v>3325</v>
      </c>
      <c r="AE2095" t="s">
        <v>3326</v>
      </c>
      <c r="AF2095">
        <v>132</v>
      </c>
      <c r="AG2095" t="s">
        <v>3327</v>
      </c>
      <c r="AM2095" t="s">
        <v>1410</v>
      </c>
      <c r="AN2095" t="s">
        <v>261</v>
      </c>
      <c r="AP20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Row],[Comentário]]=back!C2096,back!B2096,""))))))))</f>
        <v/>
      </c>
      <c r="AQ20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6" spans="1:44" x14ac:dyDescent="0.25">
      <c r="A2096" t="s">
        <v>5298</v>
      </c>
      <c r="B2096">
        <v>136368921</v>
      </c>
      <c r="C2096" t="s">
        <v>62</v>
      </c>
      <c r="E2096">
        <v>26698811</v>
      </c>
      <c r="F2096" t="s">
        <v>3321</v>
      </c>
      <c r="G2096" t="s">
        <v>101</v>
      </c>
      <c r="I2096">
        <v>39813228</v>
      </c>
      <c r="J2096" t="s">
        <v>3320</v>
      </c>
      <c r="K2096" s="9">
        <v>45645.580208333333</v>
      </c>
      <c r="L2096" s="9">
        <v>45645.579293981478</v>
      </c>
      <c r="M2096" s="9">
        <v>45645.580208333333</v>
      </c>
      <c r="N2096" t="s">
        <v>62</v>
      </c>
      <c r="O2096" t="s">
        <v>62</v>
      </c>
      <c r="P2096" s="8">
        <v>45645</v>
      </c>
      <c r="Q2096" t="s">
        <v>3864</v>
      </c>
      <c r="R2096" t="s">
        <v>4511</v>
      </c>
      <c r="S2096" t="s">
        <v>3322</v>
      </c>
      <c r="T2096" t="s">
        <v>3323</v>
      </c>
      <c r="U2096" t="s">
        <v>3323</v>
      </c>
      <c r="V2096">
        <v>5531999586331</v>
      </c>
      <c r="Y2096" t="s">
        <v>3324</v>
      </c>
      <c r="Z2096" t="s">
        <v>106</v>
      </c>
      <c r="AA2096" t="s">
        <v>159</v>
      </c>
      <c r="AB2096" t="s">
        <v>2202</v>
      </c>
      <c r="AC2096">
        <v>32150070</v>
      </c>
      <c r="AD2096" t="s">
        <v>3325</v>
      </c>
      <c r="AE2096" t="s">
        <v>3326</v>
      </c>
      <c r="AF2096">
        <v>132</v>
      </c>
      <c r="AG2096" t="s">
        <v>3327</v>
      </c>
      <c r="AM2096" t="s">
        <v>1410</v>
      </c>
      <c r="AN2096" t="s">
        <v>261</v>
      </c>
      <c r="AP20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Row],[Comentário]]=back!C2097,back!B2097,""))))))))</f>
        <v/>
      </c>
      <c r="AQ20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7" spans="1:44" x14ac:dyDescent="0.25">
      <c r="A2097" t="s">
        <v>5298</v>
      </c>
      <c r="B2097">
        <v>136368793</v>
      </c>
      <c r="C2097" t="s">
        <v>62</v>
      </c>
      <c r="E2097">
        <v>26698821</v>
      </c>
      <c r="F2097" t="s">
        <v>3329</v>
      </c>
      <c r="G2097" t="s">
        <v>101</v>
      </c>
      <c r="I2097">
        <v>39813256</v>
      </c>
      <c r="J2097" t="s">
        <v>3328</v>
      </c>
      <c r="K2097" s="9">
        <v>45645.57916666667</v>
      </c>
      <c r="L2097" s="9">
        <v>45645.578993055555</v>
      </c>
      <c r="M2097" s="9">
        <v>45645.57916666667</v>
      </c>
      <c r="N2097" t="s">
        <v>62</v>
      </c>
      <c r="O2097" t="s">
        <v>62</v>
      </c>
      <c r="P2097" s="8">
        <v>45645</v>
      </c>
      <c r="Q2097" t="s">
        <v>3864</v>
      </c>
      <c r="R2097" t="s">
        <v>4512</v>
      </c>
      <c r="S2097" t="s">
        <v>3330</v>
      </c>
      <c r="U2097" t="s">
        <v>3331</v>
      </c>
      <c r="Z2097" t="s">
        <v>106</v>
      </c>
      <c r="AA2097" t="s">
        <v>107</v>
      </c>
      <c r="AB2097" t="s">
        <v>750</v>
      </c>
      <c r="AC2097">
        <v>6213050</v>
      </c>
      <c r="AD2097" t="s">
        <v>3332</v>
      </c>
      <c r="AE2097" t="s">
        <v>3333</v>
      </c>
      <c r="AF2097">
        <v>196</v>
      </c>
      <c r="AG2097" t="s">
        <v>3334</v>
      </c>
      <c r="AM2097" t="s">
        <v>1410</v>
      </c>
      <c r="AN2097" t="s">
        <v>108</v>
      </c>
      <c r="AP20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Row],[Comentário]]=back!C2098,back!B2098,""))))))))</f>
        <v/>
      </c>
      <c r="AQ20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8" spans="1:44" x14ac:dyDescent="0.25">
      <c r="A2098" t="s">
        <v>5298</v>
      </c>
      <c r="B2098">
        <v>136368731</v>
      </c>
      <c r="C2098" t="s">
        <v>62</v>
      </c>
      <c r="E2098">
        <v>26698823</v>
      </c>
      <c r="F2098" t="s">
        <v>3643</v>
      </c>
      <c r="G2098" t="s">
        <v>101</v>
      </c>
      <c r="I2098">
        <v>39813268</v>
      </c>
      <c r="J2098" t="s">
        <v>3642</v>
      </c>
      <c r="K2098" s="9">
        <v>45645.578680555554</v>
      </c>
      <c r="L2098" s="9">
        <v>45645.578206018516</v>
      </c>
      <c r="M2098" s="9">
        <v>45645.578680555554</v>
      </c>
      <c r="N2098" t="s">
        <v>62</v>
      </c>
      <c r="O2098" t="s">
        <v>62</v>
      </c>
      <c r="P2098" s="8">
        <v>45645</v>
      </c>
      <c r="Q2098" t="s">
        <v>3864</v>
      </c>
      <c r="R2098" t="s">
        <v>4609</v>
      </c>
      <c r="S2098" t="s">
        <v>3644</v>
      </c>
      <c r="T2098" t="s">
        <v>3645</v>
      </c>
      <c r="U2098" t="s">
        <v>3646</v>
      </c>
      <c r="Y2098" t="s">
        <v>3647</v>
      </c>
      <c r="Z2098" t="s">
        <v>106</v>
      </c>
      <c r="AA2098" t="s">
        <v>148</v>
      </c>
      <c r="AB2098" t="s">
        <v>149</v>
      </c>
      <c r="AC2098">
        <v>20941001</v>
      </c>
      <c r="AD2098" t="s">
        <v>1697</v>
      </c>
      <c r="AE2098" t="s">
        <v>3228</v>
      </c>
      <c r="AF2098">
        <v>255</v>
      </c>
      <c r="AM2098" t="s">
        <v>1410</v>
      </c>
      <c r="AN2098" t="s">
        <v>108</v>
      </c>
      <c r="AP20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Row],[Comentário]]=back!C2099,back!B2099,""))))))))</f>
        <v/>
      </c>
      <c r="AQ20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9" spans="1:44" x14ac:dyDescent="0.25">
      <c r="A2099" t="s">
        <v>5298</v>
      </c>
      <c r="B2099">
        <v>136368629</v>
      </c>
      <c r="C2099" t="s">
        <v>62</v>
      </c>
      <c r="E2099">
        <v>26698823</v>
      </c>
      <c r="F2099" t="s">
        <v>3643</v>
      </c>
      <c r="G2099" t="s">
        <v>101</v>
      </c>
      <c r="I2099">
        <v>39813268</v>
      </c>
      <c r="J2099" t="s">
        <v>3642</v>
      </c>
      <c r="K2099" s="9">
        <v>45645.577881944446</v>
      </c>
      <c r="L2099" s="9">
        <v>45645.577060185184</v>
      </c>
      <c r="M2099" s="9">
        <v>45645.577881944446</v>
      </c>
      <c r="N2099" t="s">
        <v>62</v>
      </c>
      <c r="O2099" t="s">
        <v>62</v>
      </c>
      <c r="P2099" s="8">
        <v>45645</v>
      </c>
      <c r="Q2099" t="s">
        <v>3864</v>
      </c>
      <c r="R2099" t="s">
        <v>4610</v>
      </c>
      <c r="S2099" t="s">
        <v>3644</v>
      </c>
      <c r="T2099" t="s">
        <v>3645</v>
      </c>
      <c r="U2099" t="s">
        <v>3646</v>
      </c>
      <c r="Y2099" t="s">
        <v>3647</v>
      </c>
      <c r="Z2099" t="s">
        <v>106</v>
      </c>
      <c r="AA2099" t="s">
        <v>148</v>
      </c>
      <c r="AB2099" t="s">
        <v>149</v>
      </c>
      <c r="AC2099">
        <v>20941001</v>
      </c>
      <c r="AD2099" t="s">
        <v>1697</v>
      </c>
      <c r="AE2099" t="s">
        <v>3228</v>
      </c>
      <c r="AF2099">
        <v>255</v>
      </c>
      <c r="AM2099" t="s">
        <v>1410</v>
      </c>
      <c r="AN2099" t="s">
        <v>108</v>
      </c>
      <c r="AP20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Row],[Comentário]]=back!C2100,back!B2100,""))))))))</f>
        <v/>
      </c>
      <c r="AQ20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0" spans="1:44" x14ac:dyDescent="0.25">
      <c r="A2100" t="s">
        <v>5298</v>
      </c>
      <c r="B2100">
        <v>136366465</v>
      </c>
      <c r="C2100" t="s">
        <v>62</v>
      </c>
      <c r="E2100">
        <v>26698824</v>
      </c>
      <c r="F2100" t="s">
        <v>4890</v>
      </c>
      <c r="G2100" t="s">
        <v>101</v>
      </c>
      <c r="I2100">
        <v>39815531</v>
      </c>
      <c r="J2100" t="s">
        <v>3613</v>
      </c>
      <c r="K2100" s="9">
        <v>45645.556562500002</v>
      </c>
      <c r="L2100" s="9">
        <v>45645.555509259262</v>
      </c>
      <c r="M2100" s="9">
        <v>45645.556562500002</v>
      </c>
      <c r="N2100" t="s">
        <v>62</v>
      </c>
      <c r="O2100" t="s">
        <v>62</v>
      </c>
      <c r="P2100" s="8">
        <v>45645</v>
      </c>
      <c r="Q2100" t="s">
        <v>3864</v>
      </c>
      <c r="R2100" t="s">
        <v>4611</v>
      </c>
      <c r="S2100" t="s">
        <v>3614</v>
      </c>
      <c r="Z2100" t="s">
        <v>106</v>
      </c>
      <c r="AA2100" t="s">
        <v>148</v>
      </c>
      <c r="AB2100" t="s">
        <v>149</v>
      </c>
      <c r="AC2100">
        <v>22270010</v>
      </c>
      <c r="AD2100" t="s">
        <v>150</v>
      </c>
      <c r="AE2100" t="s">
        <v>3615</v>
      </c>
      <c r="AF2100">
        <v>422</v>
      </c>
      <c r="AM2100" t="s">
        <v>1410</v>
      </c>
      <c r="AN2100" t="s">
        <v>258</v>
      </c>
      <c r="AP2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Row],[Comentário]]=back!C2101,back!B2101,""))))))))</f>
        <v/>
      </c>
      <c r="AQ2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1" spans="1:44" x14ac:dyDescent="0.25">
      <c r="A2101" t="s">
        <v>5298</v>
      </c>
      <c r="B2101">
        <v>136366347</v>
      </c>
      <c r="C2101" t="s">
        <v>62</v>
      </c>
      <c r="E2101">
        <v>26698826</v>
      </c>
      <c r="F2101" t="s">
        <v>1463</v>
      </c>
      <c r="G2101" t="s">
        <v>101</v>
      </c>
      <c r="I2101">
        <v>39815534</v>
      </c>
      <c r="J2101" t="s">
        <v>1462</v>
      </c>
      <c r="K2101" s="9">
        <v>45645.554745370369</v>
      </c>
      <c r="L2101" s="9">
        <v>45645.55363425926</v>
      </c>
      <c r="M2101" s="9">
        <v>45645.554745370369</v>
      </c>
      <c r="N2101" t="s">
        <v>62</v>
      </c>
      <c r="O2101" t="s">
        <v>62</v>
      </c>
      <c r="P2101" s="8">
        <v>45645</v>
      </c>
      <c r="Q2101" t="s">
        <v>3864</v>
      </c>
      <c r="R2101" t="s">
        <v>4612</v>
      </c>
      <c r="S2101" t="s">
        <v>1464</v>
      </c>
      <c r="Y2101" t="s">
        <v>1465</v>
      </c>
      <c r="Z2101" t="s">
        <v>106</v>
      </c>
      <c r="AA2101" t="s">
        <v>107</v>
      </c>
      <c r="AB2101" t="s">
        <v>110</v>
      </c>
      <c r="AC2101">
        <v>1223001</v>
      </c>
      <c r="AD2101" t="s">
        <v>1466</v>
      </c>
      <c r="AE2101" t="s">
        <v>1467</v>
      </c>
      <c r="AF2101">
        <v>61</v>
      </c>
      <c r="AG2101" t="s">
        <v>1468</v>
      </c>
      <c r="AM2101" t="s">
        <v>1410</v>
      </c>
      <c r="AN2101" t="s">
        <v>261</v>
      </c>
      <c r="AP2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Row],[Comentário]]=back!C2102,back!B2102,""))))))))</f>
        <v/>
      </c>
      <c r="AQ2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2" spans="1:44" x14ac:dyDescent="0.25">
      <c r="A2102" t="s">
        <v>5298</v>
      </c>
      <c r="B2102">
        <v>136366268</v>
      </c>
      <c r="C2102" t="s">
        <v>62</v>
      </c>
      <c r="E2102">
        <v>26698832</v>
      </c>
      <c r="F2102" t="s">
        <v>3336</v>
      </c>
      <c r="G2102" t="s">
        <v>101</v>
      </c>
      <c r="I2102">
        <v>39815545</v>
      </c>
      <c r="J2102" t="s">
        <v>3335</v>
      </c>
      <c r="K2102" s="9">
        <v>45645.553495370368</v>
      </c>
      <c r="L2102" s="9">
        <v>45645.553252314814</v>
      </c>
      <c r="M2102" s="9">
        <v>45645.553495370368</v>
      </c>
      <c r="N2102" t="s">
        <v>62</v>
      </c>
      <c r="O2102" t="s">
        <v>62</v>
      </c>
      <c r="P2102" s="8">
        <v>45645</v>
      </c>
      <c r="Q2102" t="s">
        <v>3864</v>
      </c>
      <c r="R2102" t="s">
        <v>4515</v>
      </c>
      <c r="S2102" t="s">
        <v>3337</v>
      </c>
      <c r="T2102" t="s">
        <v>3338</v>
      </c>
      <c r="V2102">
        <v>552733315242</v>
      </c>
      <c r="Y2102" t="s">
        <v>3339</v>
      </c>
      <c r="Z2102" t="s">
        <v>106</v>
      </c>
      <c r="AA2102" t="s">
        <v>1074</v>
      </c>
      <c r="AB2102" t="s">
        <v>3340</v>
      </c>
      <c r="AC2102">
        <v>29158900</v>
      </c>
      <c r="AD2102" t="s">
        <v>3341</v>
      </c>
      <c r="AE2102" t="s">
        <v>3342</v>
      </c>
      <c r="AF2102">
        <v>0</v>
      </c>
      <c r="AG2102" t="s">
        <v>3343</v>
      </c>
      <c r="AM2102" t="s">
        <v>1410</v>
      </c>
      <c r="AN2102" t="s">
        <v>261</v>
      </c>
      <c r="AP2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Row],[Comentário]]=back!C2103,back!B2103,""))))))))</f>
        <v/>
      </c>
      <c r="AQ2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3" spans="1:44" x14ac:dyDescent="0.25">
      <c r="A2103" t="s">
        <v>5298</v>
      </c>
      <c r="B2103">
        <v>136366245</v>
      </c>
      <c r="C2103" t="s">
        <v>62</v>
      </c>
      <c r="E2103">
        <v>27296969</v>
      </c>
      <c r="F2103" t="s">
        <v>3345</v>
      </c>
      <c r="G2103" t="s">
        <v>101</v>
      </c>
      <c r="I2103">
        <v>40385755</v>
      </c>
      <c r="J2103" t="s">
        <v>3344</v>
      </c>
      <c r="K2103" s="9">
        <v>45645.553078703706</v>
      </c>
      <c r="L2103" s="9">
        <v>45645.552928240744</v>
      </c>
      <c r="M2103" s="9">
        <v>45645.553078703706</v>
      </c>
      <c r="N2103" t="s">
        <v>62</v>
      </c>
      <c r="O2103" t="s">
        <v>62</v>
      </c>
      <c r="P2103" s="8">
        <v>45645</v>
      </c>
      <c r="Q2103" t="s">
        <v>3864</v>
      </c>
      <c r="R2103" t="s">
        <v>4613</v>
      </c>
      <c r="S2103" t="s">
        <v>3346</v>
      </c>
      <c r="T2103" t="s">
        <v>3347</v>
      </c>
      <c r="V2103">
        <v>5555999212599</v>
      </c>
      <c r="Y2103" t="s">
        <v>3348</v>
      </c>
      <c r="Z2103" t="s">
        <v>106</v>
      </c>
      <c r="AA2103" t="s">
        <v>440</v>
      </c>
      <c r="AB2103" t="s">
        <v>3349</v>
      </c>
      <c r="AC2103">
        <v>89899000</v>
      </c>
      <c r="AD2103" t="s">
        <v>3350</v>
      </c>
      <c r="AE2103" t="s">
        <v>3351</v>
      </c>
      <c r="AF2103">
        <v>0</v>
      </c>
      <c r="AM2103" t="s">
        <v>256</v>
      </c>
      <c r="AN2103" t="s">
        <v>108</v>
      </c>
      <c r="AP2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Row],[Comentário]]=back!C2104,back!B2104,""))))))))</f>
        <v/>
      </c>
      <c r="AQ2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4" spans="1:44" x14ac:dyDescent="0.25">
      <c r="A2104" t="s">
        <v>5298</v>
      </c>
      <c r="B2104">
        <v>136366236</v>
      </c>
      <c r="C2104" t="s">
        <v>62</v>
      </c>
      <c r="E2104">
        <v>27296969</v>
      </c>
      <c r="F2104" t="s">
        <v>3345</v>
      </c>
      <c r="G2104" t="s">
        <v>101</v>
      </c>
      <c r="I2104">
        <v>40385755</v>
      </c>
      <c r="J2104" t="s">
        <v>3344</v>
      </c>
      <c r="K2104" s="9">
        <v>45645.552916666667</v>
      </c>
      <c r="L2104" s="9">
        <v>45645.552615740744</v>
      </c>
      <c r="M2104" s="9">
        <v>45645.552916666667</v>
      </c>
      <c r="N2104" t="s">
        <v>62</v>
      </c>
      <c r="O2104" t="s">
        <v>62</v>
      </c>
      <c r="P2104" s="8">
        <v>45645</v>
      </c>
      <c r="Q2104" t="s">
        <v>3864</v>
      </c>
      <c r="R2104" t="s">
        <v>4516</v>
      </c>
      <c r="S2104" t="s">
        <v>3346</v>
      </c>
      <c r="T2104" t="s">
        <v>3347</v>
      </c>
      <c r="V2104">
        <v>5555999212599</v>
      </c>
      <c r="Y2104" t="s">
        <v>3348</v>
      </c>
      <c r="Z2104" t="s">
        <v>106</v>
      </c>
      <c r="AA2104" t="s">
        <v>440</v>
      </c>
      <c r="AB2104" t="s">
        <v>3349</v>
      </c>
      <c r="AC2104">
        <v>89899000</v>
      </c>
      <c r="AD2104" t="s">
        <v>3350</v>
      </c>
      <c r="AE2104" t="s">
        <v>3351</v>
      </c>
      <c r="AF2104">
        <v>0</v>
      </c>
      <c r="AM2104" t="s">
        <v>256</v>
      </c>
      <c r="AN2104" t="s">
        <v>108</v>
      </c>
      <c r="AP2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Row],[Comentário]]=back!C2105,back!B2105,""))))))))</f>
        <v/>
      </c>
      <c r="AQ2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5" spans="1:44" x14ac:dyDescent="0.25">
      <c r="A2105" t="s">
        <v>5298</v>
      </c>
      <c r="B2105">
        <v>136366224</v>
      </c>
      <c r="C2105" t="s">
        <v>62</v>
      </c>
      <c r="E2105">
        <v>27296969</v>
      </c>
      <c r="F2105" t="s">
        <v>3345</v>
      </c>
      <c r="G2105" t="s">
        <v>101</v>
      </c>
      <c r="I2105">
        <v>40385755</v>
      </c>
      <c r="J2105" t="s">
        <v>3344</v>
      </c>
      <c r="K2105" s="9">
        <v>45645.552673611113</v>
      </c>
      <c r="L2105" s="9">
        <v>45645.551747685182</v>
      </c>
      <c r="M2105" s="9">
        <v>45645.552673611113</v>
      </c>
      <c r="N2105" t="s">
        <v>62</v>
      </c>
      <c r="O2105" t="s">
        <v>62</v>
      </c>
      <c r="P2105" s="8">
        <v>45645</v>
      </c>
      <c r="Q2105" t="s">
        <v>3864</v>
      </c>
      <c r="R2105" t="s">
        <v>4517</v>
      </c>
      <c r="S2105" t="s">
        <v>3346</v>
      </c>
      <c r="T2105" t="s">
        <v>3347</v>
      </c>
      <c r="V2105">
        <v>5555999212599</v>
      </c>
      <c r="Y2105" t="s">
        <v>3348</v>
      </c>
      <c r="Z2105" t="s">
        <v>106</v>
      </c>
      <c r="AA2105" t="s">
        <v>440</v>
      </c>
      <c r="AB2105" t="s">
        <v>3349</v>
      </c>
      <c r="AC2105">
        <v>89899000</v>
      </c>
      <c r="AD2105" t="s">
        <v>3350</v>
      </c>
      <c r="AE2105" t="s">
        <v>3351</v>
      </c>
      <c r="AF2105">
        <v>0</v>
      </c>
      <c r="AM2105" t="s">
        <v>256</v>
      </c>
      <c r="AN2105" t="s">
        <v>108</v>
      </c>
      <c r="AP2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Row],[Comentário]]=back!C2106,back!B2106,""))))))))</f>
        <v/>
      </c>
      <c r="AQ2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6" spans="1:44" x14ac:dyDescent="0.25">
      <c r="A2106" t="s">
        <v>5298</v>
      </c>
      <c r="B2106">
        <v>136362597</v>
      </c>
      <c r="C2106" t="s">
        <v>62</v>
      </c>
      <c r="E2106">
        <v>27298269</v>
      </c>
      <c r="F2106" t="s">
        <v>5262</v>
      </c>
      <c r="G2106" t="s">
        <v>101</v>
      </c>
      <c r="I2106">
        <v>40387105</v>
      </c>
      <c r="J2106" t="s">
        <v>3352</v>
      </c>
      <c r="K2106" s="9">
        <v>45645.502002314817</v>
      </c>
      <c r="L2106" s="9">
        <v>45645.500937500001</v>
      </c>
      <c r="M2106" s="9">
        <v>45645.502002314817</v>
      </c>
      <c r="N2106" t="s">
        <v>62</v>
      </c>
      <c r="O2106" t="s">
        <v>62</v>
      </c>
      <c r="P2106" s="8">
        <v>45645</v>
      </c>
      <c r="Q2106" t="s">
        <v>3864</v>
      </c>
      <c r="R2106" t="s">
        <v>4614</v>
      </c>
      <c r="S2106" t="s">
        <v>3353</v>
      </c>
      <c r="Y2106" t="s">
        <v>3354</v>
      </c>
      <c r="Z2106" t="s">
        <v>106</v>
      </c>
      <c r="AA2106" t="s">
        <v>107</v>
      </c>
      <c r="AB2106" t="s">
        <v>3355</v>
      </c>
      <c r="AC2106">
        <v>17284632</v>
      </c>
      <c r="AD2106" t="s">
        <v>3356</v>
      </c>
      <c r="AE2106" t="s">
        <v>3357</v>
      </c>
      <c r="AF2106">
        <v>211</v>
      </c>
      <c r="AG2106" t="s">
        <v>3358</v>
      </c>
      <c r="AM2106" t="s">
        <v>222</v>
      </c>
      <c r="AN2106" t="s">
        <v>108</v>
      </c>
      <c r="AP2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Row],[Comentário]]=back!C2107,back!B2107,""))))))))</f>
        <v/>
      </c>
      <c r="AQ2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7" spans="1:44" x14ac:dyDescent="0.25">
      <c r="A2107" t="s">
        <v>5298</v>
      </c>
      <c r="B2107">
        <v>136359754</v>
      </c>
      <c r="C2107" t="s">
        <v>62</v>
      </c>
      <c r="E2107">
        <v>27487946</v>
      </c>
      <c r="F2107" t="s">
        <v>3606</v>
      </c>
      <c r="G2107" t="s">
        <v>101</v>
      </c>
      <c r="I2107">
        <v>40461588</v>
      </c>
      <c r="J2107" t="s">
        <v>3605</v>
      </c>
      <c r="K2107" s="9">
        <v>45645.486516203702</v>
      </c>
      <c r="L2107" s="9">
        <v>45645.485011574077</v>
      </c>
      <c r="M2107" s="9">
        <v>45645.486516203702</v>
      </c>
      <c r="N2107" t="s">
        <v>62</v>
      </c>
      <c r="O2107" t="s">
        <v>62</v>
      </c>
      <c r="P2107" s="8">
        <v>45645</v>
      </c>
      <c r="Q2107" t="s">
        <v>3864</v>
      </c>
      <c r="R2107" t="s">
        <v>4615</v>
      </c>
      <c r="S2107" t="s">
        <v>3607</v>
      </c>
      <c r="T2107" t="s">
        <v>3608</v>
      </c>
      <c r="V2107">
        <v>5581992061925</v>
      </c>
      <c r="Y2107" t="s">
        <v>3609</v>
      </c>
      <c r="Z2107" t="s">
        <v>106</v>
      </c>
      <c r="AA2107" t="s">
        <v>944</v>
      </c>
      <c r="AB2107" t="s">
        <v>3610</v>
      </c>
      <c r="AC2107">
        <v>56460000</v>
      </c>
      <c r="AD2107" t="s">
        <v>3611</v>
      </c>
      <c r="AE2107" t="s">
        <v>3612</v>
      </c>
      <c r="AF2107">
        <v>120</v>
      </c>
      <c r="AM2107" t="s">
        <v>222</v>
      </c>
      <c r="AN2107" t="s">
        <v>261</v>
      </c>
      <c r="AP2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Row],[Comentário]]=back!C2108,back!B2108,""))))))))</f>
        <v/>
      </c>
      <c r="AQ2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8" spans="1:44" x14ac:dyDescent="0.25">
      <c r="A2108" t="s">
        <v>5298</v>
      </c>
      <c r="B2108">
        <v>136359549</v>
      </c>
      <c r="C2108" t="s">
        <v>62</v>
      </c>
      <c r="E2108">
        <v>27487946</v>
      </c>
      <c r="F2108" t="s">
        <v>3606</v>
      </c>
      <c r="G2108" t="s">
        <v>101</v>
      </c>
      <c r="I2108">
        <v>40461588</v>
      </c>
      <c r="J2108" t="s">
        <v>3605</v>
      </c>
      <c r="K2108" s="9">
        <v>45645.48505787037</v>
      </c>
      <c r="L2108" s="9">
        <v>45645.484606481485</v>
      </c>
      <c r="M2108" s="9">
        <v>45645.48505787037</v>
      </c>
      <c r="N2108" t="s">
        <v>62</v>
      </c>
      <c r="O2108" t="s">
        <v>62</v>
      </c>
      <c r="P2108" s="8">
        <v>45645</v>
      </c>
      <c r="Q2108" t="s">
        <v>3864</v>
      </c>
      <c r="R2108" t="s">
        <v>4616</v>
      </c>
      <c r="S2108" t="s">
        <v>3607</v>
      </c>
      <c r="T2108" t="s">
        <v>3608</v>
      </c>
      <c r="V2108">
        <v>5581992061925</v>
      </c>
      <c r="Y2108" t="s">
        <v>3609</v>
      </c>
      <c r="Z2108" t="s">
        <v>106</v>
      </c>
      <c r="AA2108" t="s">
        <v>944</v>
      </c>
      <c r="AB2108" t="s">
        <v>3610</v>
      </c>
      <c r="AC2108">
        <v>56460000</v>
      </c>
      <c r="AD2108" t="s">
        <v>3611</v>
      </c>
      <c r="AE2108" t="s">
        <v>3612</v>
      </c>
      <c r="AF2108">
        <v>120</v>
      </c>
      <c r="AM2108" t="s">
        <v>222</v>
      </c>
      <c r="AN2108" t="s">
        <v>261</v>
      </c>
      <c r="AP2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Row],[Comentário]]=back!C2109,back!B2109,""))))))))</f>
        <v/>
      </c>
      <c r="AQ2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9" spans="1:44" x14ac:dyDescent="0.25">
      <c r="A2109" t="s">
        <v>5298</v>
      </c>
      <c r="B2109">
        <v>136359484</v>
      </c>
      <c r="C2109" t="s">
        <v>62</v>
      </c>
      <c r="E2109">
        <v>27487946</v>
      </c>
      <c r="F2109" t="s">
        <v>3606</v>
      </c>
      <c r="G2109" t="s">
        <v>101</v>
      </c>
      <c r="I2109">
        <v>40461588</v>
      </c>
      <c r="J2109" t="s">
        <v>3605</v>
      </c>
      <c r="K2109" s="9">
        <v>45645.484629629631</v>
      </c>
      <c r="L2109" s="9">
        <v>45645.484074074076</v>
      </c>
      <c r="M2109" s="9">
        <v>45645.484629629631</v>
      </c>
      <c r="N2109" t="s">
        <v>62</v>
      </c>
      <c r="O2109" t="s">
        <v>62</v>
      </c>
      <c r="P2109" s="8">
        <v>45645</v>
      </c>
      <c r="Q2109" t="s">
        <v>3864</v>
      </c>
      <c r="R2109" t="s">
        <v>4617</v>
      </c>
      <c r="S2109" t="s">
        <v>3607</v>
      </c>
      <c r="T2109" t="s">
        <v>3608</v>
      </c>
      <c r="V2109">
        <v>5581992061925</v>
      </c>
      <c r="Y2109" t="s">
        <v>3609</v>
      </c>
      <c r="Z2109" t="s">
        <v>106</v>
      </c>
      <c r="AA2109" t="s">
        <v>944</v>
      </c>
      <c r="AB2109" t="s">
        <v>3610</v>
      </c>
      <c r="AC2109">
        <v>56460000</v>
      </c>
      <c r="AD2109" t="s">
        <v>3611</v>
      </c>
      <c r="AE2109" t="s">
        <v>3612</v>
      </c>
      <c r="AF2109">
        <v>120</v>
      </c>
      <c r="AM2109" t="s">
        <v>222</v>
      </c>
      <c r="AN2109" t="s">
        <v>261</v>
      </c>
      <c r="AP2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Row],[Comentário]]=back!C2110,back!B2110,""))))))))</f>
        <v/>
      </c>
      <c r="AQ2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0" spans="1:44" x14ac:dyDescent="0.25">
      <c r="A2110" t="s">
        <v>5298</v>
      </c>
      <c r="B2110">
        <v>136359384</v>
      </c>
      <c r="C2110" t="s">
        <v>62</v>
      </c>
      <c r="E2110">
        <v>27488123</v>
      </c>
      <c r="F2110" t="s">
        <v>3360</v>
      </c>
      <c r="G2110" t="s">
        <v>101</v>
      </c>
      <c r="I2110">
        <v>40461663</v>
      </c>
      <c r="J2110" t="s">
        <v>3359</v>
      </c>
      <c r="K2110" s="9">
        <v>45645.483865740738</v>
      </c>
      <c r="L2110" s="9">
        <v>45645.483564814815</v>
      </c>
      <c r="M2110" s="9">
        <v>45645.483865740738</v>
      </c>
      <c r="N2110" t="s">
        <v>62</v>
      </c>
      <c r="O2110" t="s">
        <v>62</v>
      </c>
      <c r="P2110" s="8">
        <v>45645</v>
      </c>
      <c r="Q2110" t="s">
        <v>3864</v>
      </c>
      <c r="R2110" t="s">
        <v>4520</v>
      </c>
      <c r="S2110" t="s">
        <v>3361</v>
      </c>
      <c r="T2110" t="s">
        <v>3362</v>
      </c>
      <c r="Z2110" t="s">
        <v>106</v>
      </c>
      <c r="AA2110" t="s">
        <v>994</v>
      </c>
      <c r="AB2110" t="s">
        <v>3363</v>
      </c>
      <c r="AC2110">
        <v>79960000</v>
      </c>
      <c r="AD2110" t="s">
        <v>3364</v>
      </c>
      <c r="AE2110" t="s">
        <v>3365</v>
      </c>
      <c r="AF2110">
        <v>0</v>
      </c>
      <c r="AG2110" t="s">
        <v>3366</v>
      </c>
      <c r="AM2110" t="s">
        <v>222</v>
      </c>
      <c r="AN2110" t="s">
        <v>108</v>
      </c>
      <c r="AP2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Row],[Comentário]]=back!C2111,back!B2111,""))))))))</f>
        <v/>
      </c>
      <c r="AQ2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1" spans="1:44" x14ac:dyDescent="0.25">
      <c r="A2111" t="s">
        <v>5298</v>
      </c>
      <c r="B2111">
        <v>136359348</v>
      </c>
      <c r="C2111" t="s">
        <v>62</v>
      </c>
      <c r="E2111">
        <v>27488123</v>
      </c>
      <c r="F2111" t="s">
        <v>3360</v>
      </c>
      <c r="G2111" t="s">
        <v>101</v>
      </c>
      <c r="I2111">
        <v>40461663</v>
      </c>
      <c r="J2111" t="s">
        <v>3359</v>
      </c>
      <c r="K2111" s="9">
        <v>45645.483564814815</v>
      </c>
      <c r="L2111" s="9">
        <v>45645.482719907406</v>
      </c>
      <c r="M2111" s="9">
        <v>45645.483564814815</v>
      </c>
      <c r="N2111" t="s">
        <v>62</v>
      </c>
      <c r="O2111" t="s">
        <v>62</v>
      </c>
      <c r="P2111" s="8">
        <v>45645</v>
      </c>
      <c r="Q2111" t="s">
        <v>3864</v>
      </c>
      <c r="R2111" t="s">
        <v>4521</v>
      </c>
      <c r="S2111" t="s">
        <v>3361</v>
      </c>
      <c r="T2111" t="s">
        <v>3362</v>
      </c>
      <c r="Z2111" t="s">
        <v>106</v>
      </c>
      <c r="AA2111" t="s">
        <v>994</v>
      </c>
      <c r="AB2111" t="s">
        <v>3363</v>
      </c>
      <c r="AC2111">
        <v>79960000</v>
      </c>
      <c r="AD2111" t="s">
        <v>3364</v>
      </c>
      <c r="AE2111" t="s">
        <v>3365</v>
      </c>
      <c r="AF2111">
        <v>0</v>
      </c>
      <c r="AG2111" t="s">
        <v>3366</v>
      </c>
      <c r="AM2111" t="s">
        <v>222</v>
      </c>
      <c r="AN2111" t="s">
        <v>108</v>
      </c>
      <c r="AP2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Row],[Comentário]]=back!C2112,back!B2112,""))))))))</f>
        <v/>
      </c>
      <c r="AQ2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2" spans="1:44" x14ac:dyDescent="0.25">
      <c r="A2112" t="s">
        <v>5298</v>
      </c>
      <c r="B2112">
        <v>136359192</v>
      </c>
      <c r="C2112" t="s">
        <v>62</v>
      </c>
      <c r="E2112">
        <v>27492968</v>
      </c>
      <c r="F2112" t="s">
        <v>3415</v>
      </c>
      <c r="G2112" t="s">
        <v>101</v>
      </c>
      <c r="I2112">
        <v>40463561</v>
      </c>
      <c r="J2112" t="s">
        <v>3414</v>
      </c>
      <c r="K2112" s="9">
        <v>45645.482592592591</v>
      </c>
      <c r="L2112" s="9">
        <v>45645.481689814813</v>
      </c>
      <c r="M2112" s="9">
        <v>45645.482592592591</v>
      </c>
      <c r="N2112" t="s">
        <v>62</v>
      </c>
      <c r="O2112" t="s">
        <v>62</v>
      </c>
      <c r="P2112" s="8">
        <v>45645</v>
      </c>
      <c r="Q2112" t="s">
        <v>3864</v>
      </c>
      <c r="R2112" t="s">
        <v>4618</v>
      </c>
      <c r="S2112" t="s">
        <v>3416</v>
      </c>
      <c r="T2112" t="s">
        <v>3417</v>
      </c>
      <c r="V2112">
        <v>551139049020</v>
      </c>
      <c r="Y2112" t="s">
        <v>3418</v>
      </c>
      <c r="Z2112" t="s">
        <v>106</v>
      </c>
      <c r="AA2112" t="s">
        <v>107</v>
      </c>
      <c r="AB2112" t="s">
        <v>110</v>
      </c>
      <c r="AC2112">
        <v>5128000</v>
      </c>
      <c r="AD2112" t="s">
        <v>3419</v>
      </c>
      <c r="AE2112" t="s">
        <v>3420</v>
      </c>
      <c r="AF2112">
        <v>487</v>
      </c>
      <c r="AM2112" t="s">
        <v>119</v>
      </c>
      <c r="AN2112" t="s">
        <v>261</v>
      </c>
      <c r="AP2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Row],[Comentário]]=back!C2113,back!B2113,""))))))))</f>
        <v/>
      </c>
      <c r="AQ2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3" spans="1:44" x14ac:dyDescent="0.25">
      <c r="A2113" t="s">
        <v>5298</v>
      </c>
      <c r="B2113">
        <v>136359047</v>
      </c>
      <c r="C2113" t="s">
        <v>62</v>
      </c>
      <c r="E2113">
        <v>27492968</v>
      </c>
      <c r="F2113" t="s">
        <v>3415</v>
      </c>
      <c r="G2113" t="s">
        <v>101</v>
      </c>
      <c r="I2113">
        <v>40463561</v>
      </c>
      <c r="J2113" t="s">
        <v>3414</v>
      </c>
      <c r="K2113" s="9">
        <v>45645.481724537036</v>
      </c>
      <c r="L2113" s="9">
        <v>45645.480856481481</v>
      </c>
      <c r="M2113" s="9">
        <v>45645.481724537036</v>
      </c>
      <c r="N2113" t="s">
        <v>62</v>
      </c>
      <c r="O2113" t="s">
        <v>62</v>
      </c>
      <c r="P2113" s="8">
        <v>45645</v>
      </c>
      <c r="Q2113" t="s">
        <v>3864</v>
      </c>
      <c r="R2113" t="s">
        <v>4619</v>
      </c>
      <c r="S2113" t="s">
        <v>3416</v>
      </c>
      <c r="T2113" t="s">
        <v>3417</v>
      </c>
      <c r="V2113">
        <v>551139049020</v>
      </c>
      <c r="Y2113" t="s">
        <v>3418</v>
      </c>
      <c r="Z2113" t="s">
        <v>106</v>
      </c>
      <c r="AA2113" t="s">
        <v>107</v>
      </c>
      <c r="AB2113" t="s">
        <v>110</v>
      </c>
      <c r="AC2113">
        <v>5128000</v>
      </c>
      <c r="AD2113" t="s">
        <v>3419</v>
      </c>
      <c r="AE2113" t="s">
        <v>3420</v>
      </c>
      <c r="AF2113">
        <v>487</v>
      </c>
      <c r="AM2113" t="s">
        <v>119</v>
      </c>
      <c r="AN2113" t="s">
        <v>261</v>
      </c>
      <c r="AP2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Row],[Comentário]]=back!C2114,back!B2114,""))))))))</f>
        <v/>
      </c>
      <c r="AQ2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4" spans="1:44" x14ac:dyDescent="0.25">
      <c r="A2114" t="s">
        <v>5298</v>
      </c>
      <c r="B2114">
        <v>136358836</v>
      </c>
      <c r="C2114" t="s">
        <v>62</v>
      </c>
      <c r="E2114">
        <v>27493503</v>
      </c>
      <c r="F2114" t="s">
        <v>1552</v>
      </c>
      <c r="G2114" t="s">
        <v>101</v>
      </c>
      <c r="I2114">
        <v>40464007</v>
      </c>
      <c r="J2114" t="s">
        <v>1551</v>
      </c>
      <c r="K2114" s="9">
        <v>45645.480312500003</v>
      </c>
      <c r="L2114" s="9">
        <v>45645.479259259257</v>
      </c>
      <c r="M2114" s="9">
        <v>45645.480312500003</v>
      </c>
      <c r="N2114" t="s">
        <v>62</v>
      </c>
      <c r="O2114" t="s">
        <v>62</v>
      </c>
      <c r="P2114" s="8">
        <v>45645</v>
      </c>
      <c r="Q2114" t="s">
        <v>3864</v>
      </c>
      <c r="R2114" t="s">
        <v>4028</v>
      </c>
      <c r="S2114" t="s">
        <v>1553</v>
      </c>
      <c r="Y2114" t="s">
        <v>1554</v>
      </c>
      <c r="Z2114" t="s">
        <v>106</v>
      </c>
      <c r="AA2114" t="s">
        <v>107</v>
      </c>
      <c r="AB2114" t="s">
        <v>1555</v>
      </c>
      <c r="AC2114">
        <v>7749095</v>
      </c>
      <c r="AD2114" t="s">
        <v>1556</v>
      </c>
      <c r="AE2114" t="s">
        <v>1557</v>
      </c>
      <c r="AF2114">
        <v>3005</v>
      </c>
      <c r="AM2114" t="s">
        <v>119</v>
      </c>
      <c r="AN2114" t="s">
        <v>108</v>
      </c>
      <c r="AP2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Row],[Comentário]]=back!C2115,back!B2115,""))))))))</f>
        <v/>
      </c>
      <c r="AQ2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5" spans="1:44" x14ac:dyDescent="0.25">
      <c r="A2115" t="s">
        <v>5298</v>
      </c>
      <c r="B2115">
        <v>136358700</v>
      </c>
      <c r="C2115" t="s">
        <v>62</v>
      </c>
      <c r="E2115">
        <v>27493503</v>
      </c>
      <c r="F2115" t="s">
        <v>1552</v>
      </c>
      <c r="G2115" t="s">
        <v>101</v>
      </c>
      <c r="I2115">
        <v>40464007</v>
      </c>
      <c r="J2115" t="s">
        <v>1551</v>
      </c>
      <c r="K2115" s="9">
        <v>45645.479375000003</v>
      </c>
      <c r="L2115" s="9">
        <v>45645.478194444448</v>
      </c>
      <c r="M2115" s="9">
        <v>45645.479375000003</v>
      </c>
      <c r="N2115" t="s">
        <v>62</v>
      </c>
      <c r="O2115" t="s">
        <v>62</v>
      </c>
      <c r="P2115" s="8">
        <v>45645</v>
      </c>
      <c r="Q2115" t="s">
        <v>3864</v>
      </c>
      <c r="R2115" t="s">
        <v>4028</v>
      </c>
      <c r="S2115" t="s">
        <v>1553</v>
      </c>
      <c r="Y2115" t="s">
        <v>1554</v>
      </c>
      <c r="Z2115" t="s">
        <v>106</v>
      </c>
      <c r="AA2115" t="s">
        <v>107</v>
      </c>
      <c r="AB2115" t="s">
        <v>1555</v>
      </c>
      <c r="AC2115">
        <v>7749095</v>
      </c>
      <c r="AD2115" t="s">
        <v>1556</v>
      </c>
      <c r="AE2115" t="s">
        <v>1557</v>
      </c>
      <c r="AF2115">
        <v>3005</v>
      </c>
      <c r="AM2115" t="s">
        <v>119</v>
      </c>
      <c r="AN2115" t="s">
        <v>108</v>
      </c>
      <c r="AP2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Row],[Comentário]]=back!C2116,back!B2116,""))))))))</f>
        <v/>
      </c>
      <c r="AQ2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6" spans="1:44" x14ac:dyDescent="0.25">
      <c r="A2116" t="s">
        <v>5298</v>
      </c>
      <c r="B2116">
        <v>136352133</v>
      </c>
      <c r="C2116" t="s">
        <v>62</v>
      </c>
      <c r="E2116">
        <v>27505532</v>
      </c>
      <c r="F2116" t="s">
        <v>3422</v>
      </c>
      <c r="G2116" t="s">
        <v>101</v>
      </c>
      <c r="I2116">
        <v>40466623</v>
      </c>
      <c r="J2116" t="s">
        <v>3421</v>
      </c>
      <c r="K2116" s="9">
        <v>45645.440844907411</v>
      </c>
      <c r="L2116" s="9">
        <v>45645.440034722225</v>
      </c>
      <c r="M2116" s="9">
        <v>45645.440844907411</v>
      </c>
      <c r="N2116" t="s">
        <v>62</v>
      </c>
      <c r="O2116" t="s">
        <v>62</v>
      </c>
      <c r="P2116" s="8">
        <v>45645</v>
      </c>
      <c r="Q2116" t="s">
        <v>3864</v>
      </c>
      <c r="R2116" t="s">
        <v>4620</v>
      </c>
      <c r="S2116" t="s">
        <v>3423</v>
      </c>
      <c r="T2116" t="s">
        <v>3424</v>
      </c>
      <c r="V2116">
        <v>5562999687569</v>
      </c>
      <c r="Y2116" t="s">
        <v>3425</v>
      </c>
      <c r="Z2116" t="s">
        <v>106</v>
      </c>
      <c r="AA2116" t="s">
        <v>159</v>
      </c>
      <c r="AB2116" t="s">
        <v>3426</v>
      </c>
      <c r="AC2116">
        <v>38465000</v>
      </c>
      <c r="AD2116" t="s">
        <v>615</v>
      </c>
      <c r="AE2116" t="s">
        <v>3427</v>
      </c>
      <c r="AF2116">
        <v>0</v>
      </c>
      <c r="AG2116" t="s">
        <v>3428</v>
      </c>
      <c r="AM2116" t="s">
        <v>222</v>
      </c>
      <c r="AN2116" t="s">
        <v>108</v>
      </c>
      <c r="AP2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Row],[Comentário]]=back!C2117,back!B2117,""))))))))</f>
        <v/>
      </c>
      <c r="AQ2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7" spans="1:44" x14ac:dyDescent="0.25">
      <c r="A2117" t="s">
        <v>5298</v>
      </c>
      <c r="B2117">
        <v>136352011</v>
      </c>
      <c r="C2117" t="s">
        <v>62</v>
      </c>
      <c r="E2117">
        <v>27505532</v>
      </c>
      <c r="F2117" t="s">
        <v>3422</v>
      </c>
      <c r="G2117" t="s">
        <v>101</v>
      </c>
      <c r="I2117">
        <v>40466623</v>
      </c>
      <c r="J2117" t="s">
        <v>3421</v>
      </c>
      <c r="K2117" s="9">
        <v>45645.440057870372</v>
      </c>
      <c r="L2117" s="9">
        <v>45645.439803240741</v>
      </c>
      <c r="M2117" s="9">
        <v>45645.440057870372</v>
      </c>
      <c r="N2117" t="s">
        <v>62</v>
      </c>
      <c r="O2117" t="s">
        <v>62</v>
      </c>
      <c r="P2117" s="8">
        <v>45645</v>
      </c>
      <c r="Q2117" t="s">
        <v>3864</v>
      </c>
      <c r="R2117" t="s">
        <v>4621</v>
      </c>
      <c r="S2117" t="s">
        <v>3423</v>
      </c>
      <c r="T2117" t="s">
        <v>3424</v>
      </c>
      <c r="V2117">
        <v>5562999687569</v>
      </c>
      <c r="Y2117" t="s">
        <v>3425</v>
      </c>
      <c r="Z2117" t="s">
        <v>106</v>
      </c>
      <c r="AA2117" t="s">
        <v>159</v>
      </c>
      <c r="AB2117" t="s">
        <v>3426</v>
      </c>
      <c r="AC2117">
        <v>38465000</v>
      </c>
      <c r="AD2117" t="s">
        <v>615</v>
      </c>
      <c r="AE2117" t="s">
        <v>3427</v>
      </c>
      <c r="AF2117">
        <v>0</v>
      </c>
      <c r="AG2117" t="s">
        <v>3428</v>
      </c>
      <c r="AM2117" t="s">
        <v>222</v>
      </c>
      <c r="AN2117" t="s">
        <v>108</v>
      </c>
      <c r="AP2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Row],[Comentário]]=back!C2118,back!B2118,""))))))))</f>
        <v/>
      </c>
      <c r="AQ2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8" spans="1:44" x14ac:dyDescent="0.25">
      <c r="A2118" t="s">
        <v>5298</v>
      </c>
      <c r="B2118">
        <v>136351978</v>
      </c>
      <c r="C2118" t="s">
        <v>62</v>
      </c>
      <c r="E2118">
        <v>27505532</v>
      </c>
      <c r="F2118" t="s">
        <v>3422</v>
      </c>
      <c r="G2118" t="s">
        <v>101</v>
      </c>
      <c r="I2118">
        <v>40466623</v>
      </c>
      <c r="J2118" t="s">
        <v>3421</v>
      </c>
      <c r="K2118" s="9">
        <v>45645.43986111111</v>
      </c>
      <c r="L2118" s="9">
        <v>45645.43954861111</v>
      </c>
      <c r="M2118" s="9">
        <v>45645.43986111111</v>
      </c>
      <c r="N2118" t="s">
        <v>62</v>
      </c>
      <c r="O2118" t="s">
        <v>62</v>
      </c>
      <c r="P2118" s="8">
        <v>45645</v>
      </c>
      <c r="Q2118" t="s">
        <v>3864</v>
      </c>
      <c r="R2118" t="s">
        <v>4620</v>
      </c>
      <c r="S2118" t="s">
        <v>3423</v>
      </c>
      <c r="T2118" t="s">
        <v>3424</v>
      </c>
      <c r="V2118">
        <v>5562999687569</v>
      </c>
      <c r="Y2118" t="s">
        <v>3425</v>
      </c>
      <c r="Z2118" t="s">
        <v>106</v>
      </c>
      <c r="AA2118" t="s">
        <v>159</v>
      </c>
      <c r="AB2118" t="s">
        <v>3426</v>
      </c>
      <c r="AC2118">
        <v>38465000</v>
      </c>
      <c r="AD2118" t="s">
        <v>615</v>
      </c>
      <c r="AE2118" t="s">
        <v>3427</v>
      </c>
      <c r="AF2118">
        <v>0</v>
      </c>
      <c r="AG2118" t="s">
        <v>3428</v>
      </c>
      <c r="AM2118" t="s">
        <v>222</v>
      </c>
      <c r="AN2118" t="s">
        <v>108</v>
      </c>
      <c r="AP2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Row],[Comentário]]=back!C2119,back!B2119,""))))))))</f>
        <v/>
      </c>
      <c r="AQ2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9" spans="1:44" x14ac:dyDescent="0.25">
      <c r="A2119" t="s">
        <v>5298</v>
      </c>
      <c r="B2119">
        <v>136351303</v>
      </c>
      <c r="C2119" t="s">
        <v>62</v>
      </c>
      <c r="E2119">
        <v>27562650</v>
      </c>
      <c r="F2119" t="s">
        <v>3617</v>
      </c>
      <c r="G2119" t="s">
        <v>101</v>
      </c>
      <c r="I2119">
        <v>40508511</v>
      </c>
      <c r="J2119" t="s">
        <v>3616</v>
      </c>
      <c r="K2119" s="9">
        <v>45645.435671296298</v>
      </c>
      <c r="L2119" s="9">
        <v>45645.434317129628</v>
      </c>
      <c r="M2119" s="9">
        <v>45645.435671296298</v>
      </c>
      <c r="N2119" t="s">
        <v>62</v>
      </c>
      <c r="O2119" t="s">
        <v>62</v>
      </c>
      <c r="P2119" s="8">
        <v>45645</v>
      </c>
      <c r="Q2119" t="s">
        <v>3864</v>
      </c>
      <c r="R2119" t="s">
        <v>4622</v>
      </c>
      <c r="S2119" t="s">
        <v>3618</v>
      </c>
      <c r="T2119" t="s">
        <v>3619</v>
      </c>
      <c r="Y2119" t="s">
        <v>3620</v>
      </c>
      <c r="Z2119" t="s">
        <v>106</v>
      </c>
      <c r="AA2119" t="s">
        <v>613</v>
      </c>
      <c r="AB2119" t="s">
        <v>2398</v>
      </c>
      <c r="AC2119">
        <v>42816210</v>
      </c>
      <c r="AD2119" t="s">
        <v>3621</v>
      </c>
      <c r="AE2119" t="s">
        <v>3622</v>
      </c>
      <c r="AF2119">
        <v>245</v>
      </c>
      <c r="AM2119" t="s">
        <v>222</v>
      </c>
      <c r="AN2119" t="s">
        <v>108</v>
      </c>
      <c r="AP2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Row],[Comentário]]=back!C2120,back!B2120,""))))))))</f>
        <v/>
      </c>
      <c r="AQ2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0" spans="1:44" x14ac:dyDescent="0.25">
      <c r="A2120" t="s">
        <v>5298</v>
      </c>
      <c r="B2120">
        <v>136351010</v>
      </c>
      <c r="C2120" t="s">
        <v>62</v>
      </c>
      <c r="E2120">
        <v>27563303</v>
      </c>
      <c r="F2120" t="s">
        <v>1527</v>
      </c>
      <c r="G2120" t="s">
        <v>101</v>
      </c>
      <c r="I2120">
        <v>40508838</v>
      </c>
      <c r="J2120" t="s">
        <v>1526</v>
      </c>
      <c r="K2120" s="9">
        <v>45645.434062499997</v>
      </c>
      <c r="L2120" s="9">
        <v>45645.433067129627</v>
      </c>
      <c r="M2120" s="9">
        <v>45645.434062499997</v>
      </c>
      <c r="N2120" t="s">
        <v>62</v>
      </c>
      <c r="O2120" t="s">
        <v>62</v>
      </c>
      <c r="P2120" s="8">
        <v>45645</v>
      </c>
      <c r="Q2120" t="s">
        <v>3864</v>
      </c>
      <c r="R2120" t="s">
        <v>4021</v>
      </c>
      <c r="S2120" t="s">
        <v>1528</v>
      </c>
      <c r="T2120" t="s">
        <v>1529</v>
      </c>
      <c r="V2120">
        <v>5521979256545</v>
      </c>
      <c r="Y2120" t="s">
        <v>1530</v>
      </c>
      <c r="Z2120" t="s">
        <v>106</v>
      </c>
      <c r="AA2120" t="s">
        <v>148</v>
      </c>
      <c r="AB2120" t="s">
        <v>149</v>
      </c>
      <c r="AC2120">
        <v>20032959</v>
      </c>
      <c r="AD2120" t="s">
        <v>161</v>
      </c>
      <c r="AE2120" t="s">
        <v>1531</v>
      </c>
      <c r="AF2120">
        <v>139</v>
      </c>
      <c r="AG2120" t="s">
        <v>1532</v>
      </c>
      <c r="AM2120" t="s">
        <v>222</v>
      </c>
      <c r="AN2120" t="s">
        <v>108</v>
      </c>
      <c r="AP2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Row],[Comentário]]=back!C2121,back!B2121,""))))))))</f>
        <v/>
      </c>
      <c r="AQ2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1" spans="1:44" x14ac:dyDescent="0.25">
      <c r="A2121" t="s">
        <v>5298</v>
      </c>
      <c r="B2121">
        <v>136350825</v>
      </c>
      <c r="C2121" t="s">
        <v>62</v>
      </c>
      <c r="E2121">
        <v>27563768</v>
      </c>
      <c r="F2121" t="s">
        <v>1534</v>
      </c>
      <c r="G2121" t="s">
        <v>101</v>
      </c>
      <c r="I2121">
        <v>40508872</v>
      </c>
      <c r="J2121" t="s">
        <v>1533</v>
      </c>
      <c r="K2121" s="9">
        <v>45645.433009259257</v>
      </c>
      <c r="L2121" s="9">
        <v>45645.432581018518</v>
      </c>
      <c r="M2121" s="9">
        <v>45645.433009259257</v>
      </c>
      <c r="N2121" t="s">
        <v>62</v>
      </c>
      <c r="O2121" t="s">
        <v>62</v>
      </c>
      <c r="P2121" s="8">
        <v>45645</v>
      </c>
      <c r="Q2121" t="s">
        <v>3864</v>
      </c>
      <c r="R2121" t="s">
        <v>4600</v>
      </c>
      <c r="V2121">
        <v>5521992571227</v>
      </c>
      <c r="Z2121" t="s">
        <v>106</v>
      </c>
      <c r="AA2121" t="s">
        <v>148</v>
      </c>
      <c r="AB2121" t="s">
        <v>149</v>
      </c>
      <c r="AC2121">
        <v>21011080</v>
      </c>
      <c r="AD2121" t="s">
        <v>1535</v>
      </c>
      <c r="AE2121" t="s">
        <v>1536</v>
      </c>
      <c r="AF2121">
        <v>92</v>
      </c>
      <c r="AG2121" t="s">
        <v>1537</v>
      </c>
      <c r="AM2121" t="s">
        <v>222</v>
      </c>
      <c r="AN2121" t="s">
        <v>261</v>
      </c>
      <c r="AP2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Row],[Comentário]]=back!C2122,back!B2122,""))))))))</f>
        <v/>
      </c>
      <c r="AQ2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2" spans="1:44" x14ac:dyDescent="0.25">
      <c r="A2122" t="s">
        <v>5298</v>
      </c>
      <c r="B2122">
        <v>136350643</v>
      </c>
      <c r="C2122" t="s">
        <v>62</v>
      </c>
      <c r="E2122">
        <v>27564105</v>
      </c>
      <c r="F2122" t="s">
        <v>1539</v>
      </c>
      <c r="G2122" t="s">
        <v>101</v>
      </c>
      <c r="I2122">
        <v>40508900</v>
      </c>
      <c r="J2122" t="s">
        <v>1538</v>
      </c>
      <c r="K2122" s="9">
        <v>45645.431956018518</v>
      </c>
      <c r="L2122" s="9">
        <v>45645.431250000001</v>
      </c>
      <c r="M2122" s="9">
        <v>45645.431956018518</v>
      </c>
      <c r="N2122" t="s">
        <v>62</v>
      </c>
      <c r="O2122" t="s">
        <v>62</v>
      </c>
      <c r="P2122" s="8">
        <v>45645</v>
      </c>
      <c r="Q2122" t="s">
        <v>3864</v>
      </c>
      <c r="R2122" t="s">
        <v>4026</v>
      </c>
      <c r="S2122" t="s">
        <v>1540</v>
      </c>
      <c r="T2122" t="s">
        <v>1541</v>
      </c>
      <c r="V2122">
        <v>5511987237720</v>
      </c>
      <c r="Y2122" t="s">
        <v>1542</v>
      </c>
      <c r="Z2122" t="s">
        <v>106</v>
      </c>
      <c r="AA2122" t="s">
        <v>107</v>
      </c>
      <c r="AB2122" t="s">
        <v>110</v>
      </c>
      <c r="AC2122">
        <v>3359095</v>
      </c>
      <c r="AD2122" t="s">
        <v>260</v>
      </c>
      <c r="AE2122" t="s">
        <v>1543</v>
      </c>
      <c r="AF2122">
        <v>197</v>
      </c>
      <c r="AG2122" t="s">
        <v>1297</v>
      </c>
      <c r="AM2122" t="s">
        <v>222</v>
      </c>
      <c r="AN2122" t="s">
        <v>261</v>
      </c>
      <c r="AP2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Row],[Comentário]]=back!C2123,back!B2123,""))))))))</f>
        <v/>
      </c>
      <c r="AQ2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3" spans="1:44" x14ac:dyDescent="0.25">
      <c r="A2123" t="s">
        <v>5298</v>
      </c>
      <c r="B2123">
        <v>136350435</v>
      </c>
      <c r="C2123" t="s">
        <v>62</v>
      </c>
      <c r="E2123">
        <v>27564130</v>
      </c>
      <c r="F2123" t="s">
        <v>1545</v>
      </c>
      <c r="G2123" t="s">
        <v>101</v>
      </c>
      <c r="I2123">
        <v>40508916</v>
      </c>
      <c r="J2123" t="s">
        <v>1544</v>
      </c>
      <c r="K2123" s="9">
        <v>45645.430833333332</v>
      </c>
      <c r="L2123" s="9">
        <v>45645.430671296293</v>
      </c>
      <c r="M2123" s="9">
        <v>45645.430833333332</v>
      </c>
      <c r="N2123" t="s">
        <v>62</v>
      </c>
      <c r="O2123" t="s">
        <v>62</v>
      </c>
      <c r="P2123" s="8">
        <v>45645</v>
      </c>
      <c r="Q2123" t="s">
        <v>3864</v>
      </c>
      <c r="R2123" t="s">
        <v>4027</v>
      </c>
      <c r="S2123" t="s">
        <v>1546</v>
      </c>
      <c r="Y2123" t="s">
        <v>1547</v>
      </c>
      <c r="Z2123" t="s">
        <v>106</v>
      </c>
      <c r="AA2123" t="s">
        <v>107</v>
      </c>
      <c r="AB2123" t="s">
        <v>110</v>
      </c>
      <c r="AC2123">
        <v>4028900</v>
      </c>
      <c r="AD2123" t="s">
        <v>1548</v>
      </c>
      <c r="AE2123" t="s">
        <v>1549</v>
      </c>
      <c r="AF2123">
        <v>2332</v>
      </c>
      <c r="AG2123" t="s">
        <v>1550</v>
      </c>
      <c r="AM2123" t="s">
        <v>222</v>
      </c>
      <c r="AN2123" t="s">
        <v>258</v>
      </c>
      <c r="AP2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Row],[Comentário]]=back!C2124,back!B2124,""))))))))</f>
        <v/>
      </c>
      <c r="AQ2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4" spans="1:44" x14ac:dyDescent="0.25">
      <c r="A2124" t="s">
        <v>5298</v>
      </c>
      <c r="B2124">
        <v>136349833</v>
      </c>
      <c r="C2124" t="s">
        <v>62</v>
      </c>
      <c r="E2124">
        <v>27564217</v>
      </c>
      <c r="F2124" t="s">
        <v>3600</v>
      </c>
      <c r="G2124" t="s">
        <v>101</v>
      </c>
      <c r="I2124">
        <v>40508937</v>
      </c>
      <c r="J2124" t="s">
        <v>3599</v>
      </c>
      <c r="K2124" s="9">
        <v>45645.427349537036</v>
      </c>
      <c r="L2124" s="9">
        <v>45645.425856481481</v>
      </c>
      <c r="M2124" s="9">
        <v>45645.427349537036</v>
      </c>
      <c r="N2124" t="s">
        <v>62</v>
      </c>
      <c r="O2124" t="s">
        <v>62</v>
      </c>
      <c r="P2124" s="8">
        <v>45645</v>
      </c>
      <c r="Q2124" t="s">
        <v>3864</v>
      </c>
      <c r="R2124" t="s">
        <v>4623</v>
      </c>
      <c r="S2124" t="s">
        <v>3601</v>
      </c>
      <c r="Y2124" t="s">
        <v>3602</v>
      </c>
      <c r="Z2124" t="s">
        <v>106</v>
      </c>
      <c r="AA2124" t="s">
        <v>107</v>
      </c>
      <c r="AB2124" t="s">
        <v>110</v>
      </c>
      <c r="AC2124">
        <v>4183000</v>
      </c>
      <c r="AD2124" t="s">
        <v>3603</v>
      </c>
      <c r="AE2124" t="s">
        <v>3604</v>
      </c>
      <c r="AF2124">
        <v>35</v>
      </c>
      <c r="AM2124" t="s">
        <v>222</v>
      </c>
      <c r="AN2124" t="s">
        <v>108</v>
      </c>
      <c r="AP2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Row],[Comentário]]=back!C2125,back!B2125,""))))))))</f>
        <v/>
      </c>
      <c r="AQ2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5" spans="1:44" x14ac:dyDescent="0.25">
      <c r="A2125" t="s">
        <v>5298</v>
      </c>
      <c r="B2125">
        <v>136349843</v>
      </c>
      <c r="C2125" t="s">
        <v>62</v>
      </c>
      <c r="E2125">
        <v>27564217</v>
      </c>
      <c r="F2125" t="s">
        <v>3600</v>
      </c>
      <c r="G2125" t="s">
        <v>101</v>
      </c>
      <c r="I2125">
        <v>40508937</v>
      </c>
      <c r="J2125" t="s">
        <v>3599</v>
      </c>
      <c r="K2125" s="9">
        <v>45645.427395833336</v>
      </c>
      <c r="L2125" s="9">
        <v>45645.425856481481</v>
      </c>
      <c r="M2125" s="9">
        <v>45645.427395833336</v>
      </c>
      <c r="N2125" t="s">
        <v>62</v>
      </c>
      <c r="O2125" t="s">
        <v>62</v>
      </c>
      <c r="P2125" s="8">
        <v>45645</v>
      </c>
      <c r="Q2125" t="s">
        <v>3864</v>
      </c>
      <c r="R2125" t="s">
        <v>4623</v>
      </c>
      <c r="S2125" t="s">
        <v>3601</v>
      </c>
      <c r="Y2125" t="s">
        <v>3602</v>
      </c>
      <c r="Z2125" t="s">
        <v>106</v>
      </c>
      <c r="AA2125" t="s">
        <v>107</v>
      </c>
      <c r="AB2125" t="s">
        <v>110</v>
      </c>
      <c r="AC2125">
        <v>4183000</v>
      </c>
      <c r="AD2125" t="s">
        <v>3603</v>
      </c>
      <c r="AE2125" t="s">
        <v>3604</v>
      </c>
      <c r="AF2125">
        <v>35</v>
      </c>
      <c r="AM2125" t="s">
        <v>222</v>
      </c>
      <c r="AN2125" t="s">
        <v>108</v>
      </c>
      <c r="AP2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Row],[Comentário]]=back!C2126,back!B2126,""))))))))</f>
        <v/>
      </c>
      <c r="AQ2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6" spans="1:44" x14ac:dyDescent="0.25">
      <c r="A2126" t="s">
        <v>5298</v>
      </c>
      <c r="B2126">
        <v>136348858</v>
      </c>
      <c r="C2126" t="s">
        <v>62</v>
      </c>
      <c r="E2126">
        <v>27564233</v>
      </c>
      <c r="F2126" t="s">
        <v>1559</v>
      </c>
      <c r="G2126" t="s">
        <v>101</v>
      </c>
      <c r="I2126">
        <v>40508941</v>
      </c>
      <c r="J2126" t="s">
        <v>1558</v>
      </c>
      <c r="K2126" s="9">
        <v>45645.421377314815</v>
      </c>
      <c r="L2126" s="9">
        <v>45645.419687499998</v>
      </c>
      <c r="M2126" s="9">
        <v>45645.421377314815</v>
      </c>
      <c r="N2126" t="s">
        <v>62</v>
      </c>
      <c r="O2126" t="s">
        <v>62</v>
      </c>
      <c r="P2126" s="8">
        <v>45645</v>
      </c>
      <c r="Q2126" t="s">
        <v>3864</v>
      </c>
      <c r="R2126" t="s">
        <v>4029</v>
      </c>
      <c r="S2126" t="s">
        <v>1560</v>
      </c>
      <c r="Y2126" t="s">
        <v>1561</v>
      </c>
      <c r="Z2126" t="s">
        <v>106</v>
      </c>
      <c r="AA2126" t="s">
        <v>107</v>
      </c>
      <c r="AB2126" t="s">
        <v>243</v>
      </c>
      <c r="AC2126">
        <v>7042010</v>
      </c>
      <c r="AD2126" t="s">
        <v>1562</v>
      </c>
      <c r="AE2126" t="s">
        <v>1563</v>
      </c>
      <c r="AF2126">
        <v>208</v>
      </c>
      <c r="AM2126" t="s">
        <v>222</v>
      </c>
      <c r="AN2126" t="s">
        <v>108</v>
      </c>
      <c r="AP2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Row],[Comentário]]=back!C2127,back!B2127,""))))))))</f>
        <v/>
      </c>
      <c r="AQ2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7" spans="1:44" x14ac:dyDescent="0.25">
      <c r="A2127" t="s">
        <v>5298</v>
      </c>
      <c r="B2127">
        <v>136348460</v>
      </c>
      <c r="C2127" t="s">
        <v>62</v>
      </c>
      <c r="E2127">
        <v>27564233</v>
      </c>
      <c r="F2127" t="s">
        <v>1559</v>
      </c>
      <c r="G2127" t="s">
        <v>101</v>
      </c>
      <c r="I2127">
        <v>40508941</v>
      </c>
      <c r="J2127" t="s">
        <v>1558</v>
      </c>
      <c r="K2127" s="9">
        <v>45645.41914351852</v>
      </c>
      <c r="L2127" s="9">
        <v>45645.418900462966</v>
      </c>
      <c r="M2127" s="9">
        <v>45645.41914351852</v>
      </c>
      <c r="N2127" t="s">
        <v>62</v>
      </c>
      <c r="O2127" t="s">
        <v>62</v>
      </c>
      <c r="P2127" s="8">
        <v>45645</v>
      </c>
      <c r="Q2127" t="s">
        <v>3864</v>
      </c>
      <c r="R2127" t="s">
        <v>4029</v>
      </c>
      <c r="S2127" t="s">
        <v>1560</v>
      </c>
      <c r="Y2127" t="s">
        <v>1561</v>
      </c>
      <c r="Z2127" t="s">
        <v>106</v>
      </c>
      <c r="AA2127" t="s">
        <v>107</v>
      </c>
      <c r="AB2127" t="s">
        <v>243</v>
      </c>
      <c r="AC2127">
        <v>7042010</v>
      </c>
      <c r="AD2127" t="s">
        <v>1562</v>
      </c>
      <c r="AE2127" t="s">
        <v>1563</v>
      </c>
      <c r="AF2127">
        <v>208</v>
      </c>
      <c r="AM2127" t="s">
        <v>222</v>
      </c>
      <c r="AN2127" t="s">
        <v>108</v>
      </c>
      <c r="AP2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Row],[Comentário]]=back!C2128,back!B2128,""))))))))</f>
        <v/>
      </c>
      <c r="AQ2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8" spans="1:44" x14ac:dyDescent="0.25">
      <c r="A2128" t="s">
        <v>5298</v>
      </c>
      <c r="B2128">
        <v>136329001</v>
      </c>
      <c r="C2128" t="s">
        <v>62</v>
      </c>
      <c r="E2128">
        <v>26698790</v>
      </c>
      <c r="F2128" t="s">
        <v>1440</v>
      </c>
      <c r="G2128" t="s">
        <v>101</v>
      </c>
      <c r="I2128">
        <v>39813202</v>
      </c>
      <c r="J2128" t="s">
        <v>1439</v>
      </c>
      <c r="K2128" s="9">
        <v>45644.713020833333</v>
      </c>
      <c r="L2128" s="9">
        <v>45644.711909722224</v>
      </c>
      <c r="M2128" s="9">
        <v>45644.713020833333</v>
      </c>
      <c r="N2128" t="s">
        <v>62</v>
      </c>
      <c r="O2128" t="s">
        <v>62</v>
      </c>
      <c r="P2128" s="8">
        <v>45644</v>
      </c>
      <c r="Q2128" t="s">
        <v>3864</v>
      </c>
      <c r="R2128" t="s">
        <v>4624</v>
      </c>
      <c r="S2128" t="s">
        <v>1441</v>
      </c>
      <c r="Y2128" t="s">
        <v>1442</v>
      </c>
      <c r="Z2128" t="s">
        <v>106</v>
      </c>
      <c r="AA2128" t="s">
        <v>720</v>
      </c>
      <c r="AB2128" t="s">
        <v>721</v>
      </c>
      <c r="AC2128">
        <v>68746899</v>
      </c>
      <c r="AD2128" t="s">
        <v>615</v>
      </c>
      <c r="AE2128" t="s">
        <v>1443</v>
      </c>
      <c r="AF2128">
        <v>0</v>
      </c>
      <c r="AG2128" t="s">
        <v>1444</v>
      </c>
      <c r="AM2128" t="s">
        <v>1410</v>
      </c>
      <c r="AN2128" t="s">
        <v>108</v>
      </c>
      <c r="AP2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Row],[Comentário]]=back!C2129,back!B2129,""))))))))</f>
        <v/>
      </c>
      <c r="AQ2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9" spans="1:44" x14ac:dyDescent="0.25">
      <c r="A2129" t="s">
        <v>5298</v>
      </c>
      <c r="B2129">
        <v>136328800</v>
      </c>
      <c r="C2129" t="s">
        <v>62</v>
      </c>
      <c r="E2129">
        <v>26698679</v>
      </c>
      <c r="F2129" t="s">
        <v>1446</v>
      </c>
      <c r="G2129" t="s">
        <v>101</v>
      </c>
      <c r="I2129">
        <v>39813178</v>
      </c>
      <c r="J2129" t="s">
        <v>1445</v>
      </c>
      <c r="K2129" s="9">
        <v>45644.711712962962</v>
      </c>
      <c r="L2129" s="9">
        <v>45644.711342592593</v>
      </c>
      <c r="M2129" s="9">
        <v>45644.711712962962</v>
      </c>
      <c r="N2129" t="s">
        <v>62</v>
      </c>
      <c r="O2129" t="s">
        <v>62</v>
      </c>
      <c r="P2129" s="8">
        <v>45644</v>
      </c>
      <c r="Q2129" t="s">
        <v>3864</v>
      </c>
      <c r="R2129" t="s">
        <v>4625</v>
      </c>
      <c r="S2129" t="s">
        <v>1447</v>
      </c>
      <c r="T2129" t="s">
        <v>1448</v>
      </c>
      <c r="U2129" t="s">
        <v>1449</v>
      </c>
      <c r="V2129">
        <v>551125381149</v>
      </c>
      <c r="Y2129" t="s">
        <v>1450</v>
      </c>
      <c r="Z2129" t="s">
        <v>106</v>
      </c>
      <c r="AA2129" t="s">
        <v>107</v>
      </c>
      <c r="AB2129" t="s">
        <v>235</v>
      </c>
      <c r="AC2129">
        <v>8597650</v>
      </c>
      <c r="AD2129" t="s">
        <v>1451</v>
      </c>
      <c r="AE2129" t="s">
        <v>1452</v>
      </c>
      <c r="AF2129">
        <v>400</v>
      </c>
      <c r="AM2129" t="s">
        <v>1410</v>
      </c>
      <c r="AN2129" t="s">
        <v>261</v>
      </c>
      <c r="AP2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Row],[Comentário]]=back!C2130,back!B2130,""))))))))</f>
        <v/>
      </c>
      <c r="AQ2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0" spans="1:44" x14ac:dyDescent="0.25">
      <c r="A2130" t="s">
        <v>5298</v>
      </c>
      <c r="B2130">
        <v>136328617</v>
      </c>
      <c r="C2130" t="s">
        <v>62</v>
      </c>
      <c r="E2130">
        <v>26698650</v>
      </c>
      <c r="F2130" t="s">
        <v>1454</v>
      </c>
      <c r="G2130" t="s">
        <v>101</v>
      </c>
      <c r="I2130">
        <v>39812857</v>
      </c>
      <c r="J2130" t="s">
        <v>1453</v>
      </c>
      <c r="K2130" s="9">
        <v>45644.710752314815</v>
      </c>
      <c r="L2130" s="9">
        <v>45644.71025462963</v>
      </c>
      <c r="M2130" s="9">
        <v>45644.710763888892</v>
      </c>
      <c r="N2130" t="s">
        <v>62</v>
      </c>
      <c r="O2130" t="s">
        <v>62</v>
      </c>
      <c r="P2130" s="8">
        <v>45644</v>
      </c>
      <c r="Q2130" t="s">
        <v>3864</v>
      </c>
      <c r="R2130" t="s">
        <v>4626</v>
      </c>
      <c r="S2130" t="s">
        <v>1455</v>
      </c>
      <c r="T2130" t="s">
        <v>1456</v>
      </c>
      <c r="U2130" t="s">
        <v>1457</v>
      </c>
      <c r="V2130">
        <v>554335465979</v>
      </c>
      <c r="Y2130" t="s">
        <v>1458</v>
      </c>
      <c r="Z2130" t="s">
        <v>106</v>
      </c>
      <c r="AA2130" t="s">
        <v>315</v>
      </c>
      <c r="AB2130" t="s">
        <v>1459</v>
      </c>
      <c r="AC2130">
        <v>86618000</v>
      </c>
      <c r="AD2130" t="s">
        <v>140</v>
      </c>
      <c r="AE2130" t="s">
        <v>1460</v>
      </c>
      <c r="AF2130">
        <v>1550</v>
      </c>
      <c r="AG2130" t="s">
        <v>1461</v>
      </c>
      <c r="AM2130" t="s">
        <v>1410</v>
      </c>
      <c r="AN2130" t="s">
        <v>108</v>
      </c>
      <c r="AP2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Row],[Comentário]]=back!C2131,back!B2131,""))))))))</f>
        <v/>
      </c>
      <c r="AQ2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1" spans="1:44" x14ac:dyDescent="0.25">
      <c r="A2131" t="s">
        <v>5298</v>
      </c>
      <c r="B2131">
        <v>136328557</v>
      </c>
      <c r="C2131" t="s">
        <v>62</v>
      </c>
      <c r="E2131">
        <v>26698650</v>
      </c>
      <c r="F2131" t="s">
        <v>1454</v>
      </c>
      <c r="G2131" t="s">
        <v>101</v>
      </c>
      <c r="I2131">
        <v>39812857</v>
      </c>
      <c r="J2131" t="s">
        <v>1453</v>
      </c>
      <c r="K2131" s="9">
        <v>45644.710324074076</v>
      </c>
      <c r="L2131" s="9">
        <v>45644.70894675926</v>
      </c>
      <c r="M2131" s="9">
        <v>45644.710324074076</v>
      </c>
      <c r="N2131" t="s">
        <v>62</v>
      </c>
      <c r="O2131" t="s">
        <v>62</v>
      </c>
      <c r="P2131" s="8">
        <v>45644</v>
      </c>
      <c r="Q2131" t="s">
        <v>3864</v>
      </c>
      <c r="R2131" t="s">
        <v>4627</v>
      </c>
      <c r="S2131" t="s">
        <v>1455</v>
      </c>
      <c r="T2131" t="s">
        <v>1456</v>
      </c>
      <c r="U2131" t="s">
        <v>1457</v>
      </c>
      <c r="V2131">
        <v>554335465979</v>
      </c>
      <c r="Y2131" t="s">
        <v>1458</v>
      </c>
      <c r="Z2131" t="s">
        <v>106</v>
      </c>
      <c r="AA2131" t="s">
        <v>315</v>
      </c>
      <c r="AB2131" t="s">
        <v>1459</v>
      </c>
      <c r="AC2131">
        <v>86618000</v>
      </c>
      <c r="AD2131" t="s">
        <v>140</v>
      </c>
      <c r="AE2131" t="s">
        <v>1460</v>
      </c>
      <c r="AF2131">
        <v>1550</v>
      </c>
      <c r="AG2131" t="s">
        <v>1461</v>
      </c>
      <c r="AM2131" t="s">
        <v>1410</v>
      </c>
      <c r="AN2131" t="s">
        <v>108</v>
      </c>
      <c r="AP2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Row],[Comentário]]=back!C2132,back!B2132,""))))))))</f>
        <v/>
      </c>
      <c r="AQ2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2" spans="1:44" x14ac:dyDescent="0.25">
      <c r="A2132" t="s">
        <v>5298</v>
      </c>
      <c r="B2132">
        <v>136328319</v>
      </c>
      <c r="C2132" t="s">
        <v>62</v>
      </c>
      <c r="E2132">
        <v>27562610</v>
      </c>
      <c r="F2132" t="s">
        <v>1612</v>
      </c>
      <c r="G2132" t="s">
        <v>101</v>
      </c>
      <c r="I2132">
        <v>40508475</v>
      </c>
      <c r="J2132" t="s">
        <v>1611</v>
      </c>
      <c r="K2132" s="9">
        <v>45644.708831018521</v>
      </c>
      <c r="L2132" s="9">
        <v>45644.707708333335</v>
      </c>
      <c r="M2132" s="9">
        <v>45644.708831018521</v>
      </c>
      <c r="N2132" t="s">
        <v>62</v>
      </c>
      <c r="O2132" t="s">
        <v>62</v>
      </c>
      <c r="P2132" s="8">
        <v>45644</v>
      </c>
      <c r="Q2132" t="s">
        <v>3864</v>
      </c>
      <c r="R2132" t="s">
        <v>4044</v>
      </c>
      <c r="S2132" t="s">
        <v>1613</v>
      </c>
      <c r="T2132" t="s">
        <v>4821</v>
      </c>
      <c r="V2132">
        <v>552132066703</v>
      </c>
      <c r="Z2132" t="s">
        <v>106</v>
      </c>
      <c r="AA2132" t="s">
        <v>148</v>
      </c>
      <c r="AB2132" t="s">
        <v>149</v>
      </c>
      <c r="AC2132">
        <v>22450220</v>
      </c>
      <c r="AD2132" t="s">
        <v>1614</v>
      </c>
      <c r="AE2132" t="s">
        <v>1615</v>
      </c>
      <c r="AF2132">
        <v>2</v>
      </c>
      <c r="AG2132" t="s">
        <v>1616</v>
      </c>
      <c r="AM2132" t="s">
        <v>222</v>
      </c>
      <c r="AN2132" t="s">
        <v>108</v>
      </c>
      <c r="AP2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Row],[Comentário]]=back!C2133,back!B2133,""))))))))</f>
        <v/>
      </c>
      <c r="AQ2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3" spans="1:44" x14ac:dyDescent="0.25">
      <c r="A2133" t="s">
        <v>5298</v>
      </c>
      <c r="B2133">
        <v>136328322</v>
      </c>
      <c r="C2133" t="s">
        <v>62</v>
      </c>
      <c r="E2133">
        <v>27562610</v>
      </c>
      <c r="F2133" t="s">
        <v>1612</v>
      </c>
      <c r="G2133" t="s">
        <v>101</v>
      </c>
      <c r="I2133">
        <v>40508475</v>
      </c>
      <c r="J2133" t="s">
        <v>1611</v>
      </c>
      <c r="K2133" s="9">
        <v>45644.70884259259</v>
      </c>
      <c r="L2133" s="9">
        <v>45644.707708333335</v>
      </c>
      <c r="M2133" s="9">
        <v>45644.70884259259</v>
      </c>
      <c r="N2133" t="s">
        <v>62</v>
      </c>
      <c r="O2133" t="s">
        <v>62</v>
      </c>
      <c r="P2133" s="8">
        <v>45644</v>
      </c>
      <c r="Q2133" t="s">
        <v>3864</v>
      </c>
      <c r="R2133" t="s">
        <v>4044</v>
      </c>
      <c r="S2133" t="s">
        <v>1613</v>
      </c>
      <c r="T2133" t="s">
        <v>4821</v>
      </c>
      <c r="V2133">
        <v>552132066703</v>
      </c>
      <c r="Z2133" t="s">
        <v>106</v>
      </c>
      <c r="AA2133" t="s">
        <v>148</v>
      </c>
      <c r="AB2133" t="s">
        <v>149</v>
      </c>
      <c r="AC2133">
        <v>22450220</v>
      </c>
      <c r="AD2133" t="s">
        <v>1614</v>
      </c>
      <c r="AE2133" t="s">
        <v>1615</v>
      </c>
      <c r="AF2133">
        <v>2</v>
      </c>
      <c r="AG2133" t="s">
        <v>1616</v>
      </c>
      <c r="AM2133" t="s">
        <v>222</v>
      </c>
      <c r="AN2133" t="s">
        <v>108</v>
      </c>
      <c r="AP2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Row],[Comentário]]=back!C2134,back!B2134,""))))))))</f>
        <v/>
      </c>
      <c r="AQ2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4" spans="1:44" x14ac:dyDescent="0.25">
      <c r="A2134" t="s">
        <v>5298</v>
      </c>
      <c r="B2134">
        <v>136328022</v>
      </c>
      <c r="C2134" t="s">
        <v>62</v>
      </c>
      <c r="E2134">
        <v>27544344</v>
      </c>
      <c r="F2134" t="s">
        <v>1618</v>
      </c>
      <c r="G2134" t="s">
        <v>101</v>
      </c>
      <c r="I2134">
        <v>40502826</v>
      </c>
      <c r="J2134" t="s">
        <v>1617</v>
      </c>
      <c r="K2134" s="9">
        <v>45644.707106481481</v>
      </c>
      <c r="L2134" s="9">
        <v>45644.705879629626</v>
      </c>
      <c r="M2134" s="9">
        <v>45644.707106481481</v>
      </c>
      <c r="N2134" t="s">
        <v>62</v>
      </c>
      <c r="O2134" t="s">
        <v>62</v>
      </c>
      <c r="P2134" s="8">
        <v>45644</v>
      </c>
      <c r="Q2134" t="s">
        <v>3864</v>
      </c>
      <c r="R2134" t="s">
        <v>4628</v>
      </c>
      <c r="S2134" t="s">
        <v>1619</v>
      </c>
      <c r="Z2134" t="s">
        <v>106</v>
      </c>
      <c r="AA2134" t="s">
        <v>440</v>
      </c>
      <c r="AB2134" t="s">
        <v>1620</v>
      </c>
      <c r="AC2134">
        <v>88820000</v>
      </c>
      <c r="AD2134" t="s">
        <v>1621</v>
      </c>
      <c r="AE2134" t="s">
        <v>1622</v>
      </c>
      <c r="AF2134">
        <v>675</v>
      </c>
      <c r="AM2134" t="s">
        <v>222</v>
      </c>
      <c r="AN2134" t="s">
        <v>108</v>
      </c>
      <c r="AP2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Row],[Comentário]]=back!C2135,back!B2135,""))))))))</f>
        <v/>
      </c>
      <c r="AQ2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5" spans="1:44" x14ac:dyDescent="0.25">
      <c r="A2135" t="s">
        <v>5298</v>
      </c>
      <c r="B2135">
        <v>136327784</v>
      </c>
      <c r="C2135" t="s">
        <v>62</v>
      </c>
      <c r="E2135">
        <v>27529934</v>
      </c>
      <c r="F2135" t="s">
        <v>1605</v>
      </c>
      <c r="G2135" t="s">
        <v>101</v>
      </c>
      <c r="I2135">
        <v>40491490</v>
      </c>
      <c r="J2135" t="s">
        <v>1604</v>
      </c>
      <c r="K2135" s="9">
        <v>45644.705763888887</v>
      </c>
      <c r="L2135" s="9">
        <v>45644.705543981479</v>
      </c>
      <c r="M2135" s="9">
        <v>45644.705763888887</v>
      </c>
      <c r="N2135" t="s">
        <v>62</v>
      </c>
      <c r="O2135" t="s">
        <v>62</v>
      </c>
      <c r="P2135" s="8">
        <v>45644</v>
      </c>
      <c r="Q2135" t="s">
        <v>3864</v>
      </c>
      <c r="R2135" t="s">
        <v>4043</v>
      </c>
      <c r="S2135" t="s">
        <v>1606</v>
      </c>
      <c r="T2135" t="s">
        <v>1607</v>
      </c>
      <c r="Y2135" t="s">
        <v>1608</v>
      </c>
      <c r="Z2135" t="s">
        <v>106</v>
      </c>
      <c r="AA2135" t="s">
        <v>148</v>
      </c>
      <c r="AB2135" t="s">
        <v>415</v>
      </c>
      <c r="AC2135">
        <v>27313190</v>
      </c>
      <c r="AD2135" t="s">
        <v>1609</v>
      </c>
      <c r="AE2135" t="s">
        <v>1610</v>
      </c>
      <c r="AF2135">
        <v>198</v>
      </c>
      <c r="AM2135" t="s">
        <v>222</v>
      </c>
      <c r="AN2135" t="s">
        <v>108</v>
      </c>
      <c r="AP2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Row],[Comentário]]=back!C2136,back!B2136,""))))))))</f>
        <v/>
      </c>
      <c r="AQ2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6" spans="1:44" x14ac:dyDescent="0.25">
      <c r="A2136" t="s">
        <v>5298</v>
      </c>
      <c r="B2136">
        <v>136325684</v>
      </c>
      <c r="C2136" t="s">
        <v>62</v>
      </c>
      <c r="E2136">
        <v>27529873</v>
      </c>
      <c r="F2136" t="s">
        <v>1592</v>
      </c>
      <c r="G2136" t="s">
        <v>101</v>
      </c>
      <c r="I2136">
        <v>40491468</v>
      </c>
      <c r="J2136" t="s">
        <v>1591</v>
      </c>
      <c r="K2136" s="9">
        <v>45644.693692129629</v>
      </c>
      <c r="L2136" s="9">
        <v>45644.693518518521</v>
      </c>
      <c r="M2136" s="9">
        <v>45644.693692129629</v>
      </c>
      <c r="N2136" t="s">
        <v>62</v>
      </c>
      <c r="O2136" t="s">
        <v>62</v>
      </c>
      <c r="P2136" s="8">
        <v>45644</v>
      </c>
      <c r="Q2136" t="s">
        <v>3864</v>
      </c>
      <c r="R2136" t="s">
        <v>4629</v>
      </c>
      <c r="S2136" t="s">
        <v>1593</v>
      </c>
      <c r="V2136">
        <v>5521974913701</v>
      </c>
      <c r="Y2136" t="s">
        <v>1594</v>
      </c>
      <c r="Z2136" t="s">
        <v>106</v>
      </c>
      <c r="AA2136" t="s">
        <v>148</v>
      </c>
      <c r="AB2136" t="s">
        <v>149</v>
      </c>
      <c r="AC2136">
        <v>20251440</v>
      </c>
      <c r="AD2136" t="s">
        <v>1595</v>
      </c>
      <c r="AE2136" t="s">
        <v>1596</v>
      </c>
      <c r="AF2136">
        <v>66</v>
      </c>
      <c r="AG2136" t="s">
        <v>1597</v>
      </c>
      <c r="AM2136" t="s">
        <v>222</v>
      </c>
      <c r="AN2136" t="s">
        <v>258</v>
      </c>
      <c r="AP2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Row],[Comentário]]=back!C2137,back!B2137,""))))))))</f>
        <v/>
      </c>
      <c r="AQ2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7" spans="1:44" x14ac:dyDescent="0.25">
      <c r="A2137" t="s">
        <v>5298</v>
      </c>
      <c r="B2137">
        <v>136325592</v>
      </c>
      <c r="C2137" t="s">
        <v>62</v>
      </c>
      <c r="E2137">
        <v>27529777</v>
      </c>
      <c r="F2137" t="s">
        <v>1587</v>
      </c>
      <c r="G2137" t="s">
        <v>101</v>
      </c>
      <c r="I2137">
        <v>40491395</v>
      </c>
      <c r="J2137" t="s">
        <v>1586</v>
      </c>
      <c r="K2137" s="9">
        <v>45644.693148148152</v>
      </c>
      <c r="L2137" s="9">
        <v>45644.692418981482</v>
      </c>
      <c r="M2137" s="9">
        <v>45644.693148148152</v>
      </c>
      <c r="N2137" t="s">
        <v>62</v>
      </c>
      <c r="O2137" t="s">
        <v>62</v>
      </c>
      <c r="P2137" s="8">
        <v>45644</v>
      </c>
      <c r="Q2137" t="s">
        <v>3864</v>
      </c>
      <c r="R2137" t="s">
        <v>4630</v>
      </c>
      <c r="Y2137" t="s">
        <v>1588</v>
      </c>
      <c r="Z2137" t="s">
        <v>106</v>
      </c>
      <c r="AA2137" t="s">
        <v>107</v>
      </c>
      <c r="AB2137" t="s">
        <v>110</v>
      </c>
      <c r="AC2137">
        <v>4567900</v>
      </c>
      <c r="AD2137" t="s">
        <v>1154</v>
      </c>
      <c r="AE2137" t="s">
        <v>1589</v>
      </c>
      <c r="AF2137">
        <v>1366</v>
      </c>
      <c r="AG2137" t="s">
        <v>1590</v>
      </c>
      <c r="AM2137" t="s">
        <v>222</v>
      </c>
      <c r="AN2137" t="s">
        <v>1474</v>
      </c>
      <c r="AP2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Row],[Comentário]]=back!C2138,back!B2138,""))))))))</f>
        <v/>
      </c>
      <c r="AQ2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8" spans="1:44" x14ac:dyDescent="0.25">
      <c r="A2138" t="s">
        <v>5298</v>
      </c>
      <c r="B2138">
        <v>136324828</v>
      </c>
      <c r="C2138" t="s">
        <v>62</v>
      </c>
      <c r="E2138">
        <v>27529752</v>
      </c>
      <c r="F2138" t="s">
        <v>1579</v>
      </c>
      <c r="G2138" t="s">
        <v>101</v>
      </c>
      <c r="I2138">
        <v>40491411</v>
      </c>
      <c r="J2138" t="s">
        <v>1578</v>
      </c>
      <c r="K2138" s="9">
        <v>45644.688657407409</v>
      </c>
      <c r="L2138" s="9">
        <v>45644.687164351853</v>
      </c>
      <c r="M2138" s="9">
        <v>45644.688657407409</v>
      </c>
      <c r="N2138" t="s">
        <v>62</v>
      </c>
      <c r="O2138" t="s">
        <v>62</v>
      </c>
      <c r="P2138" s="8">
        <v>45644</v>
      </c>
      <c r="Q2138" t="s">
        <v>3864</v>
      </c>
      <c r="R2138" t="s">
        <v>4038</v>
      </c>
      <c r="S2138" t="s">
        <v>1580</v>
      </c>
      <c r="T2138" t="s">
        <v>1581</v>
      </c>
      <c r="V2138">
        <v>5511984310600</v>
      </c>
      <c r="Y2138" t="s">
        <v>1582</v>
      </c>
      <c r="Z2138" t="s">
        <v>106</v>
      </c>
      <c r="AA2138" t="s">
        <v>107</v>
      </c>
      <c r="AB2138" t="s">
        <v>1583</v>
      </c>
      <c r="AC2138">
        <v>12980000</v>
      </c>
      <c r="AD2138" t="s">
        <v>1584</v>
      </c>
      <c r="AE2138" t="s">
        <v>1585</v>
      </c>
      <c r="AF2138">
        <v>451</v>
      </c>
      <c r="AM2138" t="s">
        <v>222</v>
      </c>
      <c r="AN2138" t="s">
        <v>108</v>
      </c>
      <c r="AP2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Row],[Comentário]]=back!C2139,back!B2139,""))))))))</f>
        <v/>
      </c>
      <c r="AQ2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9" spans="1:44" x14ac:dyDescent="0.25">
      <c r="A2139" t="s">
        <v>5298</v>
      </c>
      <c r="B2139">
        <v>136324383</v>
      </c>
      <c r="C2139" t="s">
        <v>62</v>
      </c>
      <c r="E2139">
        <v>27500596</v>
      </c>
      <c r="F2139" t="s">
        <v>3655</v>
      </c>
      <c r="G2139" t="s">
        <v>101</v>
      </c>
      <c r="I2139">
        <v>40466710</v>
      </c>
      <c r="J2139" t="s">
        <v>3654</v>
      </c>
      <c r="K2139" s="9">
        <v>45644.686261574076</v>
      </c>
      <c r="L2139" s="9">
        <v>45644.686041666668</v>
      </c>
      <c r="M2139" s="9">
        <v>45644.686261574076</v>
      </c>
      <c r="N2139" t="s">
        <v>62</v>
      </c>
      <c r="O2139" t="s">
        <v>62</v>
      </c>
      <c r="P2139" s="8">
        <v>45644</v>
      </c>
      <c r="Q2139" t="s">
        <v>3864</v>
      </c>
      <c r="R2139" t="s">
        <v>4631</v>
      </c>
      <c r="S2139" t="s">
        <v>3656</v>
      </c>
      <c r="T2139" t="s">
        <v>3657</v>
      </c>
      <c r="Y2139" t="s">
        <v>3658</v>
      </c>
      <c r="Z2139" t="s">
        <v>106</v>
      </c>
      <c r="AA2139" t="s">
        <v>315</v>
      </c>
      <c r="AB2139" t="s">
        <v>3659</v>
      </c>
      <c r="AC2139">
        <v>87600000</v>
      </c>
      <c r="AD2139" t="s">
        <v>3660</v>
      </c>
      <c r="AE2139" t="s">
        <v>3661</v>
      </c>
      <c r="AF2139">
        <v>0</v>
      </c>
      <c r="AG2139" t="s">
        <v>3662</v>
      </c>
      <c r="AM2139" t="s">
        <v>222</v>
      </c>
      <c r="AN2139" t="s">
        <v>261</v>
      </c>
      <c r="AP2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Row],[Comentário]]=back!C2140,back!B2140,""))))))))</f>
        <v/>
      </c>
      <c r="AQ2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0" spans="1:44" x14ac:dyDescent="0.25">
      <c r="A2140" t="s">
        <v>5298</v>
      </c>
      <c r="B2140">
        <v>136324351</v>
      </c>
      <c r="C2140" t="s">
        <v>62</v>
      </c>
      <c r="E2140">
        <v>27500596</v>
      </c>
      <c r="F2140" t="s">
        <v>3655</v>
      </c>
      <c r="G2140" t="s">
        <v>101</v>
      </c>
      <c r="I2140">
        <v>40466710</v>
      </c>
      <c r="J2140" t="s">
        <v>3654</v>
      </c>
      <c r="K2140" s="9">
        <v>45644.686076388891</v>
      </c>
      <c r="L2140" s="9">
        <v>45644.685798611114</v>
      </c>
      <c r="M2140" s="9">
        <v>45644.686076388891</v>
      </c>
      <c r="N2140" t="s">
        <v>62</v>
      </c>
      <c r="O2140" t="s">
        <v>62</v>
      </c>
      <c r="P2140" s="8">
        <v>45644</v>
      </c>
      <c r="Q2140" t="s">
        <v>3864</v>
      </c>
      <c r="R2140" t="s">
        <v>4632</v>
      </c>
      <c r="S2140" t="s">
        <v>3656</v>
      </c>
      <c r="T2140" t="s">
        <v>3657</v>
      </c>
      <c r="Y2140" t="s">
        <v>3658</v>
      </c>
      <c r="Z2140" t="s">
        <v>106</v>
      </c>
      <c r="AA2140" t="s">
        <v>315</v>
      </c>
      <c r="AB2140" t="s">
        <v>3659</v>
      </c>
      <c r="AC2140">
        <v>87600000</v>
      </c>
      <c r="AD2140" t="s">
        <v>3660</v>
      </c>
      <c r="AE2140" t="s">
        <v>3661</v>
      </c>
      <c r="AF2140">
        <v>0</v>
      </c>
      <c r="AG2140" t="s">
        <v>3662</v>
      </c>
      <c r="AM2140" t="s">
        <v>222</v>
      </c>
      <c r="AN2140" t="s">
        <v>261</v>
      </c>
      <c r="AP2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Row],[Comentário]]=back!C2141,back!B2141,""))))))))</f>
        <v/>
      </c>
      <c r="AQ2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1" spans="1:44" x14ac:dyDescent="0.25">
      <c r="A2141" t="s">
        <v>5298</v>
      </c>
      <c r="B2141">
        <v>136323526</v>
      </c>
      <c r="C2141" t="s">
        <v>62</v>
      </c>
      <c r="E2141">
        <v>27500387</v>
      </c>
      <c r="F2141" t="s">
        <v>3649</v>
      </c>
      <c r="G2141" t="s">
        <v>101</v>
      </c>
      <c r="I2141">
        <v>40466632</v>
      </c>
      <c r="J2141" t="s">
        <v>3648</v>
      </c>
      <c r="K2141" s="9">
        <v>45644.681377314817</v>
      </c>
      <c r="L2141" s="9">
        <v>45644.681215277778</v>
      </c>
      <c r="M2141" s="9">
        <v>45644.681388888886</v>
      </c>
      <c r="N2141" t="s">
        <v>62</v>
      </c>
      <c r="O2141" t="s">
        <v>62</v>
      </c>
      <c r="P2141" s="8">
        <v>45644</v>
      </c>
      <c r="Q2141" t="s">
        <v>3864</v>
      </c>
      <c r="R2141" t="s">
        <v>4633</v>
      </c>
      <c r="S2141" t="s">
        <v>3650</v>
      </c>
      <c r="Y2141" t="s">
        <v>3651</v>
      </c>
      <c r="Z2141" t="s">
        <v>106</v>
      </c>
      <c r="AA2141" t="s">
        <v>107</v>
      </c>
      <c r="AB2141" t="s">
        <v>110</v>
      </c>
      <c r="AC2141">
        <v>4061001</v>
      </c>
      <c r="AD2141" t="s">
        <v>3652</v>
      </c>
      <c r="AE2141" t="s">
        <v>3653</v>
      </c>
      <c r="AF2141">
        <v>1470</v>
      </c>
      <c r="AM2141" t="s">
        <v>222</v>
      </c>
      <c r="AN2141" t="s">
        <v>261</v>
      </c>
      <c r="AP2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Row],[Comentário]]=back!C2142,back!B2142,""))))))))</f>
        <v/>
      </c>
      <c r="AQ2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2" spans="1:44" x14ac:dyDescent="0.25">
      <c r="A2142" t="s">
        <v>5298</v>
      </c>
      <c r="B2142">
        <v>136322519</v>
      </c>
      <c r="C2142" t="s">
        <v>62</v>
      </c>
      <c r="E2142">
        <v>27500160</v>
      </c>
      <c r="F2142" t="s">
        <v>4822</v>
      </c>
      <c r="G2142" t="s">
        <v>101</v>
      </c>
      <c r="I2142">
        <v>40466480</v>
      </c>
      <c r="J2142" t="s">
        <v>1623</v>
      </c>
      <c r="K2142" s="9">
        <v>45644.67560185185</v>
      </c>
      <c r="L2142" s="9">
        <v>45644.674050925925</v>
      </c>
      <c r="M2142" s="9">
        <v>45644.67560185185</v>
      </c>
      <c r="N2142" t="s">
        <v>62</v>
      </c>
      <c r="O2142" t="s">
        <v>62</v>
      </c>
      <c r="P2142" s="8">
        <v>45644</v>
      </c>
      <c r="Q2142" t="s">
        <v>3864</v>
      </c>
      <c r="R2142" t="s">
        <v>4048</v>
      </c>
      <c r="S2142" t="s">
        <v>1624</v>
      </c>
      <c r="Y2142" t="s">
        <v>1625</v>
      </c>
      <c r="Z2142" t="s">
        <v>106</v>
      </c>
      <c r="AA2142" t="s">
        <v>107</v>
      </c>
      <c r="AB2142" t="s">
        <v>1626</v>
      </c>
      <c r="AC2142">
        <v>6612060</v>
      </c>
      <c r="AD2142" t="s">
        <v>1627</v>
      </c>
      <c r="AE2142" t="s">
        <v>1628</v>
      </c>
      <c r="AF2142">
        <v>326</v>
      </c>
      <c r="AM2142" t="s">
        <v>222</v>
      </c>
      <c r="AN2142" t="s">
        <v>108</v>
      </c>
      <c r="AP2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Row],[Comentário]]=back!C2143,back!B2143,""))))))))</f>
        <v/>
      </c>
      <c r="AQ2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3" spans="1:44" x14ac:dyDescent="0.25">
      <c r="A2143" t="s">
        <v>5298</v>
      </c>
      <c r="B2143">
        <v>136322235</v>
      </c>
      <c r="C2143" t="s">
        <v>62</v>
      </c>
      <c r="E2143">
        <v>27499690</v>
      </c>
      <c r="F2143" t="s">
        <v>1571</v>
      </c>
      <c r="G2143" t="s">
        <v>101</v>
      </c>
      <c r="I2143">
        <v>40466305</v>
      </c>
      <c r="J2143" t="s">
        <v>1570</v>
      </c>
      <c r="K2143" s="9">
        <v>45644.674039351848</v>
      </c>
      <c r="L2143" s="9">
        <v>45644.673032407409</v>
      </c>
      <c r="M2143" s="9">
        <v>45644.674039351848</v>
      </c>
      <c r="N2143" t="s">
        <v>62</v>
      </c>
      <c r="O2143" t="s">
        <v>62</v>
      </c>
      <c r="P2143" s="8">
        <v>45644</v>
      </c>
      <c r="Q2143" t="s">
        <v>3864</v>
      </c>
      <c r="R2143" t="s">
        <v>4035</v>
      </c>
      <c r="S2143" t="s">
        <v>1572</v>
      </c>
      <c r="T2143" t="s">
        <v>1573</v>
      </c>
      <c r="Y2143" t="s">
        <v>1574</v>
      </c>
      <c r="Z2143" t="s">
        <v>106</v>
      </c>
      <c r="AA2143" t="s">
        <v>128</v>
      </c>
      <c r="AB2143" t="s">
        <v>1575</v>
      </c>
      <c r="AC2143">
        <v>75460000</v>
      </c>
      <c r="AD2143" t="s">
        <v>161</v>
      </c>
      <c r="AE2143" t="s">
        <v>1576</v>
      </c>
      <c r="AF2143">
        <v>0</v>
      </c>
      <c r="AG2143" t="s">
        <v>1577</v>
      </c>
      <c r="AM2143" t="s">
        <v>222</v>
      </c>
      <c r="AN2143" t="s">
        <v>261</v>
      </c>
      <c r="AP2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Row],[Comentário]]=back!C2144,back!B2144,""))))))))</f>
        <v/>
      </c>
      <c r="AQ2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4" spans="1:44" x14ac:dyDescent="0.25">
      <c r="A2144" t="s">
        <v>5298</v>
      </c>
      <c r="B2144">
        <v>136320672</v>
      </c>
      <c r="C2144" t="s">
        <v>62</v>
      </c>
      <c r="E2144">
        <v>26698837</v>
      </c>
      <c r="F2144" t="s">
        <v>1431</v>
      </c>
      <c r="G2144" t="s">
        <v>101</v>
      </c>
      <c r="I2144">
        <v>39815548</v>
      </c>
      <c r="J2144" t="s">
        <v>1430</v>
      </c>
      <c r="K2144" s="9">
        <v>45644.665219907409</v>
      </c>
      <c r="L2144" s="9">
        <v>45644.663981481484</v>
      </c>
      <c r="M2144" s="9">
        <v>45644.665219907409</v>
      </c>
      <c r="N2144" t="s">
        <v>62</v>
      </c>
      <c r="O2144" t="s">
        <v>62</v>
      </c>
      <c r="P2144" s="8">
        <v>45644</v>
      </c>
      <c r="Q2144" t="s">
        <v>3864</v>
      </c>
      <c r="R2144" t="s">
        <v>4634</v>
      </c>
      <c r="S2144" t="s">
        <v>1432</v>
      </c>
      <c r="T2144" t="s">
        <v>1433</v>
      </c>
      <c r="U2144" t="s">
        <v>1434</v>
      </c>
      <c r="V2144">
        <v>5519997664713</v>
      </c>
      <c r="Y2144" t="s">
        <v>1435</v>
      </c>
      <c r="Z2144" t="s">
        <v>106</v>
      </c>
      <c r="AA2144" t="s">
        <v>107</v>
      </c>
      <c r="AB2144" t="s">
        <v>1436</v>
      </c>
      <c r="AC2144">
        <v>13650000</v>
      </c>
      <c r="AD2144" t="s">
        <v>1437</v>
      </c>
      <c r="AE2144" t="s">
        <v>1438</v>
      </c>
      <c r="AF2144">
        <v>124</v>
      </c>
      <c r="AM2144" t="s">
        <v>1410</v>
      </c>
      <c r="AN2144" t="s">
        <v>261</v>
      </c>
      <c r="AP2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Row],[Comentário]]=back!C2145,back!B2145,""))))))))</f>
        <v/>
      </c>
      <c r="AQ2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5" spans="1:44" x14ac:dyDescent="0.25">
      <c r="A2145" t="s">
        <v>5298</v>
      </c>
      <c r="B2145">
        <v>136320261</v>
      </c>
      <c r="C2145" t="s">
        <v>62</v>
      </c>
      <c r="E2145">
        <v>26698837</v>
      </c>
      <c r="F2145" t="s">
        <v>1431</v>
      </c>
      <c r="G2145" t="s">
        <v>101</v>
      </c>
      <c r="I2145">
        <v>39815548</v>
      </c>
      <c r="J2145" t="s">
        <v>1430</v>
      </c>
      <c r="K2145" s="9">
        <v>45644.663344907407</v>
      </c>
      <c r="L2145" s="9">
        <v>45644.660694444443</v>
      </c>
      <c r="M2145" s="9">
        <v>45644.663344907407</v>
      </c>
      <c r="N2145" t="s">
        <v>62</v>
      </c>
      <c r="O2145" t="s">
        <v>62</v>
      </c>
      <c r="P2145" s="8">
        <v>45644</v>
      </c>
      <c r="Q2145" t="s">
        <v>3864</v>
      </c>
      <c r="R2145" t="s">
        <v>4635</v>
      </c>
      <c r="S2145" t="s">
        <v>1432</v>
      </c>
      <c r="T2145" t="s">
        <v>1433</v>
      </c>
      <c r="U2145" t="s">
        <v>1434</v>
      </c>
      <c r="V2145">
        <v>5519997664713</v>
      </c>
      <c r="Y2145" t="s">
        <v>1435</v>
      </c>
      <c r="Z2145" t="s">
        <v>106</v>
      </c>
      <c r="AA2145" t="s">
        <v>107</v>
      </c>
      <c r="AB2145" t="s">
        <v>1436</v>
      </c>
      <c r="AC2145">
        <v>13650000</v>
      </c>
      <c r="AD2145" t="s">
        <v>1437</v>
      </c>
      <c r="AE2145" t="s">
        <v>1438</v>
      </c>
      <c r="AF2145">
        <v>124</v>
      </c>
      <c r="AM2145" t="s">
        <v>1410</v>
      </c>
      <c r="AN2145" t="s">
        <v>261</v>
      </c>
      <c r="AP2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Row],[Comentário]]=back!C2146,back!B2146,""))))))))</f>
        <v/>
      </c>
      <c r="AQ2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6" spans="1:44" x14ac:dyDescent="0.25">
      <c r="A2146" t="s">
        <v>5298</v>
      </c>
      <c r="B2146">
        <v>136319799</v>
      </c>
      <c r="C2146" t="s">
        <v>62</v>
      </c>
      <c r="E2146">
        <v>26698837</v>
      </c>
      <c r="F2146" t="s">
        <v>1431</v>
      </c>
      <c r="G2146" t="s">
        <v>101</v>
      </c>
      <c r="I2146">
        <v>39815548</v>
      </c>
      <c r="J2146" t="s">
        <v>1430</v>
      </c>
      <c r="K2146" s="9">
        <v>45644.660729166666</v>
      </c>
      <c r="L2146" s="9">
        <v>45644.660254629627</v>
      </c>
      <c r="M2146" s="9">
        <v>45644.660729166666</v>
      </c>
      <c r="N2146" t="s">
        <v>62</v>
      </c>
      <c r="O2146" t="s">
        <v>62</v>
      </c>
      <c r="P2146" s="8">
        <v>45644</v>
      </c>
      <c r="Q2146" t="s">
        <v>3864</v>
      </c>
      <c r="R2146" t="s">
        <v>4636</v>
      </c>
      <c r="S2146" t="s">
        <v>1432</v>
      </c>
      <c r="T2146" t="s">
        <v>1433</v>
      </c>
      <c r="U2146" t="s">
        <v>1434</v>
      </c>
      <c r="V2146">
        <v>5519997664713</v>
      </c>
      <c r="Y2146" t="s">
        <v>1435</v>
      </c>
      <c r="Z2146" t="s">
        <v>106</v>
      </c>
      <c r="AA2146" t="s">
        <v>107</v>
      </c>
      <c r="AB2146" t="s">
        <v>1436</v>
      </c>
      <c r="AC2146">
        <v>13650000</v>
      </c>
      <c r="AD2146" t="s">
        <v>1437</v>
      </c>
      <c r="AE2146" t="s">
        <v>1438</v>
      </c>
      <c r="AF2146">
        <v>124</v>
      </c>
      <c r="AM2146" t="s">
        <v>1410</v>
      </c>
      <c r="AN2146" t="s">
        <v>261</v>
      </c>
      <c r="AP2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Row],[Comentário]]=back!C2147,back!B2147,""))))))))</f>
        <v/>
      </c>
      <c r="AQ2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7" spans="1:44" x14ac:dyDescent="0.25">
      <c r="A2147" t="s">
        <v>5298</v>
      </c>
      <c r="B2147">
        <v>136318947</v>
      </c>
      <c r="C2147" t="s">
        <v>62</v>
      </c>
      <c r="E2147">
        <v>26698834</v>
      </c>
      <c r="F2147" t="s">
        <v>1423</v>
      </c>
      <c r="G2147" t="s">
        <v>101</v>
      </c>
      <c r="I2147">
        <v>39815547</v>
      </c>
      <c r="J2147" t="s">
        <v>1422</v>
      </c>
      <c r="K2147" s="9">
        <v>45644.656284722223</v>
      </c>
      <c r="L2147" s="9">
        <v>45644.654618055552</v>
      </c>
      <c r="M2147" s="9">
        <v>45644.656284722223</v>
      </c>
      <c r="N2147" t="s">
        <v>62</v>
      </c>
      <c r="O2147" t="s">
        <v>62</v>
      </c>
      <c r="P2147" s="8">
        <v>45644</v>
      </c>
      <c r="Q2147" t="s">
        <v>3864</v>
      </c>
      <c r="R2147" t="s">
        <v>4637</v>
      </c>
      <c r="S2147" t="s">
        <v>1424</v>
      </c>
      <c r="Y2147" t="s">
        <v>1425</v>
      </c>
      <c r="Z2147" t="s">
        <v>106</v>
      </c>
      <c r="AA2147" t="s">
        <v>159</v>
      </c>
      <c r="AB2147" t="s">
        <v>1426</v>
      </c>
      <c r="AC2147">
        <v>33201003</v>
      </c>
      <c r="AD2147" t="s">
        <v>1427</v>
      </c>
      <c r="AE2147" t="s">
        <v>1428</v>
      </c>
      <c r="AF2147">
        <v>3785</v>
      </c>
      <c r="AM2147" t="s">
        <v>1410</v>
      </c>
      <c r="AN2147" t="s">
        <v>1429</v>
      </c>
      <c r="AP2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Row],[Comentário]]=back!C2148,back!B2148,""))))))))</f>
        <v/>
      </c>
      <c r="AQ2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8" spans="1:44" x14ac:dyDescent="0.25">
      <c r="A2148" t="s">
        <v>5298</v>
      </c>
      <c r="B2148">
        <v>136318639</v>
      </c>
      <c r="C2148" t="s">
        <v>62</v>
      </c>
      <c r="E2148">
        <v>26698829</v>
      </c>
      <c r="F2148" t="s">
        <v>4958</v>
      </c>
      <c r="G2148" t="s">
        <v>101</v>
      </c>
      <c r="I2148">
        <v>39815542</v>
      </c>
      <c r="J2148" t="s">
        <v>3429</v>
      </c>
      <c r="K2148" s="9">
        <v>45644.654560185183</v>
      </c>
      <c r="L2148" s="9">
        <v>45644.653634259259</v>
      </c>
      <c r="M2148" s="9">
        <v>45644.654560185183</v>
      </c>
      <c r="N2148" t="s">
        <v>62</v>
      </c>
      <c r="O2148" t="s">
        <v>62</v>
      </c>
      <c r="P2148" s="8">
        <v>45644</v>
      </c>
      <c r="Q2148" t="s">
        <v>3864</v>
      </c>
      <c r="R2148" t="s">
        <v>4638</v>
      </c>
      <c r="S2148" t="s">
        <v>3430</v>
      </c>
      <c r="T2148" t="s">
        <v>3431</v>
      </c>
      <c r="V2148">
        <v>556235124426</v>
      </c>
      <c r="Y2148" t="s">
        <v>3432</v>
      </c>
      <c r="Z2148" t="s">
        <v>106</v>
      </c>
      <c r="AA2148" t="s">
        <v>128</v>
      </c>
      <c r="AB2148" t="s">
        <v>3433</v>
      </c>
      <c r="AC2148">
        <v>75251722</v>
      </c>
      <c r="AD2148" t="s">
        <v>3434</v>
      </c>
      <c r="AE2148" t="s">
        <v>3435</v>
      </c>
      <c r="AF2148">
        <v>0</v>
      </c>
      <c r="AG2148" t="s">
        <v>3436</v>
      </c>
      <c r="AM2148" t="s">
        <v>1410</v>
      </c>
      <c r="AN2148" t="s">
        <v>261</v>
      </c>
      <c r="AP2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Row],[Comentário]]=back!C2149,back!B2149,""))))))))</f>
        <v/>
      </c>
      <c r="AQ2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9" spans="1:44" x14ac:dyDescent="0.25">
      <c r="A2149" t="s">
        <v>5298</v>
      </c>
      <c r="B2149">
        <v>136318475</v>
      </c>
      <c r="C2149" t="s">
        <v>62</v>
      </c>
      <c r="E2149">
        <v>26698829</v>
      </c>
      <c r="F2149" t="s">
        <v>4958</v>
      </c>
      <c r="G2149" t="s">
        <v>101</v>
      </c>
      <c r="I2149">
        <v>39815542</v>
      </c>
      <c r="J2149" t="s">
        <v>3429</v>
      </c>
      <c r="K2149" s="9">
        <v>45644.653738425928</v>
      </c>
      <c r="L2149" s="9">
        <v>45644.652974537035</v>
      </c>
      <c r="M2149" s="9">
        <v>45644.653738425928</v>
      </c>
      <c r="N2149" t="s">
        <v>62</v>
      </c>
      <c r="O2149" t="s">
        <v>62</v>
      </c>
      <c r="P2149" s="8">
        <v>45644</v>
      </c>
      <c r="Q2149" t="s">
        <v>3864</v>
      </c>
      <c r="R2149" t="s">
        <v>4639</v>
      </c>
      <c r="S2149" t="s">
        <v>3430</v>
      </c>
      <c r="T2149" t="s">
        <v>3431</v>
      </c>
      <c r="V2149">
        <v>556235124426</v>
      </c>
      <c r="Y2149" t="s">
        <v>3432</v>
      </c>
      <c r="Z2149" t="s">
        <v>106</v>
      </c>
      <c r="AA2149" t="s">
        <v>128</v>
      </c>
      <c r="AB2149" t="s">
        <v>3433</v>
      </c>
      <c r="AC2149">
        <v>75251722</v>
      </c>
      <c r="AD2149" t="s">
        <v>3434</v>
      </c>
      <c r="AE2149" t="s">
        <v>3435</v>
      </c>
      <c r="AF2149">
        <v>0</v>
      </c>
      <c r="AG2149" t="s">
        <v>3436</v>
      </c>
      <c r="AM2149" t="s">
        <v>1410</v>
      </c>
      <c r="AN2149" t="s">
        <v>261</v>
      </c>
      <c r="AP2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Row],[Comentário]]=back!C2150,back!B2150,""))))))))</f>
        <v/>
      </c>
      <c r="AQ2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0" spans="1:44" x14ac:dyDescent="0.25">
      <c r="A2150" t="s">
        <v>5298</v>
      </c>
      <c r="B2150">
        <v>136318343</v>
      </c>
      <c r="C2150" t="s">
        <v>62</v>
      </c>
      <c r="E2150">
        <v>26698829</v>
      </c>
      <c r="F2150" t="s">
        <v>4958</v>
      </c>
      <c r="G2150" t="s">
        <v>101</v>
      </c>
      <c r="I2150">
        <v>39815542</v>
      </c>
      <c r="J2150" t="s">
        <v>3429</v>
      </c>
      <c r="K2150" s="9">
        <v>45644.652986111112</v>
      </c>
      <c r="L2150" s="9">
        <v>45644.652280092596</v>
      </c>
      <c r="M2150" s="9">
        <v>45644.652986111112</v>
      </c>
      <c r="N2150" t="s">
        <v>62</v>
      </c>
      <c r="O2150" t="s">
        <v>62</v>
      </c>
      <c r="P2150" s="8">
        <v>45644</v>
      </c>
      <c r="Q2150" t="s">
        <v>3864</v>
      </c>
      <c r="R2150" t="s">
        <v>4640</v>
      </c>
      <c r="S2150" t="s">
        <v>3430</v>
      </c>
      <c r="T2150" t="s">
        <v>3431</v>
      </c>
      <c r="V2150">
        <v>556235124426</v>
      </c>
      <c r="Y2150" t="s">
        <v>3432</v>
      </c>
      <c r="Z2150" t="s">
        <v>106</v>
      </c>
      <c r="AA2150" t="s">
        <v>128</v>
      </c>
      <c r="AB2150" t="s">
        <v>3433</v>
      </c>
      <c r="AC2150">
        <v>75251722</v>
      </c>
      <c r="AD2150" t="s">
        <v>3434</v>
      </c>
      <c r="AE2150" t="s">
        <v>3435</v>
      </c>
      <c r="AF2150">
        <v>0</v>
      </c>
      <c r="AG2150" t="s">
        <v>3436</v>
      </c>
      <c r="AM2150" t="s">
        <v>1410</v>
      </c>
      <c r="AN2150" t="s">
        <v>261</v>
      </c>
      <c r="AP2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Row],[Comentário]]=back!C2151,back!B2151,""))))))))</f>
        <v/>
      </c>
      <c r="AQ2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1" spans="1:44" x14ac:dyDescent="0.25">
      <c r="A2151" t="s">
        <v>5298</v>
      </c>
      <c r="B2151">
        <v>136318201</v>
      </c>
      <c r="C2151" t="s">
        <v>62</v>
      </c>
      <c r="E2151">
        <v>28518096</v>
      </c>
      <c r="F2151" t="s">
        <v>2347</v>
      </c>
      <c r="G2151" t="s">
        <v>101</v>
      </c>
      <c r="I2151">
        <v>41015721</v>
      </c>
      <c r="J2151" t="s">
        <v>2346</v>
      </c>
      <c r="K2151" s="9">
        <v>45644.65216435185</v>
      </c>
      <c r="L2151" s="9">
        <v>45644.651886574073</v>
      </c>
      <c r="M2151" s="9">
        <v>45644.65216435185</v>
      </c>
      <c r="N2151" t="s">
        <v>62</v>
      </c>
      <c r="O2151" t="s">
        <v>62</v>
      </c>
      <c r="P2151" s="8">
        <v>45644</v>
      </c>
      <c r="Q2151" t="s">
        <v>3864</v>
      </c>
      <c r="R2151" t="s">
        <v>4526</v>
      </c>
      <c r="S2151" t="s">
        <v>2348</v>
      </c>
      <c r="Y2151" t="s">
        <v>2349</v>
      </c>
      <c r="Z2151" t="s">
        <v>106</v>
      </c>
      <c r="AA2151" t="s">
        <v>107</v>
      </c>
      <c r="AB2151" t="s">
        <v>235</v>
      </c>
      <c r="AC2151">
        <v>8572610</v>
      </c>
      <c r="AD2151" t="s">
        <v>2350</v>
      </c>
      <c r="AE2151" t="s">
        <v>2351</v>
      </c>
      <c r="AF2151">
        <v>419</v>
      </c>
      <c r="AM2151" t="s">
        <v>222</v>
      </c>
      <c r="AP2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Row],[Comentário]]=back!C2152,back!B2152,""))))))))</f>
        <v/>
      </c>
      <c r="AQ2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2" spans="1:44" x14ac:dyDescent="0.25">
      <c r="A2152" t="s">
        <v>5298</v>
      </c>
      <c r="B2152">
        <v>136316751</v>
      </c>
      <c r="C2152" t="s">
        <v>62</v>
      </c>
      <c r="E2152">
        <v>26698816</v>
      </c>
      <c r="F2152" t="s">
        <v>4860</v>
      </c>
      <c r="G2152" t="s">
        <v>101</v>
      </c>
      <c r="I2152">
        <v>39813244</v>
      </c>
      <c r="J2152" t="s">
        <v>3663</v>
      </c>
      <c r="K2152" s="9">
        <v>45644.644594907404</v>
      </c>
      <c r="L2152" s="9">
        <v>45644.643368055556</v>
      </c>
      <c r="M2152" s="9">
        <v>45644.644594907404</v>
      </c>
      <c r="N2152" t="s">
        <v>62</v>
      </c>
      <c r="O2152" t="s">
        <v>62</v>
      </c>
      <c r="P2152" s="8">
        <v>45644</v>
      </c>
      <c r="Q2152" t="s">
        <v>3864</v>
      </c>
      <c r="R2152" t="s">
        <v>4641</v>
      </c>
      <c r="S2152" t="s">
        <v>3664</v>
      </c>
      <c r="T2152" t="s">
        <v>3665</v>
      </c>
      <c r="Y2152" t="s">
        <v>3666</v>
      </c>
      <c r="Z2152" t="s">
        <v>106</v>
      </c>
      <c r="AA2152" t="s">
        <v>107</v>
      </c>
      <c r="AB2152" t="s">
        <v>243</v>
      </c>
      <c r="AC2152">
        <v>7034050</v>
      </c>
      <c r="AD2152" t="s">
        <v>3667</v>
      </c>
      <c r="AE2152" t="s">
        <v>3668</v>
      </c>
      <c r="AF2152">
        <v>172</v>
      </c>
      <c r="AG2152" t="s">
        <v>1391</v>
      </c>
      <c r="AM2152" t="s">
        <v>1410</v>
      </c>
      <c r="AN2152" t="s">
        <v>108</v>
      </c>
      <c r="AP2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Row],[Comentário]]=back!C2153,back!B2153,""))))))))</f>
        <v/>
      </c>
      <c r="AQ2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3" spans="1:44" x14ac:dyDescent="0.25">
      <c r="A2153" t="s">
        <v>5298</v>
      </c>
      <c r="B2153">
        <v>136314601</v>
      </c>
      <c r="C2153" t="s">
        <v>62</v>
      </c>
      <c r="E2153">
        <v>28507775</v>
      </c>
      <c r="F2153" t="s">
        <v>3670</v>
      </c>
      <c r="G2153" t="s">
        <v>101</v>
      </c>
      <c r="I2153">
        <v>41006974</v>
      </c>
      <c r="J2153" t="s">
        <v>3669</v>
      </c>
      <c r="K2153" s="9">
        <v>45644.633831018517</v>
      </c>
      <c r="L2153" s="9">
        <v>45644.631805555553</v>
      </c>
      <c r="M2153" s="9">
        <v>45644.633831018517</v>
      </c>
      <c r="N2153" t="s">
        <v>62</v>
      </c>
      <c r="O2153" t="s">
        <v>62</v>
      </c>
      <c r="P2153" s="8">
        <v>45644</v>
      </c>
      <c r="Q2153" t="s">
        <v>3864</v>
      </c>
      <c r="R2153" t="s">
        <v>4642</v>
      </c>
      <c r="S2153" t="s">
        <v>3671</v>
      </c>
      <c r="T2153" t="s">
        <v>3672</v>
      </c>
      <c r="V2153">
        <v>555137386106</v>
      </c>
      <c r="Z2153" t="s">
        <v>106</v>
      </c>
      <c r="AA2153" t="s">
        <v>1048</v>
      </c>
      <c r="AB2153" t="s">
        <v>3673</v>
      </c>
      <c r="AC2153">
        <v>95800000</v>
      </c>
      <c r="AD2153" t="s">
        <v>199</v>
      </c>
      <c r="AE2153" t="s">
        <v>3674</v>
      </c>
      <c r="AF2153">
        <v>2469</v>
      </c>
      <c r="AM2153" t="s">
        <v>119</v>
      </c>
      <c r="AP2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Row],[Comentário]]=back!C2154,back!B2154,""))))))))</f>
        <v/>
      </c>
      <c r="AQ2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4" spans="1:44" x14ac:dyDescent="0.25">
      <c r="A2154" t="s">
        <v>5298</v>
      </c>
      <c r="B2154">
        <v>136303883</v>
      </c>
      <c r="C2154" t="s">
        <v>62</v>
      </c>
      <c r="E2154">
        <v>28507775</v>
      </c>
      <c r="F2154" t="s">
        <v>3670</v>
      </c>
      <c r="G2154" t="s">
        <v>101</v>
      </c>
      <c r="I2154">
        <v>41006974</v>
      </c>
      <c r="J2154" t="s">
        <v>3669</v>
      </c>
      <c r="K2154" s="9">
        <v>45644.579386574071</v>
      </c>
      <c r="L2154" s="9">
        <v>45644.578182870369</v>
      </c>
      <c r="M2154" s="9">
        <v>45644.579386574071</v>
      </c>
      <c r="N2154" t="s">
        <v>62</v>
      </c>
      <c r="O2154" t="s">
        <v>62</v>
      </c>
      <c r="P2154" s="8">
        <v>45644</v>
      </c>
      <c r="Q2154" t="s">
        <v>3864</v>
      </c>
      <c r="R2154" t="s">
        <v>4642</v>
      </c>
      <c r="S2154" t="s">
        <v>3671</v>
      </c>
      <c r="T2154" t="s">
        <v>3672</v>
      </c>
      <c r="V2154">
        <v>555137386106</v>
      </c>
      <c r="Z2154" t="s">
        <v>106</v>
      </c>
      <c r="AA2154" t="s">
        <v>1048</v>
      </c>
      <c r="AB2154" t="s">
        <v>3673</v>
      </c>
      <c r="AC2154">
        <v>95800000</v>
      </c>
      <c r="AD2154" t="s">
        <v>199</v>
      </c>
      <c r="AE2154" t="s">
        <v>3674</v>
      </c>
      <c r="AF2154">
        <v>2469</v>
      </c>
      <c r="AM2154" t="s">
        <v>119</v>
      </c>
      <c r="AP2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Row],[Comentário]]=back!C2155,back!B2155,""))))))))</f>
        <v/>
      </c>
      <c r="AQ2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5" spans="1:44" x14ac:dyDescent="0.25">
      <c r="A2155" t="s">
        <v>5298</v>
      </c>
      <c r="B2155">
        <v>136303722</v>
      </c>
      <c r="C2155" t="s">
        <v>62</v>
      </c>
      <c r="E2155">
        <v>28507775</v>
      </c>
      <c r="F2155" t="s">
        <v>3670</v>
      </c>
      <c r="G2155" t="s">
        <v>101</v>
      </c>
      <c r="I2155">
        <v>41006974</v>
      </c>
      <c r="J2155" t="s">
        <v>3669</v>
      </c>
      <c r="K2155" s="9">
        <v>45644.578229166669</v>
      </c>
      <c r="L2155" s="9">
        <v>45644.577824074076</v>
      </c>
      <c r="M2155" s="9">
        <v>45644.578229166669</v>
      </c>
      <c r="N2155" t="s">
        <v>62</v>
      </c>
      <c r="O2155" t="s">
        <v>62</v>
      </c>
      <c r="P2155" s="8">
        <v>45644</v>
      </c>
      <c r="Q2155" t="s">
        <v>3864</v>
      </c>
      <c r="R2155" t="s">
        <v>4642</v>
      </c>
      <c r="S2155" t="s">
        <v>3671</v>
      </c>
      <c r="T2155" t="s">
        <v>3672</v>
      </c>
      <c r="V2155">
        <v>555137386106</v>
      </c>
      <c r="Z2155" t="s">
        <v>106</v>
      </c>
      <c r="AA2155" t="s">
        <v>1048</v>
      </c>
      <c r="AB2155" t="s">
        <v>3673</v>
      </c>
      <c r="AC2155">
        <v>95800000</v>
      </c>
      <c r="AD2155" t="s">
        <v>199</v>
      </c>
      <c r="AE2155" t="s">
        <v>3674</v>
      </c>
      <c r="AF2155">
        <v>2469</v>
      </c>
      <c r="AM2155" t="s">
        <v>119</v>
      </c>
      <c r="AP2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Row],[Comentário]]=back!C2156,back!B2156,""))))))))</f>
        <v/>
      </c>
      <c r="AQ2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6" spans="1:44" x14ac:dyDescent="0.25">
      <c r="A2156" t="s">
        <v>5298</v>
      </c>
      <c r="B2156">
        <v>136303657</v>
      </c>
      <c r="C2156" t="s">
        <v>62</v>
      </c>
      <c r="E2156">
        <v>28507775</v>
      </c>
      <c r="F2156" t="s">
        <v>3670</v>
      </c>
      <c r="G2156" t="s">
        <v>101</v>
      </c>
      <c r="I2156">
        <v>41006974</v>
      </c>
      <c r="J2156" t="s">
        <v>3669</v>
      </c>
      <c r="K2156" s="9">
        <v>45644.577789351853</v>
      </c>
      <c r="L2156" s="9">
        <v>45644.576215277775</v>
      </c>
      <c r="M2156" s="9">
        <v>45644.577800925923</v>
      </c>
      <c r="N2156" t="s">
        <v>62</v>
      </c>
      <c r="O2156" t="s">
        <v>62</v>
      </c>
      <c r="P2156" s="8">
        <v>45644</v>
      </c>
      <c r="Q2156" t="s">
        <v>3864</v>
      </c>
      <c r="R2156" t="s">
        <v>4642</v>
      </c>
      <c r="S2156" t="s">
        <v>3671</v>
      </c>
      <c r="T2156" t="s">
        <v>3672</v>
      </c>
      <c r="V2156">
        <v>555137386106</v>
      </c>
      <c r="Z2156" t="s">
        <v>106</v>
      </c>
      <c r="AA2156" t="s">
        <v>1048</v>
      </c>
      <c r="AB2156" t="s">
        <v>3673</v>
      </c>
      <c r="AC2156">
        <v>95800000</v>
      </c>
      <c r="AD2156" t="s">
        <v>199</v>
      </c>
      <c r="AE2156" t="s">
        <v>3674</v>
      </c>
      <c r="AF2156">
        <v>2469</v>
      </c>
      <c r="AM2156" t="s">
        <v>119</v>
      </c>
      <c r="AP2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Row],[Comentário]]=back!C2157,back!B2157,""))))))))</f>
        <v/>
      </c>
      <c r="AQ2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7" spans="1:44" x14ac:dyDescent="0.25">
      <c r="A2157" t="s">
        <v>5298</v>
      </c>
      <c r="B2157">
        <v>136296716</v>
      </c>
      <c r="C2157" t="s">
        <v>62</v>
      </c>
      <c r="E2157">
        <v>26698813</v>
      </c>
      <c r="F2157" t="s">
        <v>1416</v>
      </c>
      <c r="G2157" t="s">
        <v>101</v>
      </c>
      <c r="I2157">
        <v>39813237</v>
      </c>
      <c r="J2157" t="s">
        <v>1415</v>
      </c>
      <c r="K2157" s="9">
        <v>45644.497581018521</v>
      </c>
      <c r="L2157" s="9">
        <v>45644.496979166666</v>
      </c>
      <c r="M2157" s="9">
        <v>45644.497581018521</v>
      </c>
      <c r="N2157" t="s">
        <v>62</v>
      </c>
      <c r="O2157" t="s">
        <v>62</v>
      </c>
      <c r="P2157" s="8">
        <v>45644</v>
      </c>
      <c r="Q2157" t="s">
        <v>3864</v>
      </c>
      <c r="R2157" t="s">
        <v>4643</v>
      </c>
      <c r="S2157" t="s">
        <v>1417</v>
      </c>
      <c r="Y2157" t="s">
        <v>1418</v>
      </c>
      <c r="Z2157" t="s">
        <v>106</v>
      </c>
      <c r="AA2157" t="s">
        <v>107</v>
      </c>
      <c r="AB2157" t="s">
        <v>1419</v>
      </c>
      <c r="AC2157">
        <v>7411680</v>
      </c>
      <c r="AD2157" t="s">
        <v>1420</v>
      </c>
      <c r="AE2157" t="s">
        <v>1421</v>
      </c>
      <c r="AF2157">
        <v>89</v>
      </c>
      <c r="AM2157" t="s">
        <v>1410</v>
      </c>
      <c r="AN2157" t="s">
        <v>108</v>
      </c>
      <c r="AP2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Row],[Comentário]]=back!C2158,back!B2158,""))))))))</f>
        <v/>
      </c>
      <c r="AQ2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8" spans="1:44" x14ac:dyDescent="0.25">
      <c r="A2158" t="s">
        <v>5298</v>
      </c>
      <c r="B2158">
        <v>136295987</v>
      </c>
      <c r="C2158" t="s">
        <v>62</v>
      </c>
      <c r="E2158">
        <v>26698664</v>
      </c>
      <c r="F2158" t="s">
        <v>1406</v>
      </c>
      <c r="G2158" t="s">
        <v>101</v>
      </c>
      <c r="I2158">
        <v>39812914</v>
      </c>
      <c r="J2158" t="s">
        <v>1405</v>
      </c>
      <c r="K2158" s="9">
        <v>45644.493113425924</v>
      </c>
      <c r="L2158" s="9">
        <v>45644.492118055554</v>
      </c>
      <c r="M2158" s="9">
        <v>45644.493113425924</v>
      </c>
      <c r="N2158" t="s">
        <v>62</v>
      </c>
      <c r="O2158" t="s">
        <v>62</v>
      </c>
      <c r="P2158" s="8">
        <v>45644</v>
      </c>
      <c r="Q2158" t="s">
        <v>3864</v>
      </c>
      <c r="R2158" t="s">
        <v>4644</v>
      </c>
      <c r="S2158" t="s">
        <v>1408</v>
      </c>
      <c r="Y2158" t="s">
        <v>1409</v>
      </c>
      <c r="Z2158" t="s">
        <v>106</v>
      </c>
      <c r="AA2158" t="s">
        <v>107</v>
      </c>
      <c r="AB2158" t="s">
        <v>1411</v>
      </c>
      <c r="AC2158">
        <v>13270190</v>
      </c>
      <c r="AD2158" t="s">
        <v>1412</v>
      </c>
      <c r="AE2158" t="s">
        <v>1413</v>
      </c>
      <c r="AF2158">
        <v>1451</v>
      </c>
      <c r="AG2158" t="s">
        <v>1414</v>
      </c>
      <c r="AM2158" t="s">
        <v>1410</v>
      </c>
      <c r="AN2158" t="s">
        <v>258</v>
      </c>
      <c r="AP2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Row],[Comentário]]=back!C2159,back!B2159,""))))))))</f>
        <v/>
      </c>
      <c r="AQ2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9" spans="1:44" x14ac:dyDescent="0.25">
      <c r="A2159" t="s">
        <v>5298</v>
      </c>
      <c r="B2159">
        <v>136291535</v>
      </c>
      <c r="C2159" t="s">
        <v>62</v>
      </c>
      <c r="E2159">
        <v>27296534</v>
      </c>
      <c r="F2159" t="s">
        <v>3687</v>
      </c>
      <c r="G2159" t="s">
        <v>101</v>
      </c>
      <c r="I2159">
        <v>40385588</v>
      </c>
      <c r="J2159" t="s">
        <v>3686</v>
      </c>
      <c r="K2159" s="9">
        <v>45644.469525462962</v>
      </c>
      <c r="L2159" s="9">
        <v>45644.469074074077</v>
      </c>
      <c r="M2159" s="9">
        <v>45644.469525462962</v>
      </c>
      <c r="N2159" t="s">
        <v>62</v>
      </c>
      <c r="O2159" t="s">
        <v>62</v>
      </c>
      <c r="P2159" s="8">
        <v>45644</v>
      </c>
      <c r="Q2159" t="s">
        <v>3864</v>
      </c>
      <c r="R2159" t="s">
        <v>4645</v>
      </c>
      <c r="S2159" t="s">
        <v>3688</v>
      </c>
      <c r="T2159" t="s">
        <v>3689</v>
      </c>
      <c r="Y2159" t="s">
        <v>3690</v>
      </c>
      <c r="Z2159" t="s">
        <v>106</v>
      </c>
      <c r="AA2159" t="s">
        <v>159</v>
      </c>
      <c r="AB2159" t="s">
        <v>3691</v>
      </c>
      <c r="AC2159">
        <v>37470000</v>
      </c>
      <c r="AD2159" t="s">
        <v>161</v>
      </c>
      <c r="AE2159" t="s">
        <v>3692</v>
      </c>
      <c r="AF2159">
        <v>44</v>
      </c>
      <c r="AM2159" t="s">
        <v>256</v>
      </c>
      <c r="AN2159" t="s">
        <v>258</v>
      </c>
      <c r="AP2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Row],[Comentário]]=back!C2160,back!B2160,""))))))))</f>
        <v/>
      </c>
      <c r="AQ2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0" spans="1:44" x14ac:dyDescent="0.25">
      <c r="A2160" t="s">
        <v>5298</v>
      </c>
      <c r="B2160">
        <v>136291066</v>
      </c>
      <c r="C2160" t="s">
        <v>62</v>
      </c>
      <c r="E2160">
        <v>26698670</v>
      </c>
      <c r="F2160" t="s">
        <v>4859</v>
      </c>
      <c r="G2160" t="s">
        <v>101</v>
      </c>
      <c r="I2160">
        <v>39812991</v>
      </c>
      <c r="J2160" t="s">
        <v>3700</v>
      </c>
      <c r="K2160" s="9">
        <v>45644.466979166667</v>
      </c>
      <c r="L2160" s="9">
        <v>45644.466689814813</v>
      </c>
      <c r="M2160" s="9">
        <v>45644.466990740744</v>
      </c>
      <c r="N2160" t="s">
        <v>62</v>
      </c>
      <c r="O2160" t="s">
        <v>62</v>
      </c>
      <c r="P2160" s="8">
        <v>45644</v>
      </c>
      <c r="Q2160" t="s">
        <v>3864</v>
      </c>
      <c r="R2160" t="s">
        <v>4646</v>
      </c>
      <c r="S2160" t="s">
        <v>3701</v>
      </c>
      <c r="V2160">
        <v>5521991197021</v>
      </c>
      <c r="Z2160" t="s">
        <v>106</v>
      </c>
      <c r="AA2160" t="s">
        <v>148</v>
      </c>
      <c r="AB2160" t="s">
        <v>149</v>
      </c>
      <c r="AC2160">
        <v>20940200</v>
      </c>
      <c r="AD2160" t="s">
        <v>1697</v>
      </c>
      <c r="AE2160" t="s">
        <v>3702</v>
      </c>
      <c r="AF2160">
        <v>129</v>
      </c>
      <c r="AG2160" t="s">
        <v>399</v>
      </c>
      <c r="AM2160" t="s">
        <v>1410</v>
      </c>
      <c r="AN2160" t="s">
        <v>3703</v>
      </c>
      <c r="AP2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Row],[Comentário]]=back!C2161,back!B2161,""))))))))</f>
        <v/>
      </c>
      <c r="AQ2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1" spans="1:44" x14ac:dyDescent="0.25">
      <c r="A2161" t="s">
        <v>5298</v>
      </c>
      <c r="B2161">
        <v>136289303</v>
      </c>
      <c r="C2161" t="s">
        <v>62</v>
      </c>
      <c r="E2161">
        <v>26698683</v>
      </c>
      <c r="F2161" t="s">
        <v>5261</v>
      </c>
      <c r="G2161" t="s">
        <v>101</v>
      </c>
      <c r="I2161">
        <v>39813196</v>
      </c>
      <c r="J2161" t="s">
        <v>3310</v>
      </c>
      <c r="K2161" s="9">
        <v>45644.458287037036</v>
      </c>
      <c r="L2161" s="9">
        <v>45644.457326388889</v>
      </c>
      <c r="M2161" s="9">
        <v>45644.458298611113</v>
      </c>
      <c r="N2161" t="s">
        <v>62</v>
      </c>
      <c r="O2161" t="s">
        <v>62</v>
      </c>
      <c r="P2161" s="8">
        <v>45644</v>
      </c>
      <c r="Q2161" t="s">
        <v>3864</v>
      </c>
      <c r="R2161" t="s">
        <v>4504</v>
      </c>
      <c r="S2161" t="s">
        <v>3311</v>
      </c>
      <c r="T2161" t="s">
        <v>3312</v>
      </c>
      <c r="V2161">
        <v>558433166874</v>
      </c>
      <c r="Z2161" t="s">
        <v>106</v>
      </c>
      <c r="AA2161" t="s">
        <v>432</v>
      </c>
      <c r="AB2161" t="s">
        <v>3313</v>
      </c>
      <c r="AC2161">
        <v>59600900</v>
      </c>
      <c r="AD2161" t="s">
        <v>161</v>
      </c>
      <c r="AE2161" t="s">
        <v>3314</v>
      </c>
      <c r="AF2161">
        <v>58</v>
      </c>
      <c r="AM2161" t="s">
        <v>1410</v>
      </c>
      <c r="AN2161" t="s">
        <v>108</v>
      </c>
      <c r="AP2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Row],[Comentário]]=back!C2162,back!B2162,""))))))))</f>
        <v/>
      </c>
      <c r="AQ2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2" spans="1:44" x14ac:dyDescent="0.25">
      <c r="A2162" t="s">
        <v>5298</v>
      </c>
      <c r="B2162">
        <v>136289008</v>
      </c>
      <c r="C2162" t="s">
        <v>62</v>
      </c>
      <c r="E2162">
        <v>27614859</v>
      </c>
      <c r="F2162" t="s">
        <v>3225</v>
      </c>
      <c r="G2162" t="s">
        <v>101</v>
      </c>
      <c r="I2162">
        <v>40541235</v>
      </c>
      <c r="J2162" t="s">
        <v>3224</v>
      </c>
      <c r="K2162" s="9">
        <v>45644.456944444442</v>
      </c>
      <c r="L2162" s="9">
        <v>45644.456712962965</v>
      </c>
      <c r="M2162" s="9">
        <v>45644.456944444442</v>
      </c>
      <c r="N2162" t="s">
        <v>62</v>
      </c>
      <c r="O2162" t="s">
        <v>62</v>
      </c>
      <c r="P2162" s="8">
        <v>45644</v>
      </c>
      <c r="Q2162" t="s">
        <v>3864</v>
      </c>
      <c r="R2162" t="s">
        <v>4531</v>
      </c>
      <c r="S2162" t="s">
        <v>3226</v>
      </c>
      <c r="T2162" t="s">
        <v>3227</v>
      </c>
      <c r="V2162">
        <v>552134163175</v>
      </c>
      <c r="Z2162" t="s">
        <v>106</v>
      </c>
      <c r="AA2162" t="s">
        <v>148</v>
      </c>
      <c r="AB2162" t="s">
        <v>149</v>
      </c>
      <c r="AC2162">
        <v>20941001</v>
      </c>
      <c r="AD2162" t="s">
        <v>1697</v>
      </c>
      <c r="AE2162" t="s">
        <v>3228</v>
      </c>
      <c r="AF2162">
        <v>337</v>
      </c>
      <c r="AM2162" t="s">
        <v>256</v>
      </c>
      <c r="AN2162" t="s">
        <v>258</v>
      </c>
      <c r="AP2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Row],[Comentário]]=back!C2163,back!B2163,""))))))))</f>
        <v/>
      </c>
      <c r="AQ2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3" spans="1:44" x14ac:dyDescent="0.25">
      <c r="A2163" t="s">
        <v>5298</v>
      </c>
      <c r="B2163">
        <v>136288981</v>
      </c>
      <c r="C2163" t="s">
        <v>62</v>
      </c>
      <c r="E2163">
        <v>27614859</v>
      </c>
      <c r="F2163" t="s">
        <v>3225</v>
      </c>
      <c r="G2163" t="s">
        <v>101</v>
      </c>
      <c r="I2163">
        <v>40541235</v>
      </c>
      <c r="J2163" t="s">
        <v>3224</v>
      </c>
      <c r="K2163" s="9">
        <v>45644.456782407404</v>
      </c>
      <c r="L2163" s="9">
        <v>45644.456203703703</v>
      </c>
      <c r="M2163" s="9">
        <v>45644.456782407404</v>
      </c>
      <c r="N2163" t="s">
        <v>62</v>
      </c>
      <c r="O2163" t="s">
        <v>62</v>
      </c>
      <c r="P2163" s="8">
        <v>45644</v>
      </c>
      <c r="Q2163" t="s">
        <v>3864</v>
      </c>
      <c r="R2163" t="s">
        <v>4532</v>
      </c>
      <c r="S2163" t="s">
        <v>3226</v>
      </c>
      <c r="T2163" t="s">
        <v>3227</v>
      </c>
      <c r="V2163">
        <v>552134163175</v>
      </c>
      <c r="Z2163" t="s">
        <v>106</v>
      </c>
      <c r="AA2163" t="s">
        <v>148</v>
      </c>
      <c r="AB2163" t="s">
        <v>149</v>
      </c>
      <c r="AC2163">
        <v>20941001</v>
      </c>
      <c r="AD2163" t="s">
        <v>1697</v>
      </c>
      <c r="AE2163" t="s">
        <v>3228</v>
      </c>
      <c r="AF2163">
        <v>337</v>
      </c>
      <c r="AM2163" t="s">
        <v>256</v>
      </c>
      <c r="AN2163" t="s">
        <v>258</v>
      </c>
      <c r="AP2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Row],[Comentário]]=back!C2164,back!B2164,""))))))))</f>
        <v/>
      </c>
      <c r="AQ2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4" spans="1:44" x14ac:dyDescent="0.25">
      <c r="A2164" t="s">
        <v>5298</v>
      </c>
      <c r="B2164">
        <v>136288866</v>
      </c>
      <c r="C2164" t="s">
        <v>62</v>
      </c>
      <c r="E2164">
        <v>27614859</v>
      </c>
      <c r="F2164" t="s">
        <v>3225</v>
      </c>
      <c r="G2164" t="s">
        <v>101</v>
      </c>
      <c r="I2164">
        <v>40541235</v>
      </c>
      <c r="J2164" t="s">
        <v>3224</v>
      </c>
      <c r="K2164" s="9">
        <v>45644.45621527778</v>
      </c>
      <c r="L2164" s="9">
        <v>45644.455925925926</v>
      </c>
      <c r="M2164" s="9">
        <v>45644.456226851849</v>
      </c>
      <c r="N2164" t="s">
        <v>62</v>
      </c>
      <c r="O2164" t="s">
        <v>62</v>
      </c>
      <c r="P2164" s="8">
        <v>45644</v>
      </c>
      <c r="Q2164" t="s">
        <v>3864</v>
      </c>
      <c r="R2164" t="s">
        <v>4533</v>
      </c>
      <c r="S2164" t="s">
        <v>3226</v>
      </c>
      <c r="T2164" t="s">
        <v>3227</v>
      </c>
      <c r="V2164">
        <v>552134163175</v>
      </c>
      <c r="Z2164" t="s">
        <v>106</v>
      </c>
      <c r="AA2164" t="s">
        <v>148</v>
      </c>
      <c r="AB2164" t="s">
        <v>149</v>
      </c>
      <c r="AC2164">
        <v>20941001</v>
      </c>
      <c r="AD2164" t="s">
        <v>1697</v>
      </c>
      <c r="AE2164" t="s">
        <v>3228</v>
      </c>
      <c r="AF2164">
        <v>337</v>
      </c>
      <c r="AM2164" t="s">
        <v>256</v>
      </c>
      <c r="AN2164" t="s">
        <v>258</v>
      </c>
      <c r="AP2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Row],[Comentário]]=back!C2165,back!B2165,""))))))))</f>
        <v/>
      </c>
      <c r="AQ2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5" spans="1:44" x14ac:dyDescent="0.25">
      <c r="A2165" t="s">
        <v>5298</v>
      </c>
      <c r="B2165">
        <v>136288492</v>
      </c>
      <c r="C2165" t="s">
        <v>62</v>
      </c>
      <c r="E2165">
        <v>27614051</v>
      </c>
      <c r="F2165" t="s">
        <v>2882</v>
      </c>
      <c r="G2165" t="s">
        <v>101</v>
      </c>
      <c r="I2165">
        <v>40540777</v>
      </c>
      <c r="J2165" t="s">
        <v>2881</v>
      </c>
      <c r="K2165" s="9">
        <v>45644.454247685186</v>
      </c>
      <c r="L2165" s="9">
        <v>45644.453009259261</v>
      </c>
      <c r="M2165" s="9">
        <v>45644.454247685186</v>
      </c>
      <c r="N2165" t="s">
        <v>62</v>
      </c>
      <c r="O2165" t="s">
        <v>62</v>
      </c>
      <c r="P2165" s="8">
        <v>45644</v>
      </c>
      <c r="Q2165" t="s">
        <v>3864</v>
      </c>
      <c r="R2165" t="s">
        <v>4647</v>
      </c>
      <c r="S2165" t="s">
        <v>2883</v>
      </c>
      <c r="V2165">
        <v>5551997303132</v>
      </c>
      <c r="Y2165" t="s">
        <v>2884</v>
      </c>
      <c r="Z2165" t="s">
        <v>106</v>
      </c>
      <c r="AA2165" t="s">
        <v>1048</v>
      </c>
      <c r="AB2165" t="s">
        <v>2885</v>
      </c>
      <c r="AC2165">
        <v>93226520</v>
      </c>
      <c r="AD2165" t="s">
        <v>2886</v>
      </c>
      <c r="AE2165" t="s">
        <v>2887</v>
      </c>
      <c r="AF2165">
        <v>173</v>
      </c>
      <c r="AM2165" t="s">
        <v>256</v>
      </c>
      <c r="AN2165" t="s">
        <v>108</v>
      </c>
      <c r="AP2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Row],[Comentário]]=back!C2166,back!B2166,""))))))))</f>
        <v/>
      </c>
      <c r="AQ2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6" spans="1:44" x14ac:dyDescent="0.25">
      <c r="A2166" t="s">
        <v>5298</v>
      </c>
      <c r="B2166">
        <v>136288118</v>
      </c>
      <c r="C2166" t="s">
        <v>62</v>
      </c>
      <c r="E2166">
        <v>27614051</v>
      </c>
      <c r="F2166" t="s">
        <v>2882</v>
      </c>
      <c r="G2166" t="s">
        <v>101</v>
      </c>
      <c r="I2166">
        <v>40540777</v>
      </c>
      <c r="J2166" t="s">
        <v>2881</v>
      </c>
      <c r="K2166" s="9">
        <v>45644.452557870369</v>
      </c>
      <c r="L2166" s="9">
        <v>45644.452048611114</v>
      </c>
      <c r="M2166" s="9">
        <v>45644.452557870369</v>
      </c>
      <c r="N2166" t="s">
        <v>62</v>
      </c>
      <c r="O2166" t="s">
        <v>62</v>
      </c>
      <c r="P2166" s="8">
        <v>45644</v>
      </c>
      <c r="Q2166" t="s">
        <v>3864</v>
      </c>
      <c r="R2166" t="s">
        <v>4648</v>
      </c>
      <c r="S2166" t="s">
        <v>2883</v>
      </c>
      <c r="V2166">
        <v>5551997303132</v>
      </c>
      <c r="Y2166" t="s">
        <v>2884</v>
      </c>
      <c r="Z2166" t="s">
        <v>106</v>
      </c>
      <c r="AA2166" t="s">
        <v>1048</v>
      </c>
      <c r="AB2166" t="s">
        <v>2885</v>
      </c>
      <c r="AC2166">
        <v>93226520</v>
      </c>
      <c r="AD2166" t="s">
        <v>2886</v>
      </c>
      <c r="AE2166" t="s">
        <v>2887</v>
      </c>
      <c r="AF2166">
        <v>173</v>
      </c>
      <c r="AM2166" t="s">
        <v>256</v>
      </c>
      <c r="AN2166" t="s">
        <v>108</v>
      </c>
      <c r="AP2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Row],[Comentário]]=back!C2167,back!B2167,""))))))))</f>
        <v/>
      </c>
      <c r="AQ2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7" spans="1:44" x14ac:dyDescent="0.25">
      <c r="A2167" t="s">
        <v>5298</v>
      </c>
      <c r="B2167">
        <v>136287588</v>
      </c>
      <c r="C2167" t="s">
        <v>62</v>
      </c>
      <c r="E2167">
        <v>28489213</v>
      </c>
      <c r="F2167" t="s">
        <v>3238</v>
      </c>
      <c r="G2167" t="s">
        <v>101</v>
      </c>
      <c r="I2167">
        <v>40997439</v>
      </c>
      <c r="J2167" t="s">
        <v>3237</v>
      </c>
      <c r="K2167" s="9">
        <v>45644.449988425928</v>
      </c>
      <c r="L2167" s="9">
        <v>45644.44939814815</v>
      </c>
      <c r="M2167" s="9">
        <v>45644.449988425928</v>
      </c>
      <c r="N2167" t="s">
        <v>62</v>
      </c>
      <c r="O2167" t="s">
        <v>62</v>
      </c>
      <c r="P2167" s="8">
        <v>45644</v>
      </c>
      <c r="Q2167" t="s">
        <v>3864</v>
      </c>
      <c r="R2167" t="s">
        <v>4649</v>
      </c>
      <c r="S2167" t="s">
        <v>3239</v>
      </c>
      <c r="T2167" t="s">
        <v>3240</v>
      </c>
      <c r="Y2167" t="s">
        <v>3241</v>
      </c>
      <c r="Z2167" t="s">
        <v>106</v>
      </c>
      <c r="AA2167" t="s">
        <v>107</v>
      </c>
      <c r="AB2167" t="s">
        <v>235</v>
      </c>
      <c r="AC2167">
        <v>8599020</v>
      </c>
      <c r="AD2167" t="s">
        <v>236</v>
      </c>
      <c r="AE2167" t="s">
        <v>3242</v>
      </c>
      <c r="AF2167">
        <v>1215</v>
      </c>
      <c r="AG2167" t="s">
        <v>3243</v>
      </c>
      <c r="AM2167" t="s">
        <v>222</v>
      </c>
      <c r="AN2167" t="s">
        <v>108</v>
      </c>
      <c r="AP2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Row],[Comentário]]=back!C2168,back!B2168,""))))))))</f>
        <v/>
      </c>
      <c r="AQ2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8" spans="1:44" x14ac:dyDescent="0.25">
      <c r="A2168" t="s">
        <v>5298</v>
      </c>
      <c r="B2168">
        <v>136287144</v>
      </c>
      <c r="C2168" t="s">
        <v>62</v>
      </c>
      <c r="E2168">
        <v>28489213</v>
      </c>
      <c r="F2168" t="s">
        <v>3238</v>
      </c>
      <c r="G2168" t="s">
        <v>101</v>
      </c>
      <c r="I2168">
        <v>40997439</v>
      </c>
      <c r="J2168" t="s">
        <v>3237</v>
      </c>
      <c r="K2168" s="9">
        <v>45644.447847222225</v>
      </c>
      <c r="L2168" s="9">
        <v>45644.444965277777</v>
      </c>
      <c r="M2168" s="9">
        <v>45644.447847222225</v>
      </c>
      <c r="N2168" t="s">
        <v>62</v>
      </c>
      <c r="O2168" t="s">
        <v>62</v>
      </c>
      <c r="P2168" s="8">
        <v>45644</v>
      </c>
      <c r="Q2168" t="s">
        <v>3864</v>
      </c>
      <c r="R2168" t="s">
        <v>4650</v>
      </c>
      <c r="S2168" t="s">
        <v>3239</v>
      </c>
      <c r="T2168" t="s">
        <v>3240</v>
      </c>
      <c r="Y2168" t="s">
        <v>3241</v>
      </c>
      <c r="Z2168" t="s">
        <v>106</v>
      </c>
      <c r="AA2168" t="s">
        <v>107</v>
      </c>
      <c r="AB2168" t="s">
        <v>235</v>
      </c>
      <c r="AC2168">
        <v>8599020</v>
      </c>
      <c r="AD2168" t="s">
        <v>236</v>
      </c>
      <c r="AE2168" t="s">
        <v>3242</v>
      </c>
      <c r="AF2168">
        <v>1215</v>
      </c>
      <c r="AG2168" t="s">
        <v>3243</v>
      </c>
      <c r="AM2168" t="s">
        <v>222</v>
      </c>
      <c r="AN2168" t="s">
        <v>108</v>
      </c>
      <c r="AP2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Row],[Comentário]]=back!C2169,back!B2169,""))))))))</f>
        <v/>
      </c>
      <c r="AQ2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9" spans="1:44" x14ac:dyDescent="0.25">
      <c r="A2169" t="s">
        <v>5298</v>
      </c>
      <c r="B2169">
        <v>136286432</v>
      </c>
      <c r="C2169" t="s">
        <v>62</v>
      </c>
      <c r="E2169">
        <v>28489213</v>
      </c>
      <c r="F2169" t="s">
        <v>3238</v>
      </c>
      <c r="G2169" t="s">
        <v>101</v>
      </c>
      <c r="I2169">
        <v>40997439</v>
      </c>
      <c r="J2169" t="s">
        <v>3237</v>
      </c>
      <c r="K2169" s="9">
        <v>45644.444421296299</v>
      </c>
      <c r="L2169" s="9">
        <v>45644.443923611114</v>
      </c>
      <c r="M2169" s="9">
        <v>45644.444421296299</v>
      </c>
      <c r="N2169" t="s">
        <v>62</v>
      </c>
      <c r="O2169" t="s">
        <v>62</v>
      </c>
      <c r="P2169" s="8">
        <v>45644</v>
      </c>
      <c r="Q2169" t="s">
        <v>3864</v>
      </c>
      <c r="R2169" t="s">
        <v>4651</v>
      </c>
      <c r="S2169" t="s">
        <v>3239</v>
      </c>
      <c r="T2169" t="s">
        <v>3240</v>
      </c>
      <c r="Y2169" t="s">
        <v>3241</v>
      </c>
      <c r="Z2169" t="s">
        <v>106</v>
      </c>
      <c r="AA2169" t="s">
        <v>107</v>
      </c>
      <c r="AB2169" t="s">
        <v>235</v>
      </c>
      <c r="AC2169">
        <v>8599020</v>
      </c>
      <c r="AD2169" t="s">
        <v>236</v>
      </c>
      <c r="AE2169" t="s">
        <v>3242</v>
      </c>
      <c r="AF2169">
        <v>1215</v>
      </c>
      <c r="AG2169" t="s">
        <v>3243</v>
      </c>
      <c r="AM2169" t="s">
        <v>222</v>
      </c>
      <c r="AN2169" t="s">
        <v>108</v>
      </c>
      <c r="AP2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Row],[Comentário]]=back!C2170,back!B2170,""))))))))</f>
        <v/>
      </c>
      <c r="AQ2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0" spans="1:44" x14ac:dyDescent="0.25">
      <c r="A2170" t="s">
        <v>5298</v>
      </c>
      <c r="B2170">
        <v>136286178</v>
      </c>
      <c r="C2170" t="s">
        <v>62</v>
      </c>
      <c r="E2170">
        <v>28507699</v>
      </c>
      <c r="F2170" t="s">
        <v>2318</v>
      </c>
      <c r="G2170" t="s">
        <v>101</v>
      </c>
      <c r="I2170">
        <v>41006956</v>
      </c>
      <c r="J2170" t="s">
        <v>2317</v>
      </c>
      <c r="K2170" s="9">
        <v>45644.443136574075</v>
      </c>
      <c r="L2170" s="9">
        <v>45644.442256944443</v>
      </c>
      <c r="M2170" s="9">
        <v>45644.443136574075</v>
      </c>
      <c r="N2170" t="s">
        <v>62</v>
      </c>
      <c r="O2170" t="s">
        <v>62</v>
      </c>
      <c r="P2170" s="8">
        <v>45644</v>
      </c>
      <c r="Q2170" t="s">
        <v>3864</v>
      </c>
      <c r="R2170" t="s">
        <v>4536</v>
      </c>
      <c r="S2170" t="s">
        <v>2319</v>
      </c>
      <c r="T2170" t="s">
        <v>2320</v>
      </c>
      <c r="V2170">
        <v>553133895679</v>
      </c>
      <c r="Y2170" t="s">
        <v>2321</v>
      </c>
      <c r="Z2170" t="s">
        <v>106</v>
      </c>
      <c r="AA2170" t="s">
        <v>159</v>
      </c>
      <c r="AB2170" t="s">
        <v>2202</v>
      </c>
      <c r="AC2170">
        <v>32150340</v>
      </c>
      <c r="AD2170" t="s">
        <v>2322</v>
      </c>
      <c r="AE2170" t="s">
        <v>2323</v>
      </c>
      <c r="AF2170">
        <v>527</v>
      </c>
      <c r="AG2170" t="s">
        <v>2324</v>
      </c>
      <c r="AM2170" t="s">
        <v>119</v>
      </c>
      <c r="AP2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Row],[Comentário]]=back!C2171,back!B2171,""))))))))</f>
        <v/>
      </c>
      <c r="AQ2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1" spans="1:44" x14ac:dyDescent="0.25">
      <c r="A2171" t="s">
        <v>5298</v>
      </c>
      <c r="B2171">
        <v>136285989</v>
      </c>
      <c r="C2171" t="s">
        <v>62</v>
      </c>
      <c r="E2171">
        <v>28507699</v>
      </c>
      <c r="F2171" t="s">
        <v>2318</v>
      </c>
      <c r="G2171" t="s">
        <v>101</v>
      </c>
      <c r="I2171">
        <v>41006956</v>
      </c>
      <c r="J2171" t="s">
        <v>2317</v>
      </c>
      <c r="K2171" s="9">
        <v>45644.442291666666</v>
      </c>
      <c r="L2171" s="9">
        <v>45644.441435185188</v>
      </c>
      <c r="M2171" s="9">
        <v>45644.442291666666</v>
      </c>
      <c r="N2171" t="s">
        <v>62</v>
      </c>
      <c r="O2171" t="s">
        <v>62</v>
      </c>
      <c r="P2171" s="8">
        <v>45644</v>
      </c>
      <c r="Q2171" t="s">
        <v>3864</v>
      </c>
      <c r="R2171" t="s">
        <v>4538</v>
      </c>
      <c r="S2171" t="s">
        <v>2319</v>
      </c>
      <c r="T2171" t="s">
        <v>2320</v>
      </c>
      <c r="V2171">
        <v>553133895679</v>
      </c>
      <c r="Y2171" t="s">
        <v>2321</v>
      </c>
      <c r="Z2171" t="s">
        <v>106</v>
      </c>
      <c r="AA2171" t="s">
        <v>159</v>
      </c>
      <c r="AB2171" t="s">
        <v>2202</v>
      </c>
      <c r="AC2171">
        <v>32150340</v>
      </c>
      <c r="AD2171" t="s">
        <v>2322</v>
      </c>
      <c r="AE2171" t="s">
        <v>2323</v>
      </c>
      <c r="AF2171">
        <v>527</v>
      </c>
      <c r="AG2171" t="s">
        <v>2324</v>
      </c>
      <c r="AM2171" t="s">
        <v>119</v>
      </c>
      <c r="AP2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Row],[Comentário]]=back!C2172,back!B2172,""))))))))</f>
        <v/>
      </c>
      <c r="AQ2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2" spans="1:44" x14ac:dyDescent="0.25">
      <c r="A2172" t="s">
        <v>5298</v>
      </c>
      <c r="B2172">
        <v>136285118</v>
      </c>
      <c r="C2172" t="s">
        <v>62</v>
      </c>
      <c r="E2172">
        <v>28507726</v>
      </c>
      <c r="F2172" t="s">
        <v>3388</v>
      </c>
      <c r="G2172" t="s">
        <v>101</v>
      </c>
      <c r="I2172">
        <v>41006965</v>
      </c>
      <c r="J2172" t="s">
        <v>3387</v>
      </c>
      <c r="K2172" s="9">
        <v>45644.4378125</v>
      </c>
      <c r="L2172" s="9">
        <v>45644.436851851853</v>
      </c>
      <c r="M2172" s="9">
        <v>45644.4378125</v>
      </c>
      <c r="N2172" t="s">
        <v>62</v>
      </c>
      <c r="O2172" t="s">
        <v>62</v>
      </c>
      <c r="P2172" s="8">
        <v>45644</v>
      </c>
      <c r="Q2172" t="s">
        <v>3864</v>
      </c>
      <c r="R2172" t="s">
        <v>4652</v>
      </c>
      <c r="Y2172" t="s">
        <v>3389</v>
      </c>
      <c r="Z2172" t="s">
        <v>106</v>
      </c>
      <c r="AA2172" t="s">
        <v>148</v>
      </c>
      <c r="AB2172" t="s">
        <v>1056</v>
      </c>
      <c r="AC2172">
        <v>25240280</v>
      </c>
      <c r="AD2172" t="s">
        <v>3390</v>
      </c>
      <c r="AE2172" t="s">
        <v>3391</v>
      </c>
      <c r="AF2172">
        <v>0</v>
      </c>
      <c r="AG2172" t="s">
        <v>3392</v>
      </c>
      <c r="AM2172" t="s">
        <v>119</v>
      </c>
      <c r="AP2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Row],[Comentário]]=back!C2173,back!B2173,""))))))))</f>
        <v/>
      </c>
      <c r="AQ2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3" spans="1:44" x14ac:dyDescent="0.25">
      <c r="A2173" t="s">
        <v>5298</v>
      </c>
      <c r="B2173">
        <v>136284927</v>
      </c>
      <c r="C2173" t="s">
        <v>62</v>
      </c>
      <c r="E2173">
        <v>28507746</v>
      </c>
      <c r="F2173" t="s">
        <v>3394</v>
      </c>
      <c r="G2173" t="s">
        <v>101</v>
      </c>
      <c r="I2173">
        <v>41006968</v>
      </c>
      <c r="J2173" t="s">
        <v>3393</v>
      </c>
      <c r="K2173" s="9">
        <v>45644.436828703707</v>
      </c>
      <c r="L2173" s="9">
        <v>45644.436527777776</v>
      </c>
      <c r="M2173" s="9">
        <v>45644.436828703707</v>
      </c>
      <c r="N2173" t="s">
        <v>62</v>
      </c>
      <c r="O2173" t="s">
        <v>62</v>
      </c>
      <c r="P2173" s="8">
        <v>45644</v>
      </c>
      <c r="Q2173" t="s">
        <v>3864</v>
      </c>
      <c r="R2173" t="s">
        <v>4539</v>
      </c>
      <c r="S2173" t="s">
        <v>3395</v>
      </c>
      <c r="T2173" t="s">
        <v>3396</v>
      </c>
      <c r="V2173">
        <v>552122881329</v>
      </c>
      <c r="Z2173" t="s">
        <v>106</v>
      </c>
      <c r="AA2173" t="s">
        <v>148</v>
      </c>
      <c r="AB2173" t="s">
        <v>149</v>
      </c>
      <c r="AC2173">
        <v>20520055</v>
      </c>
      <c r="AD2173" t="s">
        <v>3397</v>
      </c>
      <c r="AE2173" t="s">
        <v>3398</v>
      </c>
      <c r="AF2173">
        <v>616</v>
      </c>
      <c r="AG2173" t="s">
        <v>380</v>
      </c>
      <c r="AM2173" t="s">
        <v>119</v>
      </c>
      <c r="AP2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Row],[Comentário]]=back!C2174,back!B2174,""))))))))</f>
        <v/>
      </c>
      <c r="AQ2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4" spans="1:44" x14ac:dyDescent="0.25">
      <c r="A2174" t="s">
        <v>5298</v>
      </c>
      <c r="B2174">
        <v>136284892</v>
      </c>
      <c r="C2174" t="s">
        <v>62</v>
      </c>
      <c r="E2174">
        <v>28507746</v>
      </c>
      <c r="F2174" t="s">
        <v>3394</v>
      </c>
      <c r="G2174" t="s">
        <v>101</v>
      </c>
      <c r="I2174">
        <v>41006968</v>
      </c>
      <c r="J2174" t="s">
        <v>3393</v>
      </c>
      <c r="K2174" s="9">
        <v>45644.436620370368</v>
      </c>
      <c r="L2174" s="9">
        <v>45644.436342592591</v>
      </c>
      <c r="M2174" s="9">
        <v>45644.436620370368</v>
      </c>
      <c r="N2174" t="s">
        <v>62</v>
      </c>
      <c r="O2174" t="s">
        <v>62</v>
      </c>
      <c r="P2174" s="8">
        <v>45644</v>
      </c>
      <c r="Q2174" t="s">
        <v>3864</v>
      </c>
      <c r="R2174" t="s">
        <v>4540</v>
      </c>
      <c r="S2174" t="s">
        <v>3395</v>
      </c>
      <c r="T2174" t="s">
        <v>3396</v>
      </c>
      <c r="V2174">
        <v>552122881329</v>
      </c>
      <c r="Z2174" t="s">
        <v>106</v>
      </c>
      <c r="AA2174" t="s">
        <v>148</v>
      </c>
      <c r="AB2174" t="s">
        <v>149</v>
      </c>
      <c r="AC2174">
        <v>20520055</v>
      </c>
      <c r="AD2174" t="s">
        <v>3397</v>
      </c>
      <c r="AE2174" t="s">
        <v>3398</v>
      </c>
      <c r="AF2174">
        <v>616</v>
      </c>
      <c r="AG2174" t="s">
        <v>380</v>
      </c>
      <c r="AM2174" t="s">
        <v>119</v>
      </c>
      <c r="AP2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Row],[Comentário]]=back!C2175,back!B2175,""))))))))</f>
        <v/>
      </c>
      <c r="AQ2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5" spans="1:44" x14ac:dyDescent="0.25">
      <c r="A2175" t="s">
        <v>5298</v>
      </c>
      <c r="B2175">
        <v>136284657</v>
      </c>
      <c r="C2175" t="s">
        <v>62</v>
      </c>
      <c r="E2175">
        <v>28507746</v>
      </c>
      <c r="F2175" t="s">
        <v>3394</v>
      </c>
      <c r="G2175" t="s">
        <v>101</v>
      </c>
      <c r="I2175">
        <v>41006968</v>
      </c>
      <c r="J2175" t="s">
        <v>3393</v>
      </c>
      <c r="K2175" s="9">
        <v>45644.435439814813</v>
      </c>
      <c r="L2175" s="9">
        <v>45644.434305555558</v>
      </c>
      <c r="M2175" s="9">
        <v>45644.435439814813</v>
      </c>
      <c r="N2175" t="s">
        <v>62</v>
      </c>
      <c r="O2175" t="s">
        <v>62</v>
      </c>
      <c r="P2175" s="8">
        <v>45644</v>
      </c>
      <c r="Q2175" t="s">
        <v>3864</v>
      </c>
      <c r="R2175" t="s">
        <v>4653</v>
      </c>
      <c r="S2175" t="s">
        <v>3395</v>
      </c>
      <c r="T2175" t="s">
        <v>3396</v>
      </c>
      <c r="V2175">
        <v>552122881329</v>
      </c>
      <c r="Z2175" t="s">
        <v>106</v>
      </c>
      <c r="AA2175" t="s">
        <v>148</v>
      </c>
      <c r="AB2175" t="s">
        <v>149</v>
      </c>
      <c r="AC2175">
        <v>20520055</v>
      </c>
      <c r="AD2175" t="s">
        <v>3397</v>
      </c>
      <c r="AE2175" t="s">
        <v>3398</v>
      </c>
      <c r="AF2175">
        <v>616</v>
      </c>
      <c r="AG2175" t="s">
        <v>380</v>
      </c>
      <c r="AM2175" t="s">
        <v>119</v>
      </c>
      <c r="AP2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Row],[Comentário]]=back!C2176,back!B2176,""))))))))</f>
        <v/>
      </c>
      <c r="AQ2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6" spans="1:44" x14ac:dyDescent="0.25">
      <c r="A2176" t="s">
        <v>5298</v>
      </c>
      <c r="B2176">
        <v>136284374</v>
      </c>
      <c r="C2176" t="s">
        <v>62</v>
      </c>
      <c r="E2176">
        <v>28507775</v>
      </c>
      <c r="F2176" t="s">
        <v>3670</v>
      </c>
      <c r="G2176" t="s">
        <v>101</v>
      </c>
      <c r="I2176">
        <v>41006974</v>
      </c>
      <c r="J2176" t="s">
        <v>3669</v>
      </c>
      <c r="K2176" s="9">
        <v>45644.433958333335</v>
      </c>
      <c r="L2176" s="9">
        <v>45644.433761574073</v>
      </c>
      <c r="M2176" s="9">
        <v>45644.433958333335</v>
      </c>
      <c r="N2176" t="s">
        <v>62</v>
      </c>
      <c r="O2176" t="s">
        <v>62</v>
      </c>
      <c r="P2176" s="8">
        <v>45644</v>
      </c>
      <c r="Q2176" t="s">
        <v>3864</v>
      </c>
      <c r="R2176" t="s">
        <v>4654</v>
      </c>
      <c r="S2176" t="s">
        <v>3671</v>
      </c>
      <c r="T2176" t="s">
        <v>3672</v>
      </c>
      <c r="V2176">
        <v>555137386106</v>
      </c>
      <c r="Z2176" t="s">
        <v>106</v>
      </c>
      <c r="AA2176" t="s">
        <v>1048</v>
      </c>
      <c r="AB2176" t="s">
        <v>3673</v>
      </c>
      <c r="AC2176">
        <v>95800000</v>
      </c>
      <c r="AD2176" t="s">
        <v>199</v>
      </c>
      <c r="AE2176" t="s">
        <v>3674</v>
      </c>
      <c r="AF2176">
        <v>2469</v>
      </c>
      <c r="AM2176" t="s">
        <v>119</v>
      </c>
      <c r="AP2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Row],[Comentário]]=back!C2177,back!B2177,""))))))))</f>
        <v/>
      </c>
      <c r="AQ2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7" spans="1:44" x14ac:dyDescent="0.25">
      <c r="A2177" t="s">
        <v>5298</v>
      </c>
      <c r="B2177">
        <v>136283672</v>
      </c>
      <c r="C2177" t="s">
        <v>62</v>
      </c>
      <c r="E2177">
        <v>28507775</v>
      </c>
      <c r="F2177" t="s">
        <v>3670</v>
      </c>
      <c r="G2177" t="s">
        <v>101</v>
      </c>
      <c r="I2177">
        <v>41006974</v>
      </c>
      <c r="J2177" t="s">
        <v>3669</v>
      </c>
      <c r="K2177" s="9">
        <v>45644.430451388886</v>
      </c>
      <c r="L2177" s="9">
        <v>45644.429791666669</v>
      </c>
      <c r="M2177" s="9">
        <v>45644.430451388886</v>
      </c>
      <c r="N2177" t="s">
        <v>62</v>
      </c>
      <c r="O2177" t="s">
        <v>62</v>
      </c>
      <c r="P2177" s="8">
        <v>45644</v>
      </c>
      <c r="Q2177" t="s">
        <v>3864</v>
      </c>
      <c r="R2177" t="s">
        <v>4655</v>
      </c>
      <c r="S2177" t="s">
        <v>3671</v>
      </c>
      <c r="T2177" t="s">
        <v>3672</v>
      </c>
      <c r="V2177">
        <v>555137386106</v>
      </c>
      <c r="Z2177" t="s">
        <v>106</v>
      </c>
      <c r="AA2177" t="s">
        <v>1048</v>
      </c>
      <c r="AB2177" t="s">
        <v>3673</v>
      </c>
      <c r="AC2177">
        <v>95800000</v>
      </c>
      <c r="AD2177" t="s">
        <v>199</v>
      </c>
      <c r="AE2177" t="s">
        <v>3674</v>
      </c>
      <c r="AF2177">
        <v>2469</v>
      </c>
      <c r="AM2177" t="s">
        <v>119</v>
      </c>
      <c r="AP2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Row],[Comentário]]=back!C2178,back!B2178,""))))))))</f>
        <v/>
      </c>
      <c r="AQ2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8" spans="1:44" x14ac:dyDescent="0.25">
      <c r="A2178" t="s">
        <v>5298</v>
      </c>
      <c r="B2178">
        <v>136283537</v>
      </c>
      <c r="C2178" t="s">
        <v>62</v>
      </c>
      <c r="E2178">
        <v>28507775</v>
      </c>
      <c r="F2178" t="s">
        <v>3670</v>
      </c>
      <c r="G2178" t="s">
        <v>101</v>
      </c>
      <c r="I2178">
        <v>41006974</v>
      </c>
      <c r="J2178" t="s">
        <v>3669</v>
      </c>
      <c r="K2178" s="9">
        <v>45644.429837962962</v>
      </c>
      <c r="L2178" s="9">
        <v>45644.4296412037</v>
      </c>
      <c r="M2178" s="9">
        <v>45644.429849537039</v>
      </c>
      <c r="N2178" t="s">
        <v>62</v>
      </c>
      <c r="O2178" t="s">
        <v>62</v>
      </c>
      <c r="P2178" s="8">
        <v>45644</v>
      </c>
      <c r="Q2178" t="s">
        <v>3864</v>
      </c>
      <c r="R2178" t="s">
        <v>4656</v>
      </c>
      <c r="S2178" t="s">
        <v>3671</v>
      </c>
      <c r="T2178" t="s">
        <v>3672</v>
      </c>
      <c r="V2178">
        <v>555137386106</v>
      </c>
      <c r="Z2178" t="s">
        <v>106</v>
      </c>
      <c r="AA2178" t="s">
        <v>1048</v>
      </c>
      <c r="AB2178" t="s">
        <v>3673</v>
      </c>
      <c r="AC2178">
        <v>95800000</v>
      </c>
      <c r="AD2178" t="s">
        <v>199</v>
      </c>
      <c r="AE2178" t="s">
        <v>3674</v>
      </c>
      <c r="AF2178">
        <v>2469</v>
      </c>
      <c r="AM2178" t="s">
        <v>119</v>
      </c>
      <c r="AP2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Row],[Comentário]]=back!C2179,back!B2179,""))))))))</f>
        <v/>
      </c>
      <c r="AQ2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9" spans="1:44" x14ac:dyDescent="0.25">
      <c r="A2179" t="s">
        <v>5298</v>
      </c>
      <c r="B2179">
        <v>136281879</v>
      </c>
      <c r="C2179" t="s">
        <v>62</v>
      </c>
      <c r="E2179">
        <v>28507810</v>
      </c>
      <c r="F2179" t="s">
        <v>2326</v>
      </c>
      <c r="G2179" t="s">
        <v>101</v>
      </c>
      <c r="I2179">
        <v>41006984</v>
      </c>
      <c r="J2179" t="s">
        <v>2325</v>
      </c>
      <c r="K2179" s="9">
        <v>45644.420636574076</v>
      </c>
      <c r="L2179" s="9">
        <v>45644.418611111112</v>
      </c>
      <c r="M2179" s="9">
        <v>45644.420636574076</v>
      </c>
      <c r="N2179" t="s">
        <v>62</v>
      </c>
      <c r="O2179" t="s">
        <v>62</v>
      </c>
      <c r="P2179" s="8">
        <v>45644</v>
      </c>
      <c r="Q2179" t="s">
        <v>3864</v>
      </c>
      <c r="R2179" t="s">
        <v>4657</v>
      </c>
      <c r="S2179" t="s">
        <v>2327</v>
      </c>
      <c r="Y2179" t="s">
        <v>2328</v>
      </c>
      <c r="Z2179" t="s">
        <v>106</v>
      </c>
      <c r="AA2179" t="s">
        <v>440</v>
      </c>
      <c r="AB2179" t="s">
        <v>969</v>
      </c>
      <c r="AC2179">
        <v>88305400</v>
      </c>
      <c r="AD2179" t="s">
        <v>2329</v>
      </c>
      <c r="AE2179" t="s">
        <v>2330</v>
      </c>
      <c r="AF2179">
        <v>445</v>
      </c>
      <c r="AG2179" t="s">
        <v>144</v>
      </c>
      <c r="AM2179" t="s">
        <v>222</v>
      </c>
      <c r="AP2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Row],[Comentário]]=back!C2180,back!B2180,""))))))))</f>
        <v/>
      </c>
      <c r="AQ2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0" spans="1:44" x14ac:dyDescent="0.25">
      <c r="A2180" t="s">
        <v>5298</v>
      </c>
      <c r="B2180">
        <v>136281385</v>
      </c>
      <c r="C2180" t="s">
        <v>62</v>
      </c>
      <c r="E2180">
        <v>28508397</v>
      </c>
      <c r="F2180" t="s">
        <v>3400</v>
      </c>
      <c r="G2180" t="s">
        <v>101</v>
      </c>
      <c r="I2180">
        <v>41007392</v>
      </c>
      <c r="J2180" t="s">
        <v>3399</v>
      </c>
      <c r="K2180" s="9">
        <v>45644.418564814812</v>
      </c>
      <c r="L2180" s="9">
        <v>45644.417071759257</v>
      </c>
      <c r="M2180" s="9">
        <v>45644.418564814812</v>
      </c>
      <c r="N2180" t="s">
        <v>62</v>
      </c>
      <c r="O2180" t="s">
        <v>62</v>
      </c>
      <c r="P2180" s="8">
        <v>45644</v>
      </c>
      <c r="Q2180" t="s">
        <v>3864</v>
      </c>
      <c r="R2180" t="s">
        <v>4542</v>
      </c>
      <c r="S2180" t="s">
        <v>3401</v>
      </c>
      <c r="T2180" t="s">
        <v>3402</v>
      </c>
      <c r="Y2180" t="s">
        <v>3403</v>
      </c>
      <c r="Z2180" t="s">
        <v>106</v>
      </c>
      <c r="AA2180" t="s">
        <v>159</v>
      </c>
      <c r="AB2180" t="s">
        <v>2202</v>
      </c>
      <c r="AC2180">
        <v>32113000</v>
      </c>
      <c r="AD2180" t="s">
        <v>3404</v>
      </c>
      <c r="AE2180" t="s">
        <v>3405</v>
      </c>
      <c r="AF2180">
        <v>584</v>
      </c>
      <c r="AM2180" t="s">
        <v>222</v>
      </c>
      <c r="AP2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Row],[Comentário]]=back!C2181,back!B2181,""))))))))</f>
        <v/>
      </c>
      <c r="AQ2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1" spans="1:44" x14ac:dyDescent="0.25">
      <c r="A2181" t="s">
        <v>5298</v>
      </c>
      <c r="B2181">
        <v>136281057</v>
      </c>
      <c r="C2181" t="s">
        <v>62</v>
      </c>
      <c r="E2181">
        <v>28508476</v>
      </c>
      <c r="F2181" t="s">
        <v>2332</v>
      </c>
      <c r="G2181" t="s">
        <v>101</v>
      </c>
      <c r="I2181">
        <v>41007403</v>
      </c>
      <c r="J2181" t="s">
        <v>2331</v>
      </c>
      <c r="K2181" s="9">
        <v>45644.416990740741</v>
      </c>
      <c r="L2181" s="9">
        <v>45644.416087962964</v>
      </c>
      <c r="M2181" s="9">
        <v>45644.416990740741</v>
      </c>
      <c r="N2181" t="s">
        <v>62</v>
      </c>
      <c r="O2181" t="s">
        <v>62</v>
      </c>
      <c r="P2181" s="8">
        <v>45644</v>
      </c>
      <c r="Q2181" t="s">
        <v>3864</v>
      </c>
      <c r="R2181" t="s">
        <v>4544</v>
      </c>
      <c r="S2181" t="s">
        <v>2333</v>
      </c>
      <c r="T2181" t="s">
        <v>2334</v>
      </c>
      <c r="V2181">
        <v>553131985522</v>
      </c>
      <c r="Y2181" t="s">
        <v>2335</v>
      </c>
      <c r="Z2181" t="s">
        <v>106</v>
      </c>
      <c r="AA2181" t="s">
        <v>159</v>
      </c>
      <c r="AB2181" t="s">
        <v>2202</v>
      </c>
      <c r="AC2181">
        <v>32010370</v>
      </c>
      <c r="AD2181" t="s">
        <v>2336</v>
      </c>
      <c r="AE2181" t="s">
        <v>2337</v>
      </c>
      <c r="AF2181">
        <v>610</v>
      </c>
      <c r="AM2181" t="s">
        <v>119</v>
      </c>
      <c r="AP2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Row],[Comentário]]=back!C2182,back!B2182,""))))))))</f>
        <v/>
      </c>
      <c r="AQ2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2" spans="1:44" x14ac:dyDescent="0.25">
      <c r="A2182" t="s">
        <v>5298</v>
      </c>
      <c r="B2182">
        <v>136280220</v>
      </c>
      <c r="C2182" t="s">
        <v>62</v>
      </c>
      <c r="E2182">
        <v>28099998</v>
      </c>
      <c r="F2182" t="s">
        <v>2867</v>
      </c>
      <c r="G2182" t="s">
        <v>101</v>
      </c>
      <c r="I2182">
        <v>40810616</v>
      </c>
      <c r="J2182" t="s">
        <v>2866</v>
      </c>
      <c r="K2182" s="9">
        <v>45644.412662037037</v>
      </c>
      <c r="L2182" s="9">
        <v>45644.412129629629</v>
      </c>
      <c r="M2182" s="9">
        <v>45644.412662037037</v>
      </c>
      <c r="N2182" t="s">
        <v>62</v>
      </c>
      <c r="O2182" t="s">
        <v>62</v>
      </c>
      <c r="P2182" s="8">
        <v>45644</v>
      </c>
      <c r="Q2182" t="s">
        <v>3864</v>
      </c>
      <c r="R2182" t="s">
        <v>4548</v>
      </c>
      <c r="S2182" t="s">
        <v>2868</v>
      </c>
      <c r="T2182" t="s">
        <v>2869</v>
      </c>
      <c r="V2182">
        <v>552134518295</v>
      </c>
      <c r="Z2182" t="s">
        <v>106</v>
      </c>
      <c r="AA2182" t="s">
        <v>148</v>
      </c>
      <c r="AB2182" t="s">
        <v>149</v>
      </c>
      <c r="AC2182">
        <v>21241160</v>
      </c>
      <c r="AD2182" t="s">
        <v>2870</v>
      </c>
      <c r="AE2182" t="s">
        <v>2871</v>
      </c>
      <c r="AF2182">
        <v>77</v>
      </c>
      <c r="AM2182" t="s">
        <v>256</v>
      </c>
      <c r="AN2182" t="s">
        <v>258</v>
      </c>
      <c r="AP2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Row],[Comentário]]=back!C2183,back!B2183,""))))))))</f>
        <v/>
      </c>
      <c r="AQ2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3" spans="1:44" x14ac:dyDescent="0.25">
      <c r="A2183" t="s">
        <v>5298</v>
      </c>
      <c r="B2183">
        <v>136278376</v>
      </c>
      <c r="C2183" t="s">
        <v>62</v>
      </c>
      <c r="E2183">
        <v>28508512</v>
      </c>
      <c r="F2183" t="s">
        <v>2339</v>
      </c>
      <c r="G2183" t="s">
        <v>101</v>
      </c>
      <c r="I2183">
        <v>41007410</v>
      </c>
      <c r="J2183" t="s">
        <v>2338</v>
      </c>
      <c r="K2183" s="9">
        <v>45644.40315972222</v>
      </c>
      <c r="L2183" s="9">
        <v>45644.401643518519</v>
      </c>
      <c r="M2183" s="9">
        <v>45644.40315972222</v>
      </c>
      <c r="N2183" t="s">
        <v>62</v>
      </c>
      <c r="O2183" t="s">
        <v>62</v>
      </c>
      <c r="P2183" s="8">
        <v>45644</v>
      </c>
      <c r="Q2183" t="s">
        <v>3864</v>
      </c>
      <c r="R2183" t="s">
        <v>4658</v>
      </c>
      <c r="S2183" t="s">
        <v>2340</v>
      </c>
      <c r="Y2183" t="s">
        <v>2341</v>
      </c>
      <c r="Z2183" t="s">
        <v>106</v>
      </c>
      <c r="AA2183" t="s">
        <v>1074</v>
      </c>
      <c r="AB2183" t="s">
        <v>2342</v>
      </c>
      <c r="AC2183">
        <v>29164030</v>
      </c>
      <c r="AD2183" t="s">
        <v>2343</v>
      </c>
      <c r="AE2183" t="s">
        <v>2344</v>
      </c>
      <c r="AF2183">
        <v>309</v>
      </c>
      <c r="AG2183" t="s">
        <v>2345</v>
      </c>
      <c r="AM2183" t="s">
        <v>222</v>
      </c>
      <c r="AP2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Row],[Comentário]]=back!C2184,back!B2184,""))))))))</f>
        <v/>
      </c>
      <c r="AQ2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4" spans="1:44" x14ac:dyDescent="0.25">
      <c r="A2184" t="s">
        <v>5298</v>
      </c>
      <c r="B2184">
        <v>136257031</v>
      </c>
      <c r="C2184" t="s">
        <v>62</v>
      </c>
      <c r="E2184">
        <v>26698676</v>
      </c>
      <c r="F2184" t="s">
        <v>4861</v>
      </c>
      <c r="G2184" t="s">
        <v>101</v>
      </c>
      <c r="I2184">
        <v>39813174</v>
      </c>
      <c r="J2184" t="s">
        <v>3720</v>
      </c>
      <c r="K2184" s="9">
        <v>45643.705034722225</v>
      </c>
      <c r="L2184" s="9">
        <v>45643.702789351853</v>
      </c>
      <c r="M2184" s="9">
        <v>45643.705034722225</v>
      </c>
      <c r="N2184" t="s">
        <v>62</v>
      </c>
      <c r="O2184" t="s">
        <v>62</v>
      </c>
      <c r="P2184" s="8">
        <v>45643</v>
      </c>
      <c r="Q2184" t="s">
        <v>3864</v>
      </c>
      <c r="R2184" t="s">
        <v>4659</v>
      </c>
      <c r="S2184" t="s">
        <v>5287</v>
      </c>
      <c r="Y2184" t="s">
        <v>3721</v>
      </c>
      <c r="Z2184" t="s">
        <v>106</v>
      </c>
      <c r="AA2184" t="s">
        <v>107</v>
      </c>
      <c r="AB2184" t="s">
        <v>235</v>
      </c>
      <c r="AC2184">
        <v>8597620</v>
      </c>
      <c r="AD2184" t="s">
        <v>3722</v>
      </c>
      <c r="AE2184" t="s">
        <v>3723</v>
      </c>
      <c r="AF2184">
        <v>1127</v>
      </c>
      <c r="AG2184" t="s">
        <v>3724</v>
      </c>
      <c r="AM2184" t="s">
        <v>1410</v>
      </c>
      <c r="AN2184" t="s">
        <v>261</v>
      </c>
      <c r="AP2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Row],[Comentário]]=back!C2185,back!B2185,""))))))))</f>
        <v/>
      </c>
      <c r="AQ2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5" spans="1:44" x14ac:dyDescent="0.25">
      <c r="A2185" t="s">
        <v>5298</v>
      </c>
      <c r="B2185">
        <v>136256440</v>
      </c>
      <c r="C2185" t="s">
        <v>62</v>
      </c>
      <c r="E2185">
        <v>26698676</v>
      </c>
      <c r="F2185" t="s">
        <v>4861</v>
      </c>
      <c r="G2185" t="s">
        <v>101</v>
      </c>
      <c r="I2185">
        <v>39813174</v>
      </c>
      <c r="J2185" t="s">
        <v>3720</v>
      </c>
      <c r="K2185" s="9">
        <v>45643.70207175926</v>
      </c>
      <c r="L2185" s="9">
        <v>45643.701932870368</v>
      </c>
      <c r="M2185" s="9">
        <v>45643.70207175926</v>
      </c>
      <c r="N2185" t="s">
        <v>62</v>
      </c>
      <c r="O2185" t="s">
        <v>62</v>
      </c>
      <c r="P2185" s="8">
        <v>45643</v>
      </c>
      <c r="Q2185" t="s">
        <v>3864</v>
      </c>
      <c r="R2185" t="s">
        <v>4660</v>
      </c>
      <c r="S2185" t="s">
        <v>5287</v>
      </c>
      <c r="Y2185" t="s">
        <v>3721</v>
      </c>
      <c r="Z2185" t="s">
        <v>106</v>
      </c>
      <c r="AA2185" t="s">
        <v>107</v>
      </c>
      <c r="AB2185" t="s">
        <v>235</v>
      </c>
      <c r="AC2185">
        <v>8597620</v>
      </c>
      <c r="AD2185" t="s">
        <v>3722</v>
      </c>
      <c r="AE2185" t="s">
        <v>3723</v>
      </c>
      <c r="AF2185">
        <v>1127</v>
      </c>
      <c r="AG2185" t="s">
        <v>3724</v>
      </c>
      <c r="AM2185" t="s">
        <v>1410</v>
      </c>
      <c r="AN2185" t="s">
        <v>261</v>
      </c>
      <c r="AP2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Row],[Comentário]]=back!C2186,back!B2186,""))))))))</f>
        <v/>
      </c>
      <c r="AQ2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6" spans="1:44" x14ac:dyDescent="0.25">
      <c r="A2186" t="s">
        <v>5298</v>
      </c>
      <c r="B2186">
        <v>136256415</v>
      </c>
      <c r="C2186" t="s">
        <v>62</v>
      </c>
      <c r="E2186">
        <v>26698676</v>
      </c>
      <c r="F2186" t="s">
        <v>4861</v>
      </c>
      <c r="G2186" t="s">
        <v>101</v>
      </c>
      <c r="I2186">
        <v>39813174</v>
      </c>
      <c r="J2186" t="s">
        <v>3720</v>
      </c>
      <c r="K2186" s="9">
        <v>45643.701979166668</v>
      </c>
      <c r="L2186" s="9">
        <v>45643.701111111113</v>
      </c>
      <c r="M2186" s="9">
        <v>45643.701979166668</v>
      </c>
      <c r="N2186" t="s">
        <v>62</v>
      </c>
      <c r="O2186" t="s">
        <v>62</v>
      </c>
      <c r="P2186" s="8">
        <v>45643</v>
      </c>
      <c r="Q2186" t="s">
        <v>3864</v>
      </c>
      <c r="R2186" t="s">
        <v>4661</v>
      </c>
      <c r="S2186" t="s">
        <v>5287</v>
      </c>
      <c r="Y2186" t="s">
        <v>3721</v>
      </c>
      <c r="Z2186" t="s">
        <v>106</v>
      </c>
      <c r="AA2186" t="s">
        <v>107</v>
      </c>
      <c r="AB2186" t="s">
        <v>235</v>
      </c>
      <c r="AC2186">
        <v>8597620</v>
      </c>
      <c r="AD2186" t="s">
        <v>3722</v>
      </c>
      <c r="AE2186" t="s">
        <v>3723</v>
      </c>
      <c r="AF2186">
        <v>1127</v>
      </c>
      <c r="AG2186" t="s">
        <v>3724</v>
      </c>
      <c r="AM2186" t="s">
        <v>1410</v>
      </c>
      <c r="AN2186" t="s">
        <v>261</v>
      </c>
      <c r="AP2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Row],[Comentário]]=back!C2187,back!B2187,""))))))))</f>
        <v/>
      </c>
      <c r="AQ2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7" spans="1:44" x14ac:dyDescent="0.25">
      <c r="A2187" t="s">
        <v>5298</v>
      </c>
      <c r="B2187">
        <v>136255570</v>
      </c>
      <c r="C2187" t="s">
        <v>62</v>
      </c>
      <c r="E2187">
        <v>26698673</v>
      </c>
      <c r="F2187" t="s">
        <v>4862</v>
      </c>
      <c r="G2187" t="s">
        <v>101</v>
      </c>
      <c r="I2187">
        <v>39813090</v>
      </c>
      <c r="J2187" t="s">
        <v>3733</v>
      </c>
      <c r="K2187" s="9">
        <v>45643.699189814812</v>
      </c>
      <c r="L2187" s="9">
        <v>45643.695532407408</v>
      </c>
      <c r="M2187" s="9">
        <v>45643.699189814812</v>
      </c>
      <c r="N2187" t="s">
        <v>62</v>
      </c>
      <c r="O2187" t="s">
        <v>62</v>
      </c>
      <c r="P2187" s="8">
        <v>45643</v>
      </c>
      <c r="Q2187" t="s">
        <v>3864</v>
      </c>
      <c r="R2187" t="s">
        <v>4662</v>
      </c>
      <c r="S2187" t="s">
        <v>3734</v>
      </c>
      <c r="T2187" t="s">
        <v>3735</v>
      </c>
      <c r="U2187" t="s">
        <v>3736</v>
      </c>
      <c r="V2187">
        <v>552139936401</v>
      </c>
      <c r="Y2187" t="s">
        <v>3737</v>
      </c>
      <c r="AM2187" t="s">
        <v>1410</v>
      </c>
      <c r="AN2187" t="s">
        <v>1474</v>
      </c>
      <c r="AP2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Row],[Comentário]]=back!C2188,back!B2188,""))))))))</f>
        <v/>
      </c>
      <c r="AQ2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8" spans="1:44" x14ac:dyDescent="0.25">
      <c r="A2188" t="s">
        <v>5298</v>
      </c>
      <c r="B2188">
        <v>136255574</v>
      </c>
      <c r="C2188" t="s">
        <v>62</v>
      </c>
      <c r="E2188">
        <v>26698673</v>
      </c>
      <c r="F2188" t="s">
        <v>4862</v>
      </c>
      <c r="G2188" t="s">
        <v>101</v>
      </c>
      <c r="I2188">
        <v>39813090</v>
      </c>
      <c r="J2188" t="s">
        <v>3733</v>
      </c>
      <c r="K2188" s="9">
        <v>45643.699201388888</v>
      </c>
      <c r="L2188" s="9">
        <v>45643.695532407408</v>
      </c>
      <c r="M2188" s="9">
        <v>45643.699201388888</v>
      </c>
      <c r="N2188" t="s">
        <v>62</v>
      </c>
      <c r="O2188" t="s">
        <v>62</v>
      </c>
      <c r="P2188" s="8">
        <v>45643</v>
      </c>
      <c r="Q2188" t="s">
        <v>3864</v>
      </c>
      <c r="R2188" t="s">
        <v>4662</v>
      </c>
      <c r="S2188" t="s">
        <v>3734</v>
      </c>
      <c r="T2188" t="s">
        <v>3735</v>
      </c>
      <c r="U2188" t="s">
        <v>3736</v>
      </c>
      <c r="V2188">
        <v>552139936401</v>
      </c>
      <c r="Y2188" t="s">
        <v>3737</v>
      </c>
      <c r="AM2188" t="s">
        <v>1410</v>
      </c>
      <c r="AN2188" t="s">
        <v>1474</v>
      </c>
      <c r="AP2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Row],[Comentário]]=back!C2189,back!B2189,""))))))))</f>
        <v/>
      </c>
      <c r="AQ2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9" spans="1:44" x14ac:dyDescent="0.25">
      <c r="A2189" t="s">
        <v>5298</v>
      </c>
      <c r="B2189">
        <v>136254595</v>
      </c>
      <c r="C2189" t="s">
        <v>62</v>
      </c>
      <c r="E2189">
        <v>26698673</v>
      </c>
      <c r="F2189" t="s">
        <v>4862</v>
      </c>
      <c r="G2189" t="s">
        <v>101</v>
      </c>
      <c r="I2189">
        <v>39813090</v>
      </c>
      <c r="J2189" t="s">
        <v>3733</v>
      </c>
      <c r="K2189" s="9">
        <v>45643.695555555554</v>
      </c>
      <c r="L2189" s="9">
        <v>45643.695115740738</v>
      </c>
      <c r="M2189" s="9">
        <v>45643.695555555554</v>
      </c>
      <c r="N2189" t="s">
        <v>62</v>
      </c>
      <c r="O2189" t="s">
        <v>62</v>
      </c>
      <c r="P2189" s="8">
        <v>45643</v>
      </c>
      <c r="Q2189" t="s">
        <v>3864</v>
      </c>
      <c r="R2189" t="s">
        <v>4662</v>
      </c>
      <c r="S2189" t="s">
        <v>3734</v>
      </c>
      <c r="T2189" t="s">
        <v>3735</v>
      </c>
      <c r="U2189" t="s">
        <v>3736</v>
      </c>
      <c r="V2189">
        <v>552139936401</v>
      </c>
      <c r="Y2189" t="s">
        <v>3737</v>
      </c>
      <c r="AM2189" t="s">
        <v>1410</v>
      </c>
      <c r="AN2189" t="s">
        <v>1474</v>
      </c>
      <c r="AP2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Row],[Comentário]]=back!C2190,back!B2190,""))))))))</f>
        <v/>
      </c>
      <c r="AQ2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0" spans="1:44" x14ac:dyDescent="0.25">
      <c r="A2190" t="s">
        <v>5298</v>
      </c>
      <c r="B2190">
        <v>136252502</v>
      </c>
      <c r="C2190" t="s">
        <v>62</v>
      </c>
      <c r="E2190">
        <v>26698670</v>
      </c>
      <c r="F2190" t="s">
        <v>4859</v>
      </c>
      <c r="G2190" t="s">
        <v>101</v>
      </c>
      <c r="I2190">
        <v>39812991</v>
      </c>
      <c r="J2190" t="s">
        <v>3700</v>
      </c>
      <c r="K2190" s="9">
        <v>45643.685752314814</v>
      </c>
      <c r="L2190" s="9">
        <v>45643.683981481481</v>
      </c>
      <c r="M2190" s="9">
        <v>45643.685752314814</v>
      </c>
      <c r="N2190" t="s">
        <v>62</v>
      </c>
      <c r="O2190" t="s">
        <v>62</v>
      </c>
      <c r="P2190" s="8">
        <v>45643</v>
      </c>
      <c r="Q2190" t="s">
        <v>3864</v>
      </c>
      <c r="R2190" t="s">
        <v>4646</v>
      </c>
      <c r="S2190" t="s">
        <v>3701</v>
      </c>
      <c r="V2190">
        <v>5521991197021</v>
      </c>
      <c r="Z2190" t="s">
        <v>106</v>
      </c>
      <c r="AA2190" t="s">
        <v>148</v>
      </c>
      <c r="AB2190" t="s">
        <v>149</v>
      </c>
      <c r="AC2190">
        <v>20940200</v>
      </c>
      <c r="AD2190" t="s">
        <v>1697</v>
      </c>
      <c r="AE2190" t="s">
        <v>3702</v>
      </c>
      <c r="AF2190">
        <v>129</v>
      </c>
      <c r="AG2190" t="s">
        <v>399</v>
      </c>
      <c r="AM2190" t="s">
        <v>1410</v>
      </c>
      <c r="AN2190" t="s">
        <v>3703</v>
      </c>
      <c r="AP2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Row],[Comentário]]=back!C2191,back!B2191,""))))))))</f>
        <v/>
      </c>
      <c r="AQ2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1" spans="1:44" x14ac:dyDescent="0.25">
      <c r="A2191" t="s">
        <v>5298</v>
      </c>
      <c r="B2191">
        <v>136252145</v>
      </c>
      <c r="C2191" t="s">
        <v>62</v>
      </c>
      <c r="E2191">
        <v>26698670</v>
      </c>
      <c r="F2191" t="s">
        <v>4859</v>
      </c>
      <c r="G2191" t="s">
        <v>101</v>
      </c>
      <c r="I2191">
        <v>39812991</v>
      </c>
      <c r="J2191" t="s">
        <v>3700</v>
      </c>
      <c r="K2191" s="9">
        <v>45643.683900462966</v>
      </c>
      <c r="L2191" s="9">
        <v>45643.681273148148</v>
      </c>
      <c r="M2191" s="9">
        <v>45643.683900462966</v>
      </c>
      <c r="N2191" t="s">
        <v>62</v>
      </c>
      <c r="O2191" t="s">
        <v>62</v>
      </c>
      <c r="P2191" s="8">
        <v>45643</v>
      </c>
      <c r="Q2191" t="s">
        <v>3864</v>
      </c>
      <c r="R2191" t="s">
        <v>4646</v>
      </c>
      <c r="S2191" t="s">
        <v>3701</v>
      </c>
      <c r="V2191">
        <v>5521991197021</v>
      </c>
      <c r="Z2191" t="s">
        <v>106</v>
      </c>
      <c r="AA2191" t="s">
        <v>148</v>
      </c>
      <c r="AB2191" t="s">
        <v>149</v>
      </c>
      <c r="AC2191">
        <v>20940200</v>
      </c>
      <c r="AD2191" t="s">
        <v>1697</v>
      </c>
      <c r="AE2191" t="s">
        <v>3702</v>
      </c>
      <c r="AF2191">
        <v>129</v>
      </c>
      <c r="AG2191" t="s">
        <v>399</v>
      </c>
      <c r="AM2191" t="s">
        <v>1410</v>
      </c>
      <c r="AN2191" t="s">
        <v>3703</v>
      </c>
      <c r="AP2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Row],[Comentário]]=back!C2192,back!B2192,""))))))))</f>
        <v/>
      </c>
      <c r="AQ2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2" spans="1:44" x14ac:dyDescent="0.25">
      <c r="A2192" t="s">
        <v>5298</v>
      </c>
      <c r="B2192">
        <v>136252172</v>
      </c>
      <c r="C2192" t="s">
        <v>62</v>
      </c>
      <c r="E2192">
        <v>26698670</v>
      </c>
      <c r="F2192" t="s">
        <v>4859</v>
      </c>
      <c r="G2192" t="s">
        <v>101</v>
      </c>
      <c r="I2192">
        <v>39812991</v>
      </c>
      <c r="J2192" t="s">
        <v>3700</v>
      </c>
      <c r="K2192" s="9">
        <v>45643.684108796297</v>
      </c>
      <c r="L2192" s="9">
        <v>45643.681273148148</v>
      </c>
      <c r="M2192" s="9">
        <v>45643.684108796297</v>
      </c>
      <c r="N2192" t="s">
        <v>62</v>
      </c>
      <c r="O2192" t="s">
        <v>62</v>
      </c>
      <c r="P2192" s="8">
        <v>45643</v>
      </c>
      <c r="Q2192" t="s">
        <v>3864</v>
      </c>
      <c r="R2192" t="s">
        <v>4646</v>
      </c>
      <c r="S2192" t="s">
        <v>3701</v>
      </c>
      <c r="V2192">
        <v>5521991197021</v>
      </c>
      <c r="Z2192" t="s">
        <v>106</v>
      </c>
      <c r="AA2192" t="s">
        <v>148</v>
      </c>
      <c r="AB2192" t="s">
        <v>149</v>
      </c>
      <c r="AC2192">
        <v>20940200</v>
      </c>
      <c r="AD2192" t="s">
        <v>1697</v>
      </c>
      <c r="AE2192" t="s">
        <v>3702</v>
      </c>
      <c r="AF2192">
        <v>129</v>
      </c>
      <c r="AG2192" t="s">
        <v>399</v>
      </c>
      <c r="AM2192" t="s">
        <v>1410</v>
      </c>
      <c r="AN2192" t="s">
        <v>3703</v>
      </c>
      <c r="AP2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Row],[Comentário]]=back!C2193,back!B2193,""))))))))</f>
        <v/>
      </c>
      <c r="AQ2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3" spans="1:44" x14ac:dyDescent="0.25">
      <c r="A2193" t="s">
        <v>5298</v>
      </c>
      <c r="B2193">
        <v>136251413</v>
      </c>
      <c r="C2193" t="s">
        <v>62</v>
      </c>
      <c r="E2193">
        <v>26698666</v>
      </c>
      <c r="F2193" t="s">
        <v>1470</v>
      </c>
      <c r="G2193" t="s">
        <v>101</v>
      </c>
      <c r="I2193">
        <v>39812931</v>
      </c>
      <c r="J2193" t="s">
        <v>1469</v>
      </c>
      <c r="K2193" s="9">
        <v>45643.68037037037</v>
      </c>
      <c r="L2193" s="9">
        <v>45643.679467592592</v>
      </c>
      <c r="M2193" s="9">
        <v>45643.68037037037</v>
      </c>
      <c r="N2193" t="s">
        <v>62</v>
      </c>
      <c r="O2193" t="s">
        <v>62</v>
      </c>
      <c r="P2193" s="8">
        <v>45643</v>
      </c>
      <c r="Q2193" t="s">
        <v>3864</v>
      </c>
      <c r="R2193" t="s">
        <v>4663</v>
      </c>
      <c r="S2193" t="s">
        <v>1471</v>
      </c>
      <c r="T2193" t="s">
        <v>1472</v>
      </c>
      <c r="V2193">
        <v>552132379535</v>
      </c>
      <c r="Z2193" t="s">
        <v>106</v>
      </c>
      <c r="AA2193" t="s">
        <v>148</v>
      </c>
      <c r="AB2193" t="s">
        <v>149</v>
      </c>
      <c r="AC2193">
        <v>22251040</v>
      </c>
      <c r="AD2193" t="s">
        <v>150</v>
      </c>
      <c r="AE2193" t="s">
        <v>1473</v>
      </c>
      <c r="AF2193">
        <v>18</v>
      </c>
      <c r="AM2193" t="s">
        <v>1410</v>
      </c>
      <c r="AN2193" t="s">
        <v>1474</v>
      </c>
      <c r="AP2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Row],[Comentário]]=back!C2194,back!B2194,""))))))))</f>
        <v/>
      </c>
      <c r="AQ2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4" spans="1:44" x14ac:dyDescent="0.25">
      <c r="A2194" t="s">
        <v>5298</v>
      </c>
      <c r="B2194">
        <v>136251153</v>
      </c>
      <c r="C2194" t="s">
        <v>62</v>
      </c>
      <c r="E2194">
        <v>26698666</v>
      </c>
      <c r="F2194" t="s">
        <v>1470</v>
      </c>
      <c r="G2194" t="s">
        <v>101</v>
      </c>
      <c r="I2194">
        <v>39812931</v>
      </c>
      <c r="J2194" t="s">
        <v>1469</v>
      </c>
      <c r="K2194" s="9">
        <v>45643.679108796299</v>
      </c>
      <c r="L2194" s="9">
        <v>45643.678923611114</v>
      </c>
      <c r="M2194" s="9">
        <v>45643.679108796299</v>
      </c>
      <c r="N2194" t="s">
        <v>62</v>
      </c>
      <c r="O2194" t="s">
        <v>62</v>
      </c>
      <c r="P2194" s="8">
        <v>45643</v>
      </c>
      <c r="Q2194" t="s">
        <v>3864</v>
      </c>
      <c r="R2194" t="s">
        <v>4664</v>
      </c>
      <c r="S2194" t="s">
        <v>1471</v>
      </c>
      <c r="T2194" t="s">
        <v>1472</v>
      </c>
      <c r="V2194">
        <v>552132379535</v>
      </c>
      <c r="Z2194" t="s">
        <v>106</v>
      </c>
      <c r="AA2194" t="s">
        <v>148</v>
      </c>
      <c r="AB2194" t="s">
        <v>149</v>
      </c>
      <c r="AC2194">
        <v>22251040</v>
      </c>
      <c r="AD2194" t="s">
        <v>150</v>
      </c>
      <c r="AE2194" t="s">
        <v>1473</v>
      </c>
      <c r="AF2194">
        <v>18</v>
      </c>
      <c r="AM2194" t="s">
        <v>1410</v>
      </c>
      <c r="AN2194" t="s">
        <v>1474</v>
      </c>
      <c r="AP2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Row],[Comentário]]=back!C2195,back!B2195,""))))))))</f>
        <v/>
      </c>
      <c r="AQ2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5" spans="1:44" x14ac:dyDescent="0.25">
      <c r="A2195" t="s">
        <v>5298</v>
      </c>
      <c r="B2195">
        <v>136251146</v>
      </c>
      <c r="C2195" t="s">
        <v>62</v>
      </c>
      <c r="E2195">
        <v>26698666</v>
      </c>
      <c r="F2195" t="s">
        <v>1470</v>
      </c>
      <c r="G2195" t="s">
        <v>101</v>
      </c>
      <c r="I2195">
        <v>39812931</v>
      </c>
      <c r="J2195" t="s">
        <v>1469</v>
      </c>
      <c r="K2195" s="9">
        <v>45643.679085648146</v>
      </c>
      <c r="L2195" s="9">
        <v>45643.678067129629</v>
      </c>
      <c r="M2195" s="9">
        <v>45643.679085648146</v>
      </c>
      <c r="N2195" t="s">
        <v>62</v>
      </c>
      <c r="O2195" t="s">
        <v>62</v>
      </c>
      <c r="P2195" s="8">
        <v>45643</v>
      </c>
      <c r="Q2195" t="s">
        <v>3864</v>
      </c>
      <c r="R2195" t="s">
        <v>4663</v>
      </c>
      <c r="S2195" t="s">
        <v>1471</v>
      </c>
      <c r="T2195" t="s">
        <v>1472</v>
      </c>
      <c r="V2195">
        <v>552132379535</v>
      </c>
      <c r="Z2195" t="s">
        <v>106</v>
      </c>
      <c r="AA2195" t="s">
        <v>148</v>
      </c>
      <c r="AB2195" t="s">
        <v>149</v>
      </c>
      <c r="AC2195">
        <v>22251040</v>
      </c>
      <c r="AD2195" t="s">
        <v>150</v>
      </c>
      <c r="AE2195" t="s">
        <v>1473</v>
      </c>
      <c r="AF2195">
        <v>18</v>
      </c>
      <c r="AM2195" t="s">
        <v>1410</v>
      </c>
      <c r="AN2195" t="s">
        <v>1474</v>
      </c>
      <c r="AP2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Row],[Comentário]]=back!C2196,back!B2196,""))))))))</f>
        <v/>
      </c>
      <c r="AQ2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6" spans="1:44" x14ac:dyDescent="0.25">
      <c r="A2196" t="s">
        <v>5298</v>
      </c>
      <c r="B2196">
        <v>136249459</v>
      </c>
      <c r="C2196" t="s">
        <v>62</v>
      </c>
      <c r="G2196" t="s">
        <v>101</v>
      </c>
      <c r="I2196">
        <v>40385857</v>
      </c>
      <c r="J2196" t="s">
        <v>3303</v>
      </c>
      <c r="K2196" s="9">
        <v>45643.67082175926</v>
      </c>
      <c r="L2196" s="9">
        <v>45643.670740740738</v>
      </c>
      <c r="M2196" s="9">
        <v>45643.67082175926</v>
      </c>
      <c r="N2196" t="s">
        <v>62</v>
      </c>
      <c r="O2196" t="s">
        <v>62</v>
      </c>
      <c r="P2196" s="8">
        <v>45643</v>
      </c>
      <c r="Q2196" t="s">
        <v>3868</v>
      </c>
      <c r="R2196" t="s">
        <v>4665</v>
      </c>
      <c r="S2196" t="s">
        <v>3305</v>
      </c>
      <c r="T2196" t="s">
        <v>3306</v>
      </c>
      <c r="V2196">
        <v>552124844594</v>
      </c>
      <c r="Y2196" t="s">
        <v>3307</v>
      </c>
      <c r="Z2196" t="s">
        <v>106</v>
      </c>
      <c r="AA2196" t="s">
        <v>148</v>
      </c>
      <c r="AB2196" t="s">
        <v>1056</v>
      </c>
      <c r="AC2196">
        <v>25230030</v>
      </c>
      <c r="AD2196" t="s">
        <v>1057</v>
      </c>
      <c r="AE2196" t="s">
        <v>3308</v>
      </c>
      <c r="AF2196">
        <v>0</v>
      </c>
      <c r="AG2196" t="s">
        <v>3309</v>
      </c>
      <c r="AM2196" t="s">
        <v>1410</v>
      </c>
      <c r="AN2196" t="s">
        <v>108</v>
      </c>
      <c r="AO2196" t="s">
        <v>104</v>
      </c>
      <c r="AP2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Row],[Comentário]]=back!C2197,back!B2197,""))))))))</f>
        <v/>
      </c>
      <c r="AQ2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7" spans="1:44" x14ac:dyDescent="0.25">
      <c r="A2197" t="s">
        <v>5298</v>
      </c>
      <c r="B2197">
        <v>136243100</v>
      </c>
      <c r="C2197" t="s">
        <v>62</v>
      </c>
      <c r="E2197">
        <v>26698660</v>
      </c>
      <c r="F2197" t="s">
        <v>4858</v>
      </c>
      <c r="G2197" t="s">
        <v>101</v>
      </c>
      <c r="I2197">
        <v>39812900</v>
      </c>
      <c r="J2197" t="s">
        <v>3680</v>
      </c>
      <c r="K2197" s="9">
        <v>45643.640393518515</v>
      </c>
      <c r="L2197" s="9">
        <v>45643.638182870367</v>
      </c>
      <c r="M2197" s="9">
        <v>45643.640393518515</v>
      </c>
      <c r="N2197" t="s">
        <v>62</v>
      </c>
      <c r="O2197" t="s">
        <v>62</v>
      </c>
      <c r="P2197" s="8">
        <v>45643</v>
      </c>
      <c r="Q2197" t="s">
        <v>3864</v>
      </c>
      <c r="R2197" t="s">
        <v>4666</v>
      </c>
      <c r="S2197" t="s">
        <v>3681</v>
      </c>
      <c r="V2197">
        <v>5521986344401</v>
      </c>
      <c r="Y2197" t="s">
        <v>3682</v>
      </c>
      <c r="Z2197" t="s">
        <v>106</v>
      </c>
      <c r="AA2197" t="s">
        <v>613</v>
      </c>
      <c r="AB2197" t="s">
        <v>3683</v>
      </c>
      <c r="AC2197">
        <v>42600000</v>
      </c>
      <c r="AD2197" t="s">
        <v>161</v>
      </c>
      <c r="AE2197" t="s">
        <v>3684</v>
      </c>
      <c r="AF2197">
        <v>0</v>
      </c>
      <c r="AG2197" t="s">
        <v>3685</v>
      </c>
      <c r="AM2197" t="s">
        <v>1410</v>
      </c>
      <c r="AN2197" t="s">
        <v>1474</v>
      </c>
      <c r="AP2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Row],[Comentário]]=back!C2198,back!B2198,""))))))))</f>
        <v/>
      </c>
      <c r="AQ2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8" spans="1:44" x14ac:dyDescent="0.25">
      <c r="A2198" t="s">
        <v>5298</v>
      </c>
      <c r="B2198">
        <v>136239012</v>
      </c>
      <c r="C2198" t="s">
        <v>62</v>
      </c>
      <c r="E2198">
        <v>26698659</v>
      </c>
      <c r="F2198" t="s">
        <v>1476</v>
      </c>
      <c r="G2198" t="s">
        <v>101</v>
      </c>
      <c r="I2198">
        <v>39812887</v>
      </c>
      <c r="J2198" t="s">
        <v>1475</v>
      </c>
      <c r="K2198" s="9">
        <v>45643.620046296295</v>
      </c>
      <c r="L2198" s="9">
        <v>45643.619212962964</v>
      </c>
      <c r="M2198" s="9">
        <v>45643.620046296295</v>
      </c>
      <c r="N2198" t="s">
        <v>62</v>
      </c>
      <c r="O2198" t="s">
        <v>62</v>
      </c>
      <c r="P2198" s="8">
        <v>45643</v>
      </c>
      <c r="Q2198" t="s">
        <v>3864</v>
      </c>
      <c r="R2198" t="s">
        <v>4667</v>
      </c>
      <c r="S2198" t="s">
        <v>1477</v>
      </c>
      <c r="U2198" t="s">
        <v>1478</v>
      </c>
      <c r="V2198">
        <v>5561991595524</v>
      </c>
      <c r="Y2198" t="s">
        <v>1479</v>
      </c>
      <c r="Z2198" t="s">
        <v>106</v>
      </c>
      <c r="AA2198" t="s">
        <v>581</v>
      </c>
      <c r="AB2198" t="s">
        <v>582</v>
      </c>
      <c r="AC2198">
        <v>72549505</v>
      </c>
      <c r="AD2198" t="s">
        <v>1480</v>
      </c>
      <c r="AE2198" t="s">
        <v>1481</v>
      </c>
      <c r="AF2198">
        <v>0</v>
      </c>
      <c r="AM2198" t="s">
        <v>1410</v>
      </c>
      <c r="AN2198" t="s">
        <v>261</v>
      </c>
      <c r="AP2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Row],[Comentário]]=back!C2199,back!B2199,""))))))))</f>
        <v/>
      </c>
      <c r="AQ2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9" spans="1:44" x14ac:dyDescent="0.25">
      <c r="A2199" t="s">
        <v>5298</v>
      </c>
      <c r="B2199">
        <v>136238009</v>
      </c>
      <c r="C2199" t="s">
        <v>62</v>
      </c>
      <c r="E2199">
        <v>26698659</v>
      </c>
      <c r="F2199" t="s">
        <v>1476</v>
      </c>
      <c r="G2199" t="s">
        <v>101</v>
      </c>
      <c r="I2199">
        <v>39812887</v>
      </c>
      <c r="J2199" t="s">
        <v>1475</v>
      </c>
      <c r="K2199" s="9">
        <v>45643.615370370368</v>
      </c>
      <c r="L2199" s="9">
        <v>45643.615023148152</v>
      </c>
      <c r="M2199" s="9">
        <v>45643.615370370368</v>
      </c>
      <c r="N2199" t="s">
        <v>62</v>
      </c>
      <c r="O2199" t="s">
        <v>62</v>
      </c>
      <c r="P2199" s="8">
        <v>45643</v>
      </c>
      <c r="Q2199" t="s">
        <v>3864</v>
      </c>
      <c r="R2199" t="s">
        <v>4668</v>
      </c>
      <c r="S2199" t="s">
        <v>1477</v>
      </c>
      <c r="U2199" t="s">
        <v>1478</v>
      </c>
      <c r="V2199">
        <v>5561991595524</v>
      </c>
      <c r="Y2199" t="s">
        <v>1479</v>
      </c>
      <c r="Z2199" t="s">
        <v>106</v>
      </c>
      <c r="AA2199" t="s">
        <v>581</v>
      </c>
      <c r="AB2199" t="s">
        <v>582</v>
      </c>
      <c r="AC2199">
        <v>72549505</v>
      </c>
      <c r="AD2199" t="s">
        <v>1480</v>
      </c>
      <c r="AE2199" t="s">
        <v>1481</v>
      </c>
      <c r="AF2199">
        <v>0</v>
      </c>
      <c r="AM2199" t="s">
        <v>1410</v>
      </c>
      <c r="AN2199" t="s">
        <v>261</v>
      </c>
      <c r="AP2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Row],[Comentário]]=back!C2200,back!B2200,""))))))))</f>
        <v/>
      </c>
      <c r="AQ2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0" spans="1:44" x14ac:dyDescent="0.25">
      <c r="A2200" t="s">
        <v>5298</v>
      </c>
      <c r="B2200">
        <v>136237430</v>
      </c>
      <c r="C2200" t="s">
        <v>62</v>
      </c>
      <c r="E2200">
        <v>26698657</v>
      </c>
      <c r="F2200" t="s">
        <v>1483</v>
      </c>
      <c r="G2200" t="s">
        <v>101</v>
      </c>
      <c r="I2200">
        <v>39812880</v>
      </c>
      <c r="J2200" t="s">
        <v>1482</v>
      </c>
      <c r="K2200" s="9">
        <v>45643.612754629627</v>
      </c>
      <c r="L2200" s="9">
        <v>45643.612118055556</v>
      </c>
      <c r="M2200" s="9">
        <v>45643.612754629627</v>
      </c>
      <c r="N2200" t="s">
        <v>62</v>
      </c>
      <c r="O2200" t="s">
        <v>62</v>
      </c>
      <c r="P2200" s="8">
        <v>45643</v>
      </c>
      <c r="Q2200" t="s">
        <v>3864</v>
      </c>
      <c r="R2200" t="s">
        <v>4669</v>
      </c>
      <c r="S2200" t="s">
        <v>1484</v>
      </c>
      <c r="T2200" t="s">
        <v>1485</v>
      </c>
      <c r="U2200" t="s">
        <v>1484</v>
      </c>
      <c r="V2200">
        <v>551130740033</v>
      </c>
      <c r="Y2200" t="s">
        <v>1486</v>
      </c>
      <c r="Z2200" t="s">
        <v>106</v>
      </c>
      <c r="AA2200" t="s">
        <v>107</v>
      </c>
      <c r="AB2200" t="s">
        <v>189</v>
      </c>
      <c r="AC2200">
        <v>12247016</v>
      </c>
      <c r="AD2200" t="s">
        <v>1487</v>
      </c>
      <c r="AE2200" t="s">
        <v>1488</v>
      </c>
      <c r="AF2200">
        <v>500</v>
      </c>
      <c r="AG2200" t="s">
        <v>1489</v>
      </c>
      <c r="AM2200" t="s">
        <v>1410</v>
      </c>
      <c r="AN2200" t="s">
        <v>108</v>
      </c>
      <c r="AP2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Row],[Comentário]]=back!C2201,back!B2201,""))))))))</f>
        <v/>
      </c>
      <c r="AQ2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1" spans="1:44" x14ac:dyDescent="0.25">
      <c r="A2201" t="s">
        <v>5298</v>
      </c>
      <c r="B2201">
        <v>136237260</v>
      </c>
      <c r="C2201" t="s">
        <v>62</v>
      </c>
      <c r="E2201">
        <v>26698657</v>
      </c>
      <c r="F2201" t="s">
        <v>1483</v>
      </c>
      <c r="G2201" t="s">
        <v>101</v>
      </c>
      <c r="I2201">
        <v>39812880</v>
      </c>
      <c r="J2201" t="s">
        <v>1482</v>
      </c>
      <c r="K2201" s="9">
        <v>45643.612141203703</v>
      </c>
      <c r="L2201" s="9">
        <v>45643.611273148148</v>
      </c>
      <c r="M2201" s="9">
        <v>45643.61215277778</v>
      </c>
      <c r="N2201" t="s">
        <v>62</v>
      </c>
      <c r="O2201" t="s">
        <v>62</v>
      </c>
      <c r="P2201" s="8">
        <v>45643</v>
      </c>
      <c r="Q2201" t="s">
        <v>3864</v>
      </c>
      <c r="R2201" t="s">
        <v>4670</v>
      </c>
      <c r="S2201" t="s">
        <v>1484</v>
      </c>
      <c r="T2201" t="s">
        <v>1485</v>
      </c>
      <c r="U2201" t="s">
        <v>1484</v>
      </c>
      <c r="V2201">
        <v>551130740033</v>
      </c>
      <c r="Y2201" t="s">
        <v>1486</v>
      </c>
      <c r="Z2201" t="s">
        <v>106</v>
      </c>
      <c r="AA2201" t="s">
        <v>107</v>
      </c>
      <c r="AB2201" t="s">
        <v>189</v>
      </c>
      <c r="AC2201">
        <v>12247016</v>
      </c>
      <c r="AD2201" t="s">
        <v>1487</v>
      </c>
      <c r="AE2201" t="s">
        <v>1488</v>
      </c>
      <c r="AF2201">
        <v>500</v>
      </c>
      <c r="AG2201" t="s">
        <v>1489</v>
      </c>
      <c r="AM2201" t="s">
        <v>1410</v>
      </c>
      <c r="AN2201" t="s">
        <v>108</v>
      </c>
      <c r="AP2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Row],[Comentário]]=back!C2202,back!B2202,""))))))))</f>
        <v/>
      </c>
      <c r="AQ2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2" spans="1:44" x14ac:dyDescent="0.25">
      <c r="A2202" t="s">
        <v>5298</v>
      </c>
      <c r="B2202">
        <v>136236950</v>
      </c>
      <c r="C2202" t="s">
        <v>62</v>
      </c>
      <c r="E2202">
        <v>27544446</v>
      </c>
      <c r="F2202" t="s">
        <v>1518</v>
      </c>
      <c r="G2202" t="s">
        <v>101</v>
      </c>
      <c r="I2202">
        <v>40502862</v>
      </c>
      <c r="J2202" t="s">
        <v>1517</v>
      </c>
      <c r="K2202" s="9">
        <v>45643.610671296294</v>
      </c>
      <c r="L2202" s="9">
        <v>45643.610185185185</v>
      </c>
      <c r="M2202" s="9">
        <v>45643.610671296294</v>
      </c>
      <c r="N2202" t="s">
        <v>62</v>
      </c>
      <c r="O2202" t="s">
        <v>62</v>
      </c>
      <c r="P2202" s="8">
        <v>45643</v>
      </c>
      <c r="Q2202" t="s">
        <v>3864</v>
      </c>
      <c r="R2202" t="s">
        <v>4595</v>
      </c>
      <c r="S2202" t="s">
        <v>1519</v>
      </c>
      <c r="T2202" t="s">
        <v>1520</v>
      </c>
      <c r="Y2202" t="s">
        <v>1521</v>
      </c>
      <c r="Z2202" t="s">
        <v>106</v>
      </c>
      <c r="AA2202" t="s">
        <v>315</v>
      </c>
      <c r="AB2202" t="s">
        <v>1522</v>
      </c>
      <c r="AC2202">
        <v>80030030</v>
      </c>
      <c r="AD2202" t="s">
        <v>1523</v>
      </c>
      <c r="AE2202" t="s">
        <v>1524</v>
      </c>
      <c r="AF2202">
        <v>396</v>
      </c>
      <c r="AG2202" t="s">
        <v>1525</v>
      </c>
      <c r="AM2202" t="s">
        <v>222</v>
      </c>
      <c r="AN2202" t="s">
        <v>108</v>
      </c>
      <c r="AP2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Row],[Comentário]]=back!C2203,back!B2203,""))))))))</f>
        <v/>
      </c>
      <c r="AQ2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3" spans="1:44" x14ac:dyDescent="0.25">
      <c r="A2203" t="s">
        <v>5298</v>
      </c>
      <c r="B2203">
        <v>136236800</v>
      </c>
      <c r="C2203" t="s">
        <v>62</v>
      </c>
      <c r="E2203">
        <v>27544446</v>
      </c>
      <c r="F2203" t="s">
        <v>1518</v>
      </c>
      <c r="G2203" t="s">
        <v>101</v>
      </c>
      <c r="I2203">
        <v>40502862</v>
      </c>
      <c r="J2203" t="s">
        <v>1517</v>
      </c>
      <c r="K2203" s="9">
        <v>45643.609861111108</v>
      </c>
      <c r="L2203" s="9">
        <v>45643.608611111114</v>
      </c>
      <c r="M2203" s="9">
        <v>45643.609861111108</v>
      </c>
      <c r="N2203" t="s">
        <v>62</v>
      </c>
      <c r="O2203" t="s">
        <v>62</v>
      </c>
      <c r="P2203" s="8">
        <v>45643</v>
      </c>
      <c r="Q2203" t="s">
        <v>3864</v>
      </c>
      <c r="R2203" t="s">
        <v>4018</v>
      </c>
      <c r="S2203" t="s">
        <v>1519</v>
      </c>
      <c r="T2203" t="s">
        <v>1520</v>
      </c>
      <c r="Y2203" t="s">
        <v>1521</v>
      </c>
      <c r="Z2203" t="s">
        <v>106</v>
      </c>
      <c r="AA2203" t="s">
        <v>315</v>
      </c>
      <c r="AB2203" t="s">
        <v>1522</v>
      </c>
      <c r="AC2203">
        <v>80030030</v>
      </c>
      <c r="AD2203" t="s">
        <v>1523</v>
      </c>
      <c r="AE2203" t="s">
        <v>1524</v>
      </c>
      <c r="AF2203">
        <v>396</v>
      </c>
      <c r="AG2203" t="s">
        <v>1525</v>
      </c>
      <c r="AM2203" t="s">
        <v>222</v>
      </c>
      <c r="AN2203" t="s">
        <v>108</v>
      </c>
      <c r="AP2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Row],[Comentário]]=back!C2204,back!B2204,""))))))))</f>
        <v/>
      </c>
      <c r="AQ2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4" spans="1:44" x14ac:dyDescent="0.25">
      <c r="A2204" t="s">
        <v>5298</v>
      </c>
      <c r="B2204">
        <v>136235146</v>
      </c>
      <c r="C2204" t="s">
        <v>62</v>
      </c>
      <c r="E2204">
        <v>27544167</v>
      </c>
      <c r="F2204" t="s">
        <v>3716</v>
      </c>
      <c r="G2204" t="s">
        <v>101</v>
      </c>
      <c r="I2204">
        <v>40502697</v>
      </c>
      <c r="J2204" t="s">
        <v>324</v>
      </c>
      <c r="K2204" s="9">
        <v>45643.601527777777</v>
      </c>
      <c r="L2204" s="9">
        <v>45643.599247685182</v>
      </c>
      <c r="M2204" s="9">
        <v>45643.601527777777</v>
      </c>
      <c r="N2204" t="s">
        <v>62</v>
      </c>
      <c r="O2204" t="s">
        <v>62</v>
      </c>
      <c r="P2204" s="8">
        <v>45643</v>
      </c>
      <c r="Q2204" t="s">
        <v>3864</v>
      </c>
      <c r="R2204" t="s">
        <v>4671</v>
      </c>
      <c r="S2204" t="s">
        <v>3717</v>
      </c>
      <c r="Y2204" t="s">
        <v>3718</v>
      </c>
      <c r="Z2204" t="s">
        <v>106</v>
      </c>
      <c r="AA2204" t="s">
        <v>159</v>
      </c>
      <c r="AB2204" t="s">
        <v>2119</v>
      </c>
      <c r="AC2204">
        <v>35595000</v>
      </c>
      <c r="AD2204" t="s">
        <v>161</v>
      </c>
      <c r="AE2204" t="s">
        <v>3719</v>
      </c>
      <c r="AF2204">
        <v>260</v>
      </c>
      <c r="AM2204" t="s">
        <v>222</v>
      </c>
      <c r="AN2204" t="s">
        <v>258</v>
      </c>
      <c r="AP2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Row],[Comentário]]=back!C2205,back!B2205,""))))))))</f>
        <v/>
      </c>
      <c r="AQ2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5" spans="1:44" x14ac:dyDescent="0.25">
      <c r="A2205" t="s">
        <v>5298</v>
      </c>
      <c r="B2205">
        <v>136234693</v>
      </c>
      <c r="C2205" t="s">
        <v>62</v>
      </c>
      <c r="E2205">
        <v>27544167</v>
      </c>
      <c r="F2205" t="s">
        <v>3716</v>
      </c>
      <c r="G2205" t="s">
        <v>101</v>
      </c>
      <c r="I2205">
        <v>40502697</v>
      </c>
      <c r="J2205" t="s">
        <v>324</v>
      </c>
      <c r="K2205" s="9">
        <v>45643.599270833336</v>
      </c>
      <c r="L2205" s="9">
        <v>45643.598124999997</v>
      </c>
      <c r="M2205" s="9">
        <v>45643.599270833336</v>
      </c>
      <c r="N2205" t="s">
        <v>62</v>
      </c>
      <c r="O2205" t="s">
        <v>62</v>
      </c>
      <c r="P2205" s="8">
        <v>45643</v>
      </c>
      <c r="Q2205" t="s">
        <v>3864</v>
      </c>
      <c r="R2205" t="s">
        <v>4671</v>
      </c>
      <c r="S2205" t="s">
        <v>3717</v>
      </c>
      <c r="Y2205" t="s">
        <v>3718</v>
      </c>
      <c r="Z2205" t="s">
        <v>106</v>
      </c>
      <c r="AA2205" t="s">
        <v>159</v>
      </c>
      <c r="AB2205" t="s">
        <v>2119</v>
      </c>
      <c r="AC2205">
        <v>35595000</v>
      </c>
      <c r="AD2205" t="s">
        <v>161</v>
      </c>
      <c r="AE2205" t="s">
        <v>3719</v>
      </c>
      <c r="AF2205">
        <v>260</v>
      </c>
      <c r="AM2205" t="s">
        <v>222</v>
      </c>
      <c r="AN2205" t="s">
        <v>258</v>
      </c>
      <c r="AP2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Row],[Comentário]]=back!C2206,back!B2206,""))))))))</f>
        <v/>
      </c>
      <c r="AQ2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6" spans="1:44" x14ac:dyDescent="0.25">
      <c r="A2206" t="s">
        <v>5298</v>
      </c>
      <c r="B2206">
        <v>136234341</v>
      </c>
      <c r="C2206" t="s">
        <v>62</v>
      </c>
      <c r="E2206">
        <v>27543718</v>
      </c>
      <c r="F2206" t="s">
        <v>3631</v>
      </c>
      <c r="G2206" t="s">
        <v>101</v>
      </c>
      <c r="I2206">
        <v>40502363</v>
      </c>
      <c r="J2206" t="s">
        <v>3630</v>
      </c>
      <c r="K2206" s="9">
        <v>45643.597442129627</v>
      </c>
      <c r="L2206" s="9">
        <v>45643.59579861111</v>
      </c>
      <c r="M2206" s="9">
        <v>45643.597442129627</v>
      </c>
      <c r="N2206" t="s">
        <v>62</v>
      </c>
      <c r="O2206" t="s">
        <v>62</v>
      </c>
      <c r="P2206" s="8">
        <v>45643</v>
      </c>
      <c r="Q2206" t="s">
        <v>3864</v>
      </c>
      <c r="R2206" t="s">
        <v>4594</v>
      </c>
      <c r="S2206" t="s">
        <v>3632</v>
      </c>
      <c r="V2206">
        <v>5511972842094</v>
      </c>
      <c r="Z2206" t="s">
        <v>106</v>
      </c>
      <c r="AA2206" t="s">
        <v>107</v>
      </c>
      <c r="AB2206" t="s">
        <v>215</v>
      </c>
      <c r="AC2206">
        <v>9751250</v>
      </c>
      <c r="AD2206" t="s">
        <v>3633</v>
      </c>
      <c r="AE2206" t="s">
        <v>3116</v>
      </c>
      <c r="AF2206">
        <v>70</v>
      </c>
      <c r="AG2206" t="s">
        <v>3634</v>
      </c>
      <c r="AM2206" t="s">
        <v>222</v>
      </c>
      <c r="AN2206" t="s">
        <v>108</v>
      </c>
      <c r="AP2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Row],[Comentário]]=back!C2207,back!B2207,""))))))))</f>
        <v/>
      </c>
      <c r="AQ2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7" spans="1:44" x14ac:dyDescent="0.25">
      <c r="A2207" t="s">
        <v>5298</v>
      </c>
      <c r="B2207">
        <v>136233982</v>
      </c>
      <c r="C2207" t="s">
        <v>62</v>
      </c>
      <c r="E2207">
        <v>27543718</v>
      </c>
      <c r="F2207" t="s">
        <v>3631</v>
      </c>
      <c r="G2207" t="s">
        <v>101</v>
      </c>
      <c r="I2207">
        <v>40502363</v>
      </c>
      <c r="J2207" t="s">
        <v>3630</v>
      </c>
      <c r="K2207" s="9">
        <v>45643.595775462964</v>
      </c>
      <c r="L2207" s="9">
        <v>45643.594907407409</v>
      </c>
      <c r="M2207" s="9">
        <v>45643.595775462964</v>
      </c>
      <c r="N2207" t="s">
        <v>62</v>
      </c>
      <c r="O2207" t="s">
        <v>62</v>
      </c>
      <c r="P2207" s="8">
        <v>45643</v>
      </c>
      <c r="Q2207" t="s">
        <v>3864</v>
      </c>
      <c r="R2207" t="s">
        <v>4672</v>
      </c>
      <c r="S2207" t="s">
        <v>3632</v>
      </c>
      <c r="V2207">
        <v>5511972842094</v>
      </c>
      <c r="Z2207" t="s">
        <v>106</v>
      </c>
      <c r="AA2207" t="s">
        <v>107</v>
      </c>
      <c r="AB2207" t="s">
        <v>215</v>
      </c>
      <c r="AC2207">
        <v>9751250</v>
      </c>
      <c r="AD2207" t="s">
        <v>3633</v>
      </c>
      <c r="AE2207" t="s">
        <v>3116</v>
      </c>
      <c r="AF2207">
        <v>70</v>
      </c>
      <c r="AG2207" t="s">
        <v>3634</v>
      </c>
      <c r="AM2207" t="s">
        <v>222</v>
      </c>
      <c r="AN2207" t="s">
        <v>108</v>
      </c>
      <c r="AP2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Row],[Comentário]]=back!C2208,back!B2208,""))))))))</f>
        <v/>
      </c>
      <c r="AQ2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8" spans="1:44" x14ac:dyDescent="0.25">
      <c r="A2208" t="s">
        <v>5298</v>
      </c>
      <c r="B2208">
        <v>136233184</v>
      </c>
      <c r="C2208" t="s">
        <v>62</v>
      </c>
      <c r="E2208">
        <v>27543687</v>
      </c>
      <c r="F2208" t="s">
        <v>3711</v>
      </c>
      <c r="G2208" t="s">
        <v>101</v>
      </c>
      <c r="I2208">
        <v>40502357</v>
      </c>
      <c r="J2208" t="s">
        <v>3710</v>
      </c>
      <c r="K2208" s="9">
        <v>45643.591793981483</v>
      </c>
      <c r="L2208" s="9">
        <v>45643.589930555558</v>
      </c>
      <c r="M2208" s="9">
        <v>45643.591793981483</v>
      </c>
      <c r="N2208" t="s">
        <v>62</v>
      </c>
      <c r="O2208" t="s">
        <v>62</v>
      </c>
      <c r="P2208" s="8">
        <v>45643</v>
      </c>
      <c r="Q2208" t="s">
        <v>3864</v>
      </c>
      <c r="R2208" t="s">
        <v>4673</v>
      </c>
      <c r="S2208" t="s">
        <v>3712</v>
      </c>
      <c r="V2208">
        <v>554834443130</v>
      </c>
      <c r="Y2208" t="s">
        <v>3713</v>
      </c>
      <c r="Z2208" t="s">
        <v>106</v>
      </c>
      <c r="AA2208" t="s">
        <v>440</v>
      </c>
      <c r="AB2208" t="s">
        <v>3118</v>
      </c>
      <c r="AC2208">
        <v>88819799</v>
      </c>
      <c r="AD2208" t="s">
        <v>3714</v>
      </c>
      <c r="AE2208" t="s">
        <v>3715</v>
      </c>
      <c r="AF2208">
        <v>4145</v>
      </c>
      <c r="AM2208" t="s">
        <v>222</v>
      </c>
      <c r="AN2208" t="s">
        <v>108</v>
      </c>
      <c r="AP2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Row],[Comentário]]=back!C2209,back!B2209,""))))))))</f>
        <v/>
      </c>
      <c r="AQ2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9" spans="1:44" x14ac:dyDescent="0.25">
      <c r="A2209" t="s">
        <v>5298</v>
      </c>
      <c r="B2209">
        <v>136232813</v>
      </c>
      <c r="C2209" t="s">
        <v>62</v>
      </c>
      <c r="E2209">
        <v>27543687</v>
      </c>
      <c r="F2209" t="s">
        <v>3711</v>
      </c>
      <c r="G2209" t="s">
        <v>101</v>
      </c>
      <c r="I2209">
        <v>40502357</v>
      </c>
      <c r="J2209" t="s">
        <v>3710</v>
      </c>
      <c r="K2209" s="9">
        <v>45643.589594907404</v>
      </c>
      <c r="L2209" s="9">
        <v>45643.588761574072</v>
      </c>
      <c r="M2209" s="9">
        <v>45643.589594907404</v>
      </c>
      <c r="N2209" t="s">
        <v>62</v>
      </c>
      <c r="O2209" t="s">
        <v>62</v>
      </c>
      <c r="P2209" s="8">
        <v>45643</v>
      </c>
      <c r="Q2209" t="s">
        <v>3864</v>
      </c>
      <c r="R2209" t="s">
        <v>4674</v>
      </c>
      <c r="S2209" t="s">
        <v>3712</v>
      </c>
      <c r="V2209">
        <v>554834443130</v>
      </c>
      <c r="Y2209" t="s">
        <v>3713</v>
      </c>
      <c r="Z2209" t="s">
        <v>106</v>
      </c>
      <c r="AA2209" t="s">
        <v>440</v>
      </c>
      <c r="AB2209" t="s">
        <v>3118</v>
      </c>
      <c r="AC2209">
        <v>88819799</v>
      </c>
      <c r="AD2209" t="s">
        <v>3714</v>
      </c>
      <c r="AE2209" t="s">
        <v>3715</v>
      </c>
      <c r="AF2209">
        <v>4145</v>
      </c>
      <c r="AM2209" t="s">
        <v>222</v>
      </c>
      <c r="AN2209" t="s">
        <v>108</v>
      </c>
      <c r="AP2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Row],[Comentário]]=back!C2210,back!B2210,""))))))))</f>
        <v/>
      </c>
      <c r="AQ2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0" spans="1:44" x14ac:dyDescent="0.25">
      <c r="A2210" t="s">
        <v>5298</v>
      </c>
      <c r="B2210">
        <v>136232543</v>
      </c>
      <c r="C2210" t="s">
        <v>62</v>
      </c>
      <c r="E2210">
        <v>27543687</v>
      </c>
      <c r="F2210" t="s">
        <v>3711</v>
      </c>
      <c r="G2210" t="s">
        <v>101</v>
      </c>
      <c r="I2210">
        <v>40502357</v>
      </c>
      <c r="J2210" t="s">
        <v>3710</v>
      </c>
      <c r="K2210" s="9">
        <v>45643.588310185187</v>
      </c>
      <c r="L2210" s="9">
        <v>45643.587418981479</v>
      </c>
      <c r="M2210" s="9">
        <v>45643.588310185187</v>
      </c>
      <c r="N2210" t="s">
        <v>62</v>
      </c>
      <c r="O2210" t="s">
        <v>62</v>
      </c>
      <c r="P2210" s="8">
        <v>45643</v>
      </c>
      <c r="Q2210" t="s">
        <v>3864</v>
      </c>
      <c r="R2210" t="s">
        <v>4674</v>
      </c>
      <c r="S2210" t="s">
        <v>3712</v>
      </c>
      <c r="V2210">
        <v>554834443130</v>
      </c>
      <c r="Y2210" t="s">
        <v>3713</v>
      </c>
      <c r="Z2210" t="s">
        <v>106</v>
      </c>
      <c r="AA2210" t="s">
        <v>440</v>
      </c>
      <c r="AB2210" t="s">
        <v>3118</v>
      </c>
      <c r="AC2210">
        <v>88819799</v>
      </c>
      <c r="AD2210" t="s">
        <v>3714</v>
      </c>
      <c r="AE2210" t="s">
        <v>3715</v>
      </c>
      <c r="AF2210">
        <v>4145</v>
      </c>
      <c r="AM2210" t="s">
        <v>222</v>
      </c>
      <c r="AN2210" t="s">
        <v>108</v>
      </c>
      <c r="AP2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Row],[Comentário]]=back!C2211,back!B2211,""))))))))</f>
        <v/>
      </c>
      <c r="AQ2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1" spans="1:44" x14ac:dyDescent="0.25">
      <c r="A2211" t="s">
        <v>5298</v>
      </c>
      <c r="B2211">
        <v>136231729</v>
      </c>
      <c r="C2211" t="s">
        <v>62</v>
      </c>
      <c r="E2211">
        <v>27543274</v>
      </c>
      <c r="F2211" t="s">
        <v>3726</v>
      </c>
      <c r="G2211" t="s">
        <v>101</v>
      </c>
      <c r="I2211">
        <v>40502232</v>
      </c>
      <c r="J2211" t="s">
        <v>3725</v>
      </c>
      <c r="K2211" s="9">
        <v>45643.583194444444</v>
      </c>
      <c r="L2211" s="9">
        <v>45643.581423611111</v>
      </c>
      <c r="M2211" s="9">
        <v>45643.583194444444</v>
      </c>
      <c r="N2211" t="s">
        <v>62</v>
      </c>
      <c r="O2211" t="s">
        <v>62</v>
      </c>
      <c r="P2211" s="8">
        <v>45643</v>
      </c>
      <c r="Q2211" t="s">
        <v>3864</v>
      </c>
      <c r="R2211" t="s">
        <v>4675</v>
      </c>
      <c r="S2211" t="s">
        <v>3727</v>
      </c>
      <c r="T2211" t="s">
        <v>3728</v>
      </c>
      <c r="Y2211" t="s">
        <v>3729</v>
      </c>
      <c r="Z2211" t="s">
        <v>106</v>
      </c>
      <c r="AA2211" t="s">
        <v>720</v>
      </c>
      <c r="AB2211" t="s">
        <v>3730</v>
      </c>
      <c r="AC2211">
        <v>67035330</v>
      </c>
      <c r="AD2211" t="s">
        <v>1427</v>
      </c>
      <c r="AE2211" t="s">
        <v>3731</v>
      </c>
      <c r="AF2211">
        <v>0</v>
      </c>
      <c r="AG2211" t="s">
        <v>3732</v>
      </c>
      <c r="AM2211" t="s">
        <v>222</v>
      </c>
      <c r="AN2211" t="s">
        <v>108</v>
      </c>
      <c r="AP2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Row],[Comentário]]=back!C2212,back!B2212,""))))))))</f>
        <v/>
      </c>
      <c r="AQ2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2" spans="1:44" x14ac:dyDescent="0.25">
      <c r="A2212" t="s">
        <v>5298</v>
      </c>
      <c r="B2212">
        <v>136231424</v>
      </c>
      <c r="C2212" t="s">
        <v>62</v>
      </c>
      <c r="E2212">
        <v>27542836</v>
      </c>
      <c r="F2212" t="s">
        <v>1498</v>
      </c>
      <c r="G2212" t="s">
        <v>101</v>
      </c>
      <c r="I2212">
        <v>40501917</v>
      </c>
      <c r="J2212" t="s">
        <v>1497</v>
      </c>
      <c r="K2212" s="9">
        <v>45643.581111111111</v>
      </c>
      <c r="L2212" s="9">
        <v>45643.579826388886</v>
      </c>
      <c r="M2212" s="9">
        <v>45643.581111111111</v>
      </c>
      <c r="N2212" t="s">
        <v>62</v>
      </c>
      <c r="O2212" t="s">
        <v>62</v>
      </c>
      <c r="P2212" s="8">
        <v>45643</v>
      </c>
      <c r="Q2212" t="s">
        <v>3864</v>
      </c>
      <c r="R2212" t="s">
        <v>4676</v>
      </c>
      <c r="S2212" t="s">
        <v>1499</v>
      </c>
      <c r="T2212" t="s">
        <v>1500</v>
      </c>
      <c r="Y2212" t="s">
        <v>1501</v>
      </c>
      <c r="Z2212" t="s">
        <v>106</v>
      </c>
      <c r="AA2212" t="s">
        <v>440</v>
      </c>
      <c r="AB2212" t="s">
        <v>1502</v>
      </c>
      <c r="AC2212">
        <v>89135000</v>
      </c>
      <c r="AD2212" t="s">
        <v>1503</v>
      </c>
      <c r="AE2212" t="s">
        <v>1504</v>
      </c>
      <c r="AF2212">
        <v>0</v>
      </c>
      <c r="AG2212" t="s">
        <v>1505</v>
      </c>
      <c r="AM2212" t="s">
        <v>222</v>
      </c>
      <c r="AN2212" t="s">
        <v>108</v>
      </c>
      <c r="AP2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Row],[Comentário]]=back!C2213,back!B2213,""))))))))</f>
        <v/>
      </c>
      <c r="AQ2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3" spans="1:44" x14ac:dyDescent="0.25">
      <c r="A2213" t="s">
        <v>5298</v>
      </c>
      <c r="B2213">
        <v>136231214</v>
      </c>
      <c r="C2213" t="s">
        <v>62</v>
      </c>
      <c r="E2213">
        <v>27542836</v>
      </c>
      <c r="F2213" t="s">
        <v>1498</v>
      </c>
      <c r="G2213" t="s">
        <v>101</v>
      </c>
      <c r="I2213">
        <v>40501917</v>
      </c>
      <c r="J2213" t="s">
        <v>1497</v>
      </c>
      <c r="K2213" s="9">
        <v>45643.579826388886</v>
      </c>
      <c r="L2213" s="9">
        <v>45643.578449074077</v>
      </c>
      <c r="M2213" s="9">
        <v>45643.579826388886</v>
      </c>
      <c r="N2213" t="s">
        <v>62</v>
      </c>
      <c r="O2213" t="s">
        <v>62</v>
      </c>
      <c r="P2213" s="8">
        <v>45643</v>
      </c>
      <c r="Q2213" t="s">
        <v>3864</v>
      </c>
      <c r="R2213" t="s">
        <v>4676</v>
      </c>
      <c r="S2213" t="s">
        <v>1499</v>
      </c>
      <c r="T2213" t="s">
        <v>1500</v>
      </c>
      <c r="Y2213" t="s">
        <v>1501</v>
      </c>
      <c r="Z2213" t="s">
        <v>106</v>
      </c>
      <c r="AA2213" t="s">
        <v>440</v>
      </c>
      <c r="AB2213" t="s">
        <v>1502</v>
      </c>
      <c r="AC2213">
        <v>89135000</v>
      </c>
      <c r="AD2213" t="s">
        <v>1503</v>
      </c>
      <c r="AE2213" t="s">
        <v>1504</v>
      </c>
      <c r="AF2213">
        <v>0</v>
      </c>
      <c r="AG2213" t="s">
        <v>1505</v>
      </c>
      <c r="AM2213" t="s">
        <v>222</v>
      </c>
      <c r="AN2213" t="s">
        <v>108</v>
      </c>
      <c r="AP2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Row],[Comentário]]=back!C2214,back!B2214,""))))))))</f>
        <v/>
      </c>
      <c r="AQ2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4" spans="1:44" x14ac:dyDescent="0.25">
      <c r="A2214" t="s">
        <v>5298</v>
      </c>
      <c r="B2214">
        <v>136230717</v>
      </c>
      <c r="C2214" t="s">
        <v>62</v>
      </c>
      <c r="E2214">
        <v>27542836</v>
      </c>
      <c r="F2214" t="s">
        <v>1498</v>
      </c>
      <c r="G2214" t="s">
        <v>101</v>
      </c>
      <c r="I2214">
        <v>40501917</v>
      </c>
      <c r="J2214" t="s">
        <v>1497</v>
      </c>
      <c r="K2214" s="9">
        <v>45643.576828703706</v>
      </c>
      <c r="L2214" s="9">
        <v>45643.576226851852</v>
      </c>
      <c r="M2214" s="9">
        <v>45643.576828703706</v>
      </c>
      <c r="N2214" t="s">
        <v>62</v>
      </c>
      <c r="O2214" t="s">
        <v>62</v>
      </c>
      <c r="P2214" s="8">
        <v>45643</v>
      </c>
      <c r="Q2214" t="s">
        <v>3864</v>
      </c>
      <c r="R2214" t="s">
        <v>4677</v>
      </c>
      <c r="S2214" t="s">
        <v>1499</v>
      </c>
      <c r="T2214" t="s">
        <v>1500</v>
      </c>
      <c r="Y2214" t="s">
        <v>1501</v>
      </c>
      <c r="Z2214" t="s">
        <v>106</v>
      </c>
      <c r="AA2214" t="s">
        <v>440</v>
      </c>
      <c r="AB2214" t="s">
        <v>1502</v>
      </c>
      <c r="AC2214">
        <v>89135000</v>
      </c>
      <c r="AD2214" t="s">
        <v>1503</v>
      </c>
      <c r="AE2214" t="s">
        <v>1504</v>
      </c>
      <c r="AF2214">
        <v>0</v>
      </c>
      <c r="AG2214" t="s">
        <v>1505</v>
      </c>
      <c r="AM2214" t="s">
        <v>222</v>
      </c>
      <c r="AN2214" t="s">
        <v>108</v>
      </c>
      <c r="AP2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Row],[Comentário]]=back!C2215,back!B2215,""))))))))</f>
        <v/>
      </c>
      <c r="AQ2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5" spans="1:44" x14ac:dyDescent="0.25">
      <c r="A2215" t="s">
        <v>5298</v>
      </c>
      <c r="B2215">
        <v>136230431</v>
      </c>
      <c r="C2215" t="s">
        <v>62</v>
      </c>
      <c r="E2215">
        <v>27542789</v>
      </c>
      <c r="F2215" t="s">
        <v>1491</v>
      </c>
      <c r="G2215" t="s">
        <v>101</v>
      </c>
      <c r="I2215">
        <v>40501830</v>
      </c>
      <c r="J2215" t="s">
        <v>1490</v>
      </c>
      <c r="K2215" s="9">
        <v>45643.574965277781</v>
      </c>
      <c r="L2215" s="9">
        <v>45643.574606481481</v>
      </c>
      <c r="M2215" s="9">
        <v>45643.574965277781</v>
      </c>
      <c r="N2215" t="s">
        <v>62</v>
      </c>
      <c r="O2215" t="s">
        <v>62</v>
      </c>
      <c r="P2215" s="8">
        <v>45643</v>
      </c>
      <c r="Q2215" t="s">
        <v>3864</v>
      </c>
      <c r="R2215" t="s">
        <v>4678</v>
      </c>
      <c r="S2215" t="s">
        <v>1492</v>
      </c>
      <c r="T2215" t="s">
        <v>1493</v>
      </c>
      <c r="V2215">
        <v>551123624674</v>
      </c>
      <c r="Y2215" t="s">
        <v>1494</v>
      </c>
      <c r="Z2215" t="s">
        <v>106</v>
      </c>
      <c r="AA2215" t="s">
        <v>107</v>
      </c>
      <c r="AB2215" t="s">
        <v>110</v>
      </c>
      <c r="AC2215">
        <v>8030230</v>
      </c>
      <c r="AD2215" t="s">
        <v>1495</v>
      </c>
      <c r="AE2215" t="s">
        <v>1496</v>
      </c>
      <c r="AF2215">
        <v>7</v>
      </c>
      <c r="AM2215" t="s">
        <v>222</v>
      </c>
      <c r="AN2215" t="s">
        <v>261</v>
      </c>
      <c r="AP2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Row],[Comentário]]=back!C2216,back!B2216,""))))))))</f>
        <v/>
      </c>
      <c r="AQ2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6" spans="1:44" x14ac:dyDescent="0.25">
      <c r="A2216" t="s">
        <v>5298</v>
      </c>
      <c r="B2216">
        <v>136230264</v>
      </c>
      <c r="C2216" t="s">
        <v>62</v>
      </c>
      <c r="E2216">
        <v>27542789</v>
      </c>
      <c r="F2216" t="s">
        <v>1491</v>
      </c>
      <c r="G2216" t="s">
        <v>101</v>
      </c>
      <c r="I2216">
        <v>40501830</v>
      </c>
      <c r="J2216" t="s">
        <v>1490</v>
      </c>
      <c r="K2216" s="9">
        <v>45643.574016203704</v>
      </c>
      <c r="L2216" s="9">
        <v>45643.573865740742</v>
      </c>
      <c r="M2216" s="9">
        <v>45643.574016203704</v>
      </c>
      <c r="N2216" t="s">
        <v>62</v>
      </c>
      <c r="O2216" t="s">
        <v>62</v>
      </c>
      <c r="P2216" s="8">
        <v>45643</v>
      </c>
      <c r="Q2216" t="s">
        <v>3864</v>
      </c>
      <c r="R2216" t="s">
        <v>4679</v>
      </c>
      <c r="S2216" t="s">
        <v>1492</v>
      </c>
      <c r="T2216" t="s">
        <v>1493</v>
      </c>
      <c r="V2216">
        <v>551123624674</v>
      </c>
      <c r="Y2216" t="s">
        <v>1494</v>
      </c>
      <c r="Z2216" t="s">
        <v>106</v>
      </c>
      <c r="AA2216" t="s">
        <v>107</v>
      </c>
      <c r="AB2216" t="s">
        <v>110</v>
      </c>
      <c r="AC2216">
        <v>8030230</v>
      </c>
      <c r="AD2216" t="s">
        <v>1495</v>
      </c>
      <c r="AE2216" t="s">
        <v>1496</v>
      </c>
      <c r="AF2216">
        <v>7</v>
      </c>
      <c r="AM2216" t="s">
        <v>222</v>
      </c>
      <c r="AN2216" t="s">
        <v>261</v>
      </c>
      <c r="AP2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Row],[Comentário]]=back!C2217,back!B2217,""))))))))</f>
        <v/>
      </c>
      <c r="AQ2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7" spans="1:44" x14ac:dyDescent="0.25">
      <c r="A2217" t="s">
        <v>5298</v>
      </c>
      <c r="B2217">
        <v>136230117</v>
      </c>
      <c r="C2217" t="s">
        <v>62</v>
      </c>
      <c r="E2217">
        <v>27542789</v>
      </c>
      <c r="F2217" t="s">
        <v>1491</v>
      </c>
      <c r="G2217" t="s">
        <v>101</v>
      </c>
      <c r="I2217">
        <v>40501830</v>
      </c>
      <c r="J2217" t="s">
        <v>1490</v>
      </c>
      <c r="K2217" s="9">
        <v>45643.572997685187</v>
      </c>
      <c r="L2217" s="9">
        <v>45643.572500000002</v>
      </c>
      <c r="M2217" s="9">
        <v>45643.572997685187</v>
      </c>
      <c r="N2217" t="s">
        <v>62</v>
      </c>
      <c r="O2217" t="s">
        <v>62</v>
      </c>
      <c r="P2217" s="8">
        <v>45643</v>
      </c>
      <c r="Q2217" t="s">
        <v>3864</v>
      </c>
      <c r="R2217" t="s">
        <v>4013</v>
      </c>
      <c r="S2217" t="s">
        <v>1492</v>
      </c>
      <c r="T2217" t="s">
        <v>1493</v>
      </c>
      <c r="V2217">
        <v>551123624674</v>
      </c>
      <c r="Y2217" t="s">
        <v>1494</v>
      </c>
      <c r="Z2217" t="s">
        <v>106</v>
      </c>
      <c r="AA2217" t="s">
        <v>107</v>
      </c>
      <c r="AB2217" t="s">
        <v>110</v>
      </c>
      <c r="AC2217">
        <v>8030230</v>
      </c>
      <c r="AD2217" t="s">
        <v>1495</v>
      </c>
      <c r="AE2217" t="s">
        <v>1496</v>
      </c>
      <c r="AF2217">
        <v>7</v>
      </c>
      <c r="AM2217" t="s">
        <v>222</v>
      </c>
      <c r="AN2217" t="s">
        <v>261</v>
      </c>
      <c r="AP2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Row],[Comentário]]=back!C2218,back!B2218,""))))))))</f>
        <v/>
      </c>
      <c r="AQ2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8" spans="1:44" x14ac:dyDescent="0.25">
      <c r="A2218" t="s">
        <v>5298</v>
      </c>
      <c r="B2218">
        <v>136230052</v>
      </c>
      <c r="C2218" t="s">
        <v>62</v>
      </c>
      <c r="E2218">
        <v>27542789</v>
      </c>
      <c r="F2218" t="s">
        <v>1491</v>
      </c>
      <c r="G2218" t="s">
        <v>101</v>
      </c>
      <c r="I2218">
        <v>40501830</v>
      </c>
      <c r="J2218" t="s">
        <v>1490</v>
      </c>
      <c r="K2218" s="9">
        <v>45643.572592592594</v>
      </c>
      <c r="L2218" s="9">
        <v>45643.571655092594</v>
      </c>
      <c r="M2218" s="9">
        <v>45643.572592592594</v>
      </c>
      <c r="N2218" t="s">
        <v>62</v>
      </c>
      <c r="O2218" t="s">
        <v>62</v>
      </c>
      <c r="P2218" s="8">
        <v>45643</v>
      </c>
      <c r="Q2218" t="s">
        <v>3864</v>
      </c>
      <c r="R2218" t="s">
        <v>4680</v>
      </c>
      <c r="S2218" t="s">
        <v>1492</v>
      </c>
      <c r="T2218" t="s">
        <v>1493</v>
      </c>
      <c r="V2218">
        <v>551123624674</v>
      </c>
      <c r="Y2218" t="s">
        <v>1494</v>
      </c>
      <c r="Z2218" t="s">
        <v>106</v>
      </c>
      <c r="AA2218" t="s">
        <v>107</v>
      </c>
      <c r="AB2218" t="s">
        <v>110</v>
      </c>
      <c r="AC2218">
        <v>8030230</v>
      </c>
      <c r="AD2218" t="s">
        <v>1495</v>
      </c>
      <c r="AE2218" t="s">
        <v>1496</v>
      </c>
      <c r="AF2218">
        <v>7</v>
      </c>
      <c r="AM2218" t="s">
        <v>222</v>
      </c>
      <c r="AN2218" t="s">
        <v>261</v>
      </c>
      <c r="AP2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Row],[Comentário]]=back!C2219,back!B2219,""))))))))</f>
        <v/>
      </c>
      <c r="AQ2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9" spans="1:44" x14ac:dyDescent="0.25">
      <c r="A2219" t="s">
        <v>5298</v>
      </c>
      <c r="B2219">
        <v>136229672</v>
      </c>
      <c r="C2219" t="s">
        <v>62</v>
      </c>
      <c r="E2219">
        <v>27530004</v>
      </c>
      <c r="F2219" t="s">
        <v>3457</v>
      </c>
      <c r="G2219" t="s">
        <v>101</v>
      </c>
      <c r="I2219">
        <v>40491525</v>
      </c>
      <c r="J2219" t="s">
        <v>3456</v>
      </c>
      <c r="K2219" s="9">
        <v>45643.570081018515</v>
      </c>
      <c r="L2219" s="9">
        <v>45643.569756944446</v>
      </c>
      <c r="M2219" s="9">
        <v>45643.570081018515</v>
      </c>
      <c r="N2219" t="s">
        <v>62</v>
      </c>
      <c r="O2219" t="s">
        <v>62</v>
      </c>
      <c r="P2219" s="8">
        <v>45643</v>
      </c>
      <c r="Q2219" t="s">
        <v>3864</v>
      </c>
      <c r="R2219" t="s">
        <v>4681</v>
      </c>
      <c r="S2219" t="s">
        <v>3458</v>
      </c>
      <c r="T2219" t="s">
        <v>3459</v>
      </c>
      <c r="Y2219" t="s">
        <v>3460</v>
      </c>
      <c r="Z2219" t="s">
        <v>106</v>
      </c>
      <c r="AA2219" t="s">
        <v>440</v>
      </c>
      <c r="AB2219" t="s">
        <v>2572</v>
      </c>
      <c r="AC2219">
        <v>89115285</v>
      </c>
      <c r="AD2219" t="s">
        <v>3461</v>
      </c>
      <c r="AE2219" t="s">
        <v>3462</v>
      </c>
      <c r="AF2219">
        <v>4657</v>
      </c>
      <c r="AG2219" t="s">
        <v>3463</v>
      </c>
      <c r="AM2219" t="s">
        <v>222</v>
      </c>
      <c r="AN2219" t="s">
        <v>108</v>
      </c>
      <c r="AP2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Row],[Comentário]]=back!C2220,back!B2220,""))))))))</f>
        <v/>
      </c>
      <c r="AQ2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0" spans="1:44" x14ac:dyDescent="0.25">
      <c r="A2220" t="s">
        <v>5298</v>
      </c>
      <c r="B2220">
        <v>136229499</v>
      </c>
      <c r="C2220" t="s">
        <v>62</v>
      </c>
      <c r="E2220">
        <v>27530004</v>
      </c>
      <c r="F2220" t="s">
        <v>3457</v>
      </c>
      <c r="G2220" t="s">
        <v>101</v>
      </c>
      <c r="I2220">
        <v>40491525</v>
      </c>
      <c r="J2220" t="s">
        <v>3456</v>
      </c>
      <c r="K2220" s="9">
        <v>45643.568958333337</v>
      </c>
      <c r="L2220" s="9">
        <v>45643.568472222221</v>
      </c>
      <c r="M2220" s="9">
        <v>45643.568958333337</v>
      </c>
      <c r="N2220" t="s">
        <v>62</v>
      </c>
      <c r="O2220" t="s">
        <v>62</v>
      </c>
      <c r="P2220" s="8">
        <v>45643</v>
      </c>
      <c r="Q2220" t="s">
        <v>3864</v>
      </c>
      <c r="R2220" t="s">
        <v>4681</v>
      </c>
      <c r="S2220" t="s">
        <v>3458</v>
      </c>
      <c r="T2220" t="s">
        <v>3459</v>
      </c>
      <c r="Y2220" t="s">
        <v>3460</v>
      </c>
      <c r="Z2220" t="s">
        <v>106</v>
      </c>
      <c r="AA2220" t="s">
        <v>440</v>
      </c>
      <c r="AB2220" t="s">
        <v>2572</v>
      </c>
      <c r="AC2220">
        <v>89115285</v>
      </c>
      <c r="AD2220" t="s">
        <v>3461</v>
      </c>
      <c r="AE2220" t="s">
        <v>3462</v>
      </c>
      <c r="AF2220">
        <v>4657</v>
      </c>
      <c r="AG2220" t="s">
        <v>3463</v>
      </c>
      <c r="AM2220" t="s">
        <v>222</v>
      </c>
      <c r="AN2220" t="s">
        <v>108</v>
      </c>
      <c r="AP2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Row],[Comentário]]=back!C2221,back!B2221,""))))))))</f>
        <v/>
      </c>
      <c r="AQ2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1" spans="1:44" x14ac:dyDescent="0.25">
      <c r="A2221" t="s">
        <v>5298</v>
      </c>
      <c r="B2221">
        <v>136229261</v>
      </c>
      <c r="C2221" t="s">
        <v>62</v>
      </c>
      <c r="E2221">
        <v>27530004</v>
      </c>
      <c r="F2221" t="s">
        <v>3457</v>
      </c>
      <c r="G2221" t="s">
        <v>101</v>
      </c>
      <c r="I2221">
        <v>40491525</v>
      </c>
      <c r="J2221" t="s">
        <v>3456</v>
      </c>
      <c r="K2221" s="9">
        <v>45643.567326388889</v>
      </c>
      <c r="L2221" s="9">
        <v>45643.566921296297</v>
      </c>
      <c r="M2221" s="9">
        <v>45643.567326388889</v>
      </c>
      <c r="N2221" t="s">
        <v>62</v>
      </c>
      <c r="O2221" t="s">
        <v>62</v>
      </c>
      <c r="P2221" s="8">
        <v>45643</v>
      </c>
      <c r="Q2221" t="s">
        <v>3864</v>
      </c>
      <c r="R2221" t="s">
        <v>4682</v>
      </c>
      <c r="S2221" t="s">
        <v>3458</v>
      </c>
      <c r="T2221" t="s">
        <v>3459</v>
      </c>
      <c r="Y2221" t="s">
        <v>3460</v>
      </c>
      <c r="Z2221" t="s">
        <v>106</v>
      </c>
      <c r="AA2221" t="s">
        <v>440</v>
      </c>
      <c r="AB2221" t="s">
        <v>2572</v>
      </c>
      <c r="AC2221">
        <v>89115285</v>
      </c>
      <c r="AD2221" t="s">
        <v>3461</v>
      </c>
      <c r="AE2221" t="s">
        <v>3462</v>
      </c>
      <c r="AF2221">
        <v>4657</v>
      </c>
      <c r="AG2221" t="s">
        <v>3463</v>
      </c>
      <c r="AM2221" t="s">
        <v>222</v>
      </c>
      <c r="AN2221" t="s">
        <v>108</v>
      </c>
      <c r="AP2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Row],[Comentário]]=back!C2222,back!B2222,""))))))))</f>
        <v/>
      </c>
      <c r="AQ2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2" spans="1:44" x14ac:dyDescent="0.25">
      <c r="A2222" t="s">
        <v>5298</v>
      </c>
      <c r="B2222">
        <v>136229066</v>
      </c>
      <c r="C2222" t="s">
        <v>62</v>
      </c>
      <c r="E2222">
        <v>27487560</v>
      </c>
      <c r="F2222" t="s">
        <v>3450</v>
      </c>
      <c r="G2222" t="s">
        <v>101</v>
      </c>
      <c r="I2222">
        <v>40461274</v>
      </c>
      <c r="J2222" t="s">
        <v>3449</v>
      </c>
      <c r="K2222" s="9">
        <v>45643.56591435185</v>
      </c>
      <c r="L2222" s="9">
        <v>45643.565439814818</v>
      </c>
      <c r="M2222" s="9">
        <v>45643.56591435185</v>
      </c>
      <c r="N2222" t="s">
        <v>62</v>
      </c>
      <c r="O2222" t="s">
        <v>62</v>
      </c>
      <c r="P2222" s="8">
        <v>45643</v>
      </c>
      <c r="Q2222" t="s">
        <v>3864</v>
      </c>
      <c r="R2222" t="s">
        <v>4683</v>
      </c>
      <c r="S2222" t="s">
        <v>3451</v>
      </c>
      <c r="T2222" t="s">
        <v>4961</v>
      </c>
      <c r="V2222">
        <v>5544997193408</v>
      </c>
      <c r="Y2222" t="s">
        <v>3452</v>
      </c>
      <c r="Z2222" t="s">
        <v>106</v>
      </c>
      <c r="AA2222" t="s">
        <v>315</v>
      </c>
      <c r="AB2222" t="s">
        <v>3453</v>
      </c>
      <c r="AC2222">
        <v>87180000</v>
      </c>
      <c r="AD2222" t="s">
        <v>3454</v>
      </c>
      <c r="AE2222" t="s">
        <v>3455</v>
      </c>
      <c r="AF2222">
        <v>850</v>
      </c>
      <c r="AM2222" t="s">
        <v>222</v>
      </c>
      <c r="AN2222" t="s">
        <v>258</v>
      </c>
      <c r="AP2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Row],[Comentário]]=back!C2223,back!B2223,""))))))))</f>
        <v/>
      </c>
      <c r="AQ2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3" spans="1:44" x14ac:dyDescent="0.25">
      <c r="A2223" t="s">
        <v>5298</v>
      </c>
      <c r="B2223">
        <v>136228804</v>
      </c>
      <c r="C2223" t="s">
        <v>62</v>
      </c>
      <c r="E2223">
        <v>27487036</v>
      </c>
      <c r="F2223" t="s">
        <v>1565</v>
      </c>
      <c r="G2223" t="s">
        <v>101</v>
      </c>
      <c r="I2223">
        <v>40461057</v>
      </c>
      <c r="J2223" t="s">
        <v>1564</v>
      </c>
      <c r="K2223" s="9">
        <v>45643.564016203702</v>
      </c>
      <c r="L2223" s="9">
        <v>45643.563807870371</v>
      </c>
      <c r="M2223" s="9">
        <v>45643.564016203702</v>
      </c>
      <c r="N2223" t="s">
        <v>62</v>
      </c>
      <c r="O2223" t="s">
        <v>62</v>
      </c>
      <c r="P2223" s="8">
        <v>45643</v>
      </c>
      <c r="Q2223" t="s">
        <v>3864</v>
      </c>
      <c r="R2223" t="s">
        <v>4030</v>
      </c>
      <c r="S2223" t="s">
        <v>1566</v>
      </c>
      <c r="T2223" t="s">
        <v>4915</v>
      </c>
      <c r="V2223">
        <v>551140589609</v>
      </c>
      <c r="Y2223" t="s">
        <v>1567</v>
      </c>
      <c r="Z2223" t="s">
        <v>106</v>
      </c>
      <c r="AA2223" t="s">
        <v>107</v>
      </c>
      <c r="AB2223" t="s">
        <v>110</v>
      </c>
      <c r="AC2223">
        <v>5416000</v>
      </c>
      <c r="AD2223" t="s">
        <v>112</v>
      </c>
      <c r="AE2223" t="s">
        <v>1568</v>
      </c>
      <c r="AF2223">
        <v>50</v>
      </c>
      <c r="AG2223" t="s">
        <v>1569</v>
      </c>
      <c r="AM2223" t="s">
        <v>222</v>
      </c>
      <c r="AN2223" t="s">
        <v>261</v>
      </c>
      <c r="AP2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Row],[Comentário]]=back!C2224,back!B2224,""))))))))</f>
        <v/>
      </c>
      <c r="AQ2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4" spans="1:44" x14ac:dyDescent="0.25">
      <c r="A2224" t="s">
        <v>5298</v>
      </c>
      <c r="B2224">
        <v>136228779</v>
      </c>
      <c r="C2224" t="s">
        <v>62</v>
      </c>
      <c r="E2224">
        <v>27487036</v>
      </c>
      <c r="F2224" t="s">
        <v>1565</v>
      </c>
      <c r="G2224" t="s">
        <v>101</v>
      </c>
      <c r="I2224">
        <v>40461057</v>
      </c>
      <c r="J2224" t="s">
        <v>1564</v>
      </c>
      <c r="K2224" s="9">
        <v>45643.563854166663</v>
      </c>
      <c r="L2224" s="9">
        <v>45643.563703703701</v>
      </c>
      <c r="M2224" s="9">
        <v>45643.563854166663</v>
      </c>
      <c r="N2224" t="s">
        <v>62</v>
      </c>
      <c r="O2224" t="s">
        <v>62</v>
      </c>
      <c r="P2224" s="8">
        <v>45643</v>
      </c>
      <c r="Q2224" t="s">
        <v>3864</v>
      </c>
      <c r="R2224" t="s">
        <v>4031</v>
      </c>
      <c r="S2224" t="s">
        <v>1566</v>
      </c>
      <c r="T2224" t="s">
        <v>4915</v>
      </c>
      <c r="V2224">
        <v>551140589609</v>
      </c>
      <c r="Y2224" t="s">
        <v>1567</v>
      </c>
      <c r="Z2224" t="s">
        <v>106</v>
      </c>
      <c r="AA2224" t="s">
        <v>107</v>
      </c>
      <c r="AB2224" t="s">
        <v>110</v>
      </c>
      <c r="AC2224">
        <v>5416000</v>
      </c>
      <c r="AD2224" t="s">
        <v>112</v>
      </c>
      <c r="AE2224" t="s">
        <v>1568</v>
      </c>
      <c r="AF2224">
        <v>50</v>
      </c>
      <c r="AG2224" t="s">
        <v>1569</v>
      </c>
      <c r="AM2224" t="s">
        <v>222</v>
      </c>
      <c r="AN2224" t="s">
        <v>261</v>
      </c>
      <c r="AP2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Row],[Comentário]]=back!C2225,back!B2225,""))))))))</f>
        <v/>
      </c>
      <c r="AQ2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5" spans="1:44" x14ac:dyDescent="0.25">
      <c r="A2225" t="s">
        <v>5298</v>
      </c>
      <c r="B2225">
        <v>136228713</v>
      </c>
      <c r="C2225" t="s">
        <v>62</v>
      </c>
      <c r="E2225">
        <v>27487036</v>
      </c>
      <c r="F2225" t="s">
        <v>1565</v>
      </c>
      <c r="G2225" t="s">
        <v>101</v>
      </c>
      <c r="I2225">
        <v>40461057</v>
      </c>
      <c r="J2225" t="s">
        <v>1564</v>
      </c>
      <c r="K2225" s="9">
        <v>45643.563356481478</v>
      </c>
      <c r="L2225" s="9">
        <v>45643.563206018516</v>
      </c>
      <c r="M2225" s="9">
        <v>45643.563356481478</v>
      </c>
      <c r="N2225" t="s">
        <v>62</v>
      </c>
      <c r="O2225" t="s">
        <v>62</v>
      </c>
      <c r="P2225" s="8">
        <v>45643</v>
      </c>
      <c r="Q2225" t="s">
        <v>3864</v>
      </c>
      <c r="R2225" t="s">
        <v>4031</v>
      </c>
      <c r="S2225" t="s">
        <v>1566</v>
      </c>
      <c r="T2225" t="s">
        <v>4915</v>
      </c>
      <c r="V2225">
        <v>551140589609</v>
      </c>
      <c r="Y2225" t="s">
        <v>1567</v>
      </c>
      <c r="Z2225" t="s">
        <v>106</v>
      </c>
      <c r="AA2225" t="s">
        <v>107</v>
      </c>
      <c r="AB2225" t="s">
        <v>110</v>
      </c>
      <c r="AC2225">
        <v>5416000</v>
      </c>
      <c r="AD2225" t="s">
        <v>112</v>
      </c>
      <c r="AE2225" t="s">
        <v>1568</v>
      </c>
      <c r="AF2225">
        <v>50</v>
      </c>
      <c r="AG2225" t="s">
        <v>1569</v>
      </c>
      <c r="AM2225" t="s">
        <v>222</v>
      </c>
      <c r="AN2225" t="s">
        <v>261</v>
      </c>
      <c r="AP2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Row],[Comentário]]=back!C2226,back!B2226,""))))))))</f>
        <v/>
      </c>
      <c r="AQ2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6" spans="1:44" x14ac:dyDescent="0.25">
      <c r="A2226" t="s">
        <v>5298</v>
      </c>
      <c r="B2226">
        <v>136228709</v>
      </c>
      <c r="C2226" t="s">
        <v>62</v>
      </c>
      <c r="E2226">
        <v>27487036</v>
      </c>
      <c r="F2226" t="s">
        <v>1565</v>
      </c>
      <c r="G2226" t="s">
        <v>101</v>
      </c>
      <c r="I2226">
        <v>40461057</v>
      </c>
      <c r="J2226" t="s">
        <v>1564</v>
      </c>
      <c r="K2226" s="9">
        <v>45643.563344907408</v>
      </c>
      <c r="L2226" s="9">
        <v>45643.560868055552</v>
      </c>
      <c r="M2226" s="9">
        <v>45643.563344907408</v>
      </c>
      <c r="N2226" t="s">
        <v>62</v>
      </c>
      <c r="O2226" t="s">
        <v>62</v>
      </c>
      <c r="P2226" s="8">
        <v>45643</v>
      </c>
      <c r="Q2226" t="s">
        <v>3864</v>
      </c>
      <c r="R2226" t="s">
        <v>4032</v>
      </c>
      <c r="S2226" t="s">
        <v>1566</v>
      </c>
      <c r="T2226" t="s">
        <v>4915</v>
      </c>
      <c r="V2226">
        <v>551140589609</v>
      </c>
      <c r="Y2226" t="s">
        <v>1567</v>
      </c>
      <c r="Z2226" t="s">
        <v>106</v>
      </c>
      <c r="AA2226" t="s">
        <v>107</v>
      </c>
      <c r="AB2226" t="s">
        <v>110</v>
      </c>
      <c r="AC2226">
        <v>5416000</v>
      </c>
      <c r="AD2226" t="s">
        <v>112</v>
      </c>
      <c r="AE2226" t="s">
        <v>1568</v>
      </c>
      <c r="AF2226">
        <v>50</v>
      </c>
      <c r="AG2226" t="s">
        <v>1569</v>
      </c>
      <c r="AM2226" t="s">
        <v>222</v>
      </c>
      <c r="AN2226" t="s">
        <v>261</v>
      </c>
      <c r="AP2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Row],[Comentário]]=back!C2227,back!B2227,""))))))))</f>
        <v/>
      </c>
      <c r="AQ2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7" spans="1:44" x14ac:dyDescent="0.25">
      <c r="A2227" t="s">
        <v>5298</v>
      </c>
      <c r="B2227">
        <v>136228407</v>
      </c>
      <c r="C2227" t="s">
        <v>62</v>
      </c>
      <c r="E2227">
        <v>27487036</v>
      </c>
      <c r="F2227" t="s">
        <v>1565</v>
      </c>
      <c r="G2227" t="s">
        <v>101</v>
      </c>
      <c r="I2227">
        <v>40461057</v>
      </c>
      <c r="J2227" t="s">
        <v>1564</v>
      </c>
      <c r="K2227" s="9">
        <v>45643.56082175926</v>
      </c>
      <c r="L2227" s="9">
        <v>45643.56013888889</v>
      </c>
      <c r="M2227" s="9">
        <v>45643.56082175926</v>
      </c>
      <c r="N2227" t="s">
        <v>62</v>
      </c>
      <c r="O2227" t="s">
        <v>62</v>
      </c>
      <c r="P2227" s="8">
        <v>45643</v>
      </c>
      <c r="Q2227" t="s">
        <v>3864</v>
      </c>
      <c r="R2227" t="s">
        <v>4032</v>
      </c>
      <c r="S2227" t="s">
        <v>1566</v>
      </c>
      <c r="T2227" t="s">
        <v>4915</v>
      </c>
      <c r="V2227">
        <v>551140589609</v>
      </c>
      <c r="Y2227" t="s">
        <v>1567</v>
      </c>
      <c r="Z2227" t="s">
        <v>106</v>
      </c>
      <c r="AA2227" t="s">
        <v>107</v>
      </c>
      <c r="AB2227" t="s">
        <v>110</v>
      </c>
      <c r="AC2227">
        <v>5416000</v>
      </c>
      <c r="AD2227" t="s">
        <v>112</v>
      </c>
      <c r="AE2227" t="s">
        <v>1568</v>
      </c>
      <c r="AF2227">
        <v>50</v>
      </c>
      <c r="AG2227" t="s">
        <v>1569</v>
      </c>
      <c r="AM2227" t="s">
        <v>222</v>
      </c>
      <c r="AN2227" t="s">
        <v>261</v>
      </c>
      <c r="AP2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Row],[Comentário]]=back!C2228,back!B2228,""))))))))</f>
        <v/>
      </c>
      <c r="AQ2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8" spans="1:44" x14ac:dyDescent="0.25">
      <c r="A2228" t="s">
        <v>5298</v>
      </c>
      <c r="B2228">
        <v>136228259</v>
      </c>
      <c r="C2228" t="s">
        <v>62</v>
      </c>
      <c r="E2228">
        <v>28025549</v>
      </c>
      <c r="F2228" t="s">
        <v>2873</v>
      </c>
      <c r="G2228" t="s">
        <v>101</v>
      </c>
      <c r="I2228">
        <v>40770190</v>
      </c>
      <c r="J2228" t="s">
        <v>2872</v>
      </c>
      <c r="K2228" s="9">
        <v>45643.559398148151</v>
      </c>
      <c r="L2228" s="9">
        <v>45643.558668981481</v>
      </c>
      <c r="M2228" s="9">
        <v>45643.55940972222</v>
      </c>
      <c r="N2228" t="s">
        <v>62</v>
      </c>
      <c r="O2228" t="s">
        <v>62</v>
      </c>
      <c r="P2228" s="8">
        <v>45643</v>
      </c>
      <c r="Q2228" t="s">
        <v>3864</v>
      </c>
      <c r="R2228" t="s">
        <v>4684</v>
      </c>
      <c r="S2228" t="s">
        <v>2874</v>
      </c>
      <c r="T2228" t="s">
        <v>2875</v>
      </c>
      <c r="Y2228" t="s">
        <v>2876</v>
      </c>
      <c r="Z2228" t="s">
        <v>106</v>
      </c>
      <c r="AA2228" t="s">
        <v>613</v>
      </c>
      <c r="AB2228" t="s">
        <v>2877</v>
      </c>
      <c r="AC2228">
        <v>47855650</v>
      </c>
      <c r="AD2228" t="s">
        <v>2878</v>
      </c>
      <c r="AE2228" t="s">
        <v>2879</v>
      </c>
      <c r="AF2228">
        <v>210</v>
      </c>
      <c r="AG2228" t="s">
        <v>2880</v>
      </c>
      <c r="AM2228" t="s">
        <v>222</v>
      </c>
      <c r="AN2228" t="s">
        <v>261</v>
      </c>
      <c r="AP2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Row],[Comentário]]=back!C2229,back!B2229,""))))))))</f>
        <v/>
      </c>
      <c r="AQ2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9" spans="1:44" x14ac:dyDescent="0.25">
      <c r="A2229" t="s">
        <v>5298</v>
      </c>
      <c r="B2229">
        <v>136228153</v>
      </c>
      <c r="C2229" t="s">
        <v>62</v>
      </c>
      <c r="E2229">
        <v>28025549</v>
      </c>
      <c r="F2229" t="s">
        <v>2873</v>
      </c>
      <c r="G2229" t="s">
        <v>101</v>
      </c>
      <c r="I2229">
        <v>40770190</v>
      </c>
      <c r="J2229" t="s">
        <v>2872</v>
      </c>
      <c r="K2229" s="9">
        <v>45643.558472222219</v>
      </c>
      <c r="L2229" s="9">
        <v>45643.558032407411</v>
      </c>
      <c r="M2229" s="9">
        <v>45643.558472222219</v>
      </c>
      <c r="N2229" t="s">
        <v>62</v>
      </c>
      <c r="O2229" t="s">
        <v>62</v>
      </c>
      <c r="P2229" s="8">
        <v>45643</v>
      </c>
      <c r="Q2229" t="s">
        <v>3864</v>
      </c>
      <c r="R2229" t="s">
        <v>4534</v>
      </c>
      <c r="S2229" t="s">
        <v>2874</v>
      </c>
      <c r="T2229" t="s">
        <v>2875</v>
      </c>
      <c r="Y2229" t="s">
        <v>2876</v>
      </c>
      <c r="Z2229" t="s">
        <v>106</v>
      </c>
      <c r="AA2229" t="s">
        <v>613</v>
      </c>
      <c r="AB2229" t="s">
        <v>2877</v>
      </c>
      <c r="AC2229">
        <v>47855650</v>
      </c>
      <c r="AD2229" t="s">
        <v>2878</v>
      </c>
      <c r="AE2229" t="s">
        <v>2879</v>
      </c>
      <c r="AF2229">
        <v>210</v>
      </c>
      <c r="AG2229" t="s">
        <v>2880</v>
      </c>
      <c r="AM2229" t="s">
        <v>222</v>
      </c>
      <c r="AN2229" t="s">
        <v>261</v>
      </c>
      <c r="AP2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Row],[Comentário]]=back!C2230,back!B2230,""))))))))</f>
        <v/>
      </c>
      <c r="AQ2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0" spans="1:44" x14ac:dyDescent="0.25">
      <c r="A2230" t="s">
        <v>5298</v>
      </c>
      <c r="B2230">
        <v>136228080</v>
      </c>
      <c r="C2230" t="s">
        <v>62</v>
      </c>
      <c r="E2230">
        <v>28025549</v>
      </c>
      <c r="F2230" t="s">
        <v>2873</v>
      </c>
      <c r="G2230" t="s">
        <v>101</v>
      </c>
      <c r="I2230">
        <v>40770190</v>
      </c>
      <c r="J2230" t="s">
        <v>2872</v>
      </c>
      <c r="K2230" s="9">
        <v>45643.557719907411</v>
      </c>
      <c r="L2230" s="9">
        <v>45643.557511574072</v>
      </c>
      <c r="M2230" s="9">
        <v>45643.557719907411</v>
      </c>
      <c r="N2230" t="s">
        <v>62</v>
      </c>
      <c r="O2230" t="s">
        <v>62</v>
      </c>
      <c r="P2230" s="8">
        <v>45643</v>
      </c>
      <c r="Q2230" t="s">
        <v>3864</v>
      </c>
      <c r="R2230" t="s">
        <v>4685</v>
      </c>
      <c r="S2230" t="s">
        <v>2874</v>
      </c>
      <c r="T2230" t="s">
        <v>2875</v>
      </c>
      <c r="Y2230" t="s">
        <v>2876</v>
      </c>
      <c r="Z2230" t="s">
        <v>106</v>
      </c>
      <c r="AA2230" t="s">
        <v>613</v>
      </c>
      <c r="AB2230" t="s">
        <v>2877</v>
      </c>
      <c r="AC2230">
        <v>47855650</v>
      </c>
      <c r="AD2230" t="s">
        <v>2878</v>
      </c>
      <c r="AE2230" t="s">
        <v>2879</v>
      </c>
      <c r="AF2230">
        <v>210</v>
      </c>
      <c r="AG2230" t="s">
        <v>2880</v>
      </c>
      <c r="AM2230" t="s">
        <v>222</v>
      </c>
      <c r="AN2230" t="s">
        <v>261</v>
      </c>
      <c r="AP2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Row],[Comentário]]=back!C2231,back!B2231,""))))))))</f>
        <v/>
      </c>
      <c r="AQ2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1" spans="1:44" x14ac:dyDescent="0.25">
      <c r="A2231" t="s">
        <v>5298</v>
      </c>
      <c r="B2231">
        <v>136227881</v>
      </c>
      <c r="C2231" t="s">
        <v>62</v>
      </c>
      <c r="E2231">
        <v>28025549</v>
      </c>
      <c r="F2231" t="s">
        <v>2873</v>
      </c>
      <c r="G2231" t="s">
        <v>101</v>
      </c>
      <c r="I2231">
        <v>40770190</v>
      </c>
      <c r="J2231" t="s">
        <v>2872</v>
      </c>
      <c r="K2231" s="9">
        <v>45643.556018518517</v>
      </c>
      <c r="L2231" s="9">
        <v>45643.555358796293</v>
      </c>
      <c r="M2231" s="9">
        <v>45643.556018518517</v>
      </c>
      <c r="N2231" t="s">
        <v>62</v>
      </c>
      <c r="O2231" t="s">
        <v>62</v>
      </c>
      <c r="P2231" s="8">
        <v>45643</v>
      </c>
      <c r="Q2231" t="s">
        <v>3864</v>
      </c>
      <c r="R2231" t="s">
        <v>4686</v>
      </c>
      <c r="S2231" t="s">
        <v>2874</v>
      </c>
      <c r="T2231" t="s">
        <v>2875</v>
      </c>
      <c r="Y2231" t="s">
        <v>2876</v>
      </c>
      <c r="Z2231" t="s">
        <v>106</v>
      </c>
      <c r="AA2231" t="s">
        <v>613</v>
      </c>
      <c r="AB2231" t="s">
        <v>2877</v>
      </c>
      <c r="AC2231">
        <v>47855650</v>
      </c>
      <c r="AD2231" t="s">
        <v>2878</v>
      </c>
      <c r="AE2231" t="s">
        <v>2879</v>
      </c>
      <c r="AF2231">
        <v>210</v>
      </c>
      <c r="AG2231" t="s">
        <v>2880</v>
      </c>
      <c r="AM2231" t="s">
        <v>222</v>
      </c>
      <c r="AN2231" t="s">
        <v>261</v>
      </c>
      <c r="AP2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Row],[Comentário]]=back!C2232,back!B2232,""))))))))</f>
        <v/>
      </c>
      <c r="AQ2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2" spans="1:44" x14ac:dyDescent="0.25">
      <c r="A2232" t="s">
        <v>5298</v>
      </c>
      <c r="B2232">
        <v>136227813</v>
      </c>
      <c r="C2232" t="s">
        <v>62</v>
      </c>
      <c r="E2232">
        <v>28025549</v>
      </c>
      <c r="F2232" t="s">
        <v>2873</v>
      </c>
      <c r="G2232" t="s">
        <v>101</v>
      </c>
      <c r="I2232">
        <v>40770190</v>
      </c>
      <c r="J2232" t="s">
        <v>2872</v>
      </c>
      <c r="K2232" s="9">
        <v>45643.555196759262</v>
      </c>
      <c r="L2232" s="9">
        <v>45643.554583333331</v>
      </c>
      <c r="M2232" s="9">
        <v>45643.555196759262</v>
      </c>
      <c r="N2232" t="s">
        <v>62</v>
      </c>
      <c r="O2232" t="s">
        <v>62</v>
      </c>
      <c r="P2232" s="8">
        <v>45643</v>
      </c>
      <c r="Q2232" t="s">
        <v>3864</v>
      </c>
      <c r="R2232" t="s">
        <v>4535</v>
      </c>
      <c r="S2232" t="s">
        <v>2874</v>
      </c>
      <c r="T2232" t="s">
        <v>2875</v>
      </c>
      <c r="Y2232" t="s">
        <v>2876</v>
      </c>
      <c r="Z2232" t="s">
        <v>106</v>
      </c>
      <c r="AA2232" t="s">
        <v>613</v>
      </c>
      <c r="AB2232" t="s">
        <v>2877</v>
      </c>
      <c r="AC2232">
        <v>47855650</v>
      </c>
      <c r="AD2232" t="s">
        <v>2878</v>
      </c>
      <c r="AE2232" t="s">
        <v>2879</v>
      </c>
      <c r="AF2232">
        <v>210</v>
      </c>
      <c r="AG2232" t="s">
        <v>2880</v>
      </c>
      <c r="AM2232" t="s">
        <v>222</v>
      </c>
      <c r="AN2232" t="s">
        <v>261</v>
      </c>
      <c r="AP2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Row],[Comentário]]=back!C2233,back!B2233,""))))))))</f>
        <v/>
      </c>
      <c r="AQ2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3" spans="1:44" x14ac:dyDescent="0.25">
      <c r="A2233" t="s">
        <v>5298</v>
      </c>
      <c r="B2233">
        <v>136226921</v>
      </c>
      <c r="C2233" t="s">
        <v>62</v>
      </c>
      <c r="E2233">
        <v>27296130</v>
      </c>
      <c r="F2233" t="s">
        <v>4960</v>
      </c>
      <c r="G2233" t="s">
        <v>101</v>
      </c>
      <c r="I2233">
        <v>40385435</v>
      </c>
      <c r="J2233" t="s">
        <v>3442</v>
      </c>
      <c r="K2233" s="9">
        <v>45643.550740740742</v>
      </c>
      <c r="L2233" s="9">
        <v>45643.550138888888</v>
      </c>
      <c r="M2233" s="9">
        <v>45643.550740740742</v>
      </c>
      <c r="N2233" t="s">
        <v>62</v>
      </c>
      <c r="O2233" t="s">
        <v>62</v>
      </c>
      <c r="P2233" s="8">
        <v>45643</v>
      </c>
      <c r="Q2233" t="s">
        <v>3864</v>
      </c>
      <c r="R2233" t="s">
        <v>4687</v>
      </c>
      <c r="S2233" t="s">
        <v>3443</v>
      </c>
      <c r="T2233" t="s">
        <v>3444</v>
      </c>
      <c r="Y2233" t="s">
        <v>3445</v>
      </c>
      <c r="Z2233" t="s">
        <v>106</v>
      </c>
      <c r="AA2233" t="s">
        <v>472</v>
      </c>
      <c r="AB2233" t="s">
        <v>473</v>
      </c>
      <c r="AC2233">
        <v>69075090</v>
      </c>
      <c r="AD2233" t="s">
        <v>3446</v>
      </c>
      <c r="AE2233" t="s">
        <v>3447</v>
      </c>
      <c r="AF2233">
        <v>500</v>
      </c>
      <c r="AG2233" t="s">
        <v>3448</v>
      </c>
      <c r="AM2233" t="s">
        <v>256</v>
      </c>
      <c r="AN2233" t="s">
        <v>108</v>
      </c>
      <c r="AP2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Row],[Comentário]]=back!C2234,back!B2234,""))))))))</f>
        <v/>
      </c>
      <c r="AQ2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4" spans="1:44" x14ac:dyDescent="0.25">
      <c r="A2234" t="s">
        <v>5298</v>
      </c>
      <c r="B2234">
        <v>136226886</v>
      </c>
      <c r="C2234" t="s">
        <v>62</v>
      </c>
      <c r="E2234">
        <v>27296130</v>
      </c>
      <c r="F2234" t="s">
        <v>4960</v>
      </c>
      <c r="G2234" t="s">
        <v>101</v>
      </c>
      <c r="I2234">
        <v>40385435</v>
      </c>
      <c r="J2234" t="s">
        <v>3442</v>
      </c>
      <c r="K2234" s="9">
        <v>45643.550162037034</v>
      </c>
      <c r="L2234" s="9">
        <v>45643.550011574072</v>
      </c>
      <c r="M2234" s="9">
        <v>45643.550162037034</v>
      </c>
      <c r="N2234" t="s">
        <v>62</v>
      </c>
      <c r="O2234" t="s">
        <v>62</v>
      </c>
      <c r="P2234" s="8">
        <v>45643</v>
      </c>
      <c r="Q2234" t="s">
        <v>3864</v>
      </c>
      <c r="R2234" t="s">
        <v>4688</v>
      </c>
      <c r="S2234" t="s">
        <v>3443</v>
      </c>
      <c r="T2234" t="s">
        <v>3444</v>
      </c>
      <c r="Y2234" t="s">
        <v>3445</v>
      </c>
      <c r="Z2234" t="s">
        <v>106</v>
      </c>
      <c r="AA2234" t="s">
        <v>472</v>
      </c>
      <c r="AB2234" t="s">
        <v>473</v>
      </c>
      <c r="AC2234">
        <v>69075090</v>
      </c>
      <c r="AD2234" t="s">
        <v>3446</v>
      </c>
      <c r="AE2234" t="s">
        <v>3447</v>
      </c>
      <c r="AF2234">
        <v>500</v>
      </c>
      <c r="AG2234" t="s">
        <v>3448</v>
      </c>
      <c r="AM2234" t="s">
        <v>256</v>
      </c>
      <c r="AN2234" t="s">
        <v>108</v>
      </c>
      <c r="AP2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Row],[Comentário]]=back!C2235,back!B2235,""))))))))</f>
        <v/>
      </c>
      <c r="AQ2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5" spans="1:44" x14ac:dyDescent="0.25">
      <c r="A2235" t="s">
        <v>5298</v>
      </c>
      <c r="B2235">
        <v>136226755</v>
      </c>
      <c r="C2235" t="s">
        <v>62</v>
      </c>
      <c r="E2235">
        <v>27296130</v>
      </c>
      <c r="F2235" t="s">
        <v>4960</v>
      </c>
      <c r="G2235" t="s">
        <v>101</v>
      </c>
      <c r="I2235">
        <v>40385435</v>
      </c>
      <c r="J2235" t="s">
        <v>3442</v>
      </c>
      <c r="K2235" s="9">
        <v>45643.548680555556</v>
      </c>
      <c r="L2235" s="9">
        <v>45643.548263888886</v>
      </c>
      <c r="M2235" s="9">
        <v>45643.548680555556</v>
      </c>
      <c r="N2235" t="s">
        <v>62</v>
      </c>
      <c r="O2235" t="s">
        <v>62</v>
      </c>
      <c r="P2235" s="8">
        <v>45643</v>
      </c>
      <c r="Q2235" t="s">
        <v>3864</v>
      </c>
      <c r="R2235" t="s">
        <v>4687</v>
      </c>
      <c r="S2235" t="s">
        <v>3443</v>
      </c>
      <c r="T2235" t="s">
        <v>3444</v>
      </c>
      <c r="Y2235" t="s">
        <v>3445</v>
      </c>
      <c r="Z2235" t="s">
        <v>106</v>
      </c>
      <c r="AA2235" t="s">
        <v>472</v>
      </c>
      <c r="AB2235" t="s">
        <v>473</v>
      </c>
      <c r="AC2235">
        <v>69075090</v>
      </c>
      <c r="AD2235" t="s">
        <v>3446</v>
      </c>
      <c r="AE2235" t="s">
        <v>3447</v>
      </c>
      <c r="AF2235">
        <v>500</v>
      </c>
      <c r="AG2235" t="s">
        <v>3448</v>
      </c>
      <c r="AM2235" t="s">
        <v>256</v>
      </c>
      <c r="AN2235" t="s">
        <v>108</v>
      </c>
      <c r="AP2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Row],[Comentário]]=back!C2236,back!B2236,""))))))))</f>
        <v/>
      </c>
      <c r="AQ2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6" spans="1:44" x14ac:dyDescent="0.25">
      <c r="A2236" t="s">
        <v>5298</v>
      </c>
      <c r="B2236">
        <v>136222949</v>
      </c>
      <c r="C2236" t="s">
        <v>62</v>
      </c>
      <c r="E2236">
        <v>28099998</v>
      </c>
      <c r="F2236" t="s">
        <v>2867</v>
      </c>
      <c r="G2236" t="s">
        <v>101</v>
      </c>
      <c r="I2236">
        <v>40810616</v>
      </c>
      <c r="J2236" t="s">
        <v>2866</v>
      </c>
      <c r="K2236" s="9">
        <v>45643.499641203707</v>
      </c>
      <c r="L2236" s="9">
        <v>45643.498877314814</v>
      </c>
      <c r="M2236" s="9">
        <v>45643.499641203707</v>
      </c>
      <c r="N2236" t="s">
        <v>62</v>
      </c>
      <c r="O2236" t="s">
        <v>62</v>
      </c>
      <c r="P2236" s="8">
        <v>45643</v>
      </c>
      <c r="Q2236" t="s">
        <v>3864</v>
      </c>
      <c r="R2236" t="s">
        <v>4547</v>
      </c>
      <c r="S2236" t="s">
        <v>2868</v>
      </c>
      <c r="T2236" t="s">
        <v>2869</v>
      </c>
      <c r="V2236">
        <v>552134518295</v>
      </c>
      <c r="Z2236" t="s">
        <v>106</v>
      </c>
      <c r="AA2236" t="s">
        <v>148</v>
      </c>
      <c r="AB2236" t="s">
        <v>149</v>
      </c>
      <c r="AC2236">
        <v>21241160</v>
      </c>
      <c r="AD2236" t="s">
        <v>2870</v>
      </c>
      <c r="AE2236" t="s">
        <v>2871</v>
      </c>
      <c r="AF2236">
        <v>77</v>
      </c>
      <c r="AM2236" t="s">
        <v>256</v>
      </c>
      <c r="AN2236" t="s">
        <v>258</v>
      </c>
      <c r="AP2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Row],[Comentário]]=back!C2237,back!B2237,""))))))))</f>
        <v/>
      </c>
      <c r="AQ2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7" spans="1:44" x14ac:dyDescent="0.25">
      <c r="A2237" t="s">
        <v>5298</v>
      </c>
      <c r="B2237">
        <v>136222782</v>
      </c>
      <c r="C2237" t="s">
        <v>62</v>
      </c>
      <c r="E2237">
        <v>28099998</v>
      </c>
      <c r="F2237" t="s">
        <v>2867</v>
      </c>
      <c r="G2237" t="s">
        <v>101</v>
      </c>
      <c r="I2237">
        <v>40810616</v>
      </c>
      <c r="J2237" t="s">
        <v>2866</v>
      </c>
      <c r="K2237" s="9">
        <v>45643.498553240737</v>
      </c>
      <c r="L2237" s="9">
        <v>45643.497847222221</v>
      </c>
      <c r="M2237" s="9">
        <v>45643.498553240737</v>
      </c>
      <c r="N2237" t="s">
        <v>62</v>
      </c>
      <c r="O2237" t="s">
        <v>62</v>
      </c>
      <c r="P2237" s="8">
        <v>45643</v>
      </c>
      <c r="Q2237" t="s">
        <v>3864</v>
      </c>
      <c r="R2237" t="s">
        <v>4546</v>
      </c>
      <c r="S2237" t="s">
        <v>2868</v>
      </c>
      <c r="T2237" t="s">
        <v>2869</v>
      </c>
      <c r="V2237">
        <v>552134518295</v>
      </c>
      <c r="Z2237" t="s">
        <v>106</v>
      </c>
      <c r="AA2237" t="s">
        <v>148</v>
      </c>
      <c r="AB2237" t="s">
        <v>149</v>
      </c>
      <c r="AC2237">
        <v>21241160</v>
      </c>
      <c r="AD2237" t="s">
        <v>2870</v>
      </c>
      <c r="AE2237" t="s">
        <v>2871</v>
      </c>
      <c r="AF2237">
        <v>77</v>
      </c>
      <c r="AM2237" t="s">
        <v>256</v>
      </c>
      <c r="AN2237" t="s">
        <v>258</v>
      </c>
      <c r="AP2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Row],[Comentário]]=back!C2238,back!B2238,""))))))))</f>
        <v/>
      </c>
      <c r="AQ2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8" spans="1:44" x14ac:dyDescent="0.25">
      <c r="A2238" t="s">
        <v>5298</v>
      </c>
      <c r="B2238">
        <v>136222651</v>
      </c>
      <c r="C2238" t="s">
        <v>62</v>
      </c>
      <c r="E2238">
        <v>28099998</v>
      </c>
      <c r="F2238" t="s">
        <v>2867</v>
      </c>
      <c r="G2238" t="s">
        <v>101</v>
      </c>
      <c r="I2238">
        <v>40810616</v>
      </c>
      <c r="J2238" t="s">
        <v>2866</v>
      </c>
      <c r="K2238" s="9">
        <v>45643.497662037036</v>
      </c>
      <c r="L2238" s="9">
        <v>45643.497476851851</v>
      </c>
      <c r="M2238" s="9">
        <v>45643.497662037036</v>
      </c>
      <c r="N2238" t="s">
        <v>62</v>
      </c>
      <c r="O2238" t="s">
        <v>62</v>
      </c>
      <c r="P2238" s="8">
        <v>45643</v>
      </c>
      <c r="Q2238" t="s">
        <v>3864</v>
      </c>
      <c r="R2238" t="s">
        <v>4689</v>
      </c>
      <c r="S2238" t="s">
        <v>2868</v>
      </c>
      <c r="T2238" t="s">
        <v>2869</v>
      </c>
      <c r="V2238">
        <v>552134518295</v>
      </c>
      <c r="Z2238" t="s">
        <v>106</v>
      </c>
      <c r="AA2238" t="s">
        <v>148</v>
      </c>
      <c r="AB2238" t="s">
        <v>149</v>
      </c>
      <c r="AC2238">
        <v>21241160</v>
      </c>
      <c r="AD2238" t="s">
        <v>2870</v>
      </c>
      <c r="AE2238" t="s">
        <v>2871</v>
      </c>
      <c r="AF2238">
        <v>77</v>
      </c>
      <c r="AM2238" t="s">
        <v>256</v>
      </c>
      <c r="AN2238" t="s">
        <v>258</v>
      </c>
      <c r="AP2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Row],[Comentário]]=back!C2239,back!B2239,""))))))))</f>
        <v/>
      </c>
      <c r="AQ2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9" spans="1:44" x14ac:dyDescent="0.25">
      <c r="A2239" t="s">
        <v>5298</v>
      </c>
      <c r="B2239">
        <v>136222481</v>
      </c>
      <c r="C2239" t="s">
        <v>62</v>
      </c>
      <c r="E2239">
        <v>28074055</v>
      </c>
      <c r="F2239" t="s">
        <v>3381</v>
      </c>
      <c r="G2239" t="s">
        <v>101</v>
      </c>
      <c r="I2239">
        <v>40794181</v>
      </c>
      <c r="J2239" t="s">
        <v>3380</v>
      </c>
      <c r="K2239" s="9">
        <v>45643.496701388889</v>
      </c>
      <c r="L2239" s="9">
        <v>45643.496423611112</v>
      </c>
      <c r="M2239" s="9">
        <v>45643.496701388889</v>
      </c>
      <c r="N2239" t="s">
        <v>62</v>
      </c>
      <c r="O2239" t="s">
        <v>62</v>
      </c>
      <c r="P2239" s="8">
        <v>45643</v>
      </c>
      <c r="Q2239" t="s">
        <v>3864</v>
      </c>
      <c r="R2239" t="s">
        <v>4690</v>
      </c>
      <c r="T2239" t="s">
        <v>3382</v>
      </c>
      <c r="V2239">
        <v>5512991944348</v>
      </c>
      <c r="Y2239" t="s">
        <v>3383</v>
      </c>
      <c r="Z2239" t="s">
        <v>106</v>
      </c>
      <c r="AA2239" t="s">
        <v>107</v>
      </c>
      <c r="AB2239" t="s">
        <v>110</v>
      </c>
      <c r="AC2239">
        <v>2732040</v>
      </c>
      <c r="AD2239" t="s">
        <v>1846</v>
      </c>
      <c r="AE2239" t="s">
        <v>3384</v>
      </c>
      <c r="AF2239">
        <v>2261</v>
      </c>
      <c r="AM2239" t="s">
        <v>256</v>
      </c>
      <c r="AN2239" t="s">
        <v>258</v>
      </c>
      <c r="AP2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Row],[Comentário]]=back!C2240,back!B2240,""))))))))</f>
        <v/>
      </c>
      <c r="AQ2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0" spans="1:44" x14ac:dyDescent="0.25">
      <c r="A2240" t="s">
        <v>5298</v>
      </c>
      <c r="B2240">
        <v>136222413</v>
      </c>
      <c r="C2240" t="s">
        <v>62</v>
      </c>
      <c r="E2240">
        <v>28074055</v>
      </c>
      <c r="F2240" t="s">
        <v>3381</v>
      </c>
      <c r="G2240" t="s">
        <v>101</v>
      </c>
      <c r="I2240">
        <v>40794181</v>
      </c>
      <c r="J2240" t="s">
        <v>3380</v>
      </c>
      <c r="K2240" s="9">
        <v>45643.496365740742</v>
      </c>
      <c r="L2240" s="9">
        <v>45643.496087962965</v>
      </c>
      <c r="M2240" s="9">
        <v>45643.496365740742</v>
      </c>
      <c r="N2240" t="s">
        <v>62</v>
      </c>
      <c r="O2240" t="s">
        <v>62</v>
      </c>
      <c r="P2240" s="8">
        <v>45643</v>
      </c>
      <c r="Q2240" t="s">
        <v>3864</v>
      </c>
      <c r="R2240" t="s">
        <v>4691</v>
      </c>
      <c r="T2240" t="s">
        <v>3382</v>
      </c>
      <c r="V2240">
        <v>5512991944348</v>
      </c>
      <c r="Y2240" t="s">
        <v>3383</v>
      </c>
      <c r="Z2240" t="s">
        <v>106</v>
      </c>
      <c r="AA2240" t="s">
        <v>107</v>
      </c>
      <c r="AB2240" t="s">
        <v>110</v>
      </c>
      <c r="AC2240">
        <v>2732040</v>
      </c>
      <c r="AD2240" t="s">
        <v>1846</v>
      </c>
      <c r="AE2240" t="s">
        <v>3384</v>
      </c>
      <c r="AF2240">
        <v>2261</v>
      </c>
      <c r="AM2240" t="s">
        <v>256</v>
      </c>
      <c r="AN2240" t="s">
        <v>258</v>
      </c>
      <c r="AP2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Row],[Comentário]]=back!C2241,back!B2241,""))))))))</f>
        <v/>
      </c>
      <c r="AQ2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1" spans="1:44" x14ac:dyDescent="0.25">
      <c r="A2241" t="s">
        <v>5298</v>
      </c>
      <c r="B2241">
        <v>136222318</v>
      </c>
      <c r="C2241" t="s">
        <v>62</v>
      </c>
      <c r="E2241">
        <v>28074055</v>
      </c>
      <c r="F2241" t="s">
        <v>3381</v>
      </c>
      <c r="G2241" t="s">
        <v>101</v>
      </c>
      <c r="I2241">
        <v>40794181</v>
      </c>
      <c r="J2241" t="s">
        <v>3380</v>
      </c>
      <c r="K2241" s="9">
        <v>45643.495810185188</v>
      </c>
      <c r="L2241" s="9">
        <v>45643.495520833334</v>
      </c>
      <c r="M2241" s="9">
        <v>45643.495810185188</v>
      </c>
      <c r="N2241" t="s">
        <v>62</v>
      </c>
      <c r="O2241" t="s">
        <v>62</v>
      </c>
      <c r="P2241" s="8">
        <v>45643</v>
      </c>
      <c r="Q2241" t="s">
        <v>3864</v>
      </c>
      <c r="R2241" t="s">
        <v>4692</v>
      </c>
      <c r="T2241" t="s">
        <v>3382</v>
      </c>
      <c r="V2241">
        <v>5512991944348</v>
      </c>
      <c r="Y2241" t="s">
        <v>3383</v>
      </c>
      <c r="Z2241" t="s">
        <v>106</v>
      </c>
      <c r="AA2241" t="s">
        <v>107</v>
      </c>
      <c r="AB2241" t="s">
        <v>110</v>
      </c>
      <c r="AC2241">
        <v>2732040</v>
      </c>
      <c r="AD2241" t="s">
        <v>1846</v>
      </c>
      <c r="AE2241" t="s">
        <v>3384</v>
      </c>
      <c r="AF2241">
        <v>2261</v>
      </c>
      <c r="AM2241" t="s">
        <v>256</v>
      </c>
      <c r="AN2241" t="s">
        <v>258</v>
      </c>
      <c r="AP2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Row],[Comentário]]=back!C2242,back!B2242,""))))))))</f>
        <v/>
      </c>
      <c r="AQ2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2" spans="1:44" x14ac:dyDescent="0.25">
      <c r="A2242" t="s">
        <v>5298</v>
      </c>
      <c r="B2242">
        <v>136222124</v>
      </c>
      <c r="C2242" t="s">
        <v>62</v>
      </c>
      <c r="E2242">
        <v>28074055</v>
      </c>
      <c r="F2242" t="s">
        <v>3381</v>
      </c>
      <c r="G2242" t="s">
        <v>101</v>
      </c>
      <c r="I2242">
        <v>40794181</v>
      </c>
      <c r="J2242" t="s">
        <v>3380</v>
      </c>
      <c r="K2242" s="9">
        <v>45643.494884259257</v>
      </c>
      <c r="L2242" s="9">
        <v>45643.493449074071</v>
      </c>
      <c r="M2242" s="9">
        <v>45643.494884259257</v>
      </c>
      <c r="N2242" t="s">
        <v>62</v>
      </c>
      <c r="O2242" t="s">
        <v>62</v>
      </c>
      <c r="P2242" s="8">
        <v>45643</v>
      </c>
      <c r="Q2242" t="s">
        <v>3864</v>
      </c>
      <c r="R2242" t="s">
        <v>4528</v>
      </c>
      <c r="T2242" t="s">
        <v>3382</v>
      </c>
      <c r="V2242">
        <v>5512991944348</v>
      </c>
      <c r="Y2242" t="s">
        <v>3383</v>
      </c>
      <c r="Z2242" t="s">
        <v>106</v>
      </c>
      <c r="AA2242" t="s">
        <v>107</v>
      </c>
      <c r="AB2242" t="s">
        <v>110</v>
      </c>
      <c r="AC2242">
        <v>2732040</v>
      </c>
      <c r="AD2242" t="s">
        <v>1846</v>
      </c>
      <c r="AE2242" t="s">
        <v>3384</v>
      </c>
      <c r="AF2242">
        <v>2261</v>
      </c>
      <c r="AM2242" t="s">
        <v>256</v>
      </c>
      <c r="AN2242" t="s">
        <v>258</v>
      </c>
      <c r="AP2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Row],[Comentário]]=back!C2243,back!B2243,""))))))))</f>
        <v/>
      </c>
      <c r="AQ2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3" spans="1:44" x14ac:dyDescent="0.25">
      <c r="A2243" t="s">
        <v>5298</v>
      </c>
      <c r="B2243">
        <v>136221888</v>
      </c>
      <c r="C2243" t="s">
        <v>62</v>
      </c>
      <c r="E2243">
        <v>28074055</v>
      </c>
      <c r="F2243" t="s">
        <v>3381</v>
      </c>
      <c r="G2243" t="s">
        <v>101</v>
      </c>
      <c r="I2243">
        <v>40794181</v>
      </c>
      <c r="J2243" t="s">
        <v>3380</v>
      </c>
      <c r="K2243" s="9">
        <v>45643.493356481478</v>
      </c>
      <c r="L2243" s="9">
        <v>45643.493090277778</v>
      </c>
      <c r="M2243" s="9">
        <v>45643.493356481478</v>
      </c>
      <c r="N2243" t="s">
        <v>62</v>
      </c>
      <c r="O2243" t="s">
        <v>62</v>
      </c>
      <c r="P2243" s="8">
        <v>45643</v>
      </c>
      <c r="Q2243" t="s">
        <v>3864</v>
      </c>
      <c r="R2243" t="s">
        <v>4690</v>
      </c>
      <c r="T2243" t="s">
        <v>3382</v>
      </c>
      <c r="V2243">
        <v>5512991944348</v>
      </c>
      <c r="Y2243" t="s">
        <v>3383</v>
      </c>
      <c r="Z2243" t="s">
        <v>106</v>
      </c>
      <c r="AA2243" t="s">
        <v>107</v>
      </c>
      <c r="AB2243" t="s">
        <v>110</v>
      </c>
      <c r="AC2243">
        <v>2732040</v>
      </c>
      <c r="AD2243" t="s">
        <v>1846</v>
      </c>
      <c r="AE2243" t="s">
        <v>3384</v>
      </c>
      <c r="AF2243">
        <v>2261</v>
      </c>
      <c r="AM2243" t="s">
        <v>256</v>
      </c>
      <c r="AN2243" t="s">
        <v>258</v>
      </c>
      <c r="AP2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Row],[Comentário]]=back!C2244,back!B2244,""))))))))</f>
        <v/>
      </c>
      <c r="AQ2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4" spans="1:44" x14ac:dyDescent="0.25">
      <c r="A2244" t="s">
        <v>5298</v>
      </c>
      <c r="B2244">
        <v>136221756</v>
      </c>
      <c r="C2244" t="s">
        <v>62</v>
      </c>
      <c r="E2244">
        <v>28077828</v>
      </c>
      <c r="F2244" t="s">
        <v>3375</v>
      </c>
      <c r="G2244" t="s">
        <v>101</v>
      </c>
      <c r="I2244">
        <v>40798154</v>
      </c>
      <c r="J2244" t="s">
        <v>3374</v>
      </c>
      <c r="K2244" s="9">
        <v>45643.492638888885</v>
      </c>
      <c r="L2244" s="9">
        <v>45643.4922337963</v>
      </c>
      <c r="M2244" s="9">
        <v>45643.492638888885</v>
      </c>
      <c r="N2244" t="s">
        <v>62</v>
      </c>
      <c r="O2244" t="s">
        <v>62</v>
      </c>
      <c r="P2244" s="8">
        <v>45643</v>
      </c>
      <c r="Q2244" t="s">
        <v>3864</v>
      </c>
      <c r="R2244" t="s">
        <v>4693</v>
      </c>
      <c r="S2244" t="s">
        <v>3376</v>
      </c>
      <c r="Y2244" t="s">
        <v>3377</v>
      </c>
      <c r="Z2244" t="s">
        <v>106</v>
      </c>
      <c r="AA2244" t="s">
        <v>159</v>
      </c>
      <c r="AB2244" t="s">
        <v>649</v>
      </c>
      <c r="AC2244">
        <v>31540250</v>
      </c>
      <c r="AD2244" t="s">
        <v>3378</v>
      </c>
      <c r="AE2244" t="s">
        <v>3379</v>
      </c>
      <c r="AF2244">
        <v>1140</v>
      </c>
      <c r="AM2244" t="s">
        <v>119</v>
      </c>
      <c r="AN2244" t="s">
        <v>258</v>
      </c>
      <c r="AP2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Row],[Comentário]]=back!C2245,back!B2245,""))))))))</f>
        <v/>
      </c>
      <c r="AQ2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5" spans="1:44" x14ac:dyDescent="0.25">
      <c r="A2245" t="s">
        <v>5298</v>
      </c>
      <c r="B2245">
        <v>136221606</v>
      </c>
      <c r="C2245" t="s">
        <v>62</v>
      </c>
      <c r="E2245">
        <v>28077828</v>
      </c>
      <c r="F2245" t="s">
        <v>3375</v>
      </c>
      <c r="G2245" t="s">
        <v>101</v>
      </c>
      <c r="I2245">
        <v>40798154</v>
      </c>
      <c r="J2245" t="s">
        <v>3374</v>
      </c>
      <c r="K2245" s="9">
        <v>45643.491805555554</v>
      </c>
      <c r="L2245" s="9">
        <v>45643.491053240738</v>
      </c>
      <c r="M2245" s="9">
        <v>45643.491805555554</v>
      </c>
      <c r="N2245" t="s">
        <v>62</v>
      </c>
      <c r="O2245" t="s">
        <v>62</v>
      </c>
      <c r="P2245" s="8">
        <v>45643</v>
      </c>
      <c r="Q2245" t="s">
        <v>3864</v>
      </c>
      <c r="R2245" t="s">
        <v>4693</v>
      </c>
      <c r="S2245" t="s">
        <v>3376</v>
      </c>
      <c r="Y2245" t="s">
        <v>3377</v>
      </c>
      <c r="Z2245" t="s">
        <v>106</v>
      </c>
      <c r="AA2245" t="s">
        <v>159</v>
      </c>
      <c r="AB2245" t="s">
        <v>649</v>
      </c>
      <c r="AC2245">
        <v>31540250</v>
      </c>
      <c r="AD2245" t="s">
        <v>3378</v>
      </c>
      <c r="AE2245" t="s">
        <v>3379</v>
      </c>
      <c r="AF2245">
        <v>1140</v>
      </c>
      <c r="AM2245" t="s">
        <v>119</v>
      </c>
      <c r="AN2245" t="s">
        <v>258</v>
      </c>
      <c r="AP2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Row],[Comentário]]=back!C2246,back!B2246,""))))))))</f>
        <v/>
      </c>
      <c r="AQ2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6" spans="1:44" x14ac:dyDescent="0.25">
      <c r="A2246" t="s">
        <v>5298</v>
      </c>
      <c r="B2246">
        <v>136221336</v>
      </c>
      <c r="C2246" t="s">
        <v>62</v>
      </c>
      <c r="E2246">
        <v>28136953</v>
      </c>
      <c r="F2246" t="s">
        <v>2299</v>
      </c>
      <c r="G2246" t="s">
        <v>101</v>
      </c>
      <c r="I2246">
        <v>40841881</v>
      </c>
      <c r="J2246" t="s">
        <v>2298</v>
      </c>
      <c r="K2246" s="9">
        <v>45643.490428240744</v>
      </c>
      <c r="L2246" s="9">
        <v>45643.489953703705</v>
      </c>
      <c r="M2246" s="9">
        <v>45643.490428240744</v>
      </c>
      <c r="N2246" t="s">
        <v>62</v>
      </c>
      <c r="O2246" t="s">
        <v>62</v>
      </c>
      <c r="P2246" s="8">
        <v>45643</v>
      </c>
      <c r="Q2246" t="s">
        <v>3864</v>
      </c>
      <c r="R2246" t="s">
        <v>4694</v>
      </c>
      <c r="S2246" t="s">
        <v>2300</v>
      </c>
      <c r="Y2246" t="s">
        <v>2301</v>
      </c>
      <c r="Z2246" t="s">
        <v>106</v>
      </c>
      <c r="AA2246" t="s">
        <v>159</v>
      </c>
      <c r="AB2246" t="s">
        <v>2302</v>
      </c>
      <c r="AC2246">
        <v>36180000</v>
      </c>
      <c r="AD2246" t="s">
        <v>1427</v>
      </c>
      <c r="AE2246" t="s">
        <v>2303</v>
      </c>
      <c r="AF2246">
        <v>320</v>
      </c>
      <c r="AG2246" t="s">
        <v>1297</v>
      </c>
      <c r="AN2246" t="s">
        <v>1429</v>
      </c>
      <c r="AP2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Row],[Comentário]]=back!C2247,back!B2247,""))))))))</f>
        <v/>
      </c>
      <c r="AQ2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7" spans="1:44" x14ac:dyDescent="0.25">
      <c r="A2247" t="s">
        <v>5298</v>
      </c>
      <c r="B2247">
        <v>136221212</v>
      </c>
      <c r="C2247" t="s">
        <v>62</v>
      </c>
      <c r="E2247">
        <v>28136953</v>
      </c>
      <c r="F2247" t="s">
        <v>2299</v>
      </c>
      <c r="G2247" t="s">
        <v>101</v>
      </c>
      <c r="I2247">
        <v>40841881</v>
      </c>
      <c r="J2247" t="s">
        <v>2298</v>
      </c>
      <c r="K2247" s="9">
        <v>45643.489814814813</v>
      </c>
      <c r="L2247" s="9">
        <v>45643.48945601852</v>
      </c>
      <c r="M2247" s="9">
        <v>45643.489814814813</v>
      </c>
      <c r="N2247" t="s">
        <v>62</v>
      </c>
      <c r="O2247" t="s">
        <v>62</v>
      </c>
      <c r="P2247" s="8">
        <v>45643</v>
      </c>
      <c r="Q2247" t="s">
        <v>3864</v>
      </c>
      <c r="R2247" t="s">
        <v>4695</v>
      </c>
      <c r="S2247" t="s">
        <v>2300</v>
      </c>
      <c r="Y2247" t="s">
        <v>2301</v>
      </c>
      <c r="Z2247" t="s">
        <v>106</v>
      </c>
      <c r="AA2247" t="s">
        <v>159</v>
      </c>
      <c r="AB2247" t="s">
        <v>2302</v>
      </c>
      <c r="AC2247">
        <v>36180000</v>
      </c>
      <c r="AD2247" t="s">
        <v>1427</v>
      </c>
      <c r="AE2247" t="s">
        <v>2303</v>
      </c>
      <c r="AF2247">
        <v>320</v>
      </c>
      <c r="AG2247" t="s">
        <v>1297</v>
      </c>
      <c r="AN2247" t="s">
        <v>1429</v>
      </c>
      <c r="AP2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Row],[Comentário]]=back!C2248,back!B2248,""))))))))</f>
        <v/>
      </c>
      <c r="AQ2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8" spans="1:44" x14ac:dyDescent="0.25">
      <c r="A2248" t="s">
        <v>5298</v>
      </c>
      <c r="B2248">
        <v>136221123</v>
      </c>
      <c r="C2248" t="s">
        <v>62</v>
      </c>
      <c r="E2248">
        <v>28136953</v>
      </c>
      <c r="F2248" t="s">
        <v>2299</v>
      </c>
      <c r="G2248" t="s">
        <v>101</v>
      </c>
      <c r="I2248">
        <v>40841881</v>
      </c>
      <c r="J2248" t="s">
        <v>2298</v>
      </c>
      <c r="K2248" s="9">
        <v>45643.489374999997</v>
      </c>
      <c r="L2248" s="9">
        <v>45643.489108796297</v>
      </c>
      <c r="M2248" s="9">
        <v>45643.489374999997</v>
      </c>
      <c r="N2248" t="s">
        <v>62</v>
      </c>
      <c r="O2248" t="s">
        <v>62</v>
      </c>
      <c r="P2248" s="8">
        <v>45643</v>
      </c>
      <c r="Q2248" t="s">
        <v>3864</v>
      </c>
      <c r="R2248" t="s">
        <v>4695</v>
      </c>
      <c r="S2248" t="s">
        <v>2300</v>
      </c>
      <c r="Y2248" t="s">
        <v>2301</v>
      </c>
      <c r="Z2248" t="s">
        <v>106</v>
      </c>
      <c r="AA2248" t="s">
        <v>159</v>
      </c>
      <c r="AB2248" t="s">
        <v>2302</v>
      </c>
      <c r="AC2248">
        <v>36180000</v>
      </c>
      <c r="AD2248" t="s">
        <v>1427</v>
      </c>
      <c r="AE2248" t="s">
        <v>2303</v>
      </c>
      <c r="AF2248">
        <v>320</v>
      </c>
      <c r="AG2248" t="s">
        <v>1297</v>
      </c>
      <c r="AN2248" t="s">
        <v>1429</v>
      </c>
      <c r="AP2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Row],[Comentário]]=back!C2249,back!B2249,""))))))))</f>
        <v/>
      </c>
      <c r="AQ2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9" spans="1:44" x14ac:dyDescent="0.25">
      <c r="A2249" t="s">
        <v>5298</v>
      </c>
      <c r="B2249">
        <v>136220438</v>
      </c>
      <c r="C2249" t="s">
        <v>62</v>
      </c>
      <c r="E2249">
        <v>28125513</v>
      </c>
      <c r="F2249" t="s">
        <v>3705</v>
      </c>
      <c r="G2249" t="s">
        <v>101</v>
      </c>
      <c r="I2249">
        <v>40840097</v>
      </c>
      <c r="J2249" t="s">
        <v>3704</v>
      </c>
      <c r="K2249" s="9">
        <v>45643.48578703704</v>
      </c>
      <c r="L2249" s="9">
        <v>45643.485011574077</v>
      </c>
      <c r="M2249" s="9">
        <v>45643.48578703704</v>
      </c>
      <c r="N2249" t="s">
        <v>62</v>
      </c>
      <c r="O2249" t="s">
        <v>62</v>
      </c>
      <c r="P2249" s="8">
        <v>45643</v>
      </c>
      <c r="Q2249" t="s">
        <v>3864</v>
      </c>
      <c r="R2249" t="s">
        <v>4696</v>
      </c>
      <c r="S2249" t="s">
        <v>3706</v>
      </c>
      <c r="Y2249" t="s">
        <v>3707</v>
      </c>
      <c r="Z2249" t="s">
        <v>106</v>
      </c>
      <c r="AA2249" t="s">
        <v>107</v>
      </c>
      <c r="AB2249" t="s">
        <v>1681</v>
      </c>
      <c r="AC2249">
        <v>15052725</v>
      </c>
      <c r="AD2249" t="s">
        <v>3708</v>
      </c>
      <c r="AE2249" t="s">
        <v>3709</v>
      </c>
      <c r="AF2249">
        <v>261</v>
      </c>
      <c r="AM2249" t="s">
        <v>119</v>
      </c>
      <c r="AN2249" t="s">
        <v>108</v>
      </c>
      <c r="AP2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Row],[Comentário]]=back!C2250,back!B2250,""))))))))</f>
        <v/>
      </c>
      <c r="AQ2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0" spans="1:44" x14ac:dyDescent="0.25">
      <c r="A2250" t="s">
        <v>5298</v>
      </c>
      <c r="B2250">
        <v>136220269</v>
      </c>
      <c r="C2250" t="s">
        <v>62</v>
      </c>
      <c r="E2250">
        <v>28125513</v>
      </c>
      <c r="F2250" t="s">
        <v>3705</v>
      </c>
      <c r="G2250" t="s">
        <v>101</v>
      </c>
      <c r="I2250">
        <v>40840097</v>
      </c>
      <c r="J2250" t="s">
        <v>3704</v>
      </c>
      <c r="K2250" s="9">
        <v>45643.485034722224</v>
      </c>
      <c r="L2250" s="9">
        <v>45643.484606481485</v>
      </c>
      <c r="M2250" s="9">
        <v>45643.485034722224</v>
      </c>
      <c r="N2250" t="s">
        <v>62</v>
      </c>
      <c r="O2250" t="s">
        <v>62</v>
      </c>
      <c r="P2250" s="8">
        <v>45643</v>
      </c>
      <c r="Q2250" t="s">
        <v>3864</v>
      </c>
      <c r="R2250" t="s">
        <v>4697</v>
      </c>
      <c r="S2250" t="s">
        <v>3706</v>
      </c>
      <c r="Y2250" t="s">
        <v>3707</v>
      </c>
      <c r="Z2250" t="s">
        <v>106</v>
      </c>
      <c r="AA2250" t="s">
        <v>107</v>
      </c>
      <c r="AB2250" t="s">
        <v>1681</v>
      </c>
      <c r="AC2250">
        <v>15052725</v>
      </c>
      <c r="AD2250" t="s">
        <v>3708</v>
      </c>
      <c r="AE2250" t="s">
        <v>3709</v>
      </c>
      <c r="AF2250">
        <v>261</v>
      </c>
      <c r="AM2250" t="s">
        <v>119</v>
      </c>
      <c r="AN2250" t="s">
        <v>108</v>
      </c>
      <c r="AP2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Row],[Comentário]]=back!C2251,back!B2251,""))))))))</f>
        <v/>
      </c>
      <c r="AQ2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1" spans="1:44" x14ac:dyDescent="0.25">
      <c r="A2251" t="s">
        <v>5298</v>
      </c>
      <c r="B2251">
        <v>136220138</v>
      </c>
      <c r="C2251" t="s">
        <v>62</v>
      </c>
      <c r="E2251">
        <v>28125513</v>
      </c>
      <c r="F2251" t="s">
        <v>3705</v>
      </c>
      <c r="G2251" t="s">
        <v>101</v>
      </c>
      <c r="I2251">
        <v>40840097</v>
      </c>
      <c r="J2251" t="s">
        <v>3704</v>
      </c>
      <c r="K2251" s="9">
        <v>45643.484444444446</v>
      </c>
      <c r="L2251" s="9">
        <v>45643.483518518522</v>
      </c>
      <c r="M2251" s="9">
        <v>45643.484444444446</v>
      </c>
      <c r="N2251" t="s">
        <v>62</v>
      </c>
      <c r="O2251" t="s">
        <v>62</v>
      </c>
      <c r="P2251" s="8">
        <v>45643</v>
      </c>
      <c r="Q2251" t="s">
        <v>3864</v>
      </c>
      <c r="R2251" t="s">
        <v>4697</v>
      </c>
      <c r="S2251" t="s">
        <v>3706</v>
      </c>
      <c r="Y2251" t="s">
        <v>3707</v>
      </c>
      <c r="Z2251" t="s">
        <v>106</v>
      </c>
      <c r="AA2251" t="s">
        <v>107</v>
      </c>
      <c r="AB2251" t="s">
        <v>1681</v>
      </c>
      <c r="AC2251">
        <v>15052725</v>
      </c>
      <c r="AD2251" t="s">
        <v>3708</v>
      </c>
      <c r="AE2251" t="s">
        <v>3709</v>
      </c>
      <c r="AF2251">
        <v>261</v>
      </c>
      <c r="AM2251" t="s">
        <v>119</v>
      </c>
      <c r="AN2251" t="s">
        <v>108</v>
      </c>
      <c r="AP2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Row],[Comentário]]=back!C2252,back!B2252,""))))))))</f>
        <v/>
      </c>
      <c r="AQ2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2" spans="1:44" x14ac:dyDescent="0.25">
      <c r="A2252" t="s">
        <v>5298</v>
      </c>
      <c r="B2252">
        <v>136219797</v>
      </c>
      <c r="C2252" t="s">
        <v>62</v>
      </c>
      <c r="E2252">
        <v>28191037</v>
      </c>
      <c r="F2252" t="s">
        <v>2311</v>
      </c>
      <c r="G2252" t="s">
        <v>101</v>
      </c>
      <c r="I2252">
        <v>40870588</v>
      </c>
      <c r="J2252" t="s">
        <v>2310</v>
      </c>
      <c r="K2252" s="9">
        <v>45643.482800925929</v>
      </c>
      <c r="L2252" s="9">
        <v>45643.482395833336</v>
      </c>
      <c r="M2252" s="9">
        <v>45643.482800925929</v>
      </c>
      <c r="N2252" t="s">
        <v>62</v>
      </c>
      <c r="O2252" t="s">
        <v>62</v>
      </c>
      <c r="P2252" s="8">
        <v>45643</v>
      </c>
      <c r="Q2252" t="s">
        <v>3864</v>
      </c>
      <c r="R2252" t="s">
        <v>4698</v>
      </c>
      <c r="S2252" t="s">
        <v>2312</v>
      </c>
      <c r="Y2252" t="s">
        <v>2313</v>
      </c>
      <c r="Z2252" t="s">
        <v>106</v>
      </c>
      <c r="AA2252" t="s">
        <v>148</v>
      </c>
      <c r="AB2252" t="s">
        <v>1056</v>
      </c>
      <c r="AC2252">
        <v>25045260</v>
      </c>
      <c r="AD2252" t="s">
        <v>2314</v>
      </c>
      <c r="AE2252" t="s">
        <v>2315</v>
      </c>
      <c r="AF2252">
        <v>0</v>
      </c>
      <c r="AG2252" t="s">
        <v>2316</v>
      </c>
      <c r="AM2252" t="s">
        <v>119</v>
      </c>
      <c r="AN2252" t="s">
        <v>108</v>
      </c>
      <c r="AP2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Row],[Comentário]]=back!C2253,back!B2253,""))))))))</f>
        <v/>
      </c>
      <c r="AQ2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3" spans="1:44" x14ac:dyDescent="0.25">
      <c r="A2253" t="s">
        <v>5298</v>
      </c>
      <c r="B2253">
        <v>136219396</v>
      </c>
      <c r="C2253" t="s">
        <v>62</v>
      </c>
      <c r="E2253">
        <v>28191037</v>
      </c>
      <c r="F2253" t="s">
        <v>2311</v>
      </c>
      <c r="G2253" t="s">
        <v>101</v>
      </c>
      <c r="I2253">
        <v>40870588</v>
      </c>
      <c r="J2253" t="s">
        <v>2310</v>
      </c>
      <c r="K2253" s="9">
        <v>45643.480891203704</v>
      </c>
      <c r="L2253" s="9">
        <v>45643.480347222219</v>
      </c>
      <c r="M2253" s="9">
        <v>45643.480891203704</v>
      </c>
      <c r="N2253" t="s">
        <v>62</v>
      </c>
      <c r="O2253" t="s">
        <v>62</v>
      </c>
      <c r="P2253" s="8">
        <v>45643</v>
      </c>
      <c r="Q2253" t="s">
        <v>3864</v>
      </c>
      <c r="R2253" t="s">
        <v>4699</v>
      </c>
      <c r="S2253" t="s">
        <v>2312</v>
      </c>
      <c r="Y2253" t="s">
        <v>2313</v>
      </c>
      <c r="Z2253" t="s">
        <v>106</v>
      </c>
      <c r="AA2253" t="s">
        <v>148</v>
      </c>
      <c r="AB2253" t="s">
        <v>1056</v>
      </c>
      <c r="AC2253">
        <v>25045260</v>
      </c>
      <c r="AD2253" t="s">
        <v>2314</v>
      </c>
      <c r="AE2253" t="s">
        <v>2315</v>
      </c>
      <c r="AF2253">
        <v>0</v>
      </c>
      <c r="AG2253" t="s">
        <v>2316</v>
      </c>
      <c r="AM2253" t="s">
        <v>119</v>
      </c>
      <c r="AN2253" t="s">
        <v>108</v>
      </c>
      <c r="AP2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Row],[Comentário]]=back!C2254,back!B2254,""))))))))</f>
        <v/>
      </c>
      <c r="AQ2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4" spans="1:44" x14ac:dyDescent="0.25">
      <c r="A2254" t="s">
        <v>5298</v>
      </c>
      <c r="B2254">
        <v>136219100</v>
      </c>
      <c r="C2254" t="s">
        <v>62</v>
      </c>
      <c r="E2254">
        <v>27543580</v>
      </c>
      <c r="F2254" t="s">
        <v>1511</v>
      </c>
      <c r="G2254" t="s">
        <v>101</v>
      </c>
      <c r="I2254">
        <v>40502326</v>
      </c>
      <c r="J2254" t="s">
        <v>1510</v>
      </c>
      <c r="K2254" s="9">
        <v>45643.47965277778</v>
      </c>
      <c r="L2254" s="9">
        <v>45643.479479166665</v>
      </c>
      <c r="M2254" s="9">
        <v>45643.47965277778</v>
      </c>
      <c r="N2254" t="s">
        <v>62</v>
      </c>
      <c r="O2254" t="s">
        <v>62</v>
      </c>
      <c r="P2254" s="8">
        <v>45643</v>
      </c>
      <c r="Q2254" t="s">
        <v>3864</v>
      </c>
      <c r="R2254" t="s">
        <v>4591</v>
      </c>
      <c r="S2254" t="s">
        <v>1512</v>
      </c>
      <c r="T2254" t="s">
        <v>1513</v>
      </c>
      <c r="V2254">
        <v>551146467098</v>
      </c>
      <c r="Y2254" t="s">
        <v>1514</v>
      </c>
      <c r="Z2254" t="s">
        <v>106</v>
      </c>
      <c r="AA2254" t="s">
        <v>107</v>
      </c>
      <c r="AB2254" t="s">
        <v>235</v>
      </c>
      <c r="AC2254">
        <v>8597630</v>
      </c>
      <c r="AD2254" t="s">
        <v>1515</v>
      </c>
      <c r="AE2254" t="s">
        <v>1516</v>
      </c>
      <c r="AF2254">
        <v>537</v>
      </c>
      <c r="AM2254" t="s">
        <v>222</v>
      </c>
      <c r="AN2254" t="s">
        <v>108</v>
      </c>
      <c r="AP2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Row],[Comentário]]=back!C2255,back!B2255,""))))))))</f>
        <v/>
      </c>
      <c r="AQ2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5" spans="1:44" x14ac:dyDescent="0.25">
      <c r="A2255" t="s">
        <v>5298</v>
      </c>
      <c r="B2255">
        <v>136218966</v>
      </c>
      <c r="C2255" t="s">
        <v>62</v>
      </c>
      <c r="E2255">
        <v>27543580</v>
      </c>
      <c r="F2255" t="s">
        <v>1511</v>
      </c>
      <c r="G2255" t="s">
        <v>101</v>
      </c>
      <c r="I2255">
        <v>40502326</v>
      </c>
      <c r="J2255" t="s">
        <v>1510</v>
      </c>
      <c r="K2255" s="9">
        <v>45643.479027777779</v>
      </c>
      <c r="L2255" s="9">
        <v>45643.478217592594</v>
      </c>
      <c r="M2255" s="9">
        <v>45643.479027777779</v>
      </c>
      <c r="N2255" t="s">
        <v>62</v>
      </c>
      <c r="O2255" t="s">
        <v>62</v>
      </c>
      <c r="P2255" s="8">
        <v>45643</v>
      </c>
      <c r="Q2255" t="s">
        <v>3864</v>
      </c>
      <c r="R2255" t="s">
        <v>4700</v>
      </c>
      <c r="S2255" t="s">
        <v>1512</v>
      </c>
      <c r="T2255" t="s">
        <v>1513</v>
      </c>
      <c r="V2255">
        <v>551146467098</v>
      </c>
      <c r="Y2255" t="s">
        <v>1514</v>
      </c>
      <c r="Z2255" t="s">
        <v>106</v>
      </c>
      <c r="AA2255" t="s">
        <v>107</v>
      </c>
      <c r="AB2255" t="s">
        <v>235</v>
      </c>
      <c r="AC2255">
        <v>8597630</v>
      </c>
      <c r="AD2255" t="s">
        <v>1515</v>
      </c>
      <c r="AE2255" t="s">
        <v>1516</v>
      </c>
      <c r="AF2255">
        <v>537</v>
      </c>
      <c r="AM2255" t="s">
        <v>222</v>
      </c>
      <c r="AN2255" t="s">
        <v>108</v>
      </c>
      <c r="AP2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Row],[Comentário]]=back!C2256,back!B2256,""))))))))</f>
        <v/>
      </c>
      <c r="AQ2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6" spans="1:44" x14ac:dyDescent="0.25">
      <c r="A2256" t="s">
        <v>5298</v>
      </c>
      <c r="B2256">
        <v>136218760</v>
      </c>
      <c r="C2256" t="s">
        <v>62</v>
      </c>
      <c r="E2256">
        <v>27543580</v>
      </c>
      <c r="F2256" t="s">
        <v>1511</v>
      </c>
      <c r="G2256" t="s">
        <v>101</v>
      </c>
      <c r="I2256">
        <v>40502326</v>
      </c>
      <c r="J2256" t="s">
        <v>1510</v>
      </c>
      <c r="K2256" s="9">
        <v>45643.47797453704</v>
      </c>
      <c r="L2256" s="9">
        <v>45643.477662037039</v>
      </c>
      <c r="M2256" s="9">
        <v>45643.47797453704</v>
      </c>
      <c r="N2256" t="s">
        <v>62</v>
      </c>
      <c r="O2256" t="s">
        <v>62</v>
      </c>
      <c r="P2256" s="8">
        <v>45643</v>
      </c>
      <c r="Q2256" t="s">
        <v>3864</v>
      </c>
      <c r="R2256" t="s">
        <v>4701</v>
      </c>
      <c r="S2256" t="s">
        <v>1512</v>
      </c>
      <c r="T2256" t="s">
        <v>1513</v>
      </c>
      <c r="V2256">
        <v>551146467098</v>
      </c>
      <c r="Y2256" t="s">
        <v>1514</v>
      </c>
      <c r="Z2256" t="s">
        <v>106</v>
      </c>
      <c r="AA2256" t="s">
        <v>107</v>
      </c>
      <c r="AB2256" t="s">
        <v>235</v>
      </c>
      <c r="AC2256">
        <v>8597630</v>
      </c>
      <c r="AD2256" t="s">
        <v>1515</v>
      </c>
      <c r="AE2256" t="s">
        <v>1516</v>
      </c>
      <c r="AF2256">
        <v>537</v>
      </c>
      <c r="AM2256" t="s">
        <v>222</v>
      </c>
      <c r="AN2256" t="s">
        <v>108</v>
      </c>
      <c r="AP2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Row],[Comentário]]=back!C2257,back!B2257,""))))))))</f>
        <v/>
      </c>
      <c r="AQ2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7" spans="1:44" x14ac:dyDescent="0.25">
      <c r="A2257" t="s">
        <v>5298</v>
      </c>
      <c r="B2257">
        <v>136218501</v>
      </c>
      <c r="C2257" t="s">
        <v>62</v>
      </c>
      <c r="E2257">
        <v>27543580</v>
      </c>
      <c r="F2257" t="s">
        <v>1511</v>
      </c>
      <c r="G2257" t="s">
        <v>101</v>
      </c>
      <c r="I2257">
        <v>40502326</v>
      </c>
      <c r="J2257" t="s">
        <v>1510</v>
      </c>
      <c r="K2257" s="9">
        <v>45643.476909722223</v>
      </c>
      <c r="L2257" s="9">
        <v>45643.476412037038</v>
      </c>
      <c r="M2257" s="9">
        <v>45643.476909722223</v>
      </c>
      <c r="N2257" t="s">
        <v>62</v>
      </c>
      <c r="O2257" t="s">
        <v>62</v>
      </c>
      <c r="P2257" s="8">
        <v>45643</v>
      </c>
      <c r="Q2257" t="s">
        <v>3864</v>
      </c>
      <c r="R2257" t="s">
        <v>4016</v>
      </c>
      <c r="S2257" t="s">
        <v>1512</v>
      </c>
      <c r="T2257" t="s">
        <v>1513</v>
      </c>
      <c r="V2257">
        <v>551146467098</v>
      </c>
      <c r="Y2257" t="s">
        <v>1514</v>
      </c>
      <c r="Z2257" t="s">
        <v>106</v>
      </c>
      <c r="AA2257" t="s">
        <v>107</v>
      </c>
      <c r="AB2257" t="s">
        <v>235</v>
      </c>
      <c r="AC2257">
        <v>8597630</v>
      </c>
      <c r="AD2257" t="s">
        <v>1515</v>
      </c>
      <c r="AE2257" t="s">
        <v>1516</v>
      </c>
      <c r="AF2257">
        <v>537</v>
      </c>
      <c r="AM2257" t="s">
        <v>222</v>
      </c>
      <c r="AN2257" t="s">
        <v>108</v>
      </c>
      <c r="AP2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Row],[Comentário]]=back!C2258,back!B2258,""))))))))</f>
        <v/>
      </c>
      <c r="AQ2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8" spans="1:44" x14ac:dyDescent="0.25">
      <c r="A2258" t="s">
        <v>5298</v>
      </c>
      <c r="B2258">
        <v>136218394</v>
      </c>
      <c r="C2258" t="s">
        <v>62</v>
      </c>
      <c r="E2258">
        <v>27543580</v>
      </c>
      <c r="F2258" t="s">
        <v>1511</v>
      </c>
      <c r="G2258" t="s">
        <v>101</v>
      </c>
      <c r="I2258">
        <v>40502326</v>
      </c>
      <c r="J2258" t="s">
        <v>1510</v>
      </c>
      <c r="K2258" s="9">
        <v>45643.476412037038</v>
      </c>
      <c r="L2258" s="9">
        <v>45643.475636574076</v>
      </c>
      <c r="M2258" s="9">
        <v>45643.476412037038</v>
      </c>
      <c r="N2258" t="s">
        <v>62</v>
      </c>
      <c r="O2258" t="s">
        <v>62</v>
      </c>
      <c r="P2258" s="8">
        <v>45643</v>
      </c>
      <c r="Q2258" t="s">
        <v>3864</v>
      </c>
      <c r="R2258" t="s">
        <v>4592</v>
      </c>
      <c r="S2258" t="s">
        <v>1512</v>
      </c>
      <c r="T2258" t="s">
        <v>1513</v>
      </c>
      <c r="V2258">
        <v>551146467098</v>
      </c>
      <c r="Y2258" t="s">
        <v>1514</v>
      </c>
      <c r="Z2258" t="s">
        <v>106</v>
      </c>
      <c r="AA2258" t="s">
        <v>107</v>
      </c>
      <c r="AB2258" t="s">
        <v>235</v>
      </c>
      <c r="AC2258">
        <v>8597630</v>
      </c>
      <c r="AD2258" t="s">
        <v>1515</v>
      </c>
      <c r="AE2258" t="s">
        <v>1516</v>
      </c>
      <c r="AF2258">
        <v>537</v>
      </c>
      <c r="AM2258" t="s">
        <v>222</v>
      </c>
      <c r="AN2258" t="s">
        <v>108</v>
      </c>
      <c r="AP2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Row],[Comentário]]=back!C2259,back!B2259,""))))))))</f>
        <v/>
      </c>
      <c r="AQ2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9" spans="1:44" x14ac:dyDescent="0.25">
      <c r="A2259" t="s">
        <v>5298</v>
      </c>
      <c r="B2259">
        <v>136218067</v>
      </c>
      <c r="C2259" t="s">
        <v>62</v>
      </c>
      <c r="E2259">
        <v>26698654</v>
      </c>
      <c r="F2259" t="s">
        <v>4959</v>
      </c>
      <c r="G2259" t="s">
        <v>101</v>
      </c>
      <c r="I2259">
        <v>39812866</v>
      </c>
      <c r="J2259" t="s">
        <v>3437</v>
      </c>
      <c r="K2259" s="9">
        <v>45643.474872685183</v>
      </c>
      <c r="L2259" s="9">
        <v>45643.474652777775</v>
      </c>
      <c r="M2259" s="9">
        <v>45643.474872685183</v>
      </c>
      <c r="N2259" t="s">
        <v>62</v>
      </c>
      <c r="O2259" t="s">
        <v>62</v>
      </c>
      <c r="P2259" s="8">
        <v>45643</v>
      </c>
      <c r="Q2259" t="s">
        <v>3864</v>
      </c>
      <c r="R2259" t="s">
        <v>4702</v>
      </c>
      <c r="S2259" t="s">
        <v>3438</v>
      </c>
      <c r="T2259" t="s">
        <v>3439</v>
      </c>
      <c r="V2259">
        <v>551635095558</v>
      </c>
      <c r="Y2259" t="s">
        <v>3440</v>
      </c>
      <c r="Z2259" t="s">
        <v>106</v>
      </c>
      <c r="AA2259" t="s">
        <v>107</v>
      </c>
      <c r="AB2259" t="s">
        <v>1869</v>
      </c>
      <c r="AC2259">
        <v>13560970</v>
      </c>
      <c r="AD2259" t="s">
        <v>3441</v>
      </c>
      <c r="AE2259" t="s">
        <v>1921</v>
      </c>
      <c r="AF2259">
        <v>231</v>
      </c>
      <c r="AM2259" t="s">
        <v>1410</v>
      </c>
      <c r="AN2259" t="s">
        <v>258</v>
      </c>
      <c r="AP2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Row],[Comentário]]=back!C2260,back!B2260,""))))))))</f>
        <v/>
      </c>
      <c r="AQ2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0" spans="1:44" x14ac:dyDescent="0.25">
      <c r="A2260" t="s">
        <v>5298</v>
      </c>
      <c r="B2260">
        <v>136217985</v>
      </c>
      <c r="C2260" t="s">
        <v>62</v>
      </c>
      <c r="E2260">
        <v>26698654</v>
      </c>
      <c r="F2260" t="s">
        <v>4959</v>
      </c>
      <c r="G2260" t="s">
        <v>101</v>
      </c>
      <c r="I2260">
        <v>39812866</v>
      </c>
      <c r="J2260" t="s">
        <v>3437</v>
      </c>
      <c r="K2260" s="9">
        <v>45643.474479166667</v>
      </c>
      <c r="L2260" s="9">
        <v>45643.473726851851</v>
      </c>
      <c r="M2260" s="9">
        <v>45643.474479166667</v>
      </c>
      <c r="N2260" t="s">
        <v>62</v>
      </c>
      <c r="O2260" t="s">
        <v>62</v>
      </c>
      <c r="P2260" s="8">
        <v>45643</v>
      </c>
      <c r="Q2260" t="s">
        <v>3864</v>
      </c>
      <c r="R2260" t="s">
        <v>4703</v>
      </c>
      <c r="S2260" t="s">
        <v>3438</v>
      </c>
      <c r="T2260" t="s">
        <v>3439</v>
      </c>
      <c r="V2260">
        <v>551635095558</v>
      </c>
      <c r="Y2260" t="s">
        <v>3440</v>
      </c>
      <c r="Z2260" t="s">
        <v>106</v>
      </c>
      <c r="AA2260" t="s">
        <v>107</v>
      </c>
      <c r="AB2260" t="s">
        <v>1869</v>
      </c>
      <c r="AC2260">
        <v>13560970</v>
      </c>
      <c r="AD2260" t="s">
        <v>3441</v>
      </c>
      <c r="AE2260" t="s">
        <v>1921</v>
      </c>
      <c r="AF2260">
        <v>231</v>
      </c>
      <c r="AM2260" t="s">
        <v>1410</v>
      </c>
      <c r="AN2260" t="s">
        <v>258</v>
      </c>
      <c r="AP2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Row],[Comentário]]=back!C2261,back!B2261,""))))))))</f>
        <v/>
      </c>
      <c r="AQ2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1" spans="1:44" x14ac:dyDescent="0.25">
      <c r="A2261" t="s">
        <v>5298</v>
      </c>
      <c r="B2261">
        <v>136216712</v>
      </c>
      <c r="C2261" t="s">
        <v>62</v>
      </c>
      <c r="E2261">
        <v>27564168</v>
      </c>
      <c r="F2261" t="s">
        <v>3636</v>
      </c>
      <c r="G2261" t="s">
        <v>101</v>
      </c>
      <c r="I2261">
        <v>40508925</v>
      </c>
      <c r="J2261" t="s">
        <v>3635</v>
      </c>
      <c r="K2261" s="9">
        <v>45643.468946759262</v>
      </c>
      <c r="L2261" s="9">
        <v>45643.468622685185</v>
      </c>
      <c r="M2261" s="9">
        <v>45643.468946759262</v>
      </c>
      <c r="N2261" t="s">
        <v>62</v>
      </c>
      <c r="O2261" t="s">
        <v>62</v>
      </c>
      <c r="P2261" s="8">
        <v>45643</v>
      </c>
      <c r="Q2261" t="s">
        <v>3864</v>
      </c>
      <c r="R2261" t="s">
        <v>4606</v>
      </c>
      <c r="S2261" t="s">
        <v>3637</v>
      </c>
      <c r="T2261" t="s">
        <v>3638</v>
      </c>
      <c r="Y2261" t="s">
        <v>3639</v>
      </c>
      <c r="Z2261" t="s">
        <v>106</v>
      </c>
      <c r="AA2261" t="s">
        <v>613</v>
      </c>
      <c r="AB2261" t="s">
        <v>3478</v>
      </c>
      <c r="AC2261">
        <v>44078360</v>
      </c>
      <c r="AD2261" t="s">
        <v>3640</v>
      </c>
      <c r="AE2261" t="s">
        <v>3641</v>
      </c>
      <c r="AF2261">
        <v>331</v>
      </c>
      <c r="AM2261" t="s">
        <v>222</v>
      </c>
      <c r="AN2261" t="s">
        <v>261</v>
      </c>
      <c r="AP2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Row],[Comentário]]=back!C2262,back!B2262,""))))))))</f>
        <v/>
      </c>
      <c r="AQ2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2" spans="1:44" x14ac:dyDescent="0.25">
      <c r="A2262" t="s">
        <v>5298</v>
      </c>
      <c r="B2262">
        <v>136216623</v>
      </c>
      <c r="C2262" t="s">
        <v>62</v>
      </c>
      <c r="E2262">
        <v>27564168</v>
      </c>
      <c r="F2262" t="s">
        <v>3636</v>
      </c>
      <c r="G2262" t="s">
        <v>101</v>
      </c>
      <c r="I2262">
        <v>40508925</v>
      </c>
      <c r="J2262" t="s">
        <v>3635</v>
      </c>
      <c r="K2262" s="9">
        <v>45643.468564814815</v>
      </c>
      <c r="L2262" s="9">
        <v>45643.468368055554</v>
      </c>
      <c r="M2262" s="9">
        <v>45643.468564814815</v>
      </c>
      <c r="N2262" t="s">
        <v>62</v>
      </c>
      <c r="O2262" t="s">
        <v>62</v>
      </c>
      <c r="P2262" s="8">
        <v>45643</v>
      </c>
      <c r="Q2262" t="s">
        <v>3864</v>
      </c>
      <c r="R2262" t="s">
        <v>4607</v>
      </c>
      <c r="S2262" t="s">
        <v>3637</v>
      </c>
      <c r="T2262" t="s">
        <v>3638</v>
      </c>
      <c r="Y2262" t="s">
        <v>3639</v>
      </c>
      <c r="Z2262" t="s">
        <v>106</v>
      </c>
      <c r="AA2262" t="s">
        <v>613</v>
      </c>
      <c r="AB2262" t="s">
        <v>3478</v>
      </c>
      <c r="AC2262">
        <v>44078360</v>
      </c>
      <c r="AD2262" t="s">
        <v>3640</v>
      </c>
      <c r="AE2262" t="s">
        <v>3641</v>
      </c>
      <c r="AF2262">
        <v>331</v>
      </c>
      <c r="AM2262" t="s">
        <v>222</v>
      </c>
      <c r="AN2262" t="s">
        <v>261</v>
      </c>
      <c r="AP2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Row],[Comentário]]=back!C2263,back!B2263,""))))))))</f>
        <v/>
      </c>
      <c r="AQ2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3" spans="1:44" x14ac:dyDescent="0.25">
      <c r="A2263" t="s">
        <v>5298</v>
      </c>
      <c r="B2263">
        <v>136216585</v>
      </c>
      <c r="C2263" t="s">
        <v>62</v>
      </c>
      <c r="E2263">
        <v>27564168</v>
      </c>
      <c r="F2263" t="s">
        <v>3636</v>
      </c>
      <c r="G2263" t="s">
        <v>101</v>
      </c>
      <c r="I2263">
        <v>40508925</v>
      </c>
      <c r="J2263" t="s">
        <v>3635</v>
      </c>
      <c r="K2263" s="9">
        <v>45643.468402777777</v>
      </c>
      <c r="L2263" s="9">
        <v>45643.468159722222</v>
      </c>
      <c r="M2263" s="9">
        <v>45643.468402777777</v>
      </c>
      <c r="N2263" t="s">
        <v>62</v>
      </c>
      <c r="O2263" t="s">
        <v>62</v>
      </c>
      <c r="P2263" s="8">
        <v>45643</v>
      </c>
      <c r="Q2263" t="s">
        <v>3864</v>
      </c>
      <c r="R2263" t="s">
        <v>4607</v>
      </c>
      <c r="S2263" t="s">
        <v>3637</v>
      </c>
      <c r="T2263" t="s">
        <v>3638</v>
      </c>
      <c r="Y2263" t="s">
        <v>3639</v>
      </c>
      <c r="Z2263" t="s">
        <v>106</v>
      </c>
      <c r="AA2263" t="s">
        <v>613</v>
      </c>
      <c r="AB2263" t="s">
        <v>3478</v>
      </c>
      <c r="AC2263">
        <v>44078360</v>
      </c>
      <c r="AD2263" t="s">
        <v>3640</v>
      </c>
      <c r="AE2263" t="s">
        <v>3641</v>
      </c>
      <c r="AF2263">
        <v>331</v>
      </c>
      <c r="AM2263" t="s">
        <v>222</v>
      </c>
      <c r="AN2263" t="s">
        <v>261</v>
      </c>
      <c r="AP2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Row],[Comentário]]=back!C2264,back!B2264,""))))))))</f>
        <v/>
      </c>
      <c r="AQ2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4" spans="1:44" x14ac:dyDescent="0.25">
      <c r="A2264" t="s">
        <v>5298</v>
      </c>
      <c r="B2264">
        <v>133544619</v>
      </c>
      <c r="C2264" t="s">
        <v>62</v>
      </c>
      <c r="E2264">
        <v>27564192</v>
      </c>
      <c r="F2264" t="s">
        <v>3407</v>
      </c>
      <c r="G2264" t="s">
        <v>101</v>
      </c>
      <c r="I2264">
        <v>40508930</v>
      </c>
      <c r="J2264" t="s">
        <v>3406</v>
      </c>
      <c r="K2264" s="9">
        <v>45604.738391203704</v>
      </c>
      <c r="L2264" s="9">
        <v>45608.375</v>
      </c>
      <c r="M2264" s="9">
        <v>45643.463148148148</v>
      </c>
      <c r="N2264" t="s">
        <v>62</v>
      </c>
      <c r="O2264" t="s">
        <v>62</v>
      </c>
      <c r="P2264" s="8">
        <v>45643</v>
      </c>
      <c r="Q2264" t="s">
        <v>3864</v>
      </c>
      <c r="R2264" t="s">
        <v>3864</v>
      </c>
      <c r="S2264" t="s">
        <v>3408</v>
      </c>
      <c r="Y2264" t="s">
        <v>3409</v>
      </c>
      <c r="Z2264" t="s">
        <v>106</v>
      </c>
      <c r="AA2264" t="s">
        <v>315</v>
      </c>
      <c r="AB2264" t="s">
        <v>3410</v>
      </c>
      <c r="AC2264">
        <v>86702280</v>
      </c>
      <c r="AD2264" t="s">
        <v>3411</v>
      </c>
      <c r="AE2264" t="s">
        <v>3412</v>
      </c>
      <c r="AF2264">
        <v>210</v>
      </c>
      <c r="AG2264" t="s">
        <v>3413</v>
      </c>
      <c r="AM2264" t="s">
        <v>222</v>
      </c>
      <c r="AN2264" t="s">
        <v>108</v>
      </c>
      <c r="AP2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Row],[Comentário]]=back!C2265,back!B2265,""))))))))</f>
        <v/>
      </c>
      <c r="AQ2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5" spans="1:44" x14ac:dyDescent="0.25">
      <c r="A2265" t="s">
        <v>5298</v>
      </c>
      <c r="B2265">
        <v>136212297</v>
      </c>
      <c r="C2265" t="s">
        <v>62</v>
      </c>
      <c r="E2265">
        <v>27564192</v>
      </c>
      <c r="F2265" t="s">
        <v>3407</v>
      </c>
      <c r="G2265" t="s">
        <v>101</v>
      </c>
      <c r="I2265">
        <v>40508930</v>
      </c>
      <c r="J2265" t="s">
        <v>3406</v>
      </c>
      <c r="K2265" s="9">
        <v>45643.450949074075</v>
      </c>
      <c r="L2265" s="9">
        <v>45643.448067129626</v>
      </c>
      <c r="M2265" s="9">
        <v>45643.450949074075</v>
      </c>
      <c r="N2265" t="s">
        <v>62</v>
      </c>
      <c r="O2265" t="s">
        <v>62</v>
      </c>
      <c r="P2265" s="8">
        <v>45643</v>
      </c>
      <c r="Q2265" t="s">
        <v>3864</v>
      </c>
      <c r="R2265" t="s">
        <v>4549</v>
      </c>
      <c r="S2265" t="s">
        <v>3408</v>
      </c>
      <c r="Y2265" t="s">
        <v>3409</v>
      </c>
      <c r="Z2265" t="s">
        <v>106</v>
      </c>
      <c r="AA2265" t="s">
        <v>315</v>
      </c>
      <c r="AB2265" t="s">
        <v>3410</v>
      </c>
      <c r="AC2265">
        <v>86702280</v>
      </c>
      <c r="AD2265" t="s">
        <v>3411</v>
      </c>
      <c r="AE2265" t="s">
        <v>3412</v>
      </c>
      <c r="AF2265">
        <v>210</v>
      </c>
      <c r="AG2265" t="s">
        <v>3413</v>
      </c>
      <c r="AM2265" t="s">
        <v>222</v>
      </c>
      <c r="AN2265" t="s">
        <v>108</v>
      </c>
      <c r="AP2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Row],[Comentário]]=back!C2266,back!B2266,""))))))))</f>
        <v/>
      </c>
      <c r="AQ2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6" spans="1:44" x14ac:dyDescent="0.25">
      <c r="A2266" t="s">
        <v>5298</v>
      </c>
      <c r="B2266">
        <v>136211655</v>
      </c>
      <c r="C2266" t="s">
        <v>62</v>
      </c>
      <c r="E2266">
        <v>27564192</v>
      </c>
      <c r="F2266" t="s">
        <v>3407</v>
      </c>
      <c r="G2266" t="s">
        <v>101</v>
      </c>
      <c r="I2266">
        <v>40508930</v>
      </c>
      <c r="J2266" t="s">
        <v>3406</v>
      </c>
      <c r="K2266" s="9">
        <v>45643.448009259257</v>
      </c>
      <c r="L2266" s="9">
        <v>45643.447326388887</v>
      </c>
      <c r="M2266" s="9">
        <v>45643.448009259257</v>
      </c>
      <c r="N2266" t="s">
        <v>62</v>
      </c>
      <c r="O2266" t="s">
        <v>62</v>
      </c>
      <c r="P2266" s="8">
        <v>45643</v>
      </c>
      <c r="Q2266" t="s">
        <v>3864</v>
      </c>
      <c r="R2266" t="s">
        <v>4549</v>
      </c>
      <c r="S2266" t="s">
        <v>3408</v>
      </c>
      <c r="Y2266" t="s">
        <v>3409</v>
      </c>
      <c r="Z2266" t="s">
        <v>106</v>
      </c>
      <c r="AA2266" t="s">
        <v>315</v>
      </c>
      <c r="AB2266" t="s">
        <v>3410</v>
      </c>
      <c r="AC2266">
        <v>86702280</v>
      </c>
      <c r="AD2266" t="s">
        <v>3411</v>
      </c>
      <c r="AE2266" t="s">
        <v>3412</v>
      </c>
      <c r="AF2266">
        <v>210</v>
      </c>
      <c r="AG2266" t="s">
        <v>3413</v>
      </c>
      <c r="AM2266" t="s">
        <v>222</v>
      </c>
      <c r="AN2266" t="s">
        <v>108</v>
      </c>
      <c r="AP2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Row],[Comentário]]=back!C2267,back!B2267,""))))))))</f>
        <v/>
      </c>
      <c r="AQ2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7" spans="1:44" x14ac:dyDescent="0.25">
      <c r="A2267" t="s">
        <v>5298</v>
      </c>
      <c r="B2267">
        <v>136211523</v>
      </c>
      <c r="C2267" t="s">
        <v>62</v>
      </c>
      <c r="E2267">
        <v>27564192</v>
      </c>
      <c r="F2267" t="s">
        <v>3407</v>
      </c>
      <c r="G2267" t="s">
        <v>101</v>
      </c>
      <c r="I2267">
        <v>40508930</v>
      </c>
      <c r="J2267" t="s">
        <v>3406</v>
      </c>
      <c r="K2267" s="9">
        <v>45643.447384259256</v>
      </c>
      <c r="L2267" s="9">
        <v>45643.44327546296</v>
      </c>
      <c r="M2267" s="9">
        <v>45643.447384259256</v>
      </c>
      <c r="N2267" t="s">
        <v>62</v>
      </c>
      <c r="O2267" t="s">
        <v>62</v>
      </c>
      <c r="P2267" s="8">
        <v>45643</v>
      </c>
      <c r="Q2267" t="s">
        <v>3864</v>
      </c>
      <c r="R2267" t="s">
        <v>4549</v>
      </c>
      <c r="S2267" t="s">
        <v>3408</v>
      </c>
      <c r="Y2267" t="s">
        <v>3409</v>
      </c>
      <c r="Z2267" t="s">
        <v>106</v>
      </c>
      <c r="AA2267" t="s">
        <v>315</v>
      </c>
      <c r="AB2267" t="s">
        <v>3410</v>
      </c>
      <c r="AC2267">
        <v>86702280</v>
      </c>
      <c r="AD2267" t="s">
        <v>3411</v>
      </c>
      <c r="AE2267" t="s">
        <v>3412</v>
      </c>
      <c r="AF2267">
        <v>210</v>
      </c>
      <c r="AG2267" t="s">
        <v>3413</v>
      </c>
      <c r="AM2267" t="s">
        <v>222</v>
      </c>
      <c r="AN2267" t="s">
        <v>108</v>
      </c>
      <c r="AP2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Row],[Comentário]]=back!C2268,back!B2268,""))))))))</f>
        <v/>
      </c>
      <c r="AQ2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8" spans="1:44" x14ac:dyDescent="0.25">
      <c r="A2268" t="s">
        <v>5298</v>
      </c>
      <c r="B2268">
        <v>136210587</v>
      </c>
      <c r="C2268" t="s">
        <v>62</v>
      </c>
      <c r="E2268">
        <v>27564168</v>
      </c>
      <c r="F2268" t="s">
        <v>3636</v>
      </c>
      <c r="G2268" t="s">
        <v>101</v>
      </c>
      <c r="I2268">
        <v>40508925</v>
      </c>
      <c r="J2268" t="s">
        <v>3635</v>
      </c>
      <c r="K2268" s="9">
        <v>45643.443252314813</v>
      </c>
      <c r="L2268" s="9">
        <v>45643.443032407406</v>
      </c>
      <c r="M2268" s="9">
        <v>45643.443252314813</v>
      </c>
      <c r="N2268" t="s">
        <v>62</v>
      </c>
      <c r="O2268" t="s">
        <v>62</v>
      </c>
      <c r="P2268" s="8">
        <v>45643</v>
      </c>
      <c r="Q2268" t="s">
        <v>3864</v>
      </c>
      <c r="R2268" t="s">
        <v>4607</v>
      </c>
      <c r="S2268" t="s">
        <v>3637</v>
      </c>
      <c r="T2268" t="s">
        <v>3638</v>
      </c>
      <c r="Y2268" t="s">
        <v>3639</v>
      </c>
      <c r="Z2268" t="s">
        <v>106</v>
      </c>
      <c r="AA2268" t="s">
        <v>613</v>
      </c>
      <c r="AB2268" t="s">
        <v>3478</v>
      </c>
      <c r="AC2268">
        <v>44078360</v>
      </c>
      <c r="AD2268" t="s">
        <v>3640</v>
      </c>
      <c r="AE2268" t="s">
        <v>3641</v>
      </c>
      <c r="AF2268">
        <v>331</v>
      </c>
      <c r="AM2268" t="s">
        <v>222</v>
      </c>
      <c r="AN2268" t="s">
        <v>261</v>
      </c>
      <c r="AP2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Row],[Comentário]]=back!C2269,back!B2269,""))))))))</f>
        <v/>
      </c>
      <c r="AQ2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9" spans="1:44" x14ac:dyDescent="0.25">
      <c r="A2269" t="s">
        <v>5298</v>
      </c>
      <c r="B2269">
        <v>136210463</v>
      </c>
      <c r="C2269" t="s">
        <v>62</v>
      </c>
      <c r="E2269">
        <v>28125513</v>
      </c>
      <c r="F2269" t="s">
        <v>3705</v>
      </c>
      <c r="G2269" t="s">
        <v>101</v>
      </c>
      <c r="I2269">
        <v>40840097</v>
      </c>
      <c r="J2269" t="s">
        <v>3704</v>
      </c>
      <c r="K2269" s="9">
        <v>45643.442754629628</v>
      </c>
      <c r="L2269" s="9">
        <v>45643.441793981481</v>
      </c>
      <c r="M2269" s="9">
        <v>45643.442754629628</v>
      </c>
      <c r="N2269" t="s">
        <v>62</v>
      </c>
      <c r="O2269" t="s">
        <v>62</v>
      </c>
      <c r="P2269" s="8">
        <v>45643</v>
      </c>
      <c r="Q2269" t="s">
        <v>3864</v>
      </c>
      <c r="R2269" t="s">
        <v>4697</v>
      </c>
      <c r="S2269" t="s">
        <v>3706</v>
      </c>
      <c r="Y2269" t="s">
        <v>3707</v>
      </c>
      <c r="Z2269" t="s">
        <v>106</v>
      </c>
      <c r="AA2269" t="s">
        <v>107</v>
      </c>
      <c r="AB2269" t="s">
        <v>1681</v>
      </c>
      <c r="AC2269">
        <v>15052725</v>
      </c>
      <c r="AD2269" t="s">
        <v>3708</v>
      </c>
      <c r="AE2269" t="s">
        <v>3709</v>
      </c>
      <c r="AF2269">
        <v>261</v>
      </c>
      <c r="AM2269" t="s">
        <v>119</v>
      </c>
      <c r="AN2269" t="s">
        <v>108</v>
      </c>
      <c r="AP2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Row],[Comentário]]=back!C2270,back!B2270,""))))))))</f>
        <v/>
      </c>
      <c r="AQ2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0" spans="1:44" x14ac:dyDescent="0.25">
      <c r="A2270" t="s">
        <v>5298</v>
      </c>
      <c r="B2270">
        <v>136210238</v>
      </c>
      <c r="C2270" t="s">
        <v>62</v>
      </c>
      <c r="E2270">
        <v>28125513</v>
      </c>
      <c r="F2270" t="s">
        <v>3705</v>
      </c>
      <c r="G2270" t="s">
        <v>101</v>
      </c>
      <c r="I2270">
        <v>40840097</v>
      </c>
      <c r="J2270" t="s">
        <v>3704</v>
      </c>
      <c r="K2270" s="9">
        <v>45643.441817129627</v>
      </c>
      <c r="L2270" s="9">
        <v>45643.440833333334</v>
      </c>
      <c r="M2270" s="9">
        <v>45643.441817129627</v>
      </c>
      <c r="N2270" t="s">
        <v>62</v>
      </c>
      <c r="O2270" t="s">
        <v>62</v>
      </c>
      <c r="P2270" s="8">
        <v>45643</v>
      </c>
      <c r="Q2270" t="s">
        <v>3864</v>
      </c>
      <c r="R2270" t="s">
        <v>4697</v>
      </c>
      <c r="S2270" t="s">
        <v>3706</v>
      </c>
      <c r="Y2270" t="s">
        <v>3707</v>
      </c>
      <c r="Z2270" t="s">
        <v>106</v>
      </c>
      <c r="AA2270" t="s">
        <v>107</v>
      </c>
      <c r="AB2270" t="s">
        <v>1681</v>
      </c>
      <c r="AC2270">
        <v>15052725</v>
      </c>
      <c r="AD2270" t="s">
        <v>3708</v>
      </c>
      <c r="AE2270" t="s">
        <v>3709</v>
      </c>
      <c r="AF2270">
        <v>261</v>
      </c>
      <c r="AM2270" t="s">
        <v>119</v>
      </c>
      <c r="AN2270" t="s">
        <v>108</v>
      </c>
      <c r="AP2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Row],[Comentário]]=back!C2271,back!B2271,""))))))))</f>
        <v/>
      </c>
      <c r="AQ2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1" spans="1:44" x14ac:dyDescent="0.25">
      <c r="A2271" t="s">
        <v>5298</v>
      </c>
      <c r="B2271">
        <v>136209602</v>
      </c>
      <c r="C2271" t="s">
        <v>62</v>
      </c>
      <c r="E2271">
        <v>26698654</v>
      </c>
      <c r="F2271" t="s">
        <v>4959</v>
      </c>
      <c r="G2271" t="s">
        <v>101</v>
      </c>
      <c r="I2271">
        <v>39812866</v>
      </c>
      <c r="J2271" t="s">
        <v>3437</v>
      </c>
      <c r="K2271" s="9">
        <v>45643.43886574074</v>
      </c>
      <c r="L2271" s="9">
        <v>45643.438449074078</v>
      </c>
      <c r="M2271" s="9">
        <v>45643.43886574074</v>
      </c>
      <c r="N2271" t="s">
        <v>62</v>
      </c>
      <c r="O2271" t="s">
        <v>62</v>
      </c>
      <c r="P2271" s="8">
        <v>45643</v>
      </c>
      <c r="Q2271" t="s">
        <v>3864</v>
      </c>
      <c r="R2271" t="s">
        <v>4703</v>
      </c>
      <c r="S2271" t="s">
        <v>3438</v>
      </c>
      <c r="T2271" t="s">
        <v>3439</v>
      </c>
      <c r="V2271">
        <v>551635095558</v>
      </c>
      <c r="Y2271" t="s">
        <v>3440</v>
      </c>
      <c r="Z2271" t="s">
        <v>106</v>
      </c>
      <c r="AA2271" t="s">
        <v>107</v>
      </c>
      <c r="AB2271" t="s">
        <v>1869</v>
      </c>
      <c r="AC2271">
        <v>13560970</v>
      </c>
      <c r="AD2271" t="s">
        <v>3441</v>
      </c>
      <c r="AE2271" t="s">
        <v>1921</v>
      </c>
      <c r="AF2271">
        <v>231</v>
      </c>
      <c r="AM2271" t="s">
        <v>1410</v>
      </c>
      <c r="AN2271" t="s">
        <v>258</v>
      </c>
      <c r="AP2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Row],[Comentário]]=back!C2272,back!B2272,""))))))))</f>
        <v/>
      </c>
      <c r="AQ2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2" spans="1:44" x14ac:dyDescent="0.25">
      <c r="A2272" t="s">
        <v>5298</v>
      </c>
      <c r="B2272">
        <v>136209492</v>
      </c>
      <c r="C2272" t="s">
        <v>62</v>
      </c>
      <c r="E2272">
        <v>26698654</v>
      </c>
      <c r="F2272" t="s">
        <v>4959</v>
      </c>
      <c r="G2272" t="s">
        <v>101</v>
      </c>
      <c r="I2272">
        <v>39812866</v>
      </c>
      <c r="J2272" t="s">
        <v>3437</v>
      </c>
      <c r="K2272" s="9">
        <v>45643.438368055555</v>
      </c>
      <c r="L2272" s="9">
        <v>45643.438043981485</v>
      </c>
      <c r="M2272" s="9">
        <v>45643.438368055555</v>
      </c>
      <c r="N2272" t="s">
        <v>62</v>
      </c>
      <c r="O2272" t="s">
        <v>62</v>
      </c>
      <c r="P2272" s="8">
        <v>45643</v>
      </c>
      <c r="Q2272" t="s">
        <v>3864</v>
      </c>
      <c r="R2272" t="s">
        <v>4703</v>
      </c>
      <c r="S2272" t="s">
        <v>3438</v>
      </c>
      <c r="T2272" t="s">
        <v>3439</v>
      </c>
      <c r="V2272">
        <v>551635095558</v>
      </c>
      <c r="Y2272" t="s">
        <v>3440</v>
      </c>
      <c r="Z2272" t="s">
        <v>106</v>
      </c>
      <c r="AA2272" t="s">
        <v>107</v>
      </c>
      <c r="AB2272" t="s">
        <v>1869</v>
      </c>
      <c r="AC2272">
        <v>13560970</v>
      </c>
      <c r="AD2272" t="s">
        <v>3441</v>
      </c>
      <c r="AE2272" t="s">
        <v>1921</v>
      </c>
      <c r="AF2272">
        <v>231</v>
      </c>
      <c r="AM2272" t="s">
        <v>1410</v>
      </c>
      <c r="AN2272" t="s">
        <v>258</v>
      </c>
      <c r="AP2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Row],[Comentário]]=back!C2273,back!B2273,""))))))))</f>
        <v/>
      </c>
      <c r="AQ2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3" spans="1:44" x14ac:dyDescent="0.25">
      <c r="A2273" t="s">
        <v>5298</v>
      </c>
      <c r="B2273">
        <v>136209403</v>
      </c>
      <c r="C2273" t="s">
        <v>62</v>
      </c>
      <c r="E2273">
        <v>27543580</v>
      </c>
      <c r="F2273" t="s">
        <v>1511</v>
      </c>
      <c r="G2273" t="s">
        <v>101</v>
      </c>
      <c r="I2273">
        <v>40502326</v>
      </c>
      <c r="J2273" t="s">
        <v>1510</v>
      </c>
      <c r="K2273" s="9">
        <v>45643.43787037037</v>
      </c>
      <c r="L2273" s="9">
        <v>45643.437534722223</v>
      </c>
      <c r="M2273" s="9">
        <v>45643.437881944446</v>
      </c>
      <c r="N2273" t="s">
        <v>62</v>
      </c>
      <c r="O2273" t="s">
        <v>62</v>
      </c>
      <c r="P2273" s="8">
        <v>45643</v>
      </c>
      <c r="Q2273" t="s">
        <v>3864</v>
      </c>
      <c r="R2273" t="s">
        <v>4592</v>
      </c>
      <c r="S2273" t="s">
        <v>1512</v>
      </c>
      <c r="T2273" t="s">
        <v>1513</v>
      </c>
      <c r="V2273">
        <v>551146467098</v>
      </c>
      <c r="Y2273" t="s">
        <v>1514</v>
      </c>
      <c r="Z2273" t="s">
        <v>106</v>
      </c>
      <c r="AA2273" t="s">
        <v>107</v>
      </c>
      <c r="AB2273" t="s">
        <v>235</v>
      </c>
      <c r="AC2273">
        <v>8597630</v>
      </c>
      <c r="AD2273" t="s">
        <v>1515</v>
      </c>
      <c r="AE2273" t="s">
        <v>1516</v>
      </c>
      <c r="AF2273">
        <v>537</v>
      </c>
      <c r="AM2273" t="s">
        <v>222</v>
      </c>
      <c r="AN2273" t="s">
        <v>108</v>
      </c>
      <c r="AP2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Row],[Comentário]]=back!C2274,back!B2274,""))))))))</f>
        <v/>
      </c>
      <c r="AQ2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4" spans="1:44" x14ac:dyDescent="0.25">
      <c r="A2274" t="s">
        <v>5298</v>
      </c>
      <c r="B2274">
        <v>136209327</v>
      </c>
      <c r="C2274" t="s">
        <v>62</v>
      </c>
      <c r="E2274">
        <v>27543580</v>
      </c>
      <c r="F2274" t="s">
        <v>1511</v>
      </c>
      <c r="G2274" t="s">
        <v>101</v>
      </c>
      <c r="I2274">
        <v>40502326</v>
      </c>
      <c r="J2274" t="s">
        <v>1510</v>
      </c>
      <c r="K2274" s="9">
        <v>45643.437569444446</v>
      </c>
      <c r="L2274" s="9">
        <v>45643.437071759261</v>
      </c>
      <c r="M2274" s="9">
        <v>45643.437569444446</v>
      </c>
      <c r="N2274" t="s">
        <v>62</v>
      </c>
      <c r="O2274" t="s">
        <v>62</v>
      </c>
      <c r="P2274" s="8">
        <v>45643</v>
      </c>
      <c r="Q2274" t="s">
        <v>3864</v>
      </c>
      <c r="R2274" t="s">
        <v>4592</v>
      </c>
      <c r="S2274" t="s">
        <v>1512</v>
      </c>
      <c r="T2274" t="s">
        <v>1513</v>
      </c>
      <c r="V2274">
        <v>551146467098</v>
      </c>
      <c r="Y2274" t="s">
        <v>1514</v>
      </c>
      <c r="Z2274" t="s">
        <v>106</v>
      </c>
      <c r="AA2274" t="s">
        <v>107</v>
      </c>
      <c r="AB2274" t="s">
        <v>235</v>
      </c>
      <c r="AC2274">
        <v>8597630</v>
      </c>
      <c r="AD2274" t="s">
        <v>1515</v>
      </c>
      <c r="AE2274" t="s">
        <v>1516</v>
      </c>
      <c r="AF2274">
        <v>537</v>
      </c>
      <c r="AM2274" t="s">
        <v>222</v>
      </c>
      <c r="AN2274" t="s">
        <v>108</v>
      </c>
      <c r="AP2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Row],[Comentário]]=back!C2275,back!B2275,""))))))))</f>
        <v/>
      </c>
      <c r="AQ2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5" spans="1:44" x14ac:dyDescent="0.25">
      <c r="A2275" t="s">
        <v>5298</v>
      </c>
      <c r="B2275">
        <v>136207448</v>
      </c>
      <c r="C2275" t="s">
        <v>62</v>
      </c>
      <c r="E2275">
        <v>28489213</v>
      </c>
      <c r="F2275" t="s">
        <v>3238</v>
      </c>
      <c r="G2275" t="s">
        <v>101</v>
      </c>
      <c r="I2275">
        <v>40997439</v>
      </c>
      <c r="J2275" t="s">
        <v>3237</v>
      </c>
      <c r="K2275" s="9">
        <v>45643.432569444441</v>
      </c>
      <c r="L2275" s="9">
        <v>45643.43209490741</v>
      </c>
      <c r="M2275" s="9">
        <v>45643.432569444441</v>
      </c>
      <c r="N2275" t="s">
        <v>62</v>
      </c>
      <c r="O2275" t="s">
        <v>62</v>
      </c>
      <c r="P2275" s="8">
        <v>45643</v>
      </c>
      <c r="Q2275" t="s">
        <v>3864</v>
      </c>
      <c r="R2275" t="s">
        <v>4651</v>
      </c>
      <c r="S2275" t="s">
        <v>3239</v>
      </c>
      <c r="T2275" t="s">
        <v>3240</v>
      </c>
      <c r="Y2275" t="s">
        <v>3241</v>
      </c>
      <c r="Z2275" t="s">
        <v>106</v>
      </c>
      <c r="AA2275" t="s">
        <v>107</v>
      </c>
      <c r="AB2275" t="s">
        <v>235</v>
      </c>
      <c r="AC2275">
        <v>8599020</v>
      </c>
      <c r="AD2275" t="s">
        <v>236</v>
      </c>
      <c r="AE2275" t="s">
        <v>3242</v>
      </c>
      <c r="AF2275">
        <v>1215</v>
      </c>
      <c r="AG2275" t="s">
        <v>3243</v>
      </c>
      <c r="AM2275" t="s">
        <v>222</v>
      </c>
      <c r="AN2275" t="s">
        <v>108</v>
      </c>
      <c r="AP2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Row],[Comentário]]=back!C2276,back!B2276,""))))))))</f>
        <v/>
      </c>
      <c r="AQ2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6" spans="1:44" x14ac:dyDescent="0.25">
      <c r="A2276" t="s">
        <v>5298</v>
      </c>
      <c r="B2276">
        <v>136207336</v>
      </c>
      <c r="C2276" t="s">
        <v>62</v>
      </c>
      <c r="E2276">
        <v>28489213</v>
      </c>
      <c r="F2276" t="s">
        <v>3238</v>
      </c>
      <c r="G2276" t="s">
        <v>101</v>
      </c>
      <c r="I2276">
        <v>40997439</v>
      </c>
      <c r="J2276" t="s">
        <v>3237</v>
      </c>
      <c r="K2276" s="9">
        <v>45643.432083333333</v>
      </c>
      <c r="L2276" s="9">
        <v>45643.431597222225</v>
      </c>
      <c r="M2276" s="9">
        <v>45643.432083333333</v>
      </c>
      <c r="N2276" t="s">
        <v>62</v>
      </c>
      <c r="O2276" t="s">
        <v>62</v>
      </c>
      <c r="P2276" s="8">
        <v>45643</v>
      </c>
      <c r="Q2276" t="s">
        <v>3864</v>
      </c>
      <c r="R2276" t="s">
        <v>4650</v>
      </c>
      <c r="S2276" t="s">
        <v>3239</v>
      </c>
      <c r="T2276" t="s">
        <v>3240</v>
      </c>
      <c r="Y2276" t="s">
        <v>3241</v>
      </c>
      <c r="Z2276" t="s">
        <v>106</v>
      </c>
      <c r="AA2276" t="s">
        <v>107</v>
      </c>
      <c r="AB2276" t="s">
        <v>235</v>
      </c>
      <c r="AC2276">
        <v>8599020</v>
      </c>
      <c r="AD2276" t="s">
        <v>236</v>
      </c>
      <c r="AE2276" t="s">
        <v>3242</v>
      </c>
      <c r="AF2276">
        <v>1215</v>
      </c>
      <c r="AG2276" t="s">
        <v>3243</v>
      </c>
      <c r="AM2276" t="s">
        <v>222</v>
      </c>
      <c r="AN2276" t="s">
        <v>108</v>
      </c>
      <c r="AP2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Row],[Comentário]]=back!C2277,back!B2277,""))))))))</f>
        <v/>
      </c>
      <c r="AQ2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7" spans="1:44" x14ac:dyDescent="0.25">
      <c r="A2277" t="s">
        <v>5298</v>
      </c>
      <c r="B2277">
        <v>136207171</v>
      </c>
      <c r="C2277" t="s">
        <v>62</v>
      </c>
      <c r="E2277">
        <v>28489213</v>
      </c>
      <c r="F2277" t="s">
        <v>3238</v>
      </c>
      <c r="G2277" t="s">
        <v>101</v>
      </c>
      <c r="I2277">
        <v>40997439</v>
      </c>
      <c r="J2277" t="s">
        <v>3237</v>
      </c>
      <c r="K2277" s="9">
        <v>45643.431331018517</v>
      </c>
      <c r="L2277" s="9">
        <v>45643.430763888886</v>
      </c>
      <c r="M2277" s="9">
        <v>45643.431342592594</v>
      </c>
      <c r="N2277" t="s">
        <v>62</v>
      </c>
      <c r="O2277" t="s">
        <v>62</v>
      </c>
      <c r="P2277" s="8">
        <v>45643</v>
      </c>
      <c r="Q2277" t="s">
        <v>3864</v>
      </c>
      <c r="R2277" t="s">
        <v>4650</v>
      </c>
      <c r="S2277" t="s">
        <v>3239</v>
      </c>
      <c r="T2277" t="s">
        <v>3240</v>
      </c>
      <c r="Y2277" t="s">
        <v>3241</v>
      </c>
      <c r="Z2277" t="s">
        <v>106</v>
      </c>
      <c r="AA2277" t="s">
        <v>107</v>
      </c>
      <c r="AB2277" t="s">
        <v>235</v>
      </c>
      <c r="AC2277">
        <v>8599020</v>
      </c>
      <c r="AD2277" t="s">
        <v>236</v>
      </c>
      <c r="AE2277" t="s">
        <v>3242</v>
      </c>
      <c r="AF2277">
        <v>1215</v>
      </c>
      <c r="AG2277" t="s">
        <v>3243</v>
      </c>
      <c r="AM2277" t="s">
        <v>222</v>
      </c>
      <c r="AN2277" t="s">
        <v>108</v>
      </c>
      <c r="AP2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Row],[Comentário]]=back!C2278,back!B2278,""))))))))</f>
        <v/>
      </c>
      <c r="AQ2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8" spans="1:44" x14ac:dyDescent="0.25">
      <c r="A2278" t="s">
        <v>5298</v>
      </c>
      <c r="B2278">
        <v>135205269</v>
      </c>
      <c r="E2278">
        <v>28072529</v>
      </c>
      <c r="F2278" t="s">
        <v>3141</v>
      </c>
      <c r="G2278" t="s">
        <v>101</v>
      </c>
      <c r="I2278">
        <v>40793493</v>
      </c>
      <c r="J2278" t="s">
        <v>3140</v>
      </c>
      <c r="K2278" s="9">
        <v>45628.471539351849</v>
      </c>
      <c r="L2278" s="9">
        <v>45629.471539351849</v>
      </c>
      <c r="M2278" s="9">
        <v>45628.61136574074</v>
      </c>
      <c r="N2278" t="s">
        <v>62</v>
      </c>
      <c r="O2278" t="s">
        <v>62</v>
      </c>
      <c r="P2278" s="8">
        <v>45628</v>
      </c>
      <c r="R2278" t="s">
        <v>58</v>
      </c>
      <c r="S2278" t="s">
        <v>3142</v>
      </c>
      <c r="Y2278" t="s">
        <v>3143</v>
      </c>
      <c r="Z2278" t="s">
        <v>106</v>
      </c>
      <c r="AA2278" t="s">
        <v>107</v>
      </c>
      <c r="AB2278" t="s">
        <v>110</v>
      </c>
      <c r="AC2278">
        <v>4517050</v>
      </c>
      <c r="AD2278" t="s">
        <v>1548</v>
      </c>
      <c r="AE2278" t="s">
        <v>3144</v>
      </c>
      <c r="AF2278">
        <v>462</v>
      </c>
      <c r="AG2278" t="s">
        <v>426</v>
      </c>
      <c r="AM2278" t="s">
        <v>3136</v>
      </c>
      <c r="AN2278" t="s">
        <v>258</v>
      </c>
      <c r="AP2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Row],[Comentário]]=back!C2279,back!B2279,""))))))))</f>
        <v>PRÉ-ANALISE</v>
      </c>
      <c r="AQ2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Pre analise</v>
      </c>
    </row>
    <row r="2279" spans="1:44" x14ac:dyDescent="0.25">
      <c r="A2279" t="s">
        <v>5298</v>
      </c>
      <c r="B2279">
        <v>135205111</v>
      </c>
      <c r="C2279" t="s">
        <v>62</v>
      </c>
      <c r="E2279">
        <v>28072838</v>
      </c>
      <c r="F2279" t="s">
        <v>3133</v>
      </c>
      <c r="G2279" t="s">
        <v>101</v>
      </c>
      <c r="I2279">
        <v>40793810</v>
      </c>
      <c r="J2279" t="s">
        <v>3132</v>
      </c>
      <c r="K2279" s="9">
        <v>45628.471018518518</v>
      </c>
      <c r="L2279" s="9">
        <v>45628.470833333333</v>
      </c>
      <c r="M2279" s="9">
        <v>45628.471018518518</v>
      </c>
      <c r="N2279" t="s">
        <v>62</v>
      </c>
      <c r="O2279" t="s">
        <v>62</v>
      </c>
      <c r="P2279" s="8">
        <v>45628</v>
      </c>
      <c r="Q2279" t="s">
        <v>3866</v>
      </c>
      <c r="R2279" t="s">
        <v>3866</v>
      </c>
      <c r="S2279" t="s">
        <v>3134</v>
      </c>
      <c r="Y2279" t="s">
        <v>3135</v>
      </c>
      <c r="Z2279" t="s">
        <v>106</v>
      </c>
      <c r="AA2279" t="s">
        <v>107</v>
      </c>
      <c r="AB2279" t="s">
        <v>3137</v>
      </c>
      <c r="AC2279">
        <v>8555600</v>
      </c>
      <c r="AD2279" t="s">
        <v>3138</v>
      </c>
      <c r="AE2279" t="s">
        <v>3139</v>
      </c>
      <c r="AF2279">
        <v>309</v>
      </c>
      <c r="AM2279" t="s">
        <v>3136</v>
      </c>
      <c r="AN2279" t="s">
        <v>1474</v>
      </c>
      <c r="AP2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Row],[Comentário]]=back!C2280,back!B2280,""))))))))</f>
        <v/>
      </c>
      <c r="AQ2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0" spans="1:44" x14ac:dyDescent="0.25">
      <c r="A2280" t="s">
        <v>5298</v>
      </c>
      <c r="B2280">
        <v>135203764</v>
      </c>
      <c r="C2280" t="s">
        <v>62</v>
      </c>
      <c r="E2280">
        <v>28072529</v>
      </c>
      <c r="F2280" t="s">
        <v>3141</v>
      </c>
      <c r="G2280" t="s">
        <v>101</v>
      </c>
      <c r="I2280">
        <v>40793493</v>
      </c>
      <c r="J2280" t="s">
        <v>3140</v>
      </c>
      <c r="K2280" s="9">
        <v>45628.466666666667</v>
      </c>
      <c r="L2280" s="9">
        <v>45628.46597222222</v>
      </c>
      <c r="M2280" s="9">
        <v>45628.466666666667</v>
      </c>
      <c r="N2280" t="s">
        <v>62</v>
      </c>
      <c r="O2280" t="s">
        <v>62</v>
      </c>
      <c r="P2280" s="8">
        <v>45628</v>
      </c>
      <c r="Q2280" t="s">
        <v>3866</v>
      </c>
      <c r="R2280" t="s">
        <v>3866</v>
      </c>
      <c r="S2280" t="s">
        <v>3142</v>
      </c>
      <c r="Y2280" t="s">
        <v>3143</v>
      </c>
      <c r="Z2280" t="s">
        <v>106</v>
      </c>
      <c r="AA2280" t="s">
        <v>107</v>
      </c>
      <c r="AB2280" t="s">
        <v>110</v>
      </c>
      <c r="AC2280">
        <v>4517050</v>
      </c>
      <c r="AD2280" t="s">
        <v>1548</v>
      </c>
      <c r="AE2280" t="s">
        <v>3144</v>
      </c>
      <c r="AF2280">
        <v>462</v>
      </c>
      <c r="AG2280" t="s">
        <v>426</v>
      </c>
      <c r="AM2280" t="s">
        <v>3136</v>
      </c>
      <c r="AN2280" t="s">
        <v>258</v>
      </c>
      <c r="AP2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Row],[Comentário]]=back!C2281,back!B2281,""))))))))</f>
        <v/>
      </c>
      <c r="AQ2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1" spans="1:44" x14ac:dyDescent="0.25">
      <c r="A2281" t="s">
        <v>5298</v>
      </c>
      <c r="B2281">
        <v>133539490</v>
      </c>
      <c r="C2281" t="s">
        <v>62</v>
      </c>
      <c r="E2281">
        <v>27423817</v>
      </c>
      <c r="F2281" t="s">
        <v>3585</v>
      </c>
      <c r="G2281" t="s">
        <v>101</v>
      </c>
      <c r="I2281">
        <v>40408010</v>
      </c>
      <c r="J2281" t="s">
        <v>3584</v>
      </c>
      <c r="K2281" s="9">
        <v>45604.702546296299</v>
      </c>
      <c r="L2281" s="9">
        <v>45604.701793981483</v>
      </c>
      <c r="M2281" s="9">
        <v>45604.702557870369</v>
      </c>
      <c r="N2281" t="s">
        <v>62</v>
      </c>
      <c r="O2281" t="s">
        <v>62</v>
      </c>
      <c r="P2281" s="8">
        <v>45604</v>
      </c>
      <c r="Q2281" t="s">
        <v>3864</v>
      </c>
      <c r="R2281" t="s">
        <v>4587</v>
      </c>
      <c r="S2281" t="s">
        <v>3586</v>
      </c>
      <c r="T2281" t="s">
        <v>3587</v>
      </c>
      <c r="V2281">
        <v>5521993198829</v>
      </c>
      <c r="Y2281" t="s">
        <v>3588</v>
      </c>
      <c r="Z2281" t="s">
        <v>106</v>
      </c>
      <c r="AA2281" t="s">
        <v>148</v>
      </c>
      <c r="AB2281" t="s">
        <v>300</v>
      </c>
      <c r="AC2281">
        <v>24060008</v>
      </c>
      <c r="AD2281" t="s">
        <v>3589</v>
      </c>
      <c r="AE2281" t="s">
        <v>3590</v>
      </c>
      <c r="AF2281">
        <v>202</v>
      </c>
      <c r="AG2281" t="s">
        <v>3591</v>
      </c>
      <c r="AM2281" t="s">
        <v>256</v>
      </c>
      <c r="AN2281" t="s">
        <v>261</v>
      </c>
      <c r="AP2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Row],[Comentário]]=back!C2282,back!B2282,""))))))))</f>
        <v/>
      </c>
      <c r="AQ2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2" spans="1:44" x14ac:dyDescent="0.25">
      <c r="A2282" t="s">
        <v>5298</v>
      </c>
      <c r="B2282">
        <v>133539259</v>
      </c>
      <c r="C2282" t="s">
        <v>62</v>
      </c>
      <c r="E2282">
        <v>27423817</v>
      </c>
      <c r="F2282" t="s">
        <v>3585</v>
      </c>
      <c r="G2282" t="s">
        <v>101</v>
      </c>
      <c r="I2282">
        <v>40408010</v>
      </c>
      <c r="J2282" t="s">
        <v>3584</v>
      </c>
      <c r="K2282" s="9">
        <v>45604.701331018521</v>
      </c>
      <c r="L2282" s="9">
        <v>45604.700960648152</v>
      </c>
      <c r="M2282" s="9">
        <v>45604.701331018521</v>
      </c>
      <c r="N2282" t="s">
        <v>62</v>
      </c>
      <c r="O2282" t="s">
        <v>62</v>
      </c>
      <c r="P2282" s="8">
        <v>45604</v>
      </c>
      <c r="Q2282" t="s">
        <v>3864</v>
      </c>
      <c r="R2282" t="s">
        <v>4587</v>
      </c>
      <c r="S2282" t="s">
        <v>3586</v>
      </c>
      <c r="T2282" t="s">
        <v>3587</v>
      </c>
      <c r="V2282">
        <v>5521993198829</v>
      </c>
      <c r="Y2282" t="s">
        <v>3588</v>
      </c>
      <c r="Z2282" t="s">
        <v>106</v>
      </c>
      <c r="AA2282" t="s">
        <v>148</v>
      </c>
      <c r="AB2282" t="s">
        <v>300</v>
      </c>
      <c r="AC2282">
        <v>24060008</v>
      </c>
      <c r="AD2282" t="s">
        <v>3589</v>
      </c>
      <c r="AE2282" t="s">
        <v>3590</v>
      </c>
      <c r="AF2282">
        <v>202</v>
      </c>
      <c r="AG2282" t="s">
        <v>3591</v>
      </c>
      <c r="AM2282" t="s">
        <v>256</v>
      </c>
      <c r="AN2282" t="s">
        <v>261</v>
      </c>
      <c r="AP2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Row],[Comentário]]=back!C2283,back!B2283,""))))))))</f>
        <v/>
      </c>
      <c r="AQ2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3" spans="1:44" x14ac:dyDescent="0.25">
      <c r="A2283" t="s">
        <v>5298</v>
      </c>
      <c r="B2283">
        <v>133539065</v>
      </c>
      <c r="C2283" t="s">
        <v>62</v>
      </c>
      <c r="E2283">
        <v>27423817</v>
      </c>
      <c r="F2283" t="s">
        <v>3585</v>
      </c>
      <c r="G2283" t="s">
        <v>101</v>
      </c>
      <c r="I2283">
        <v>40408010</v>
      </c>
      <c r="J2283" t="s">
        <v>3584</v>
      </c>
      <c r="K2283" s="9">
        <v>45604.70034722222</v>
      </c>
      <c r="L2283" s="9">
        <v>45604.699965277781</v>
      </c>
      <c r="M2283" s="9">
        <v>45604.70034722222</v>
      </c>
      <c r="N2283" t="s">
        <v>62</v>
      </c>
      <c r="O2283" t="s">
        <v>62</v>
      </c>
      <c r="P2283" s="8">
        <v>45604</v>
      </c>
      <c r="Q2283" t="s">
        <v>3864</v>
      </c>
      <c r="R2283" t="s">
        <v>4587</v>
      </c>
      <c r="S2283" t="s">
        <v>3586</v>
      </c>
      <c r="T2283" t="s">
        <v>3587</v>
      </c>
      <c r="V2283">
        <v>5521993198829</v>
      </c>
      <c r="Y2283" t="s">
        <v>3588</v>
      </c>
      <c r="Z2283" t="s">
        <v>106</v>
      </c>
      <c r="AA2283" t="s">
        <v>148</v>
      </c>
      <c r="AB2283" t="s">
        <v>300</v>
      </c>
      <c r="AC2283">
        <v>24060008</v>
      </c>
      <c r="AD2283" t="s">
        <v>3589</v>
      </c>
      <c r="AE2283" t="s">
        <v>3590</v>
      </c>
      <c r="AF2283">
        <v>202</v>
      </c>
      <c r="AG2283" t="s">
        <v>3591</v>
      </c>
      <c r="AM2283" t="s">
        <v>256</v>
      </c>
      <c r="AN2283" t="s">
        <v>261</v>
      </c>
      <c r="AP2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Row],[Comentário]]=back!C2284,back!B2284,""))))))))</f>
        <v/>
      </c>
      <c r="AQ2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4" spans="1:44" x14ac:dyDescent="0.25">
      <c r="A2284" t="s">
        <v>5298</v>
      </c>
      <c r="B2284">
        <v>133513104</v>
      </c>
      <c r="C2284" t="s">
        <v>62</v>
      </c>
      <c r="E2284">
        <v>27544344</v>
      </c>
      <c r="F2284" t="s">
        <v>1618</v>
      </c>
      <c r="G2284" t="s">
        <v>101</v>
      </c>
      <c r="I2284">
        <v>40502826</v>
      </c>
      <c r="J2284" t="s">
        <v>1617</v>
      </c>
      <c r="K2284" s="9">
        <v>45604.594849537039</v>
      </c>
      <c r="L2284" s="9">
        <v>45604.666666666664</v>
      </c>
      <c r="M2284" s="9">
        <v>45604.692256944443</v>
      </c>
      <c r="N2284" t="s">
        <v>62</v>
      </c>
      <c r="O2284" t="s">
        <v>62</v>
      </c>
      <c r="P2284" s="8">
        <v>45604</v>
      </c>
      <c r="Q2284" t="s">
        <v>3864</v>
      </c>
      <c r="R2284" t="s">
        <v>3864</v>
      </c>
      <c r="S2284" t="s">
        <v>1619</v>
      </c>
      <c r="Z2284" t="s">
        <v>106</v>
      </c>
      <c r="AA2284" t="s">
        <v>440</v>
      </c>
      <c r="AB2284" t="s">
        <v>1620</v>
      </c>
      <c r="AC2284">
        <v>88820000</v>
      </c>
      <c r="AD2284" t="s">
        <v>1621</v>
      </c>
      <c r="AE2284" t="s">
        <v>1622</v>
      </c>
      <c r="AF2284">
        <v>675</v>
      </c>
      <c r="AM2284" t="s">
        <v>222</v>
      </c>
      <c r="AN2284" t="s">
        <v>108</v>
      </c>
      <c r="AP2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Row],[Comentário]]=back!C2285,back!B2285,""))))))))</f>
        <v/>
      </c>
      <c r="AQ2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5" spans="1:44" x14ac:dyDescent="0.25">
      <c r="A2285" t="s">
        <v>5298</v>
      </c>
      <c r="B2285">
        <v>133537216</v>
      </c>
      <c r="C2285" t="s">
        <v>62</v>
      </c>
      <c r="E2285">
        <v>27544344</v>
      </c>
      <c r="F2285" t="s">
        <v>1618</v>
      </c>
      <c r="G2285" t="s">
        <v>101</v>
      </c>
      <c r="I2285">
        <v>40502826</v>
      </c>
      <c r="J2285" t="s">
        <v>1617</v>
      </c>
      <c r="K2285" s="9">
        <v>45604.691759259258</v>
      </c>
      <c r="L2285" s="9">
        <v>45604.691192129627</v>
      </c>
      <c r="M2285" s="9">
        <v>45604.691759259258</v>
      </c>
      <c r="N2285" t="s">
        <v>62</v>
      </c>
      <c r="O2285" t="s">
        <v>62</v>
      </c>
      <c r="P2285" s="8">
        <v>45604</v>
      </c>
      <c r="Q2285" t="s">
        <v>3864</v>
      </c>
      <c r="R2285" t="s">
        <v>4628</v>
      </c>
      <c r="S2285" t="s">
        <v>1619</v>
      </c>
      <c r="Z2285" t="s">
        <v>106</v>
      </c>
      <c r="AA2285" t="s">
        <v>440</v>
      </c>
      <c r="AB2285" t="s">
        <v>1620</v>
      </c>
      <c r="AC2285">
        <v>88820000</v>
      </c>
      <c r="AD2285" t="s">
        <v>1621</v>
      </c>
      <c r="AE2285" t="s">
        <v>1622</v>
      </c>
      <c r="AF2285">
        <v>675</v>
      </c>
      <c r="AM2285" t="s">
        <v>222</v>
      </c>
      <c r="AN2285" t="s">
        <v>108</v>
      </c>
      <c r="AP2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Row],[Comentário]]=back!C2286,back!B2286,""))))))))</f>
        <v/>
      </c>
      <c r="AQ2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6" spans="1:44" x14ac:dyDescent="0.25">
      <c r="A2286" t="s">
        <v>5298</v>
      </c>
      <c r="B2286">
        <v>133536996</v>
      </c>
      <c r="C2286" t="s">
        <v>62</v>
      </c>
      <c r="E2286">
        <v>27544344</v>
      </c>
      <c r="F2286" t="s">
        <v>1618</v>
      </c>
      <c r="G2286" t="s">
        <v>101</v>
      </c>
      <c r="I2286">
        <v>40502826</v>
      </c>
      <c r="J2286" t="s">
        <v>1617</v>
      </c>
      <c r="K2286" s="9">
        <v>45604.690625000003</v>
      </c>
      <c r="L2286" s="9">
        <v>45604.690150462964</v>
      </c>
      <c r="M2286" s="9">
        <v>45604.690625000003</v>
      </c>
      <c r="N2286" t="s">
        <v>62</v>
      </c>
      <c r="O2286" t="s">
        <v>62</v>
      </c>
      <c r="P2286" s="8">
        <v>45604</v>
      </c>
      <c r="Q2286" t="s">
        <v>3864</v>
      </c>
      <c r="R2286" t="s">
        <v>4628</v>
      </c>
      <c r="S2286" t="s">
        <v>1619</v>
      </c>
      <c r="Z2286" t="s">
        <v>106</v>
      </c>
      <c r="AA2286" t="s">
        <v>440</v>
      </c>
      <c r="AB2286" t="s">
        <v>1620</v>
      </c>
      <c r="AC2286">
        <v>88820000</v>
      </c>
      <c r="AD2286" t="s">
        <v>1621</v>
      </c>
      <c r="AE2286" t="s">
        <v>1622</v>
      </c>
      <c r="AF2286">
        <v>675</v>
      </c>
      <c r="AM2286" t="s">
        <v>222</v>
      </c>
      <c r="AN2286" t="s">
        <v>108</v>
      </c>
      <c r="AP2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Row],[Comentário]]=back!C2287,back!B2287,""))))))))</f>
        <v/>
      </c>
      <c r="AQ2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7" spans="1:44" x14ac:dyDescent="0.25">
      <c r="A2287" t="s">
        <v>5298</v>
      </c>
      <c r="B2287">
        <v>133427203</v>
      </c>
      <c r="C2287" t="s">
        <v>62</v>
      </c>
      <c r="E2287">
        <v>27494129</v>
      </c>
      <c r="F2287" t="s">
        <v>3272</v>
      </c>
      <c r="G2287" t="s">
        <v>101</v>
      </c>
      <c r="I2287">
        <v>40464313</v>
      </c>
      <c r="J2287" t="s">
        <v>3271</v>
      </c>
      <c r="K2287" s="9">
        <v>45603.636956018519</v>
      </c>
      <c r="L2287" s="9">
        <v>45604.458333333336</v>
      </c>
      <c r="M2287" s="9">
        <v>45604.685624999998</v>
      </c>
      <c r="N2287" t="s">
        <v>62</v>
      </c>
      <c r="O2287" t="s">
        <v>62</v>
      </c>
      <c r="P2287" s="8">
        <v>45604</v>
      </c>
      <c r="Q2287" t="s">
        <v>3864</v>
      </c>
      <c r="R2287" t="s">
        <v>4716</v>
      </c>
      <c r="S2287" t="s">
        <v>4845</v>
      </c>
      <c r="V2287">
        <v>552125802996</v>
      </c>
      <c r="Y2287" t="s">
        <v>3273</v>
      </c>
      <c r="Z2287" t="s">
        <v>106</v>
      </c>
      <c r="AA2287" t="s">
        <v>148</v>
      </c>
      <c r="AB2287" t="s">
        <v>149</v>
      </c>
      <c r="AC2287">
        <v>20910180</v>
      </c>
      <c r="AD2287" t="s">
        <v>1697</v>
      </c>
      <c r="AE2287" t="s">
        <v>3274</v>
      </c>
      <c r="AF2287">
        <v>485</v>
      </c>
      <c r="AG2287" t="s">
        <v>3275</v>
      </c>
      <c r="AM2287" t="s">
        <v>119</v>
      </c>
      <c r="AN2287" t="s">
        <v>108</v>
      </c>
      <c r="AP2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Row],[Comentário]]=back!C2288,back!B2288,""))))))))</f>
        <v/>
      </c>
      <c r="AQ2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8" spans="1:44" x14ac:dyDescent="0.25">
      <c r="A2288" t="s">
        <v>5298</v>
      </c>
      <c r="B2288">
        <v>133535799</v>
      </c>
      <c r="C2288" t="s">
        <v>62</v>
      </c>
      <c r="E2288">
        <v>27529752</v>
      </c>
      <c r="F2288" t="s">
        <v>1579</v>
      </c>
      <c r="G2288" t="s">
        <v>101</v>
      </c>
      <c r="I2288">
        <v>40491411</v>
      </c>
      <c r="J2288" t="s">
        <v>1578</v>
      </c>
      <c r="K2288" s="9">
        <v>45604.685115740744</v>
      </c>
      <c r="L2288" s="9">
        <v>45604.684398148151</v>
      </c>
      <c r="M2288" s="9">
        <v>45604.685115740744</v>
      </c>
      <c r="N2288" t="s">
        <v>62</v>
      </c>
      <c r="O2288" t="s">
        <v>62</v>
      </c>
      <c r="P2288" s="8">
        <v>45604</v>
      </c>
      <c r="Q2288" t="s">
        <v>3864</v>
      </c>
      <c r="R2288" t="s">
        <v>4038</v>
      </c>
      <c r="S2288" t="s">
        <v>1580</v>
      </c>
      <c r="T2288" t="s">
        <v>1581</v>
      </c>
      <c r="V2288">
        <v>5511984310600</v>
      </c>
      <c r="Y2288" t="s">
        <v>1582</v>
      </c>
      <c r="Z2288" t="s">
        <v>106</v>
      </c>
      <c r="AA2288" t="s">
        <v>107</v>
      </c>
      <c r="AB2288" t="s">
        <v>1583</v>
      </c>
      <c r="AC2288">
        <v>12980000</v>
      </c>
      <c r="AD2288" t="s">
        <v>1584</v>
      </c>
      <c r="AE2288" t="s">
        <v>1585</v>
      </c>
      <c r="AF2288">
        <v>451</v>
      </c>
      <c r="AM2288" t="s">
        <v>222</v>
      </c>
      <c r="AN2288" t="s">
        <v>108</v>
      </c>
      <c r="AP2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Row],[Comentário]]=back!C2289,back!B2289,""))))))))</f>
        <v/>
      </c>
      <c r="AQ2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9" spans="1:44" x14ac:dyDescent="0.25">
      <c r="A2289" t="s">
        <v>5298</v>
      </c>
      <c r="B2289">
        <v>133534504</v>
      </c>
      <c r="C2289" t="s">
        <v>62</v>
      </c>
      <c r="E2289">
        <v>27529752</v>
      </c>
      <c r="F2289" t="s">
        <v>1579</v>
      </c>
      <c r="G2289" t="s">
        <v>101</v>
      </c>
      <c r="I2289">
        <v>40491411</v>
      </c>
      <c r="J2289" t="s">
        <v>1578</v>
      </c>
      <c r="K2289" s="9">
        <v>45604.678888888891</v>
      </c>
      <c r="L2289" s="9">
        <v>45604.677974537037</v>
      </c>
      <c r="M2289" s="9">
        <v>45604.678888888891</v>
      </c>
      <c r="N2289" t="s">
        <v>62</v>
      </c>
      <c r="O2289" t="s">
        <v>62</v>
      </c>
      <c r="P2289" s="8">
        <v>45604</v>
      </c>
      <c r="Q2289" t="s">
        <v>3864</v>
      </c>
      <c r="R2289" t="s">
        <v>4038</v>
      </c>
      <c r="S2289" t="s">
        <v>1580</v>
      </c>
      <c r="T2289" t="s">
        <v>1581</v>
      </c>
      <c r="V2289">
        <v>5511984310600</v>
      </c>
      <c r="Y2289" t="s">
        <v>1582</v>
      </c>
      <c r="Z2289" t="s">
        <v>106</v>
      </c>
      <c r="AA2289" t="s">
        <v>107</v>
      </c>
      <c r="AB2289" t="s">
        <v>1583</v>
      </c>
      <c r="AC2289">
        <v>12980000</v>
      </c>
      <c r="AD2289" t="s">
        <v>1584</v>
      </c>
      <c r="AE2289" t="s">
        <v>1585</v>
      </c>
      <c r="AF2289">
        <v>451</v>
      </c>
      <c r="AM2289" t="s">
        <v>222</v>
      </c>
      <c r="AN2289" t="s">
        <v>108</v>
      </c>
      <c r="AP2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Row],[Comentário]]=back!C2290,back!B2290,""))))))))</f>
        <v/>
      </c>
      <c r="AQ2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0" spans="1:44" x14ac:dyDescent="0.25">
      <c r="A2290" t="s">
        <v>5298</v>
      </c>
      <c r="B2290">
        <v>133454083</v>
      </c>
      <c r="C2290" t="s">
        <v>62</v>
      </c>
      <c r="E2290">
        <v>27529910</v>
      </c>
      <c r="F2290" t="s">
        <v>3386</v>
      </c>
      <c r="G2290" t="s">
        <v>101</v>
      </c>
      <c r="I2290">
        <v>40491480</v>
      </c>
      <c r="J2290" t="s">
        <v>3385</v>
      </c>
      <c r="K2290" s="9">
        <v>45603.734606481485</v>
      </c>
      <c r="L2290" s="9">
        <v>45604.416666666664</v>
      </c>
      <c r="M2290" s="9">
        <v>45604.656608796293</v>
      </c>
      <c r="N2290" t="s">
        <v>62</v>
      </c>
      <c r="O2290" t="s">
        <v>62</v>
      </c>
      <c r="P2290" s="8">
        <v>45604</v>
      </c>
      <c r="Q2290" t="s">
        <v>3864</v>
      </c>
      <c r="R2290" t="s">
        <v>3864</v>
      </c>
      <c r="S2290" t="s">
        <v>1607</v>
      </c>
      <c r="V2290">
        <v>551149665522</v>
      </c>
      <c r="Y2290" t="s">
        <v>1608</v>
      </c>
      <c r="Z2290" t="s">
        <v>106</v>
      </c>
      <c r="AA2290" t="s">
        <v>148</v>
      </c>
      <c r="AB2290" t="s">
        <v>415</v>
      </c>
      <c r="AC2290">
        <v>27313190</v>
      </c>
      <c r="AD2290" t="s">
        <v>1609</v>
      </c>
      <c r="AE2290" t="s">
        <v>1610</v>
      </c>
      <c r="AF2290">
        <v>198</v>
      </c>
      <c r="AM2290" t="s">
        <v>222</v>
      </c>
      <c r="AN2290" t="s">
        <v>258</v>
      </c>
      <c r="AP2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Row],[Comentário]]=back!C2291,back!B2291,""))))))))</f>
        <v/>
      </c>
      <c r="AQ2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1" spans="1:44" x14ac:dyDescent="0.25">
      <c r="A2291" t="s">
        <v>5298</v>
      </c>
      <c r="B2291">
        <v>133528162</v>
      </c>
      <c r="C2291" t="s">
        <v>62</v>
      </c>
      <c r="E2291">
        <v>27529910</v>
      </c>
      <c r="F2291" t="s">
        <v>3386</v>
      </c>
      <c r="G2291" t="s">
        <v>101</v>
      </c>
      <c r="I2291">
        <v>40491480</v>
      </c>
      <c r="J2291" t="s">
        <v>3385</v>
      </c>
      <c r="K2291" s="9">
        <v>45604.654768518521</v>
      </c>
      <c r="L2291" s="9">
        <v>45604.65347222222</v>
      </c>
      <c r="M2291" s="9">
        <v>45604.654768518521</v>
      </c>
      <c r="N2291" t="s">
        <v>62</v>
      </c>
      <c r="O2291" t="s">
        <v>62</v>
      </c>
      <c r="P2291" s="8">
        <v>45604</v>
      </c>
      <c r="R2291" t="s">
        <v>4717</v>
      </c>
      <c r="S2291" t="s">
        <v>1607</v>
      </c>
      <c r="V2291">
        <v>551149665522</v>
      </c>
      <c r="Y2291" t="s">
        <v>1608</v>
      </c>
      <c r="Z2291" t="s">
        <v>106</v>
      </c>
      <c r="AA2291" t="s">
        <v>148</v>
      </c>
      <c r="AB2291" t="s">
        <v>415</v>
      </c>
      <c r="AC2291">
        <v>27313190</v>
      </c>
      <c r="AD2291" t="s">
        <v>1609</v>
      </c>
      <c r="AE2291" t="s">
        <v>1610</v>
      </c>
      <c r="AF2291">
        <v>198</v>
      </c>
      <c r="AM2291" t="s">
        <v>222</v>
      </c>
      <c r="AN2291" t="s">
        <v>258</v>
      </c>
      <c r="AP2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Row],[Comentário]]=back!C2292,back!B2292,""))))))))</f>
        <v/>
      </c>
      <c r="AQ2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2" spans="1:44" x14ac:dyDescent="0.25">
      <c r="A2292" t="s">
        <v>5298</v>
      </c>
      <c r="B2292">
        <v>133527965</v>
      </c>
      <c r="C2292" t="s">
        <v>62</v>
      </c>
      <c r="E2292">
        <v>27529910</v>
      </c>
      <c r="F2292" t="s">
        <v>3386</v>
      </c>
      <c r="G2292" t="s">
        <v>101</v>
      </c>
      <c r="I2292">
        <v>40491480</v>
      </c>
      <c r="J2292" t="s">
        <v>3385</v>
      </c>
      <c r="K2292" s="9">
        <v>45604.654050925928</v>
      </c>
      <c r="L2292" s="9">
        <v>45604.651018518518</v>
      </c>
      <c r="M2292" s="9">
        <v>45604.654050925928</v>
      </c>
      <c r="N2292" t="s">
        <v>62</v>
      </c>
      <c r="O2292" t="s">
        <v>62</v>
      </c>
      <c r="P2292" s="8">
        <v>45604</v>
      </c>
      <c r="Q2292" t="s">
        <v>3864</v>
      </c>
      <c r="R2292" t="s">
        <v>4571</v>
      </c>
      <c r="S2292" t="s">
        <v>1607</v>
      </c>
      <c r="V2292">
        <v>551149665522</v>
      </c>
      <c r="Y2292" t="s">
        <v>1608</v>
      </c>
      <c r="Z2292" t="s">
        <v>106</v>
      </c>
      <c r="AA2292" t="s">
        <v>148</v>
      </c>
      <c r="AB2292" t="s">
        <v>415</v>
      </c>
      <c r="AC2292">
        <v>27313190</v>
      </c>
      <c r="AD2292" t="s">
        <v>1609</v>
      </c>
      <c r="AE2292" t="s">
        <v>1610</v>
      </c>
      <c r="AF2292">
        <v>198</v>
      </c>
      <c r="AM2292" t="s">
        <v>222</v>
      </c>
      <c r="AN2292" t="s">
        <v>258</v>
      </c>
      <c r="AP2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Row],[Comentário]]=back!C2293,back!B2293,""))))))))</f>
        <v/>
      </c>
      <c r="AQ2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3" spans="1:44" x14ac:dyDescent="0.25">
      <c r="A2293" t="s">
        <v>5298</v>
      </c>
      <c r="B2293">
        <v>133526962</v>
      </c>
      <c r="C2293" t="s">
        <v>62</v>
      </c>
      <c r="E2293">
        <v>27529910</v>
      </c>
      <c r="F2293" t="s">
        <v>3386</v>
      </c>
      <c r="G2293" t="s">
        <v>101</v>
      </c>
      <c r="I2293">
        <v>40491480</v>
      </c>
      <c r="J2293" t="s">
        <v>3385</v>
      </c>
      <c r="K2293" s="9">
        <v>45604.650185185186</v>
      </c>
      <c r="L2293" s="9">
        <v>45604.650023148148</v>
      </c>
      <c r="M2293" s="9">
        <v>45604.650185185186</v>
      </c>
      <c r="N2293" t="s">
        <v>62</v>
      </c>
      <c r="O2293" t="s">
        <v>62</v>
      </c>
      <c r="P2293" s="8">
        <v>45604</v>
      </c>
      <c r="Q2293" t="s">
        <v>3864</v>
      </c>
      <c r="R2293" t="s">
        <v>4043</v>
      </c>
      <c r="S2293" t="s">
        <v>1607</v>
      </c>
      <c r="V2293">
        <v>551149665522</v>
      </c>
      <c r="Y2293" t="s">
        <v>1608</v>
      </c>
      <c r="Z2293" t="s">
        <v>106</v>
      </c>
      <c r="AA2293" t="s">
        <v>148</v>
      </c>
      <c r="AB2293" t="s">
        <v>415</v>
      </c>
      <c r="AC2293">
        <v>27313190</v>
      </c>
      <c r="AD2293" t="s">
        <v>1609</v>
      </c>
      <c r="AE2293" t="s">
        <v>1610</v>
      </c>
      <c r="AF2293">
        <v>198</v>
      </c>
      <c r="AM2293" t="s">
        <v>222</v>
      </c>
      <c r="AN2293" t="s">
        <v>258</v>
      </c>
      <c r="AP2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Row],[Comentário]]=back!C2294,back!B2294,""))))))))</f>
        <v/>
      </c>
      <c r="AQ2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4" spans="1:44" x14ac:dyDescent="0.25">
      <c r="A2294" t="s">
        <v>5298</v>
      </c>
      <c r="B2294">
        <v>133525502</v>
      </c>
      <c r="C2294" t="s">
        <v>62</v>
      </c>
      <c r="E2294">
        <v>27529949</v>
      </c>
      <c r="F2294" t="s">
        <v>3465</v>
      </c>
      <c r="G2294" t="s">
        <v>101</v>
      </c>
      <c r="I2294">
        <v>40491501</v>
      </c>
      <c r="J2294" t="s">
        <v>3464</v>
      </c>
      <c r="K2294" s="9">
        <v>45604.644537037035</v>
      </c>
      <c r="L2294" s="9">
        <v>45604.640277777777</v>
      </c>
      <c r="M2294" s="9">
        <v>45604.648680555554</v>
      </c>
      <c r="N2294" t="s">
        <v>62</v>
      </c>
      <c r="O2294" t="s">
        <v>62</v>
      </c>
      <c r="P2294" s="8">
        <v>45604</v>
      </c>
      <c r="R2294" t="s">
        <v>4718</v>
      </c>
      <c r="S2294" t="s">
        <v>2633</v>
      </c>
      <c r="V2294">
        <v>5544999116067</v>
      </c>
      <c r="Z2294" t="s">
        <v>106</v>
      </c>
      <c r="AA2294" t="s">
        <v>107</v>
      </c>
      <c r="AB2294" t="s">
        <v>1861</v>
      </c>
      <c r="AC2294">
        <v>6807320</v>
      </c>
      <c r="AD2294" t="s">
        <v>3466</v>
      </c>
      <c r="AE2294" t="s">
        <v>3467</v>
      </c>
      <c r="AF2294">
        <v>197</v>
      </c>
      <c r="AM2294" t="s">
        <v>222</v>
      </c>
      <c r="AN2294" t="s">
        <v>261</v>
      </c>
      <c r="AP2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Row],[Comentário]]=back!C2295,back!B2295,""))))))))</f>
        <v/>
      </c>
      <c r="AQ2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5" spans="1:44" x14ac:dyDescent="0.25">
      <c r="A2295" t="s">
        <v>5298</v>
      </c>
      <c r="B2295">
        <v>133524764</v>
      </c>
      <c r="C2295" t="s">
        <v>62</v>
      </c>
      <c r="E2295">
        <v>27529949</v>
      </c>
      <c r="F2295" t="s">
        <v>3465</v>
      </c>
      <c r="G2295" t="s">
        <v>101</v>
      </c>
      <c r="I2295">
        <v>40491501</v>
      </c>
      <c r="J2295" t="s">
        <v>3464</v>
      </c>
      <c r="K2295" s="9">
        <v>45604.641516203701</v>
      </c>
      <c r="L2295" s="9">
        <v>45604.639687499999</v>
      </c>
      <c r="M2295" s="9">
        <v>45604.641516203701</v>
      </c>
      <c r="N2295" t="s">
        <v>62</v>
      </c>
      <c r="O2295" t="s">
        <v>62</v>
      </c>
      <c r="P2295" s="8">
        <v>45604</v>
      </c>
      <c r="Q2295" t="s">
        <v>3864</v>
      </c>
      <c r="R2295" t="s">
        <v>4318</v>
      </c>
      <c r="S2295" t="s">
        <v>2633</v>
      </c>
      <c r="V2295">
        <v>5544999116067</v>
      </c>
      <c r="Z2295" t="s">
        <v>106</v>
      </c>
      <c r="AA2295" t="s">
        <v>107</v>
      </c>
      <c r="AB2295" t="s">
        <v>1861</v>
      </c>
      <c r="AC2295">
        <v>6807320</v>
      </c>
      <c r="AD2295" t="s">
        <v>3466</v>
      </c>
      <c r="AE2295" t="s">
        <v>3467</v>
      </c>
      <c r="AF2295">
        <v>197</v>
      </c>
      <c r="AM2295" t="s">
        <v>222</v>
      </c>
      <c r="AN2295" t="s">
        <v>261</v>
      </c>
      <c r="AP2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Row],[Comentário]]=back!C2296,back!B2296,""))))))))</f>
        <v/>
      </c>
      <c r="AQ2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6" spans="1:44" x14ac:dyDescent="0.25">
      <c r="A2296" t="s">
        <v>5298</v>
      </c>
      <c r="B2296">
        <v>133454305</v>
      </c>
      <c r="C2296" t="s">
        <v>62</v>
      </c>
      <c r="E2296">
        <v>27529949</v>
      </c>
      <c r="F2296" t="s">
        <v>3465</v>
      </c>
      <c r="G2296" t="s">
        <v>101</v>
      </c>
      <c r="I2296">
        <v>40491501</v>
      </c>
      <c r="J2296" t="s">
        <v>3464</v>
      </c>
      <c r="K2296" s="9">
        <v>45603.735891203702</v>
      </c>
      <c r="L2296" s="9">
        <v>45604.375</v>
      </c>
      <c r="M2296" s="9">
        <v>45604.639618055553</v>
      </c>
      <c r="N2296" t="s">
        <v>62</v>
      </c>
      <c r="O2296" t="s">
        <v>62</v>
      </c>
      <c r="P2296" s="8">
        <v>45604</v>
      </c>
      <c r="Q2296" t="s">
        <v>3864</v>
      </c>
      <c r="R2296" t="s">
        <v>3864</v>
      </c>
      <c r="S2296" t="s">
        <v>2633</v>
      </c>
      <c r="V2296">
        <v>5544999116067</v>
      </c>
      <c r="Z2296" t="s">
        <v>106</v>
      </c>
      <c r="AA2296" t="s">
        <v>107</v>
      </c>
      <c r="AB2296" t="s">
        <v>1861</v>
      </c>
      <c r="AC2296">
        <v>6807320</v>
      </c>
      <c r="AD2296" t="s">
        <v>3466</v>
      </c>
      <c r="AE2296" t="s">
        <v>3467</v>
      </c>
      <c r="AF2296">
        <v>197</v>
      </c>
      <c r="AM2296" t="s">
        <v>222</v>
      </c>
      <c r="AN2296" t="s">
        <v>261</v>
      </c>
      <c r="AP2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Row],[Comentário]]=back!C2297,back!B2297,""))))))))</f>
        <v/>
      </c>
      <c r="AQ2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7" spans="1:44" x14ac:dyDescent="0.25">
      <c r="A2297" t="s">
        <v>5298</v>
      </c>
      <c r="B2297">
        <v>133454561</v>
      </c>
      <c r="C2297" t="s">
        <v>62</v>
      </c>
      <c r="E2297">
        <v>27530004</v>
      </c>
      <c r="F2297" t="s">
        <v>3457</v>
      </c>
      <c r="G2297" t="s">
        <v>101</v>
      </c>
      <c r="I2297">
        <v>40491525</v>
      </c>
      <c r="J2297" t="s">
        <v>3456</v>
      </c>
      <c r="K2297" s="9">
        <v>45603.737430555557</v>
      </c>
      <c r="L2297" s="9">
        <v>45604.416666666664</v>
      </c>
      <c r="M2297" s="9">
        <v>45604.639525462961</v>
      </c>
      <c r="N2297" t="s">
        <v>62</v>
      </c>
      <c r="O2297" t="s">
        <v>62</v>
      </c>
      <c r="P2297" s="8">
        <v>45604</v>
      </c>
      <c r="Q2297" t="s">
        <v>3864</v>
      </c>
      <c r="R2297" t="s">
        <v>3864</v>
      </c>
      <c r="S2297" t="s">
        <v>3458</v>
      </c>
      <c r="T2297" t="s">
        <v>3459</v>
      </c>
      <c r="Y2297" t="s">
        <v>3460</v>
      </c>
      <c r="Z2297" t="s">
        <v>106</v>
      </c>
      <c r="AA2297" t="s">
        <v>440</v>
      </c>
      <c r="AB2297" t="s">
        <v>2572</v>
      </c>
      <c r="AC2297">
        <v>89115285</v>
      </c>
      <c r="AD2297" t="s">
        <v>3461</v>
      </c>
      <c r="AE2297" t="s">
        <v>3462</v>
      </c>
      <c r="AF2297">
        <v>4657</v>
      </c>
      <c r="AG2297" t="s">
        <v>3463</v>
      </c>
      <c r="AM2297" t="s">
        <v>222</v>
      </c>
      <c r="AN2297" t="s">
        <v>108</v>
      </c>
      <c r="AP2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Row],[Comentário]]=back!C2298,back!B2298,""))))))))</f>
        <v/>
      </c>
      <c r="AQ2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8" spans="1:44" x14ac:dyDescent="0.25">
      <c r="A2298" t="s">
        <v>5298</v>
      </c>
      <c r="B2298">
        <v>133524188</v>
      </c>
      <c r="C2298" t="s">
        <v>62</v>
      </c>
      <c r="E2298">
        <v>27530004</v>
      </c>
      <c r="F2298" t="s">
        <v>3457</v>
      </c>
      <c r="G2298" t="s">
        <v>101</v>
      </c>
      <c r="I2298">
        <v>40491525</v>
      </c>
      <c r="J2298" t="s">
        <v>3456</v>
      </c>
      <c r="K2298" s="9">
        <v>45604.639004629629</v>
      </c>
      <c r="L2298" s="9">
        <v>45604.638888888891</v>
      </c>
      <c r="M2298" s="9">
        <v>45604.639004629629</v>
      </c>
      <c r="N2298" t="s">
        <v>62</v>
      </c>
      <c r="O2298" t="s">
        <v>62</v>
      </c>
      <c r="P2298" s="8">
        <v>45604</v>
      </c>
      <c r="Q2298" t="s">
        <v>3864</v>
      </c>
      <c r="R2298" t="s">
        <v>4681</v>
      </c>
      <c r="S2298" t="s">
        <v>3458</v>
      </c>
      <c r="T2298" t="s">
        <v>3459</v>
      </c>
      <c r="Y2298" t="s">
        <v>3460</v>
      </c>
      <c r="Z2298" t="s">
        <v>106</v>
      </c>
      <c r="AA2298" t="s">
        <v>440</v>
      </c>
      <c r="AB2298" t="s">
        <v>2572</v>
      </c>
      <c r="AC2298">
        <v>89115285</v>
      </c>
      <c r="AD2298" t="s">
        <v>3461</v>
      </c>
      <c r="AE2298" t="s">
        <v>3462</v>
      </c>
      <c r="AF2298">
        <v>4657</v>
      </c>
      <c r="AG2298" t="s">
        <v>3463</v>
      </c>
      <c r="AM2298" t="s">
        <v>222</v>
      </c>
      <c r="AN2298" t="s">
        <v>108</v>
      </c>
      <c r="AP2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Row],[Comentário]]=back!C2299,back!B2299,""))))))))</f>
        <v/>
      </c>
      <c r="AQ2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9" spans="1:44" x14ac:dyDescent="0.25">
      <c r="A2299" t="s">
        <v>5298</v>
      </c>
      <c r="B2299">
        <v>133524117</v>
      </c>
      <c r="C2299" t="s">
        <v>62</v>
      </c>
      <c r="E2299">
        <v>27530004</v>
      </c>
      <c r="F2299" t="s">
        <v>3457</v>
      </c>
      <c r="G2299" t="s">
        <v>101</v>
      </c>
      <c r="I2299">
        <v>40491525</v>
      </c>
      <c r="J2299" t="s">
        <v>3456</v>
      </c>
      <c r="K2299" s="9">
        <v>45604.638738425929</v>
      </c>
      <c r="L2299" s="9">
        <v>45604.638206018521</v>
      </c>
      <c r="M2299" s="9">
        <v>45604.638738425929</v>
      </c>
      <c r="N2299" t="s">
        <v>62</v>
      </c>
      <c r="O2299" t="s">
        <v>62</v>
      </c>
      <c r="P2299" s="8">
        <v>45604</v>
      </c>
      <c r="Q2299" t="s">
        <v>3864</v>
      </c>
      <c r="R2299" t="s">
        <v>4682</v>
      </c>
      <c r="S2299" t="s">
        <v>3458</v>
      </c>
      <c r="T2299" t="s">
        <v>3459</v>
      </c>
      <c r="Y2299" t="s">
        <v>3460</v>
      </c>
      <c r="Z2299" t="s">
        <v>106</v>
      </c>
      <c r="AA2299" t="s">
        <v>440</v>
      </c>
      <c r="AB2299" t="s">
        <v>2572</v>
      </c>
      <c r="AC2299">
        <v>89115285</v>
      </c>
      <c r="AD2299" t="s">
        <v>3461</v>
      </c>
      <c r="AE2299" t="s">
        <v>3462</v>
      </c>
      <c r="AF2299">
        <v>4657</v>
      </c>
      <c r="AG2299" t="s">
        <v>3463</v>
      </c>
      <c r="AM2299" t="s">
        <v>222</v>
      </c>
      <c r="AN2299" t="s">
        <v>108</v>
      </c>
      <c r="AP2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Row],[Comentário]]=back!C2300,back!B2300,""))))))))</f>
        <v/>
      </c>
      <c r="AQ2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0" spans="1:44" x14ac:dyDescent="0.25">
      <c r="A2300" t="s">
        <v>5298</v>
      </c>
      <c r="B2300">
        <v>133478812</v>
      </c>
      <c r="C2300" t="s">
        <v>62</v>
      </c>
      <c r="E2300">
        <v>27542550</v>
      </c>
      <c r="F2300" t="s">
        <v>289</v>
      </c>
      <c r="G2300" t="s">
        <v>101</v>
      </c>
      <c r="I2300">
        <v>40501776</v>
      </c>
      <c r="J2300" t="s">
        <v>288</v>
      </c>
      <c r="K2300" s="9">
        <v>45604.419131944444</v>
      </c>
      <c r="L2300" s="9">
        <v>45604.541666666664</v>
      </c>
      <c r="M2300" s="9">
        <v>45604.637916666667</v>
      </c>
      <c r="N2300" t="s">
        <v>62</v>
      </c>
      <c r="O2300" t="s">
        <v>62</v>
      </c>
      <c r="P2300" s="8">
        <v>45604</v>
      </c>
      <c r="Q2300" t="s">
        <v>3864</v>
      </c>
      <c r="R2300" t="s">
        <v>3864</v>
      </c>
      <c r="S2300" t="s">
        <v>290</v>
      </c>
      <c r="Y2300" t="s">
        <v>291</v>
      </c>
      <c r="Z2300" t="s">
        <v>106</v>
      </c>
      <c r="AA2300" t="s">
        <v>107</v>
      </c>
      <c r="AB2300" t="s">
        <v>292</v>
      </c>
      <c r="AC2300">
        <v>13213009</v>
      </c>
      <c r="AD2300" t="s">
        <v>293</v>
      </c>
      <c r="AE2300" t="s">
        <v>294</v>
      </c>
      <c r="AF2300">
        <v>2000</v>
      </c>
      <c r="AM2300" t="s">
        <v>222</v>
      </c>
      <c r="AN2300" t="s">
        <v>108</v>
      </c>
      <c r="AP2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Row],[Comentário]]=back!C2301,back!B2301,""))))))))</f>
        <v/>
      </c>
      <c r="AQ2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1" spans="1:44" x14ac:dyDescent="0.25">
      <c r="A2301" t="s">
        <v>5298</v>
      </c>
      <c r="B2301">
        <v>133523578</v>
      </c>
      <c r="C2301" t="s">
        <v>62</v>
      </c>
      <c r="E2301">
        <v>27542550</v>
      </c>
      <c r="F2301" t="s">
        <v>289</v>
      </c>
      <c r="G2301" t="s">
        <v>101</v>
      </c>
      <c r="I2301">
        <v>40501776</v>
      </c>
      <c r="J2301" t="s">
        <v>288</v>
      </c>
      <c r="K2301" s="9">
        <v>45604.636458333334</v>
      </c>
      <c r="L2301" s="9">
        <v>45604.634872685187</v>
      </c>
      <c r="M2301" s="9">
        <v>45604.636458333334</v>
      </c>
      <c r="N2301" t="s">
        <v>62</v>
      </c>
      <c r="O2301" t="s">
        <v>62</v>
      </c>
      <c r="P2301" s="8">
        <v>45604</v>
      </c>
      <c r="Q2301" t="s">
        <v>3864</v>
      </c>
      <c r="R2301" t="s">
        <v>3982</v>
      </c>
      <c r="S2301" t="s">
        <v>290</v>
      </c>
      <c r="Y2301" t="s">
        <v>291</v>
      </c>
      <c r="Z2301" t="s">
        <v>106</v>
      </c>
      <c r="AA2301" t="s">
        <v>107</v>
      </c>
      <c r="AB2301" t="s">
        <v>292</v>
      </c>
      <c r="AC2301">
        <v>13213009</v>
      </c>
      <c r="AD2301" t="s">
        <v>293</v>
      </c>
      <c r="AE2301" t="s">
        <v>294</v>
      </c>
      <c r="AF2301">
        <v>2000</v>
      </c>
      <c r="AM2301" t="s">
        <v>222</v>
      </c>
      <c r="AN2301" t="s">
        <v>108</v>
      </c>
      <c r="AP2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Row],[Comentário]]=back!C2302,back!B2302,""))))))))</f>
        <v/>
      </c>
      <c r="AQ2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2" spans="1:44" x14ac:dyDescent="0.25">
      <c r="A2302" t="s">
        <v>5298</v>
      </c>
      <c r="B2302">
        <v>133523632</v>
      </c>
      <c r="C2302" t="s">
        <v>62</v>
      </c>
      <c r="E2302">
        <v>27542550</v>
      </c>
      <c r="F2302" t="s">
        <v>289</v>
      </c>
      <c r="G2302" t="s">
        <v>101</v>
      </c>
      <c r="I2302">
        <v>40501776</v>
      </c>
      <c r="J2302" t="s">
        <v>288</v>
      </c>
      <c r="K2302" s="9">
        <v>45604.636655092596</v>
      </c>
      <c r="L2302" s="9">
        <v>45604.634722222225</v>
      </c>
      <c r="M2302" s="9">
        <v>45604.636655092596</v>
      </c>
      <c r="N2302" t="s">
        <v>62</v>
      </c>
      <c r="O2302" t="s">
        <v>62</v>
      </c>
      <c r="P2302" s="8">
        <v>45604</v>
      </c>
      <c r="Q2302" t="s">
        <v>3868</v>
      </c>
      <c r="R2302" t="s">
        <v>4719</v>
      </c>
      <c r="S2302" t="s">
        <v>290</v>
      </c>
      <c r="Y2302" t="s">
        <v>291</v>
      </c>
      <c r="Z2302" t="s">
        <v>106</v>
      </c>
      <c r="AA2302" t="s">
        <v>107</v>
      </c>
      <c r="AB2302" t="s">
        <v>292</v>
      </c>
      <c r="AC2302">
        <v>13213009</v>
      </c>
      <c r="AD2302" t="s">
        <v>293</v>
      </c>
      <c r="AE2302" t="s">
        <v>294</v>
      </c>
      <c r="AF2302">
        <v>2000</v>
      </c>
      <c r="AM2302" t="s">
        <v>222</v>
      </c>
      <c r="AN2302" t="s">
        <v>108</v>
      </c>
      <c r="AP2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Row],[Comentário]]=back!C2303,back!B2303,""))))))))</f>
        <v/>
      </c>
      <c r="AQ2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3" spans="1:44" x14ac:dyDescent="0.25">
      <c r="A2303" t="s">
        <v>5298</v>
      </c>
      <c r="B2303">
        <v>133522934</v>
      </c>
      <c r="C2303" t="s">
        <v>62</v>
      </c>
      <c r="E2303">
        <v>27542550</v>
      </c>
      <c r="F2303" t="s">
        <v>289</v>
      </c>
      <c r="G2303" t="s">
        <v>101</v>
      </c>
      <c r="I2303">
        <v>40501776</v>
      </c>
      <c r="J2303" t="s">
        <v>288</v>
      </c>
      <c r="K2303" s="9">
        <v>45604.634085648147</v>
      </c>
      <c r="L2303" s="9">
        <v>45604.633310185185</v>
      </c>
      <c r="M2303" s="9">
        <v>45604.634085648147</v>
      </c>
      <c r="N2303" t="s">
        <v>62</v>
      </c>
      <c r="O2303" t="s">
        <v>62</v>
      </c>
      <c r="P2303" s="8">
        <v>45604</v>
      </c>
      <c r="Q2303" t="s">
        <v>3864</v>
      </c>
      <c r="R2303" t="s">
        <v>3982</v>
      </c>
      <c r="S2303" t="s">
        <v>290</v>
      </c>
      <c r="Y2303" t="s">
        <v>291</v>
      </c>
      <c r="Z2303" t="s">
        <v>106</v>
      </c>
      <c r="AA2303" t="s">
        <v>107</v>
      </c>
      <c r="AB2303" t="s">
        <v>292</v>
      </c>
      <c r="AC2303">
        <v>13213009</v>
      </c>
      <c r="AD2303" t="s">
        <v>293</v>
      </c>
      <c r="AE2303" t="s">
        <v>294</v>
      </c>
      <c r="AF2303">
        <v>2000</v>
      </c>
      <c r="AM2303" t="s">
        <v>222</v>
      </c>
      <c r="AN2303" t="s">
        <v>108</v>
      </c>
      <c r="AP2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Row],[Comentário]]=back!C2304,back!B2304,""))))))))</f>
        <v/>
      </c>
      <c r="AQ2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4" spans="1:44" x14ac:dyDescent="0.25">
      <c r="A2304" t="s">
        <v>5298</v>
      </c>
      <c r="B2304">
        <v>133481166</v>
      </c>
      <c r="C2304" t="s">
        <v>62</v>
      </c>
      <c r="E2304">
        <v>27542789</v>
      </c>
      <c r="F2304" t="s">
        <v>1491</v>
      </c>
      <c r="G2304" t="s">
        <v>101</v>
      </c>
      <c r="I2304">
        <v>40501830</v>
      </c>
      <c r="J2304" t="s">
        <v>1490</v>
      </c>
      <c r="K2304" s="9">
        <v>45604.427719907406</v>
      </c>
      <c r="L2304" s="9">
        <v>45604.444444444445</v>
      </c>
      <c r="M2304" s="9">
        <v>45604.631689814814</v>
      </c>
      <c r="N2304" t="s">
        <v>62</v>
      </c>
      <c r="O2304" t="s">
        <v>62</v>
      </c>
      <c r="P2304" s="8">
        <v>45604</v>
      </c>
      <c r="R2304" t="s">
        <v>4720</v>
      </c>
      <c r="S2304" t="s">
        <v>1492</v>
      </c>
      <c r="T2304" t="s">
        <v>1493</v>
      </c>
      <c r="V2304">
        <v>551123624674</v>
      </c>
      <c r="Y2304" t="s">
        <v>1494</v>
      </c>
      <c r="Z2304" t="s">
        <v>106</v>
      </c>
      <c r="AA2304" t="s">
        <v>107</v>
      </c>
      <c r="AB2304" t="s">
        <v>110</v>
      </c>
      <c r="AC2304">
        <v>8030230</v>
      </c>
      <c r="AD2304" t="s">
        <v>1495</v>
      </c>
      <c r="AE2304" t="s">
        <v>1496</v>
      </c>
      <c r="AF2304">
        <v>7</v>
      </c>
      <c r="AM2304" t="s">
        <v>222</v>
      </c>
      <c r="AN2304" t="s">
        <v>261</v>
      </c>
      <c r="AP2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Row],[Comentário]]=back!C2305,back!B2305,""))))))))</f>
        <v/>
      </c>
      <c r="AQ2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5" spans="1:44" x14ac:dyDescent="0.25">
      <c r="A2305" t="s">
        <v>5298</v>
      </c>
      <c r="B2305">
        <v>133522472</v>
      </c>
      <c r="C2305" t="s">
        <v>62</v>
      </c>
      <c r="E2305">
        <v>27542789</v>
      </c>
      <c r="F2305" t="s">
        <v>1491</v>
      </c>
      <c r="G2305" t="s">
        <v>101</v>
      </c>
      <c r="I2305">
        <v>40501830</v>
      </c>
      <c r="J2305" t="s">
        <v>1490</v>
      </c>
      <c r="K2305" s="9">
        <v>45604.63212962963</v>
      </c>
      <c r="L2305" s="9">
        <v>45604.631458333337</v>
      </c>
      <c r="M2305" s="9">
        <v>45604.63212962963</v>
      </c>
      <c r="N2305" t="s">
        <v>62</v>
      </c>
      <c r="O2305" t="s">
        <v>62</v>
      </c>
      <c r="P2305" s="8">
        <v>45604</v>
      </c>
      <c r="Q2305" t="s">
        <v>3864</v>
      </c>
      <c r="R2305" t="s">
        <v>4680</v>
      </c>
      <c r="S2305" t="s">
        <v>1492</v>
      </c>
      <c r="T2305" t="s">
        <v>1493</v>
      </c>
      <c r="V2305">
        <v>551123624674</v>
      </c>
      <c r="Y2305" t="s">
        <v>1494</v>
      </c>
      <c r="Z2305" t="s">
        <v>106</v>
      </c>
      <c r="AA2305" t="s">
        <v>107</v>
      </c>
      <c r="AB2305" t="s">
        <v>110</v>
      </c>
      <c r="AC2305">
        <v>8030230</v>
      </c>
      <c r="AD2305" t="s">
        <v>1495</v>
      </c>
      <c r="AE2305" t="s">
        <v>1496</v>
      </c>
      <c r="AF2305">
        <v>7</v>
      </c>
      <c r="AM2305" t="s">
        <v>222</v>
      </c>
      <c r="AN2305" t="s">
        <v>261</v>
      </c>
      <c r="AP2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Row],[Comentário]]=back!C2306,back!B2306,""))))))))</f>
        <v/>
      </c>
      <c r="AQ2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6" spans="1:44" x14ac:dyDescent="0.25">
      <c r="A2306" t="s">
        <v>5298</v>
      </c>
      <c r="B2306">
        <v>133520062</v>
      </c>
      <c r="C2306" t="s">
        <v>62</v>
      </c>
      <c r="E2306">
        <v>27543366</v>
      </c>
      <c r="F2306" t="s">
        <v>1507</v>
      </c>
      <c r="G2306" t="s">
        <v>101</v>
      </c>
      <c r="I2306">
        <v>40502250</v>
      </c>
      <c r="J2306" t="s">
        <v>1506</v>
      </c>
      <c r="K2306" s="9">
        <v>45604.622025462966</v>
      </c>
      <c r="L2306" s="9">
        <v>45604.621805555558</v>
      </c>
      <c r="M2306" s="9">
        <v>45604.622025462966</v>
      </c>
      <c r="N2306" t="s">
        <v>62</v>
      </c>
      <c r="O2306" t="s">
        <v>62</v>
      </c>
      <c r="P2306" s="8">
        <v>45604</v>
      </c>
      <c r="Q2306" t="s">
        <v>3864</v>
      </c>
      <c r="R2306" t="s">
        <v>4721</v>
      </c>
      <c r="S2306" t="s">
        <v>4914</v>
      </c>
      <c r="Y2306" t="s">
        <v>1508</v>
      </c>
      <c r="Z2306" t="s">
        <v>106</v>
      </c>
      <c r="AA2306" t="s">
        <v>107</v>
      </c>
      <c r="AB2306" t="s">
        <v>110</v>
      </c>
      <c r="AC2306">
        <v>3041090</v>
      </c>
      <c r="AD2306" t="s">
        <v>809</v>
      </c>
      <c r="AE2306" t="s">
        <v>1509</v>
      </c>
      <c r="AF2306">
        <v>176</v>
      </c>
      <c r="AM2306" t="s">
        <v>222</v>
      </c>
      <c r="AN2306" t="s">
        <v>261</v>
      </c>
      <c r="AP2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Row],[Comentário]]=back!C2307,back!B2307,""))))))))</f>
        <v/>
      </c>
      <c r="AQ2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7" spans="1:44" x14ac:dyDescent="0.25">
      <c r="A2307" t="s">
        <v>5298</v>
      </c>
      <c r="B2307">
        <v>133519967</v>
      </c>
      <c r="C2307" t="s">
        <v>62</v>
      </c>
      <c r="E2307">
        <v>27543580</v>
      </c>
      <c r="F2307" t="s">
        <v>1511</v>
      </c>
      <c r="G2307" t="s">
        <v>101</v>
      </c>
      <c r="I2307">
        <v>40502326</v>
      </c>
      <c r="J2307" t="s">
        <v>1510</v>
      </c>
      <c r="K2307" s="9">
        <v>45604.621701388889</v>
      </c>
      <c r="L2307" s="9">
        <v>45604.621307870373</v>
      </c>
      <c r="M2307" s="9">
        <v>45604.621701388889</v>
      </c>
      <c r="N2307" t="s">
        <v>62</v>
      </c>
      <c r="O2307" t="s">
        <v>62</v>
      </c>
      <c r="P2307" s="8">
        <v>45604</v>
      </c>
      <c r="Q2307" t="s">
        <v>3864</v>
      </c>
      <c r="R2307" t="s">
        <v>4016</v>
      </c>
      <c r="S2307" t="s">
        <v>1512</v>
      </c>
      <c r="T2307" t="s">
        <v>1513</v>
      </c>
      <c r="V2307">
        <v>551146467098</v>
      </c>
      <c r="Y2307" t="s">
        <v>1514</v>
      </c>
      <c r="Z2307" t="s">
        <v>106</v>
      </c>
      <c r="AA2307" t="s">
        <v>107</v>
      </c>
      <c r="AB2307" t="s">
        <v>235</v>
      </c>
      <c r="AC2307">
        <v>8597630</v>
      </c>
      <c r="AD2307" t="s">
        <v>1515</v>
      </c>
      <c r="AE2307" t="s">
        <v>1516</v>
      </c>
      <c r="AF2307">
        <v>537</v>
      </c>
      <c r="AM2307" t="s">
        <v>222</v>
      </c>
      <c r="AN2307" t="s">
        <v>108</v>
      </c>
      <c r="AP2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Row],[Comentário]]=back!C2308,back!B2308,""))))))))</f>
        <v/>
      </c>
      <c r="AQ2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8" spans="1:44" x14ac:dyDescent="0.25">
      <c r="A2308" t="s">
        <v>5298</v>
      </c>
      <c r="B2308">
        <v>133519879</v>
      </c>
      <c r="C2308" t="s">
        <v>62</v>
      </c>
      <c r="E2308">
        <v>27543580</v>
      </c>
      <c r="F2308" t="s">
        <v>1511</v>
      </c>
      <c r="G2308" t="s">
        <v>101</v>
      </c>
      <c r="I2308">
        <v>40502326</v>
      </c>
      <c r="J2308" t="s">
        <v>1510</v>
      </c>
      <c r="K2308" s="9">
        <v>45604.621342592596</v>
      </c>
      <c r="L2308" s="9">
        <v>45604.62059027778</v>
      </c>
      <c r="M2308" s="9">
        <v>45604.621342592596</v>
      </c>
      <c r="N2308" t="s">
        <v>62</v>
      </c>
      <c r="O2308" t="s">
        <v>62</v>
      </c>
      <c r="P2308" s="8">
        <v>45604</v>
      </c>
      <c r="Q2308" t="s">
        <v>3864</v>
      </c>
      <c r="R2308" t="s">
        <v>4592</v>
      </c>
      <c r="S2308" t="s">
        <v>1512</v>
      </c>
      <c r="T2308" t="s">
        <v>1513</v>
      </c>
      <c r="V2308">
        <v>551146467098</v>
      </c>
      <c r="Y2308" t="s">
        <v>1514</v>
      </c>
      <c r="Z2308" t="s">
        <v>106</v>
      </c>
      <c r="AA2308" t="s">
        <v>107</v>
      </c>
      <c r="AB2308" t="s">
        <v>235</v>
      </c>
      <c r="AC2308">
        <v>8597630</v>
      </c>
      <c r="AD2308" t="s">
        <v>1515</v>
      </c>
      <c r="AE2308" t="s">
        <v>1516</v>
      </c>
      <c r="AF2308">
        <v>537</v>
      </c>
      <c r="AM2308" t="s">
        <v>222</v>
      </c>
      <c r="AN2308" t="s">
        <v>108</v>
      </c>
      <c r="AP2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Row],[Comentário]]=back!C2309,back!B2309,""))))))))</f>
        <v/>
      </c>
      <c r="AQ2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9" spans="1:44" x14ac:dyDescent="0.25">
      <c r="A2309" t="s">
        <v>5298</v>
      </c>
      <c r="B2309">
        <v>133519517</v>
      </c>
      <c r="C2309" t="s">
        <v>62</v>
      </c>
      <c r="E2309">
        <v>27544167</v>
      </c>
      <c r="F2309" t="s">
        <v>3716</v>
      </c>
      <c r="G2309" t="s">
        <v>101</v>
      </c>
      <c r="I2309">
        <v>40502697</v>
      </c>
      <c r="J2309" t="s">
        <v>324</v>
      </c>
      <c r="K2309" s="9">
        <v>45604.619803240741</v>
      </c>
      <c r="L2309" s="9">
        <v>45604.61917824074</v>
      </c>
      <c r="M2309" s="9">
        <v>45604.619803240741</v>
      </c>
      <c r="N2309" t="s">
        <v>62</v>
      </c>
      <c r="O2309" t="s">
        <v>62</v>
      </c>
      <c r="P2309" s="8">
        <v>45604</v>
      </c>
      <c r="Q2309" t="s">
        <v>3864</v>
      </c>
      <c r="R2309" t="s">
        <v>4722</v>
      </c>
      <c r="S2309" t="s">
        <v>3717</v>
      </c>
      <c r="Y2309" t="s">
        <v>3718</v>
      </c>
      <c r="Z2309" t="s">
        <v>106</v>
      </c>
      <c r="AA2309" t="s">
        <v>159</v>
      </c>
      <c r="AB2309" t="s">
        <v>2119</v>
      </c>
      <c r="AC2309">
        <v>35595000</v>
      </c>
      <c r="AD2309" t="s">
        <v>161</v>
      </c>
      <c r="AE2309" t="s">
        <v>3719</v>
      </c>
      <c r="AF2309">
        <v>260</v>
      </c>
      <c r="AM2309" t="s">
        <v>222</v>
      </c>
      <c r="AN2309" t="s">
        <v>258</v>
      </c>
      <c r="AP2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Row],[Comentário]]=back!C2310,back!B2310,""))))))))</f>
        <v/>
      </c>
      <c r="AQ2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0" spans="1:44" x14ac:dyDescent="0.25">
      <c r="A2310" t="s">
        <v>5298</v>
      </c>
      <c r="B2310">
        <v>133519113</v>
      </c>
      <c r="C2310" t="s">
        <v>62</v>
      </c>
      <c r="E2310">
        <v>27542836</v>
      </c>
      <c r="F2310" t="s">
        <v>1498</v>
      </c>
      <c r="G2310" t="s">
        <v>101</v>
      </c>
      <c r="I2310">
        <v>40501917</v>
      </c>
      <c r="J2310" t="s">
        <v>1497</v>
      </c>
      <c r="K2310" s="9">
        <v>45604.618298611109</v>
      </c>
      <c r="L2310" s="9">
        <v>45604.617743055554</v>
      </c>
      <c r="M2310" s="9">
        <v>45604.618298611109</v>
      </c>
      <c r="N2310" t="s">
        <v>62</v>
      </c>
      <c r="O2310" t="s">
        <v>62</v>
      </c>
      <c r="P2310" s="8">
        <v>45604</v>
      </c>
      <c r="Q2310" t="s">
        <v>3864</v>
      </c>
      <c r="R2310" t="s">
        <v>4014</v>
      </c>
      <c r="S2310" t="s">
        <v>1499</v>
      </c>
      <c r="T2310" t="s">
        <v>1500</v>
      </c>
      <c r="Y2310" t="s">
        <v>1501</v>
      </c>
      <c r="Z2310" t="s">
        <v>106</v>
      </c>
      <c r="AA2310" t="s">
        <v>440</v>
      </c>
      <c r="AB2310" t="s">
        <v>1502</v>
      </c>
      <c r="AC2310">
        <v>89135000</v>
      </c>
      <c r="AD2310" t="s">
        <v>1503</v>
      </c>
      <c r="AE2310" t="s">
        <v>1504</v>
      </c>
      <c r="AF2310">
        <v>0</v>
      </c>
      <c r="AG2310" t="s">
        <v>1505</v>
      </c>
      <c r="AM2310" t="s">
        <v>222</v>
      </c>
      <c r="AN2310" t="s">
        <v>108</v>
      </c>
      <c r="AP2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Row],[Comentário]]=back!C2311,back!B2311,""))))))))</f>
        <v/>
      </c>
      <c r="AQ2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1" spans="1:44" x14ac:dyDescent="0.25">
      <c r="A2311" t="s">
        <v>5298</v>
      </c>
      <c r="B2311">
        <v>133486233</v>
      </c>
      <c r="C2311" t="s">
        <v>62</v>
      </c>
      <c r="E2311">
        <v>27543274</v>
      </c>
      <c r="F2311" t="s">
        <v>3726</v>
      </c>
      <c r="G2311" t="s">
        <v>101</v>
      </c>
      <c r="I2311">
        <v>40502232</v>
      </c>
      <c r="J2311" t="s">
        <v>3725</v>
      </c>
      <c r="K2311" s="9">
        <v>45604.446793981479</v>
      </c>
      <c r="L2311" s="9">
        <v>45604.5625</v>
      </c>
      <c r="M2311" s="9">
        <v>45604.616863425923</v>
      </c>
      <c r="N2311" t="s">
        <v>62</v>
      </c>
      <c r="O2311" t="s">
        <v>62</v>
      </c>
      <c r="P2311" s="8">
        <v>45604</v>
      </c>
      <c r="Q2311" t="s">
        <v>3864</v>
      </c>
      <c r="R2311" t="s">
        <v>3864</v>
      </c>
      <c r="S2311" t="s">
        <v>3727</v>
      </c>
      <c r="T2311" t="s">
        <v>3728</v>
      </c>
      <c r="Y2311" t="s">
        <v>3729</v>
      </c>
      <c r="Z2311" t="s">
        <v>106</v>
      </c>
      <c r="AA2311" t="s">
        <v>720</v>
      </c>
      <c r="AB2311" t="s">
        <v>3730</v>
      </c>
      <c r="AC2311">
        <v>67035330</v>
      </c>
      <c r="AD2311" t="s">
        <v>1427</v>
      </c>
      <c r="AE2311" t="s">
        <v>3731</v>
      </c>
      <c r="AF2311">
        <v>0</v>
      </c>
      <c r="AG2311" t="s">
        <v>3732</v>
      </c>
      <c r="AM2311" t="s">
        <v>222</v>
      </c>
      <c r="AN2311" t="s">
        <v>108</v>
      </c>
      <c r="AP2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Row],[Comentário]]=back!C2312,back!B2312,""))))))))</f>
        <v/>
      </c>
      <c r="AQ2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2" spans="1:44" x14ac:dyDescent="0.25">
      <c r="A2312" t="s">
        <v>5298</v>
      </c>
      <c r="B2312">
        <v>133518462</v>
      </c>
      <c r="C2312" t="s">
        <v>62</v>
      </c>
      <c r="E2312">
        <v>27543274</v>
      </c>
      <c r="F2312" t="s">
        <v>3726</v>
      </c>
      <c r="G2312" t="s">
        <v>101</v>
      </c>
      <c r="I2312">
        <v>40502232</v>
      </c>
      <c r="J2312" t="s">
        <v>3725</v>
      </c>
      <c r="K2312" s="9">
        <v>45604.615879629629</v>
      </c>
      <c r="L2312" s="9">
        <v>45604.615243055552</v>
      </c>
      <c r="M2312" s="9">
        <v>45604.615879629629</v>
      </c>
      <c r="N2312" t="s">
        <v>62</v>
      </c>
      <c r="O2312" t="s">
        <v>62</v>
      </c>
      <c r="P2312" s="8">
        <v>45604</v>
      </c>
      <c r="Q2312" t="s">
        <v>3864</v>
      </c>
      <c r="R2312" t="s">
        <v>4675</v>
      </c>
      <c r="S2312" t="s">
        <v>3727</v>
      </c>
      <c r="T2312" t="s">
        <v>3728</v>
      </c>
      <c r="Y2312" t="s">
        <v>3729</v>
      </c>
      <c r="Z2312" t="s">
        <v>106</v>
      </c>
      <c r="AA2312" t="s">
        <v>720</v>
      </c>
      <c r="AB2312" t="s">
        <v>3730</v>
      </c>
      <c r="AC2312">
        <v>67035330</v>
      </c>
      <c r="AD2312" t="s">
        <v>1427</v>
      </c>
      <c r="AE2312" t="s">
        <v>3731</v>
      </c>
      <c r="AF2312">
        <v>0</v>
      </c>
      <c r="AG2312" t="s">
        <v>3732</v>
      </c>
      <c r="AM2312" t="s">
        <v>222</v>
      </c>
      <c r="AN2312" t="s">
        <v>108</v>
      </c>
      <c r="AP2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Row],[Comentário]]=back!C2313,back!B2313,""))))))))</f>
        <v/>
      </c>
      <c r="AQ2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3" spans="1:44" x14ac:dyDescent="0.25">
      <c r="A2313" t="s">
        <v>5298</v>
      </c>
      <c r="B2313">
        <v>133518255</v>
      </c>
      <c r="C2313" t="s">
        <v>62</v>
      </c>
      <c r="E2313">
        <v>27543274</v>
      </c>
      <c r="F2313" t="s">
        <v>3726</v>
      </c>
      <c r="G2313" t="s">
        <v>101</v>
      </c>
      <c r="I2313">
        <v>40502232</v>
      </c>
      <c r="J2313" t="s">
        <v>3725</v>
      </c>
      <c r="K2313" s="9">
        <v>45604.615011574075</v>
      </c>
      <c r="L2313" s="9">
        <v>45604.614363425928</v>
      </c>
      <c r="M2313" s="9">
        <v>45604.615011574075</v>
      </c>
      <c r="N2313" t="s">
        <v>62</v>
      </c>
      <c r="O2313" t="s">
        <v>62</v>
      </c>
      <c r="P2313" s="8">
        <v>45604</v>
      </c>
      <c r="Q2313" t="s">
        <v>3864</v>
      </c>
      <c r="R2313" t="s">
        <v>4675</v>
      </c>
      <c r="S2313" t="s">
        <v>3727</v>
      </c>
      <c r="T2313" t="s">
        <v>3728</v>
      </c>
      <c r="Y2313" t="s">
        <v>3729</v>
      </c>
      <c r="Z2313" t="s">
        <v>106</v>
      </c>
      <c r="AA2313" t="s">
        <v>720</v>
      </c>
      <c r="AB2313" t="s">
        <v>3730</v>
      </c>
      <c r="AC2313">
        <v>67035330</v>
      </c>
      <c r="AD2313" t="s">
        <v>1427</v>
      </c>
      <c r="AE2313" t="s">
        <v>3731</v>
      </c>
      <c r="AF2313">
        <v>0</v>
      </c>
      <c r="AG2313" t="s">
        <v>3732</v>
      </c>
      <c r="AM2313" t="s">
        <v>222</v>
      </c>
      <c r="AN2313" t="s">
        <v>108</v>
      </c>
      <c r="AP2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Row],[Comentário]]=back!C2314,back!B2314,""))))))))</f>
        <v/>
      </c>
      <c r="AQ2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4" spans="1:44" x14ac:dyDescent="0.25">
      <c r="A2314" t="s">
        <v>5298</v>
      </c>
      <c r="B2314">
        <v>133517594</v>
      </c>
      <c r="C2314" t="s">
        <v>62</v>
      </c>
      <c r="E2314">
        <v>27543458</v>
      </c>
      <c r="F2314" t="s">
        <v>3856</v>
      </c>
      <c r="G2314" t="s">
        <v>101</v>
      </c>
      <c r="I2314">
        <v>40502286</v>
      </c>
      <c r="J2314" t="s">
        <v>3855</v>
      </c>
      <c r="K2314" s="9">
        <v>45604.612303240741</v>
      </c>
      <c r="L2314" s="9">
        <v>45604.612175925926</v>
      </c>
      <c r="M2314" s="9">
        <v>45604.612303240741</v>
      </c>
      <c r="N2314" t="s">
        <v>62</v>
      </c>
      <c r="O2314" t="s">
        <v>62</v>
      </c>
      <c r="P2314" s="8">
        <v>45604</v>
      </c>
      <c r="Q2314" t="s">
        <v>3864</v>
      </c>
      <c r="R2314" t="s">
        <v>4723</v>
      </c>
      <c r="S2314" t="s">
        <v>3857</v>
      </c>
      <c r="Y2314" t="s">
        <v>3858</v>
      </c>
      <c r="Z2314" t="s">
        <v>106</v>
      </c>
      <c r="AA2314" t="s">
        <v>107</v>
      </c>
      <c r="AB2314" t="s">
        <v>110</v>
      </c>
      <c r="AC2314">
        <v>3508010</v>
      </c>
      <c r="AD2314" t="s">
        <v>3859</v>
      </c>
      <c r="AE2314" t="s">
        <v>3860</v>
      </c>
      <c r="AF2314">
        <v>822</v>
      </c>
      <c r="AG2314" t="s">
        <v>3861</v>
      </c>
      <c r="AM2314" t="s">
        <v>222</v>
      </c>
      <c r="AN2314" t="s">
        <v>108</v>
      </c>
      <c r="AP2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Row],[Comentário]]=back!C2315,back!B2315,""))))))))</f>
        <v/>
      </c>
      <c r="AQ2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5" spans="1:44" x14ac:dyDescent="0.25">
      <c r="A2315" t="s">
        <v>5298</v>
      </c>
      <c r="B2315">
        <v>133516967</v>
      </c>
      <c r="C2315" t="s">
        <v>62</v>
      </c>
      <c r="E2315">
        <v>27543580</v>
      </c>
      <c r="F2315" t="s">
        <v>1511</v>
      </c>
      <c r="G2315" t="s">
        <v>101</v>
      </c>
      <c r="I2315">
        <v>40502326</v>
      </c>
      <c r="J2315" t="s">
        <v>1510</v>
      </c>
      <c r="K2315" s="9">
        <v>45604.610138888886</v>
      </c>
      <c r="L2315" s="9">
        <v>45604.60833333333</v>
      </c>
      <c r="M2315" s="9">
        <v>45604.610150462962</v>
      </c>
      <c r="N2315" t="s">
        <v>62</v>
      </c>
      <c r="O2315" t="s">
        <v>62</v>
      </c>
      <c r="P2315" s="8">
        <v>45604</v>
      </c>
      <c r="Q2315" t="s">
        <v>3868</v>
      </c>
      <c r="R2315" t="s">
        <v>4724</v>
      </c>
      <c r="S2315" t="s">
        <v>1512</v>
      </c>
      <c r="T2315" t="s">
        <v>1513</v>
      </c>
      <c r="V2315">
        <v>551146467098</v>
      </c>
      <c r="Y2315" t="s">
        <v>1514</v>
      </c>
      <c r="Z2315" t="s">
        <v>106</v>
      </c>
      <c r="AA2315" t="s">
        <v>107</v>
      </c>
      <c r="AB2315" t="s">
        <v>235</v>
      </c>
      <c r="AC2315">
        <v>8597630</v>
      </c>
      <c r="AD2315" t="s">
        <v>1515</v>
      </c>
      <c r="AE2315" t="s">
        <v>1516</v>
      </c>
      <c r="AF2315">
        <v>537</v>
      </c>
      <c r="AM2315" t="s">
        <v>222</v>
      </c>
      <c r="AN2315" t="s">
        <v>108</v>
      </c>
      <c r="AP2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Row],[Comentário]]=back!C2316,back!B2316,""))))))))</f>
        <v/>
      </c>
      <c r="AQ2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6" spans="1:44" x14ac:dyDescent="0.25">
      <c r="A2316" t="s">
        <v>5298</v>
      </c>
      <c r="B2316">
        <v>133516628</v>
      </c>
      <c r="C2316" t="s">
        <v>62</v>
      </c>
      <c r="E2316">
        <v>27543580</v>
      </c>
      <c r="F2316" t="s">
        <v>1511</v>
      </c>
      <c r="G2316" t="s">
        <v>101</v>
      </c>
      <c r="I2316">
        <v>40502326</v>
      </c>
      <c r="J2316" t="s">
        <v>1510</v>
      </c>
      <c r="K2316" s="9">
        <v>45604.608749999999</v>
      </c>
      <c r="L2316" s="9">
        <v>45604.608310185184</v>
      </c>
      <c r="M2316" s="9">
        <v>45604.608749999999</v>
      </c>
      <c r="N2316" t="s">
        <v>62</v>
      </c>
      <c r="O2316" t="s">
        <v>62</v>
      </c>
      <c r="P2316" s="8">
        <v>45604</v>
      </c>
      <c r="Q2316" t="s">
        <v>3864</v>
      </c>
      <c r="R2316" t="s">
        <v>4016</v>
      </c>
      <c r="S2316" t="s">
        <v>1512</v>
      </c>
      <c r="T2316" t="s">
        <v>1513</v>
      </c>
      <c r="V2316">
        <v>551146467098</v>
      </c>
      <c r="Y2316" t="s">
        <v>1514</v>
      </c>
      <c r="Z2316" t="s">
        <v>106</v>
      </c>
      <c r="AA2316" t="s">
        <v>107</v>
      </c>
      <c r="AB2316" t="s">
        <v>235</v>
      </c>
      <c r="AC2316">
        <v>8597630</v>
      </c>
      <c r="AD2316" t="s">
        <v>1515</v>
      </c>
      <c r="AE2316" t="s">
        <v>1516</v>
      </c>
      <c r="AF2316">
        <v>537</v>
      </c>
      <c r="AM2316" t="s">
        <v>222</v>
      </c>
      <c r="AN2316" t="s">
        <v>108</v>
      </c>
      <c r="AP2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Row],[Comentário]]=back!C2317,back!B2317,""))))))))</f>
        <v/>
      </c>
      <c r="AQ2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7" spans="1:44" x14ac:dyDescent="0.25">
      <c r="A2317" t="s">
        <v>5298</v>
      </c>
      <c r="B2317">
        <v>133516369</v>
      </c>
      <c r="C2317" t="s">
        <v>62</v>
      </c>
      <c r="E2317">
        <v>27543580</v>
      </c>
      <c r="F2317" t="s">
        <v>1511</v>
      </c>
      <c r="G2317" t="s">
        <v>101</v>
      </c>
      <c r="I2317">
        <v>40502326</v>
      </c>
      <c r="J2317" t="s">
        <v>1510</v>
      </c>
      <c r="K2317" s="9">
        <v>45604.607835648145</v>
      </c>
      <c r="L2317" s="9">
        <v>45604.607662037037</v>
      </c>
      <c r="M2317" s="9">
        <v>45604.607835648145</v>
      </c>
      <c r="N2317" t="s">
        <v>62</v>
      </c>
      <c r="O2317" t="s">
        <v>62</v>
      </c>
      <c r="P2317" s="8">
        <v>45604</v>
      </c>
      <c r="Q2317" t="s">
        <v>3864</v>
      </c>
      <c r="R2317" t="s">
        <v>4592</v>
      </c>
      <c r="S2317" t="s">
        <v>1512</v>
      </c>
      <c r="T2317" t="s">
        <v>1513</v>
      </c>
      <c r="V2317">
        <v>551146467098</v>
      </c>
      <c r="Y2317" t="s">
        <v>1514</v>
      </c>
      <c r="Z2317" t="s">
        <v>106</v>
      </c>
      <c r="AA2317" t="s">
        <v>107</v>
      </c>
      <c r="AB2317" t="s">
        <v>235</v>
      </c>
      <c r="AC2317">
        <v>8597630</v>
      </c>
      <c r="AD2317" t="s">
        <v>1515</v>
      </c>
      <c r="AE2317" t="s">
        <v>1516</v>
      </c>
      <c r="AF2317">
        <v>537</v>
      </c>
      <c r="AM2317" t="s">
        <v>222</v>
      </c>
      <c r="AN2317" t="s">
        <v>108</v>
      </c>
      <c r="AP2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Row],[Comentário]]=back!C2318,back!B2318,""))))))))</f>
        <v/>
      </c>
      <c r="AQ2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8" spans="1:44" x14ac:dyDescent="0.25">
      <c r="A2318" t="s">
        <v>5298</v>
      </c>
      <c r="B2318">
        <v>133490607</v>
      </c>
      <c r="C2318" t="s">
        <v>62</v>
      </c>
      <c r="E2318">
        <v>27543535</v>
      </c>
      <c r="F2318" t="s">
        <v>3556</v>
      </c>
      <c r="G2318" t="s">
        <v>101</v>
      </c>
      <c r="I2318">
        <v>40502310</v>
      </c>
      <c r="J2318" t="s">
        <v>3555</v>
      </c>
      <c r="K2318" s="9">
        <v>45604.463182870371</v>
      </c>
      <c r="L2318" s="9">
        <v>45604.5625</v>
      </c>
      <c r="M2318" s="9">
        <v>45604.603356481479</v>
      </c>
      <c r="N2318" t="s">
        <v>62</v>
      </c>
      <c r="O2318" t="s">
        <v>62</v>
      </c>
      <c r="P2318" s="8">
        <v>45604</v>
      </c>
      <c r="Q2318" t="s">
        <v>3864</v>
      </c>
      <c r="R2318" t="s">
        <v>3864</v>
      </c>
      <c r="S2318" t="s">
        <v>3557</v>
      </c>
      <c r="Y2318" t="s">
        <v>3558</v>
      </c>
      <c r="Z2318" t="s">
        <v>106</v>
      </c>
      <c r="AA2318" t="s">
        <v>107</v>
      </c>
      <c r="AB2318" t="s">
        <v>837</v>
      </c>
      <c r="AC2318">
        <v>13240000</v>
      </c>
      <c r="AD2318" t="s">
        <v>3559</v>
      </c>
      <c r="AE2318" t="s">
        <v>3560</v>
      </c>
      <c r="AF2318">
        <v>0</v>
      </c>
      <c r="AG2318" t="s">
        <v>3561</v>
      </c>
      <c r="AM2318" t="s">
        <v>222</v>
      </c>
      <c r="AN2318" t="s">
        <v>1474</v>
      </c>
      <c r="AP2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Row],[Comentário]]=back!C2319,back!B2319,""))))))))</f>
        <v/>
      </c>
      <c r="AQ2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9" spans="1:44" x14ac:dyDescent="0.25">
      <c r="A2319" t="s">
        <v>5298</v>
      </c>
      <c r="B2319">
        <v>133514710</v>
      </c>
      <c r="C2319" t="s">
        <v>62</v>
      </c>
      <c r="E2319">
        <v>27543535</v>
      </c>
      <c r="F2319" t="s">
        <v>3556</v>
      </c>
      <c r="G2319" t="s">
        <v>101</v>
      </c>
      <c r="I2319">
        <v>40502310</v>
      </c>
      <c r="J2319" t="s">
        <v>3555</v>
      </c>
      <c r="K2319" s="9">
        <v>45604.601400462961</v>
      </c>
      <c r="L2319" s="9">
        <v>45604.600335648145</v>
      </c>
      <c r="M2319" s="9">
        <v>45604.601400462961</v>
      </c>
      <c r="N2319" t="s">
        <v>62</v>
      </c>
      <c r="O2319" t="s">
        <v>62</v>
      </c>
      <c r="P2319" s="8">
        <v>45604</v>
      </c>
      <c r="Q2319" t="s">
        <v>3864</v>
      </c>
      <c r="R2319" t="s">
        <v>4582</v>
      </c>
      <c r="S2319" t="s">
        <v>3557</v>
      </c>
      <c r="Y2319" t="s">
        <v>3558</v>
      </c>
      <c r="Z2319" t="s">
        <v>106</v>
      </c>
      <c r="AA2319" t="s">
        <v>107</v>
      </c>
      <c r="AB2319" t="s">
        <v>837</v>
      </c>
      <c r="AC2319">
        <v>13240000</v>
      </c>
      <c r="AD2319" t="s">
        <v>3559</v>
      </c>
      <c r="AE2319" t="s">
        <v>3560</v>
      </c>
      <c r="AF2319">
        <v>0</v>
      </c>
      <c r="AG2319" t="s">
        <v>3561</v>
      </c>
      <c r="AM2319" t="s">
        <v>222</v>
      </c>
      <c r="AN2319" t="s">
        <v>1474</v>
      </c>
      <c r="AP2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Row],[Comentário]]=back!C2320,back!B2320,""))))))))</f>
        <v/>
      </c>
      <c r="AQ2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0" spans="1:44" x14ac:dyDescent="0.25">
      <c r="A2320" t="s">
        <v>5298</v>
      </c>
      <c r="B2320">
        <v>133494218</v>
      </c>
      <c r="C2320" t="s">
        <v>62</v>
      </c>
      <c r="E2320">
        <v>27543687</v>
      </c>
      <c r="F2320" t="s">
        <v>3711</v>
      </c>
      <c r="G2320" t="s">
        <v>101</v>
      </c>
      <c r="I2320">
        <v>40502357</v>
      </c>
      <c r="J2320" t="s">
        <v>3710</v>
      </c>
      <c r="K2320" s="9">
        <v>45604.47724537037</v>
      </c>
      <c r="L2320" s="9">
        <v>45604.5625</v>
      </c>
      <c r="M2320" s="9">
        <v>45604.600138888891</v>
      </c>
      <c r="N2320" t="s">
        <v>62</v>
      </c>
      <c r="O2320" t="s">
        <v>62</v>
      </c>
      <c r="P2320" s="8">
        <v>45604</v>
      </c>
      <c r="R2320" t="s">
        <v>4725</v>
      </c>
      <c r="S2320" t="s">
        <v>3712</v>
      </c>
      <c r="V2320">
        <v>554834443130</v>
      </c>
      <c r="Y2320" t="s">
        <v>3713</v>
      </c>
      <c r="Z2320" t="s">
        <v>106</v>
      </c>
      <c r="AA2320" t="s">
        <v>440</v>
      </c>
      <c r="AB2320" t="s">
        <v>3118</v>
      </c>
      <c r="AC2320">
        <v>88819799</v>
      </c>
      <c r="AD2320" t="s">
        <v>3714</v>
      </c>
      <c r="AE2320" t="s">
        <v>3715</v>
      </c>
      <c r="AF2320">
        <v>4145</v>
      </c>
      <c r="AM2320" t="s">
        <v>222</v>
      </c>
      <c r="AN2320" t="s">
        <v>108</v>
      </c>
      <c r="AP2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Row],[Comentário]]=back!C2321,back!B2321,""))))))))</f>
        <v/>
      </c>
      <c r="AQ2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1" spans="1:44" x14ac:dyDescent="0.25">
      <c r="A2321" t="s">
        <v>5298</v>
      </c>
      <c r="B2321">
        <v>133514261</v>
      </c>
      <c r="C2321" t="s">
        <v>62</v>
      </c>
      <c r="E2321">
        <v>27543687</v>
      </c>
      <c r="F2321" t="s">
        <v>3711</v>
      </c>
      <c r="G2321" t="s">
        <v>101</v>
      </c>
      <c r="I2321">
        <v>40502357</v>
      </c>
      <c r="J2321" t="s">
        <v>3710</v>
      </c>
      <c r="K2321" s="9">
        <v>45604.599780092591</v>
      </c>
      <c r="L2321" s="9">
        <v>45604.598576388889</v>
      </c>
      <c r="M2321" s="9">
        <v>45604.599780092591</v>
      </c>
      <c r="N2321" t="s">
        <v>62</v>
      </c>
      <c r="O2321" t="s">
        <v>62</v>
      </c>
      <c r="P2321" s="8">
        <v>45604</v>
      </c>
      <c r="Q2321" t="s">
        <v>3864</v>
      </c>
      <c r="R2321" t="s">
        <v>4726</v>
      </c>
      <c r="S2321" t="s">
        <v>3712</v>
      </c>
      <c r="V2321">
        <v>554834443130</v>
      </c>
      <c r="Y2321" t="s">
        <v>3713</v>
      </c>
      <c r="Z2321" t="s">
        <v>106</v>
      </c>
      <c r="AA2321" t="s">
        <v>440</v>
      </c>
      <c r="AB2321" t="s">
        <v>3118</v>
      </c>
      <c r="AC2321">
        <v>88819799</v>
      </c>
      <c r="AD2321" t="s">
        <v>3714</v>
      </c>
      <c r="AE2321" t="s">
        <v>3715</v>
      </c>
      <c r="AF2321">
        <v>4145</v>
      </c>
      <c r="AM2321" t="s">
        <v>222</v>
      </c>
      <c r="AN2321" t="s">
        <v>108</v>
      </c>
      <c r="AP2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Row],[Comentário]]=back!C2322,back!B2322,""))))))))</f>
        <v/>
      </c>
      <c r="AQ2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2" spans="1:44" x14ac:dyDescent="0.25">
      <c r="A2322" t="s">
        <v>5298</v>
      </c>
      <c r="B2322">
        <v>133513493</v>
      </c>
      <c r="C2322" t="s">
        <v>62</v>
      </c>
      <c r="E2322">
        <v>27544306</v>
      </c>
      <c r="F2322" t="s">
        <v>304</v>
      </c>
      <c r="G2322" t="s">
        <v>101</v>
      </c>
      <c r="I2322">
        <v>40502726</v>
      </c>
      <c r="J2322" t="s">
        <v>303</v>
      </c>
      <c r="K2322" s="9">
        <v>45604.596539351849</v>
      </c>
      <c r="L2322" s="9">
        <v>45604.596192129633</v>
      </c>
      <c r="M2322" s="9">
        <v>45604.596539351849</v>
      </c>
      <c r="N2322" t="s">
        <v>62</v>
      </c>
      <c r="O2322" t="s">
        <v>62</v>
      </c>
      <c r="P2322" s="8">
        <v>45604</v>
      </c>
      <c r="Q2322" t="s">
        <v>3864</v>
      </c>
      <c r="R2322" t="s">
        <v>3986</v>
      </c>
      <c r="S2322" t="s">
        <v>305</v>
      </c>
      <c r="T2322" t="s">
        <v>4962</v>
      </c>
      <c r="V2322">
        <v>553733331771</v>
      </c>
      <c r="Y2322" t="s">
        <v>306</v>
      </c>
      <c r="Z2322" t="s">
        <v>106</v>
      </c>
      <c r="AA2322" t="s">
        <v>159</v>
      </c>
      <c r="AB2322" t="s">
        <v>307</v>
      </c>
      <c r="AC2322">
        <v>35534000</v>
      </c>
      <c r="AD2322" t="s">
        <v>308</v>
      </c>
      <c r="AE2322" t="s">
        <v>309</v>
      </c>
      <c r="AF2322">
        <v>146</v>
      </c>
      <c r="AM2322" t="s">
        <v>222</v>
      </c>
      <c r="AN2322" t="s">
        <v>108</v>
      </c>
      <c r="AP2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Row],[Comentário]]=back!C2323,back!B2323,""))))))))</f>
        <v/>
      </c>
      <c r="AQ2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3" spans="1:44" x14ac:dyDescent="0.25">
      <c r="A2323" t="s">
        <v>5298</v>
      </c>
      <c r="B2323">
        <v>133513599</v>
      </c>
      <c r="C2323" t="s">
        <v>62</v>
      </c>
      <c r="E2323">
        <v>27544306</v>
      </c>
      <c r="F2323" t="s">
        <v>304</v>
      </c>
      <c r="G2323" t="s">
        <v>101</v>
      </c>
      <c r="I2323">
        <v>40502726</v>
      </c>
      <c r="J2323" t="s">
        <v>303</v>
      </c>
      <c r="K2323" s="9">
        <v>45604.596967592595</v>
      </c>
      <c r="L2323" s="9">
        <v>45604.595833333333</v>
      </c>
      <c r="M2323" s="9">
        <v>45604.596967592595</v>
      </c>
      <c r="N2323" t="s">
        <v>62</v>
      </c>
      <c r="O2323" t="s">
        <v>62</v>
      </c>
      <c r="P2323" s="8">
        <v>45604</v>
      </c>
      <c r="Q2323" t="s">
        <v>3864</v>
      </c>
      <c r="R2323" t="s">
        <v>4727</v>
      </c>
      <c r="S2323" t="s">
        <v>305</v>
      </c>
      <c r="T2323" t="s">
        <v>4962</v>
      </c>
      <c r="V2323">
        <v>553733331771</v>
      </c>
      <c r="Y2323" t="s">
        <v>306</v>
      </c>
      <c r="Z2323" t="s">
        <v>106</v>
      </c>
      <c r="AA2323" t="s">
        <v>159</v>
      </c>
      <c r="AB2323" t="s">
        <v>307</v>
      </c>
      <c r="AC2323">
        <v>35534000</v>
      </c>
      <c r="AD2323" t="s">
        <v>308</v>
      </c>
      <c r="AE2323" t="s">
        <v>309</v>
      </c>
      <c r="AF2323">
        <v>146</v>
      </c>
      <c r="AM2323" t="s">
        <v>222</v>
      </c>
      <c r="AN2323" t="s">
        <v>108</v>
      </c>
      <c r="AP2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Row],[Comentário]]=back!C2324,back!B2324,""))))))))</f>
        <v/>
      </c>
      <c r="AQ2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4" spans="1:44" x14ac:dyDescent="0.25">
      <c r="A2324" t="s">
        <v>5298</v>
      </c>
      <c r="B2324">
        <v>133513408</v>
      </c>
      <c r="C2324" t="s">
        <v>62</v>
      </c>
      <c r="E2324">
        <v>27544306</v>
      </c>
      <c r="F2324" t="s">
        <v>304</v>
      </c>
      <c r="G2324" t="s">
        <v>101</v>
      </c>
      <c r="I2324">
        <v>40502726</v>
      </c>
      <c r="J2324" t="s">
        <v>303</v>
      </c>
      <c r="K2324" s="9">
        <v>45604.596226851849</v>
      </c>
      <c r="L2324" s="9">
        <v>45604.59579861111</v>
      </c>
      <c r="M2324" s="9">
        <v>45604.596226851849</v>
      </c>
      <c r="N2324" t="s">
        <v>62</v>
      </c>
      <c r="O2324" t="s">
        <v>62</v>
      </c>
      <c r="P2324" s="8">
        <v>45604</v>
      </c>
      <c r="Q2324" t="s">
        <v>3864</v>
      </c>
      <c r="R2324" t="s">
        <v>3986</v>
      </c>
      <c r="S2324" t="s">
        <v>305</v>
      </c>
      <c r="T2324" t="s">
        <v>4962</v>
      </c>
      <c r="V2324">
        <v>553733331771</v>
      </c>
      <c r="Y2324" t="s">
        <v>306</v>
      </c>
      <c r="Z2324" t="s">
        <v>106</v>
      </c>
      <c r="AA2324" t="s">
        <v>159</v>
      </c>
      <c r="AB2324" t="s">
        <v>307</v>
      </c>
      <c r="AC2324">
        <v>35534000</v>
      </c>
      <c r="AD2324" t="s">
        <v>308</v>
      </c>
      <c r="AE2324" t="s">
        <v>309</v>
      </c>
      <c r="AF2324">
        <v>146</v>
      </c>
      <c r="AM2324" t="s">
        <v>222</v>
      </c>
      <c r="AN2324" t="s">
        <v>108</v>
      </c>
      <c r="AP2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Row],[Comentário]]=back!C2325,back!B2325,""))))))))</f>
        <v/>
      </c>
      <c r="AQ2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5" spans="1:44" x14ac:dyDescent="0.25">
      <c r="A2325" t="s">
        <v>5298</v>
      </c>
      <c r="B2325">
        <v>133513252</v>
      </c>
      <c r="C2325" t="s">
        <v>62</v>
      </c>
      <c r="E2325">
        <v>27544306</v>
      </c>
      <c r="F2325" t="s">
        <v>304</v>
      </c>
      <c r="G2325" t="s">
        <v>101</v>
      </c>
      <c r="I2325">
        <v>40502726</v>
      </c>
      <c r="J2325" t="s">
        <v>303</v>
      </c>
      <c r="K2325" s="9">
        <v>45604.595625000002</v>
      </c>
      <c r="L2325" s="9">
        <v>45604.595196759263</v>
      </c>
      <c r="M2325" s="9">
        <v>45604.595625000002</v>
      </c>
      <c r="N2325" t="s">
        <v>62</v>
      </c>
      <c r="O2325" t="s">
        <v>62</v>
      </c>
      <c r="P2325" s="8">
        <v>45604</v>
      </c>
      <c r="Q2325" t="s">
        <v>3864</v>
      </c>
      <c r="R2325" t="s">
        <v>4579</v>
      </c>
      <c r="S2325" t="s">
        <v>305</v>
      </c>
      <c r="T2325" t="s">
        <v>4962</v>
      </c>
      <c r="V2325">
        <v>553733331771</v>
      </c>
      <c r="Y2325" t="s">
        <v>306</v>
      </c>
      <c r="Z2325" t="s">
        <v>106</v>
      </c>
      <c r="AA2325" t="s">
        <v>159</v>
      </c>
      <c r="AB2325" t="s">
        <v>307</v>
      </c>
      <c r="AC2325">
        <v>35534000</v>
      </c>
      <c r="AD2325" t="s">
        <v>308</v>
      </c>
      <c r="AE2325" t="s">
        <v>309</v>
      </c>
      <c r="AF2325">
        <v>146</v>
      </c>
      <c r="AM2325" t="s">
        <v>222</v>
      </c>
      <c r="AN2325" t="s">
        <v>108</v>
      </c>
      <c r="AP2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Row],[Comentário]]=back!C2326,back!B2326,""))))))))</f>
        <v/>
      </c>
      <c r="AQ2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6" spans="1:44" x14ac:dyDescent="0.25">
      <c r="A2326" t="s">
        <v>5298</v>
      </c>
      <c r="B2326">
        <v>133512942</v>
      </c>
      <c r="C2326" t="s">
        <v>62</v>
      </c>
      <c r="E2326">
        <v>27544344</v>
      </c>
      <c r="F2326" t="s">
        <v>1618</v>
      </c>
      <c r="G2326" t="s">
        <v>101</v>
      </c>
      <c r="I2326">
        <v>40502826</v>
      </c>
      <c r="J2326" t="s">
        <v>1617</v>
      </c>
      <c r="K2326" s="9">
        <v>45604.594224537039</v>
      </c>
      <c r="L2326" s="9">
        <v>45604.593321759261</v>
      </c>
      <c r="M2326" s="9">
        <v>45604.594224537039</v>
      </c>
      <c r="N2326" t="s">
        <v>62</v>
      </c>
      <c r="O2326" t="s">
        <v>62</v>
      </c>
      <c r="P2326" s="8">
        <v>45604</v>
      </c>
      <c r="Q2326" t="s">
        <v>3864</v>
      </c>
      <c r="R2326" t="s">
        <v>4728</v>
      </c>
      <c r="S2326" t="s">
        <v>1619</v>
      </c>
      <c r="Z2326" t="s">
        <v>106</v>
      </c>
      <c r="AA2326" t="s">
        <v>440</v>
      </c>
      <c r="AB2326" t="s">
        <v>1620</v>
      </c>
      <c r="AC2326">
        <v>88820000</v>
      </c>
      <c r="AD2326" t="s">
        <v>1621</v>
      </c>
      <c r="AE2326" t="s">
        <v>1622</v>
      </c>
      <c r="AF2326">
        <v>675</v>
      </c>
      <c r="AM2326" t="s">
        <v>222</v>
      </c>
      <c r="AN2326" t="s">
        <v>108</v>
      </c>
      <c r="AP2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Row],[Comentário]]=back!C2327,back!B2327,""))))))))</f>
        <v/>
      </c>
      <c r="AQ2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7" spans="1:44" x14ac:dyDescent="0.25">
      <c r="A2327" t="s">
        <v>5298</v>
      </c>
      <c r="B2327">
        <v>133511709</v>
      </c>
      <c r="C2327" t="s">
        <v>62</v>
      </c>
      <c r="E2327">
        <v>27544401</v>
      </c>
      <c r="F2327" t="s">
        <v>3540</v>
      </c>
      <c r="G2327" t="s">
        <v>101</v>
      </c>
      <c r="I2327">
        <v>40502832</v>
      </c>
      <c r="J2327" t="s">
        <v>3539</v>
      </c>
      <c r="K2327" s="9">
        <v>45604.588854166665</v>
      </c>
      <c r="L2327" s="9">
        <v>45604.588194444441</v>
      </c>
      <c r="M2327" s="9">
        <v>45604.588854166665</v>
      </c>
      <c r="N2327" t="s">
        <v>62</v>
      </c>
      <c r="O2327" t="s">
        <v>62</v>
      </c>
      <c r="P2327" s="8">
        <v>45604</v>
      </c>
      <c r="Q2327" t="s">
        <v>3868</v>
      </c>
      <c r="R2327" t="s">
        <v>4729</v>
      </c>
      <c r="S2327" t="s">
        <v>3541</v>
      </c>
      <c r="Z2327" t="s">
        <v>106</v>
      </c>
      <c r="AA2327" t="s">
        <v>440</v>
      </c>
      <c r="AB2327" t="s">
        <v>1620</v>
      </c>
      <c r="AC2327">
        <v>88820000</v>
      </c>
      <c r="AD2327" t="s">
        <v>3542</v>
      </c>
      <c r="AE2327" t="s">
        <v>3543</v>
      </c>
      <c r="AF2327">
        <v>181</v>
      </c>
      <c r="AM2327" t="s">
        <v>222</v>
      </c>
      <c r="AN2327" t="s">
        <v>108</v>
      </c>
      <c r="AP2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Row],[Comentário]]=back!C2328,back!B2328,""))))))))</f>
        <v/>
      </c>
      <c r="AQ2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8" spans="1:44" x14ac:dyDescent="0.25">
      <c r="A2328" t="s">
        <v>5298</v>
      </c>
      <c r="B2328">
        <v>133511562</v>
      </c>
      <c r="C2328" t="s">
        <v>62</v>
      </c>
      <c r="E2328">
        <v>27544401</v>
      </c>
      <c r="F2328" t="s">
        <v>3540</v>
      </c>
      <c r="G2328" t="s">
        <v>101</v>
      </c>
      <c r="I2328">
        <v>40502832</v>
      </c>
      <c r="J2328" t="s">
        <v>3539</v>
      </c>
      <c r="K2328" s="9">
        <v>45604.588148148148</v>
      </c>
      <c r="L2328" s="9">
        <v>45604.586921296293</v>
      </c>
      <c r="M2328" s="9">
        <v>45604.588148148148</v>
      </c>
      <c r="N2328" t="s">
        <v>62</v>
      </c>
      <c r="O2328" t="s">
        <v>62</v>
      </c>
      <c r="P2328" s="8">
        <v>45604</v>
      </c>
      <c r="Q2328" t="s">
        <v>3864</v>
      </c>
      <c r="R2328" t="s">
        <v>4577</v>
      </c>
      <c r="S2328" t="s">
        <v>3541</v>
      </c>
      <c r="Z2328" t="s">
        <v>106</v>
      </c>
      <c r="AA2328" t="s">
        <v>440</v>
      </c>
      <c r="AB2328" t="s">
        <v>1620</v>
      </c>
      <c r="AC2328">
        <v>88820000</v>
      </c>
      <c r="AD2328" t="s">
        <v>3542</v>
      </c>
      <c r="AE2328" t="s">
        <v>3543</v>
      </c>
      <c r="AF2328">
        <v>181</v>
      </c>
      <c r="AM2328" t="s">
        <v>222</v>
      </c>
      <c r="AN2328" t="s">
        <v>108</v>
      </c>
      <c r="AP2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Row],[Comentário]]=back!C2329,back!B2329,""))))))))</f>
        <v/>
      </c>
      <c r="AQ2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9" spans="1:44" x14ac:dyDescent="0.25">
      <c r="A2329" t="s">
        <v>5298</v>
      </c>
      <c r="B2329">
        <v>133511027</v>
      </c>
      <c r="C2329" t="s">
        <v>62</v>
      </c>
      <c r="E2329">
        <v>27544401</v>
      </c>
      <c r="F2329" t="s">
        <v>3540</v>
      </c>
      <c r="G2329" t="s">
        <v>101</v>
      </c>
      <c r="I2329">
        <v>40502832</v>
      </c>
      <c r="J2329" t="s">
        <v>3539</v>
      </c>
      <c r="K2329" s="9">
        <v>45604.585706018515</v>
      </c>
      <c r="L2329" s="9">
        <v>45604.585543981484</v>
      </c>
      <c r="M2329" s="9">
        <v>45604.585706018515</v>
      </c>
      <c r="N2329" t="s">
        <v>62</v>
      </c>
      <c r="O2329" t="s">
        <v>62</v>
      </c>
      <c r="P2329" s="8">
        <v>45604</v>
      </c>
      <c r="Q2329" t="s">
        <v>3864</v>
      </c>
      <c r="R2329" t="s">
        <v>4730</v>
      </c>
      <c r="S2329" t="s">
        <v>3541</v>
      </c>
      <c r="Z2329" t="s">
        <v>106</v>
      </c>
      <c r="AA2329" t="s">
        <v>440</v>
      </c>
      <c r="AB2329" t="s">
        <v>1620</v>
      </c>
      <c r="AC2329">
        <v>88820000</v>
      </c>
      <c r="AD2329" t="s">
        <v>3542</v>
      </c>
      <c r="AE2329" t="s">
        <v>3543</v>
      </c>
      <c r="AF2329">
        <v>181</v>
      </c>
      <c r="AM2329" t="s">
        <v>222</v>
      </c>
      <c r="AN2329" t="s">
        <v>108</v>
      </c>
      <c r="AP2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Row],[Comentário]]=back!C2330,back!B2330,""))))))))</f>
        <v/>
      </c>
      <c r="AQ2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0" spans="1:44" x14ac:dyDescent="0.25">
      <c r="A2330" t="s">
        <v>5298</v>
      </c>
      <c r="B2330">
        <v>133510933</v>
      </c>
      <c r="C2330" t="s">
        <v>62</v>
      </c>
      <c r="E2330">
        <v>27544401</v>
      </c>
      <c r="F2330" t="s">
        <v>3540</v>
      </c>
      <c r="G2330" t="s">
        <v>101</v>
      </c>
      <c r="I2330">
        <v>40502832</v>
      </c>
      <c r="J2330" t="s">
        <v>3539</v>
      </c>
      <c r="K2330" s="9">
        <v>45604.585300925923</v>
      </c>
      <c r="L2330" s="9">
        <v>45604.585081018522</v>
      </c>
      <c r="M2330" s="9">
        <v>45604.585300925923</v>
      </c>
      <c r="N2330" t="s">
        <v>62</v>
      </c>
      <c r="O2330" t="s">
        <v>62</v>
      </c>
      <c r="P2330" s="8">
        <v>45604</v>
      </c>
      <c r="Q2330" t="s">
        <v>3864</v>
      </c>
      <c r="R2330" t="s">
        <v>4730</v>
      </c>
      <c r="S2330" t="s">
        <v>3541</v>
      </c>
      <c r="Z2330" t="s">
        <v>106</v>
      </c>
      <c r="AA2330" t="s">
        <v>440</v>
      </c>
      <c r="AB2330" t="s">
        <v>1620</v>
      </c>
      <c r="AC2330">
        <v>88820000</v>
      </c>
      <c r="AD2330" t="s">
        <v>3542</v>
      </c>
      <c r="AE2330" t="s">
        <v>3543</v>
      </c>
      <c r="AF2330">
        <v>181</v>
      </c>
      <c r="AM2330" t="s">
        <v>222</v>
      </c>
      <c r="AN2330" t="s">
        <v>108</v>
      </c>
      <c r="AP2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Row],[Comentário]]=back!C2331,back!B2331,""))))))))</f>
        <v/>
      </c>
      <c r="AQ2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1" spans="1:44" x14ac:dyDescent="0.25">
      <c r="A2331" t="s">
        <v>5298</v>
      </c>
      <c r="B2331">
        <v>133510865</v>
      </c>
      <c r="C2331" t="s">
        <v>62</v>
      </c>
      <c r="E2331">
        <v>27544446</v>
      </c>
      <c r="F2331" t="s">
        <v>1518</v>
      </c>
      <c r="G2331" t="s">
        <v>101</v>
      </c>
      <c r="I2331">
        <v>40502862</v>
      </c>
      <c r="J2331" t="s">
        <v>1517</v>
      </c>
      <c r="K2331" s="9">
        <v>45604.584930555553</v>
      </c>
      <c r="L2331" s="9">
        <v>45604.584108796298</v>
      </c>
      <c r="M2331" s="9">
        <v>45604.584930555553</v>
      </c>
      <c r="N2331" t="s">
        <v>62</v>
      </c>
      <c r="O2331" t="s">
        <v>62</v>
      </c>
      <c r="P2331" s="8">
        <v>45604</v>
      </c>
      <c r="Q2331" t="s">
        <v>3864</v>
      </c>
      <c r="R2331" t="s">
        <v>4731</v>
      </c>
      <c r="S2331" t="s">
        <v>1519</v>
      </c>
      <c r="T2331" t="s">
        <v>1520</v>
      </c>
      <c r="Y2331" t="s">
        <v>1521</v>
      </c>
      <c r="Z2331" t="s">
        <v>106</v>
      </c>
      <c r="AA2331" t="s">
        <v>315</v>
      </c>
      <c r="AB2331" t="s">
        <v>1522</v>
      </c>
      <c r="AC2331">
        <v>80030030</v>
      </c>
      <c r="AD2331" t="s">
        <v>1523</v>
      </c>
      <c r="AE2331" t="s">
        <v>1524</v>
      </c>
      <c r="AF2331">
        <v>396</v>
      </c>
      <c r="AG2331" t="s">
        <v>1525</v>
      </c>
      <c r="AM2331" t="s">
        <v>222</v>
      </c>
      <c r="AN2331" t="s">
        <v>108</v>
      </c>
      <c r="AP2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Row],[Comentário]]=back!C2332,back!B2332,""))))))))</f>
        <v/>
      </c>
      <c r="AQ2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2" spans="1:44" x14ac:dyDescent="0.25">
      <c r="A2332" t="s">
        <v>5298</v>
      </c>
      <c r="B2332">
        <v>133510567</v>
      </c>
      <c r="C2332" t="s">
        <v>62</v>
      </c>
      <c r="E2332">
        <v>27544446</v>
      </c>
      <c r="F2332" t="s">
        <v>1518</v>
      </c>
      <c r="G2332" t="s">
        <v>101</v>
      </c>
      <c r="I2332">
        <v>40502862</v>
      </c>
      <c r="J2332" t="s">
        <v>1517</v>
      </c>
      <c r="K2332" s="9">
        <v>45604.58357638889</v>
      </c>
      <c r="L2332" s="9">
        <v>45604.582696759258</v>
      </c>
      <c r="M2332" s="9">
        <v>45604.58357638889</v>
      </c>
      <c r="N2332" t="s">
        <v>62</v>
      </c>
      <c r="O2332" t="s">
        <v>62</v>
      </c>
      <c r="P2332" s="8">
        <v>45604</v>
      </c>
      <c r="Q2332" t="s">
        <v>3864</v>
      </c>
      <c r="R2332" t="s">
        <v>4018</v>
      </c>
      <c r="S2332" t="s">
        <v>1519</v>
      </c>
      <c r="T2332" t="s">
        <v>1520</v>
      </c>
      <c r="Y2332" t="s">
        <v>1521</v>
      </c>
      <c r="Z2332" t="s">
        <v>106</v>
      </c>
      <c r="AA2332" t="s">
        <v>315</v>
      </c>
      <c r="AB2332" t="s">
        <v>1522</v>
      </c>
      <c r="AC2332">
        <v>80030030</v>
      </c>
      <c r="AD2332" t="s">
        <v>1523</v>
      </c>
      <c r="AE2332" t="s">
        <v>1524</v>
      </c>
      <c r="AF2332">
        <v>396</v>
      </c>
      <c r="AG2332" t="s">
        <v>1525</v>
      </c>
      <c r="AM2332" t="s">
        <v>222</v>
      </c>
      <c r="AN2332" t="s">
        <v>108</v>
      </c>
      <c r="AP2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Row],[Comentário]]=back!C2333,back!B2333,""))))))))</f>
        <v/>
      </c>
      <c r="AQ2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3" spans="1:44" x14ac:dyDescent="0.25">
      <c r="A2333" t="s">
        <v>5298</v>
      </c>
      <c r="B2333">
        <v>133509772</v>
      </c>
      <c r="C2333" t="s">
        <v>62</v>
      </c>
      <c r="E2333">
        <v>27544477</v>
      </c>
      <c r="F2333" t="s">
        <v>3533</v>
      </c>
      <c r="G2333" t="s">
        <v>101</v>
      </c>
      <c r="I2333">
        <v>40502874</v>
      </c>
      <c r="J2333" t="s">
        <v>3532</v>
      </c>
      <c r="K2333" s="9">
        <v>45604.579571759263</v>
      </c>
      <c r="L2333" s="9">
        <v>45604.579432870371</v>
      </c>
      <c r="M2333" s="9">
        <v>45604.579571759263</v>
      </c>
      <c r="N2333" t="s">
        <v>62</v>
      </c>
      <c r="O2333" t="s">
        <v>62</v>
      </c>
      <c r="P2333" s="8">
        <v>45604</v>
      </c>
      <c r="Q2333" t="s">
        <v>3864</v>
      </c>
      <c r="R2333" t="s">
        <v>4576</v>
      </c>
      <c r="S2333" t="s">
        <v>3534</v>
      </c>
      <c r="V2333">
        <v>5543999232663</v>
      </c>
      <c r="Y2333" t="s">
        <v>3535</v>
      </c>
      <c r="Z2333" t="s">
        <v>106</v>
      </c>
      <c r="AA2333" t="s">
        <v>315</v>
      </c>
      <c r="AB2333" t="s">
        <v>3536</v>
      </c>
      <c r="AC2333">
        <v>86430000</v>
      </c>
      <c r="AD2333" t="s">
        <v>3537</v>
      </c>
      <c r="AE2333" t="s">
        <v>3538</v>
      </c>
      <c r="AF2333">
        <v>147</v>
      </c>
      <c r="AM2333" t="s">
        <v>222</v>
      </c>
      <c r="AN2333" t="s">
        <v>261</v>
      </c>
      <c r="AP2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Row],[Comentário]]=back!C2334,back!B2334,""))))))))</f>
        <v/>
      </c>
      <c r="AQ2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4" spans="1:44" x14ac:dyDescent="0.25">
      <c r="A2334" t="s">
        <v>5298</v>
      </c>
      <c r="B2334">
        <v>133509662</v>
      </c>
      <c r="C2334" t="s">
        <v>62</v>
      </c>
      <c r="E2334">
        <v>27544477</v>
      </c>
      <c r="F2334" t="s">
        <v>3533</v>
      </c>
      <c r="G2334" t="s">
        <v>101</v>
      </c>
      <c r="I2334">
        <v>40502874</v>
      </c>
      <c r="J2334" t="s">
        <v>3532</v>
      </c>
      <c r="K2334" s="9">
        <v>45604.578969907408</v>
      </c>
      <c r="L2334" s="9">
        <v>45604.578750000001</v>
      </c>
      <c r="M2334" s="9">
        <v>45604.578969907408</v>
      </c>
      <c r="N2334" t="s">
        <v>62</v>
      </c>
      <c r="O2334" t="s">
        <v>62</v>
      </c>
      <c r="P2334" s="8">
        <v>45604</v>
      </c>
      <c r="Q2334" t="s">
        <v>3864</v>
      </c>
      <c r="R2334" t="s">
        <v>4576</v>
      </c>
      <c r="S2334" t="s">
        <v>3534</v>
      </c>
      <c r="V2334">
        <v>5543999232663</v>
      </c>
      <c r="Y2334" t="s">
        <v>3535</v>
      </c>
      <c r="Z2334" t="s">
        <v>106</v>
      </c>
      <c r="AA2334" t="s">
        <v>315</v>
      </c>
      <c r="AB2334" t="s">
        <v>3536</v>
      </c>
      <c r="AC2334">
        <v>86430000</v>
      </c>
      <c r="AD2334" t="s">
        <v>3537</v>
      </c>
      <c r="AE2334" t="s">
        <v>3538</v>
      </c>
      <c r="AF2334">
        <v>147</v>
      </c>
      <c r="AM2334" t="s">
        <v>222</v>
      </c>
      <c r="AN2334" t="s">
        <v>261</v>
      </c>
      <c r="AP2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Row],[Comentário]]=back!C2335,back!B2335,""))))))))</f>
        <v/>
      </c>
      <c r="AQ2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5" spans="1:44" x14ac:dyDescent="0.25">
      <c r="A2335" t="s">
        <v>5298</v>
      </c>
      <c r="B2335">
        <v>133498424</v>
      </c>
      <c r="C2335" t="s">
        <v>62</v>
      </c>
      <c r="E2335">
        <v>27500093</v>
      </c>
      <c r="F2335" t="s">
        <v>3147</v>
      </c>
      <c r="G2335" t="s">
        <v>101</v>
      </c>
      <c r="I2335">
        <v>40466455</v>
      </c>
      <c r="J2335" t="s">
        <v>3146</v>
      </c>
      <c r="K2335" s="9">
        <v>45604.493090277778</v>
      </c>
      <c r="L2335" s="9">
        <v>45604.491666666669</v>
      </c>
      <c r="M2335" s="9">
        <v>45604.493090277778</v>
      </c>
      <c r="N2335" t="s">
        <v>62</v>
      </c>
      <c r="O2335" t="s">
        <v>62</v>
      </c>
      <c r="P2335" s="8">
        <v>45604</v>
      </c>
      <c r="Q2335" t="s">
        <v>3865</v>
      </c>
      <c r="R2335" t="s">
        <v>4732</v>
      </c>
      <c r="S2335" t="s">
        <v>3148</v>
      </c>
      <c r="Y2335" t="s">
        <v>3149</v>
      </c>
      <c r="Z2335" t="s">
        <v>106</v>
      </c>
      <c r="AA2335" t="s">
        <v>107</v>
      </c>
      <c r="AB2335" t="s">
        <v>1411</v>
      </c>
      <c r="AC2335">
        <v>13278074</v>
      </c>
      <c r="AD2335" t="s">
        <v>3150</v>
      </c>
      <c r="AE2335" t="s">
        <v>3151</v>
      </c>
      <c r="AF2335">
        <v>286</v>
      </c>
      <c r="AM2335" t="s">
        <v>222</v>
      </c>
      <c r="AN2335" t="s">
        <v>108</v>
      </c>
      <c r="AP2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Row],[Comentário]]=back!C2336,back!B2336,""))))))))</f>
        <v/>
      </c>
      <c r="AQ2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6" spans="1:44" x14ac:dyDescent="0.25">
      <c r="A2336" t="s">
        <v>5298</v>
      </c>
      <c r="B2336">
        <v>133498032</v>
      </c>
      <c r="C2336" t="s">
        <v>62</v>
      </c>
      <c r="E2336">
        <v>27500093</v>
      </c>
      <c r="F2336" t="s">
        <v>3147</v>
      </c>
      <c r="G2336" t="s">
        <v>101</v>
      </c>
      <c r="I2336">
        <v>40466455</v>
      </c>
      <c r="J2336" t="s">
        <v>3146</v>
      </c>
      <c r="K2336" s="9">
        <v>45604.491597222222</v>
      </c>
      <c r="L2336" s="9">
        <v>45604.484814814816</v>
      </c>
      <c r="M2336" s="9">
        <v>45604.491597222222</v>
      </c>
      <c r="N2336" t="s">
        <v>62</v>
      </c>
      <c r="O2336" t="s">
        <v>62</v>
      </c>
      <c r="P2336" s="8">
        <v>45604</v>
      </c>
      <c r="Q2336" t="s">
        <v>3864</v>
      </c>
      <c r="R2336" t="s">
        <v>4733</v>
      </c>
      <c r="S2336" t="s">
        <v>3148</v>
      </c>
      <c r="Y2336" t="s">
        <v>3149</v>
      </c>
      <c r="Z2336" t="s">
        <v>106</v>
      </c>
      <c r="AA2336" t="s">
        <v>107</v>
      </c>
      <c r="AB2336" t="s">
        <v>1411</v>
      </c>
      <c r="AC2336">
        <v>13278074</v>
      </c>
      <c r="AD2336" t="s">
        <v>3150</v>
      </c>
      <c r="AE2336" t="s">
        <v>3151</v>
      </c>
      <c r="AF2336">
        <v>286</v>
      </c>
      <c r="AM2336" t="s">
        <v>222</v>
      </c>
      <c r="AN2336" t="s">
        <v>108</v>
      </c>
      <c r="AP2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Row],[Comentário]]=back!C2337,back!B2337,""))))))))</f>
        <v/>
      </c>
      <c r="AQ2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7" spans="1:44" x14ac:dyDescent="0.25">
      <c r="A2337" t="s">
        <v>5298</v>
      </c>
      <c r="B2337">
        <v>133496124</v>
      </c>
      <c r="C2337" t="s">
        <v>62</v>
      </c>
      <c r="E2337">
        <v>27494129</v>
      </c>
      <c r="F2337" t="s">
        <v>3272</v>
      </c>
      <c r="G2337" t="s">
        <v>101</v>
      </c>
      <c r="I2337">
        <v>40464313</v>
      </c>
      <c r="J2337" t="s">
        <v>3271</v>
      </c>
      <c r="K2337" s="9">
        <v>45604.484305555554</v>
      </c>
      <c r="L2337" s="9">
        <v>45604.482627314814</v>
      </c>
      <c r="M2337" s="9">
        <v>45604.484305555554</v>
      </c>
      <c r="N2337" t="s">
        <v>62</v>
      </c>
      <c r="O2337" t="s">
        <v>62</v>
      </c>
      <c r="P2337" s="8">
        <v>45604</v>
      </c>
      <c r="Q2337" t="s">
        <v>3864</v>
      </c>
      <c r="R2337" t="s">
        <v>4445</v>
      </c>
      <c r="S2337" t="s">
        <v>4845</v>
      </c>
      <c r="V2337">
        <v>552125802996</v>
      </c>
      <c r="Y2337" t="s">
        <v>3273</v>
      </c>
      <c r="Z2337" t="s">
        <v>106</v>
      </c>
      <c r="AA2337" t="s">
        <v>148</v>
      </c>
      <c r="AB2337" t="s">
        <v>149</v>
      </c>
      <c r="AC2337">
        <v>20910180</v>
      </c>
      <c r="AD2337" t="s">
        <v>1697</v>
      </c>
      <c r="AE2337" t="s">
        <v>3274</v>
      </c>
      <c r="AF2337">
        <v>485</v>
      </c>
      <c r="AG2337" t="s">
        <v>3275</v>
      </c>
      <c r="AM2337" t="s">
        <v>119</v>
      </c>
      <c r="AN2337" t="s">
        <v>108</v>
      </c>
      <c r="AP2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Row],[Comentário]]=back!C2338,back!B2338,""))))))))</f>
        <v/>
      </c>
      <c r="AQ2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8" spans="1:44" x14ac:dyDescent="0.25">
      <c r="A2338" t="s">
        <v>5298</v>
      </c>
      <c r="B2338">
        <v>133495649</v>
      </c>
      <c r="C2338" t="s">
        <v>62</v>
      </c>
      <c r="E2338">
        <v>27423817</v>
      </c>
      <c r="F2338" t="s">
        <v>3585</v>
      </c>
      <c r="G2338" t="s">
        <v>101</v>
      </c>
      <c r="I2338">
        <v>40408010</v>
      </c>
      <c r="J2338" t="s">
        <v>3584</v>
      </c>
      <c r="K2338" s="9">
        <v>45604.482499999998</v>
      </c>
      <c r="L2338" s="9">
        <v>45604.482256944444</v>
      </c>
      <c r="M2338" s="9">
        <v>45604.482499999998</v>
      </c>
      <c r="N2338" t="s">
        <v>62</v>
      </c>
      <c r="O2338" t="s">
        <v>62</v>
      </c>
      <c r="P2338" s="8">
        <v>45604</v>
      </c>
      <c r="Q2338" t="s">
        <v>3864</v>
      </c>
      <c r="R2338" t="s">
        <v>4587</v>
      </c>
      <c r="S2338" t="s">
        <v>3586</v>
      </c>
      <c r="T2338" t="s">
        <v>3587</v>
      </c>
      <c r="V2338">
        <v>5521993198829</v>
      </c>
      <c r="Y2338" t="s">
        <v>3588</v>
      </c>
      <c r="Z2338" t="s">
        <v>106</v>
      </c>
      <c r="AA2338" t="s">
        <v>148</v>
      </c>
      <c r="AB2338" t="s">
        <v>300</v>
      </c>
      <c r="AC2338">
        <v>24060008</v>
      </c>
      <c r="AD2338" t="s">
        <v>3589</v>
      </c>
      <c r="AE2338" t="s">
        <v>3590</v>
      </c>
      <c r="AF2338">
        <v>202</v>
      </c>
      <c r="AG2338" t="s">
        <v>3591</v>
      </c>
      <c r="AM2338" t="s">
        <v>256</v>
      </c>
      <c r="AN2338" t="s">
        <v>261</v>
      </c>
      <c r="AP2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Row],[Comentário]]=back!C2339,back!B2339,""))))))))</f>
        <v/>
      </c>
      <c r="AQ2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9" spans="1:44" x14ac:dyDescent="0.25">
      <c r="A2339" t="s">
        <v>5298</v>
      </c>
      <c r="B2339">
        <v>133495365</v>
      </c>
      <c r="C2339" t="s">
        <v>62</v>
      </c>
      <c r="E2339">
        <v>27423817</v>
      </c>
      <c r="F2339" t="s">
        <v>3585</v>
      </c>
      <c r="G2339" t="s">
        <v>101</v>
      </c>
      <c r="I2339">
        <v>40408010</v>
      </c>
      <c r="J2339" t="s">
        <v>3584</v>
      </c>
      <c r="K2339" s="9">
        <v>45604.481469907405</v>
      </c>
      <c r="L2339" s="9">
        <v>45604.481006944443</v>
      </c>
      <c r="M2339" s="9">
        <v>45604.481469907405</v>
      </c>
      <c r="N2339" t="s">
        <v>62</v>
      </c>
      <c r="O2339" t="s">
        <v>62</v>
      </c>
      <c r="P2339" s="8">
        <v>45604</v>
      </c>
      <c r="Q2339" t="s">
        <v>3864</v>
      </c>
      <c r="R2339" t="s">
        <v>4587</v>
      </c>
      <c r="S2339" t="s">
        <v>3586</v>
      </c>
      <c r="T2339" t="s">
        <v>3587</v>
      </c>
      <c r="V2339">
        <v>5521993198829</v>
      </c>
      <c r="Y2339" t="s">
        <v>3588</v>
      </c>
      <c r="Z2339" t="s">
        <v>106</v>
      </c>
      <c r="AA2339" t="s">
        <v>148</v>
      </c>
      <c r="AB2339" t="s">
        <v>300</v>
      </c>
      <c r="AC2339">
        <v>24060008</v>
      </c>
      <c r="AD2339" t="s">
        <v>3589</v>
      </c>
      <c r="AE2339" t="s">
        <v>3590</v>
      </c>
      <c r="AF2339">
        <v>202</v>
      </c>
      <c r="AG2339" t="s">
        <v>3591</v>
      </c>
      <c r="AM2339" t="s">
        <v>256</v>
      </c>
      <c r="AN2339" t="s">
        <v>261</v>
      </c>
      <c r="AP2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Row],[Comentário]]=back!C2340,back!B2340,""))))))))</f>
        <v/>
      </c>
      <c r="AQ2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0" spans="1:44" x14ac:dyDescent="0.25">
      <c r="A2340" t="s">
        <v>5298</v>
      </c>
      <c r="B2340">
        <v>133495172</v>
      </c>
      <c r="C2340" t="s">
        <v>62</v>
      </c>
      <c r="E2340">
        <v>27423817</v>
      </c>
      <c r="F2340" t="s">
        <v>3585</v>
      </c>
      <c r="G2340" t="s">
        <v>101</v>
      </c>
      <c r="I2340">
        <v>40408010</v>
      </c>
      <c r="J2340" t="s">
        <v>3584</v>
      </c>
      <c r="K2340" s="9">
        <v>45604.480879629627</v>
      </c>
      <c r="L2340" s="9">
        <v>45604.480520833335</v>
      </c>
      <c r="M2340" s="9">
        <v>45604.480891203704</v>
      </c>
      <c r="N2340" t="s">
        <v>62</v>
      </c>
      <c r="O2340" t="s">
        <v>62</v>
      </c>
      <c r="P2340" s="8">
        <v>45604</v>
      </c>
      <c r="Q2340" t="s">
        <v>3864</v>
      </c>
      <c r="R2340" t="s">
        <v>4587</v>
      </c>
      <c r="S2340" t="s">
        <v>3586</v>
      </c>
      <c r="T2340" t="s">
        <v>3587</v>
      </c>
      <c r="V2340">
        <v>5521993198829</v>
      </c>
      <c r="Y2340" t="s">
        <v>3588</v>
      </c>
      <c r="Z2340" t="s">
        <v>106</v>
      </c>
      <c r="AA2340" t="s">
        <v>148</v>
      </c>
      <c r="AB2340" t="s">
        <v>300</v>
      </c>
      <c r="AC2340">
        <v>24060008</v>
      </c>
      <c r="AD2340" t="s">
        <v>3589</v>
      </c>
      <c r="AE2340" t="s">
        <v>3590</v>
      </c>
      <c r="AF2340">
        <v>202</v>
      </c>
      <c r="AG2340" t="s">
        <v>3591</v>
      </c>
      <c r="AM2340" t="s">
        <v>256</v>
      </c>
      <c r="AN2340" t="s">
        <v>261</v>
      </c>
      <c r="AP2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Row],[Comentário]]=back!C2341,back!B2341,""))))))))</f>
        <v/>
      </c>
      <c r="AQ2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1" spans="1:44" x14ac:dyDescent="0.25">
      <c r="A2341" t="s">
        <v>5298</v>
      </c>
      <c r="B2341">
        <v>133494994</v>
      </c>
      <c r="C2341" t="s">
        <v>62</v>
      </c>
      <c r="E2341">
        <v>27544167</v>
      </c>
      <c r="F2341" t="s">
        <v>3716</v>
      </c>
      <c r="G2341" t="s">
        <v>101</v>
      </c>
      <c r="I2341">
        <v>40502697</v>
      </c>
      <c r="J2341" t="s">
        <v>324</v>
      </c>
      <c r="K2341" s="9">
        <v>45604.480254629627</v>
      </c>
      <c r="L2341" s="9">
        <v>45604.479594907411</v>
      </c>
      <c r="M2341" s="9">
        <v>45604.480254629627</v>
      </c>
      <c r="N2341" t="s">
        <v>62</v>
      </c>
      <c r="O2341" t="s">
        <v>62</v>
      </c>
      <c r="P2341" s="8">
        <v>45604</v>
      </c>
      <c r="Q2341" t="s">
        <v>3864</v>
      </c>
      <c r="R2341" t="s">
        <v>4722</v>
      </c>
      <c r="S2341" t="s">
        <v>3717</v>
      </c>
      <c r="Y2341" t="s">
        <v>3718</v>
      </c>
      <c r="Z2341" t="s">
        <v>106</v>
      </c>
      <c r="AA2341" t="s">
        <v>159</v>
      </c>
      <c r="AB2341" t="s">
        <v>2119</v>
      </c>
      <c r="AC2341">
        <v>35595000</v>
      </c>
      <c r="AD2341" t="s">
        <v>161</v>
      </c>
      <c r="AE2341" t="s">
        <v>3719</v>
      </c>
      <c r="AF2341">
        <v>260</v>
      </c>
      <c r="AM2341" t="s">
        <v>222</v>
      </c>
      <c r="AN2341" t="s">
        <v>258</v>
      </c>
      <c r="AP2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Row],[Comentário]]=back!C2342,back!B2342,""))))))))</f>
        <v/>
      </c>
      <c r="AQ2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2" spans="1:44" x14ac:dyDescent="0.25">
      <c r="A2342" t="s">
        <v>5298</v>
      </c>
      <c r="B2342">
        <v>133494515</v>
      </c>
      <c r="C2342" t="s">
        <v>62</v>
      </c>
      <c r="E2342">
        <v>27543718</v>
      </c>
      <c r="F2342" t="s">
        <v>3631</v>
      </c>
      <c r="G2342" t="s">
        <v>101</v>
      </c>
      <c r="I2342">
        <v>40502363</v>
      </c>
      <c r="J2342" t="s">
        <v>3630</v>
      </c>
      <c r="K2342" s="9">
        <v>45604.47859953704</v>
      </c>
      <c r="L2342" s="9">
        <v>45604.477905092594</v>
      </c>
      <c r="M2342" s="9">
        <v>45604.47861111111</v>
      </c>
      <c r="N2342" t="s">
        <v>62</v>
      </c>
      <c r="O2342" t="s">
        <v>62</v>
      </c>
      <c r="P2342" s="8">
        <v>45604</v>
      </c>
      <c r="Q2342" t="s">
        <v>3864</v>
      </c>
      <c r="R2342" t="s">
        <v>4594</v>
      </c>
      <c r="S2342" t="s">
        <v>3632</v>
      </c>
      <c r="V2342">
        <v>5511972842094</v>
      </c>
      <c r="Z2342" t="s">
        <v>106</v>
      </c>
      <c r="AA2342" t="s">
        <v>107</v>
      </c>
      <c r="AB2342" t="s">
        <v>215</v>
      </c>
      <c r="AC2342">
        <v>9751250</v>
      </c>
      <c r="AD2342" t="s">
        <v>3633</v>
      </c>
      <c r="AE2342" t="s">
        <v>3116</v>
      </c>
      <c r="AF2342">
        <v>70</v>
      </c>
      <c r="AG2342" t="s">
        <v>3634</v>
      </c>
      <c r="AM2342" t="s">
        <v>222</v>
      </c>
      <c r="AN2342" t="s">
        <v>108</v>
      </c>
      <c r="AP2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Row],[Comentário]]=back!C2343,back!B2343,""))))))))</f>
        <v/>
      </c>
      <c r="AQ2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3" spans="1:44" x14ac:dyDescent="0.25">
      <c r="A2343" t="s">
        <v>5298</v>
      </c>
      <c r="B2343">
        <v>133493769</v>
      </c>
      <c r="C2343" t="s">
        <v>62</v>
      </c>
      <c r="E2343">
        <v>27543687</v>
      </c>
      <c r="F2343" t="s">
        <v>3711</v>
      </c>
      <c r="G2343" t="s">
        <v>101</v>
      </c>
      <c r="I2343">
        <v>40502357</v>
      </c>
      <c r="J2343" t="s">
        <v>3710</v>
      </c>
      <c r="K2343" s="9">
        <v>45604.475497685184</v>
      </c>
      <c r="L2343" s="9">
        <v>45604.474282407406</v>
      </c>
      <c r="M2343" s="9">
        <v>45604.475497685184</v>
      </c>
      <c r="N2343" t="s">
        <v>62</v>
      </c>
      <c r="O2343" t="s">
        <v>62</v>
      </c>
      <c r="P2343" s="8">
        <v>45604</v>
      </c>
      <c r="Q2343" t="s">
        <v>3864</v>
      </c>
      <c r="R2343" t="s">
        <v>4726</v>
      </c>
      <c r="S2343" t="s">
        <v>3712</v>
      </c>
      <c r="V2343">
        <v>554834443130</v>
      </c>
      <c r="Y2343" t="s">
        <v>3713</v>
      </c>
      <c r="Z2343" t="s">
        <v>106</v>
      </c>
      <c r="AA2343" t="s">
        <v>440</v>
      </c>
      <c r="AB2343" t="s">
        <v>3118</v>
      </c>
      <c r="AC2343">
        <v>88819799</v>
      </c>
      <c r="AD2343" t="s">
        <v>3714</v>
      </c>
      <c r="AE2343" t="s">
        <v>3715</v>
      </c>
      <c r="AF2343">
        <v>4145</v>
      </c>
      <c r="AM2343" t="s">
        <v>222</v>
      </c>
      <c r="AN2343" t="s">
        <v>108</v>
      </c>
      <c r="AP2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Row],[Comentário]]=back!C2344,back!B2344,""))))))))</f>
        <v/>
      </c>
      <c r="AQ2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4" spans="1:44" x14ac:dyDescent="0.25">
      <c r="A2344" t="s">
        <v>5298</v>
      </c>
      <c r="B2344">
        <v>133492802</v>
      </c>
      <c r="C2344" t="s">
        <v>62</v>
      </c>
      <c r="E2344">
        <v>27543616</v>
      </c>
      <c r="F2344" t="s">
        <v>3551</v>
      </c>
      <c r="G2344" t="s">
        <v>101</v>
      </c>
      <c r="I2344">
        <v>40502339</v>
      </c>
      <c r="J2344" t="s">
        <v>3550</v>
      </c>
      <c r="K2344" s="9">
        <v>45604.471655092595</v>
      </c>
      <c r="L2344" s="9">
        <v>45604.470833333333</v>
      </c>
      <c r="M2344" s="9">
        <v>45604.471655092595</v>
      </c>
      <c r="N2344" t="s">
        <v>62</v>
      </c>
      <c r="O2344" t="s">
        <v>62</v>
      </c>
      <c r="P2344" s="8">
        <v>45604</v>
      </c>
      <c r="Q2344" t="s">
        <v>3868</v>
      </c>
      <c r="R2344" t="s">
        <v>4734</v>
      </c>
      <c r="S2344" t="s">
        <v>3552</v>
      </c>
      <c r="Z2344" t="s">
        <v>106</v>
      </c>
      <c r="AA2344" t="s">
        <v>440</v>
      </c>
      <c r="AB2344" t="s">
        <v>2572</v>
      </c>
      <c r="AC2344">
        <v>89110001</v>
      </c>
      <c r="AD2344" t="s">
        <v>3553</v>
      </c>
      <c r="AE2344" t="s">
        <v>3554</v>
      </c>
      <c r="AF2344">
        <v>600</v>
      </c>
      <c r="AM2344" t="s">
        <v>222</v>
      </c>
      <c r="AN2344" t="s">
        <v>108</v>
      </c>
      <c r="AP2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Row],[Comentário]]=back!C2345,back!B2345,""))))))))</f>
        <v/>
      </c>
      <c r="AQ2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5" spans="1:44" x14ac:dyDescent="0.25">
      <c r="A2345" t="s">
        <v>5298</v>
      </c>
      <c r="B2345">
        <v>133492783</v>
      </c>
      <c r="C2345" t="s">
        <v>62</v>
      </c>
      <c r="E2345">
        <v>27543616</v>
      </c>
      <c r="F2345" t="s">
        <v>3551</v>
      </c>
      <c r="G2345" t="s">
        <v>101</v>
      </c>
      <c r="I2345">
        <v>40502339</v>
      </c>
      <c r="J2345" t="s">
        <v>3550</v>
      </c>
      <c r="K2345" s="9">
        <v>45604.471574074072</v>
      </c>
      <c r="L2345" s="9">
        <v>45604.470289351855</v>
      </c>
      <c r="M2345" s="9">
        <v>45604.471585648149</v>
      </c>
      <c r="N2345" t="s">
        <v>62</v>
      </c>
      <c r="O2345" t="s">
        <v>62</v>
      </c>
      <c r="P2345" s="8">
        <v>45604</v>
      </c>
      <c r="Q2345" t="s">
        <v>3864</v>
      </c>
      <c r="R2345" t="s">
        <v>4735</v>
      </c>
      <c r="S2345" t="s">
        <v>3552</v>
      </c>
      <c r="Z2345" t="s">
        <v>106</v>
      </c>
      <c r="AA2345" t="s">
        <v>440</v>
      </c>
      <c r="AB2345" t="s">
        <v>2572</v>
      </c>
      <c r="AC2345">
        <v>89110001</v>
      </c>
      <c r="AD2345" t="s">
        <v>3553</v>
      </c>
      <c r="AE2345" t="s">
        <v>3554</v>
      </c>
      <c r="AF2345">
        <v>600</v>
      </c>
      <c r="AM2345" t="s">
        <v>222</v>
      </c>
      <c r="AN2345" t="s">
        <v>108</v>
      </c>
      <c r="AP2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Row],[Comentário]]=back!C2346,back!B2346,""))))))))</f>
        <v/>
      </c>
      <c r="AQ2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6" spans="1:44" x14ac:dyDescent="0.25">
      <c r="A2346" t="s">
        <v>5298</v>
      </c>
      <c r="B2346">
        <v>133490831</v>
      </c>
      <c r="C2346" t="s">
        <v>62</v>
      </c>
      <c r="E2346">
        <v>27543580</v>
      </c>
      <c r="F2346" t="s">
        <v>1511</v>
      </c>
      <c r="G2346" t="s">
        <v>101</v>
      </c>
      <c r="I2346">
        <v>40502326</v>
      </c>
      <c r="J2346" t="s">
        <v>1510</v>
      </c>
      <c r="K2346" s="9">
        <v>45604.46402777778</v>
      </c>
      <c r="L2346" s="9">
        <v>45604.463483796295</v>
      </c>
      <c r="M2346" s="9">
        <v>45604.46402777778</v>
      </c>
      <c r="N2346" t="s">
        <v>62</v>
      </c>
      <c r="O2346" t="s">
        <v>62</v>
      </c>
      <c r="P2346" s="8">
        <v>45604</v>
      </c>
      <c r="Q2346" t="s">
        <v>3864</v>
      </c>
      <c r="R2346" t="s">
        <v>4592</v>
      </c>
      <c r="S2346" t="s">
        <v>1512</v>
      </c>
      <c r="T2346" t="s">
        <v>1513</v>
      </c>
      <c r="V2346">
        <v>551146467098</v>
      </c>
      <c r="Y2346" t="s">
        <v>1514</v>
      </c>
      <c r="Z2346" t="s">
        <v>106</v>
      </c>
      <c r="AA2346" t="s">
        <v>107</v>
      </c>
      <c r="AB2346" t="s">
        <v>235</v>
      </c>
      <c r="AC2346">
        <v>8597630</v>
      </c>
      <c r="AD2346" t="s">
        <v>1515</v>
      </c>
      <c r="AE2346" t="s">
        <v>1516</v>
      </c>
      <c r="AF2346">
        <v>537</v>
      </c>
      <c r="AM2346" t="s">
        <v>222</v>
      </c>
      <c r="AN2346" t="s">
        <v>108</v>
      </c>
      <c r="AP2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Row],[Comentário]]=back!C2347,back!B2347,""))))))))</f>
        <v/>
      </c>
      <c r="AQ2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7" spans="1:44" x14ac:dyDescent="0.25">
      <c r="A2347" t="s">
        <v>5298</v>
      </c>
      <c r="B2347">
        <v>133490518</v>
      </c>
      <c r="C2347" t="s">
        <v>62</v>
      </c>
      <c r="E2347">
        <v>27543535</v>
      </c>
      <c r="F2347" t="s">
        <v>3556</v>
      </c>
      <c r="G2347" t="s">
        <v>101</v>
      </c>
      <c r="I2347">
        <v>40502310</v>
      </c>
      <c r="J2347" t="s">
        <v>3555</v>
      </c>
      <c r="K2347" s="9">
        <v>45604.462800925925</v>
      </c>
      <c r="L2347" s="9">
        <v>45604.461585648147</v>
      </c>
      <c r="M2347" s="9">
        <v>45604.462800925925</v>
      </c>
      <c r="N2347" t="s">
        <v>62</v>
      </c>
      <c r="O2347" t="s">
        <v>62</v>
      </c>
      <c r="P2347" s="8">
        <v>45604</v>
      </c>
      <c r="Q2347" t="s">
        <v>3864</v>
      </c>
      <c r="R2347" t="s">
        <v>4582</v>
      </c>
      <c r="S2347" t="s">
        <v>3557</v>
      </c>
      <c r="Y2347" t="s">
        <v>3558</v>
      </c>
      <c r="Z2347" t="s">
        <v>106</v>
      </c>
      <c r="AA2347" t="s">
        <v>107</v>
      </c>
      <c r="AB2347" t="s">
        <v>837</v>
      </c>
      <c r="AC2347">
        <v>13240000</v>
      </c>
      <c r="AD2347" t="s">
        <v>3559</v>
      </c>
      <c r="AE2347" t="s">
        <v>3560</v>
      </c>
      <c r="AF2347">
        <v>0</v>
      </c>
      <c r="AG2347" t="s">
        <v>3561</v>
      </c>
      <c r="AM2347" t="s">
        <v>222</v>
      </c>
      <c r="AN2347" t="s">
        <v>1474</v>
      </c>
      <c r="AP2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Row],[Comentário]]=back!C2348,back!B2348,""))))))))</f>
        <v/>
      </c>
      <c r="AQ2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8" spans="1:44" x14ac:dyDescent="0.25">
      <c r="A2348" t="s">
        <v>5298</v>
      </c>
      <c r="B2348">
        <v>133489501</v>
      </c>
      <c r="C2348" t="s">
        <v>62</v>
      </c>
      <c r="E2348">
        <v>27543517</v>
      </c>
      <c r="F2348" t="s">
        <v>3848</v>
      </c>
      <c r="G2348" t="s">
        <v>101</v>
      </c>
      <c r="I2348">
        <v>40502297</v>
      </c>
      <c r="J2348" t="s">
        <v>3847</v>
      </c>
      <c r="K2348" s="9">
        <v>45604.458993055552</v>
      </c>
      <c r="L2348" s="9">
        <v>45604.457951388889</v>
      </c>
      <c r="M2348" s="9">
        <v>45604.458993055552</v>
      </c>
      <c r="N2348" t="s">
        <v>62</v>
      </c>
      <c r="O2348" t="s">
        <v>62</v>
      </c>
      <c r="P2348" s="8">
        <v>45604</v>
      </c>
      <c r="Q2348" t="s">
        <v>3864</v>
      </c>
      <c r="R2348" t="s">
        <v>4736</v>
      </c>
      <c r="S2348" t="s">
        <v>3849</v>
      </c>
      <c r="T2348" t="s">
        <v>3850</v>
      </c>
      <c r="Y2348" t="s">
        <v>3851</v>
      </c>
      <c r="Z2348" t="s">
        <v>106</v>
      </c>
      <c r="AA2348" t="s">
        <v>440</v>
      </c>
      <c r="AB2348" t="s">
        <v>969</v>
      </c>
      <c r="AC2348">
        <v>88316002</v>
      </c>
      <c r="AD2348" t="s">
        <v>3852</v>
      </c>
      <c r="AE2348" t="s">
        <v>3853</v>
      </c>
      <c r="AF2348">
        <v>4670</v>
      </c>
      <c r="AG2348" t="s">
        <v>3854</v>
      </c>
      <c r="AM2348" t="s">
        <v>222</v>
      </c>
      <c r="AN2348" t="s">
        <v>261</v>
      </c>
      <c r="AP2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Row],[Comentário]]=back!C2349,back!B2349,""))))))))</f>
        <v/>
      </c>
      <c r="AQ2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9" spans="1:44" x14ac:dyDescent="0.25">
      <c r="A2349" t="s">
        <v>5298</v>
      </c>
      <c r="B2349">
        <v>133489018</v>
      </c>
      <c r="C2349" t="s">
        <v>62</v>
      </c>
      <c r="E2349">
        <v>27543517</v>
      </c>
      <c r="F2349" t="s">
        <v>3848</v>
      </c>
      <c r="G2349" t="s">
        <v>101</v>
      </c>
      <c r="I2349">
        <v>40502297</v>
      </c>
      <c r="J2349" t="s">
        <v>3847</v>
      </c>
      <c r="K2349" s="9">
        <v>45604.457187499997</v>
      </c>
      <c r="L2349" s="9">
        <v>45604.456574074073</v>
      </c>
      <c r="M2349" s="9">
        <v>45604.457187499997</v>
      </c>
      <c r="N2349" t="s">
        <v>62</v>
      </c>
      <c r="O2349" t="s">
        <v>62</v>
      </c>
      <c r="P2349" s="8">
        <v>45604</v>
      </c>
      <c r="Q2349" t="s">
        <v>3864</v>
      </c>
      <c r="R2349" t="s">
        <v>4737</v>
      </c>
      <c r="S2349" t="s">
        <v>3849</v>
      </c>
      <c r="T2349" t="s">
        <v>3850</v>
      </c>
      <c r="Y2349" t="s">
        <v>3851</v>
      </c>
      <c r="Z2349" t="s">
        <v>106</v>
      </c>
      <c r="AA2349" t="s">
        <v>440</v>
      </c>
      <c r="AB2349" t="s">
        <v>969</v>
      </c>
      <c r="AC2349">
        <v>88316002</v>
      </c>
      <c r="AD2349" t="s">
        <v>3852</v>
      </c>
      <c r="AE2349" t="s">
        <v>3853</v>
      </c>
      <c r="AF2349">
        <v>4670</v>
      </c>
      <c r="AG2349" t="s">
        <v>3854</v>
      </c>
      <c r="AM2349" t="s">
        <v>222</v>
      </c>
      <c r="AN2349" t="s">
        <v>261</v>
      </c>
      <c r="AP2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Row],[Comentário]]=back!C2350,back!B2350,""))))))))</f>
        <v/>
      </c>
      <c r="AQ2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0" spans="1:44" x14ac:dyDescent="0.25">
      <c r="A2350" t="s">
        <v>5298</v>
      </c>
      <c r="B2350">
        <v>133488600</v>
      </c>
      <c r="C2350" t="s">
        <v>62</v>
      </c>
      <c r="E2350">
        <v>27543458</v>
      </c>
      <c r="F2350" t="s">
        <v>3856</v>
      </c>
      <c r="G2350" t="s">
        <v>101</v>
      </c>
      <c r="I2350">
        <v>40502286</v>
      </c>
      <c r="J2350" t="s">
        <v>3855</v>
      </c>
      <c r="K2350" s="9">
        <v>45604.455706018518</v>
      </c>
      <c r="L2350" s="9">
        <v>45604.455439814818</v>
      </c>
      <c r="M2350" s="9">
        <v>45604.455717592595</v>
      </c>
      <c r="N2350" t="s">
        <v>62</v>
      </c>
      <c r="O2350" t="s">
        <v>62</v>
      </c>
      <c r="P2350" s="8">
        <v>45604</v>
      </c>
      <c r="Q2350" t="s">
        <v>3864</v>
      </c>
      <c r="R2350" t="s">
        <v>4738</v>
      </c>
      <c r="S2350" t="s">
        <v>3857</v>
      </c>
      <c r="Y2350" t="s">
        <v>3858</v>
      </c>
      <c r="Z2350" t="s">
        <v>106</v>
      </c>
      <c r="AA2350" t="s">
        <v>107</v>
      </c>
      <c r="AB2350" t="s">
        <v>110</v>
      </c>
      <c r="AC2350">
        <v>3508010</v>
      </c>
      <c r="AD2350" t="s">
        <v>3859</v>
      </c>
      <c r="AE2350" t="s">
        <v>3860</v>
      </c>
      <c r="AF2350">
        <v>822</v>
      </c>
      <c r="AG2350" t="s">
        <v>3861</v>
      </c>
      <c r="AM2350" t="s">
        <v>222</v>
      </c>
      <c r="AN2350" t="s">
        <v>108</v>
      </c>
      <c r="AP2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Row],[Comentário]]=back!C2351,back!B2351,""))))))))</f>
        <v/>
      </c>
      <c r="AQ2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1" spans="1:44" x14ac:dyDescent="0.25">
      <c r="A2351" t="s">
        <v>5298</v>
      </c>
      <c r="B2351">
        <v>133487852</v>
      </c>
      <c r="C2351" t="s">
        <v>62</v>
      </c>
      <c r="E2351">
        <v>27543458</v>
      </c>
      <c r="F2351" t="s">
        <v>3856</v>
      </c>
      <c r="G2351" t="s">
        <v>101</v>
      </c>
      <c r="I2351">
        <v>40502286</v>
      </c>
      <c r="J2351" t="s">
        <v>3855</v>
      </c>
      <c r="K2351" s="9">
        <v>45604.452939814815</v>
      </c>
      <c r="L2351" s="9">
        <v>45604.452685185184</v>
      </c>
      <c r="M2351" s="9">
        <v>45604.452939814815</v>
      </c>
      <c r="N2351" t="s">
        <v>62</v>
      </c>
      <c r="O2351" t="s">
        <v>62</v>
      </c>
      <c r="P2351" s="8">
        <v>45604</v>
      </c>
      <c r="Q2351" t="s">
        <v>3864</v>
      </c>
      <c r="R2351" t="s">
        <v>4738</v>
      </c>
      <c r="S2351" t="s">
        <v>3857</v>
      </c>
      <c r="Y2351" t="s">
        <v>3858</v>
      </c>
      <c r="Z2351" t="s">
        <v>106</v>
      </c>
      <c r="AA2351" t="s">
        <v>107</v>
      </c>
      <c r="AB2351" t="s">
        <v>110</v>
      </c>
      <c r="AC2351">
        <v>3508010</v>
      </c>
      <c r="AD2351" t="s">
        <v>3859</v>
      </c>
      <c r="AE2351" t="s">
        <v>3860</v>
      </c>
      <c r="AF2351">
        <v>822</v>
      </c>
      <c r="AG2351" t="s">
        <v>3861</v>
      </c>
      <c r="AM2351" t="s">
        <v>222</v>
      </c>
      <c r="AN2351" t="s">
        <v>108</v>
      </c>
      <c r="AP2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Row],[Comentário]]=back!C2352,back!B2352,""))))))))</f>
        <v/>
      </c>
      <c r="AQ2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2" spans="1:44" x14ac:dyDescent="0.25">
      <c r="A2352" t="s">
        <v>5298</v>
      </c>
      <c r="B2352">
        <v>133487510</v>
      </c>
      <c r="C2352" t="s">
        <v>62</v>
      </c>
      <c r="E2352">
        <v>27543421</v>
      </c>
      <c r="F2352" t="s">
        <v>218</v>
      </c>
      <c r="G2352" t="s">
        <v>101</v>
      </c>
      <c r="I2352">
        <v>40502277</v>
      </c>
      <c r="J2352" t="s">
        <v>217</v>
      </c>
      <c r="K2352" s="9">
        <v>45604.451620370368</v>
      </c>
      <c r="L2352" s="9">
        <v>45604.450694444444</v>
      </c>
      <c r="M2352" s="9">
        <v>45604.451620370368</v>
      </c>
      <c r="N2352" t="s">
        <v>62</v>
      </c>
      <c r="O2352" t="s">
        <v>62</v>
      </c>
      <c r="P2352" s="8">
        <v>45604</v>
      </c>
      <c r="Q2352" t="s">
        <v>3868</v>
      </c>
      <c r="R2352" t="s">
        <v>4739</v>
      </c>
      <c r="S2352" t="s">
        <v>219</v>
      </c>
      <c r="T2352" t="s">
        <v>220</v>
      </c>
      <c r="Y2352" t="s">
        <v>221</v>
      </c>
      <c r="Z2352" t="s">
        <v>106</v>
      </c>
      <c r="AA2352" t="s">
        <v>107</v>
      </c>
      <c r="AB2352" t="s">
        <v>110</v>
      </c>
      <c r="AC2352">
        <v>2912010</v>
      </c>
      <c r="AD2352" t="s">
        <v>223</v>
      </c>
      <c r="AE2352" t="s">
        <v>224</v>
      </c>
      <c r="AF2352">
        <v>55</v>
      </c>
      <c r="AM2352" t="s">
        <v>222</v>
      </c>
      <c r="AN2352" t="s">
        <v>108</v>
      </c>
      <c r="AP2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Row],[Comentário]]=back!C2353,back!B2353,""))))))))</f>
        <v/>
      </c>
      <c r="AQ2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3" spans="1:44" x14ac:dyDescent="0.25">
      <c r="A2353" t="s">
        <v>5298</v>
      </c>
      <c r="B2353">
        <v>133487412</v>
      </c>
      <c r="C2353" t="s">
        <v>62</v>
      </c>
      <c r="E2353">
        <v>27543421</v>
      </c>
      <c r="F2353" t="s">
        <v>218</v>
      </c>
      <c r="G2353" t="s">
        <v>101</v>
      </c>
      <c r="I2353">
        <v>40502277</v>
      </c>
      <c r="J2353" t="s">
        <v>217</v>
      </c>
      <c r="K2353" s="9">
        <v>45604.451192129629</v>
      </c>
      <c r="L2353" s="9">
        <v>45604.450659722221</v>
      </c>
      <c r="M2353" s="9">
        <v>45604.451192129629</v>
      </c>
      <c r="N2353" t="s">
        <v>62</v>
      </c>
      <c r="O2353" t="s">
        <v>62</v>
      </c>
      <c r="P2353" s="8">
        <v>45604</v>
      </c>
      <c r="Q2353" t="s">
        <v>3864</v>
      </c>
      <c r="R2353" t="s">
        <v>4740</v>
      </c>
      <c r="S2353" t="s">
        <v>219</v>
      </c>
      <c r="T2353" t="s">
        <v>220</v>
      </c>
      <c r="Y2353" t="s">
        <v>221</v>
      </c>
      <c r="Z2353" t="s">
        <v>106</v>
      </c>
      <c r="AA2353" t="s">
        <v>107</v>
      </c>
      <c r="AB2353" t="s">
        <v>110</v>
      </c>
      <c r="AC2353">
        <v>2912010</v>
      </c>
      <c r="AD2353" t="s">
        <v>223</v>
      </c>
      <c r="AE2353" t="s">
        <v>224</v>
      </c>
      <c r="AF2353">
        <v>55</v>
      </c>
      <c r="AM2353" t="s">
        <v>222</v>
      </c>
      <c r="AN2353" t="s">
        <v>108</v>
      </c>
      <c r="AP2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Row],[Comentário]]=back!C2354,back!B2354,""))))))))</f>
        <v/>
      </c>
      <c r="AQ2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4" spans="1:44" x14ac:dyDescent="0.25">
      <c r="A2354" t="s">
        <v>5298</v>
      </c>
      <c r="B2354">
        <v>133486666</v>
      </c>
      <c r="C2354" t="s">
        <v>62</v>
      </c>
      <c r="E2354">
        <v>27543366</v>
      </c>
      <c r="F2354" t="s">
        <v>1507</v>
      </c>
      <c r="G2354" t="s">
        <v>101</v>
      </c>
      <c r="I2354">
        <v>40502250</v>
      </c>
      <c r="J2354" t="s">
        <v>1506</v>
      </c>
      <c r="K2354" s="9">
        <v>45604.448449074072</v>
      </c>
      <c r="L2354" s="9">
        <v>45604.448078703703</v>
      </c>
      <c r="M2354" s="9">
        <v>45604.448460648149</v>
      </c>
      <c r="N2354" t="s">
        <v>62</v>
      </c>
      <c r="O2354" t="s">
        <v>62</v>
      </c>
      <c r="P2354" s="8">
        <v>45604</v>
      </c>
      <c r="Q2354" t="s">
        <v>3864</v>
      </c>
      <c r="R2354" t="s">
        <v>4741</v>
      </c>
      <c r="S2354" t="s">
        <v>4914</v>
      </c>
      <c r="Y2354" t="s">
        <v>1508</v>
      </c>
      <c r="Z2354" t="s">
        <v>106</v>
      </c>
      <c r="AA2354" t="s">
        <v>107</v>
      </c>
      <c r="AB2354" t="s">
        <v>110</v>
      </c>
      <c r="AC2354">
        <v>3041090</v>
      </c>
      <c r="AD2354" t="s">
        <v>809</v>
      </c>
      <c r="AE2354" t="s">
        <v>1509</v>
      </c>
      <c r="AF2354">
        <v>176</v>
      </c>
      <c r="AM2354" t="s">
        <v>222</v>
      </c>
      <c r="AN2354" t="s">
        <v>261</v>
      </c>
      <c r="AP2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Row],[Comentário]]=back!C2355,back!B2355,""))))))))</f>
        <v/>
      </c>
      <c r="AQ2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5" spans="1:44" x14ac:dyDescent="0.25">
      <c r="A2355" t="s">
        <v>5298</v>
      </c>
      <c r="B2355">
        <v>133486232</v>
      </c>
      <c r="C2355" t="s">
        <v>62</v>
      </c>
      <c r="E2355">
        <v>27543274</v>
      </c>
      <c r="F2355" t="s">
        <v>3726</v>
      </c>
      <c r="G2355" t="s">
        <v>101</v>
      </c>
      <c r="I2355">
        <v>40502232</v>
      </c>
      <c r="J2355" t="s">
        <v>3725</v>
      </c>
      <c r="K2355" s="9">
        <v>45604.446793981479</v>
      </c>
      <c r="L2355" s="9">
        <v>45604.446168981478</v>
      </c>
      <c r="M2355" s="9">
        <v>45604.446793981479</v>
      </c>
      <c r="N2355" t="s">
        <v>62</v>
      </c>
      <c r="O2355" t="s">
        <v>62</v>
      </c>
      <c r="P2355" s="8">
        <v>45604</v>
      </c>
      <c r="Q2355" t="s">
        <v>3864</v>
      </c>
      <c r="R2355" t="s">
        <v>4675</v>
      </c>
      <c r="S2355" t="s">
        <v>3727</v>
      </c>
      <c r="T2355" t="s">
        <v>3728</v>
      </c>
      <c r="Y2355" t="s">
        <v>3729</v>
      </c>
      <c r="Z2355" t="s">
        <v>106</v>
      </c>
      <c r="AA2355" t="s">
        <v>720</v>
      </c>
      <c r="AB2355" t="s">
        <v>3730</v>
      </c>
      <c r="AC2355">
        <v>67035330</v>
      </c>
      <c r="AD2355" t="s">
        <v>1427</v>
      </c>
      <c r="AE2355" t="s">
        <v>3731</v>
      </c>
      <c r="AF2355">
        <v>0</v>
      </c>
      <c r="AG2355" t="s">
        <v>3732</v>
      </c>
      <c r="AM2355" t="s">
        <v>222</v>
      </c>
      <c r="AN2355" t="s">
        <v>108</v>
      </c>
      <c r="AP2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Row],[Comentário]]=back!C2356,back!B2356,""))))))))</f>
        <v/>
      </c>
      <c r="AQ2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6" spans="1:44" x14ac:dyDescent="0.25">
      <c r="A2356" t="s">
        <v>5298</v>
      </c>
      <c r="B2356">
        <v>133482441</v>
      </c>
      <c r="C2356" t="s">
        <v>62</v>
      </c>
      <c r="E2356">
        <v>27542836</v>
      </c>
      <c r="F2356" t="s">
        <v>1498</v>
      </c>
      <c r="G2356" t="s">
        <v>101</v>
      </c>
      <c r="I2356">
        <v>40501917</v>
      </c>
      <c r="J2356" t="s">
        <v>1497</v>
      </c>
      <c r="K2356" s="9">
        <v>45604.432696759257</v>
      </c>
      <c r="L2356" s="9">
        <v>45604.432210648149</v>
      </c>
      <c r="M2356" s="9">
        <v>45604.432696759257</v>
      </c>
      <c r="N2356" t="s">
        <v>62</v>
      </c>
      <c r="O2356" t="s">
        <v>62</v>
      </c>
      <c r="P2356" s="8">
        <v>45604</v>
      </c>
      <c r="Q2356" t="s">
        <v>3864</v>
      </c>
      <c r="R2356" t="s">
        <v>4014</v>
      </c>
      <c r="S2356" t="s">
        <v>1499</v>
      </c>
      <c r="T2356" t="s">
        <v>1500</v>
      </c>
      <c r="Y2356" t="s">
        <v>1501</v>
      </c>
      <c r="Z2356" t="s">
        <v>106</v>
      </c>
      <c r="AA2356" t="s">
        <v>440</v>
      </c>
      <c r="AB2356" t="s">
        <v>1502</v>
      </c>
      <c r="AC2356">
        <v>89135000</v>
      </c>
      <c r="AD2356" t="s">
        <v>1503</v>
      </c>
      <c r="AE2356" t="s">
        <v>1504</v>
      </c>
      <c r="AF2356">
        <v>0</v>
      </c>
      <c r="AG2356" t="s">
        <v>1505</v>
      </c>
      <c r="AM2356" t="s">
        <v>222</v>
      </c>
      <c r="AN2356" t="s">
        <v>108</v>
      </c>
      <c r="AP2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Row],[Comentário]]=back!C2357,back!B2357,""))))))))</f>
        <v/>
      </c>
      <c r="AQ2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7" spans="1:44" x14ac:dyDescent="0.25">
      <c r="A2357" t="s">
        <v>5298</v>
      </c>
      <c r="B2357">
        <v>133481983</v>
      </c>
      <c r="C2357" t="s">
        <v>62</v>
      </c>
      <c r="E2357">
        <v>27542812</v>
      </c>
      <c r="F2357" t="s">
        <v>3563</v>
      </c>
      <c r="G2357" t="s">
        <v>101</v>
      </c>
      <c r="I2357">
        <v>40501869</v>
      </c>
      <c r="J2357" t="s">
        <v>3562</v>
      </c>
      <c r="K2357" s="9">
        <v>45604.430983796294</v>
      </c>
      <c r="L2357" s="9">
        <v>45604.429861111108</v>
      </c>
      <c r="M2357" s="9">
        <v>45604.430983796294</v>
      </c>
      <c r="N2357" t="s">
        <v>62</v>
      </c>
      <c r="O2357" t="s">
        <v>62</v>
      </c>
      <c r="P2357" s="8">
        <v>45604</v>
      </c>
      <c r="Q2357" t="s">
        <v>3868</v>
      </c>
      <c r="R2357" t="s">
        <v>4742</v>
      </c>
      <c r="S2357" t="s">
        <v>3564</v>
      </c>
      <c r="Y2357" t="s">
        <v>3565</v>
      </c>
      <c r="Z2357" t="s">
        <v>106</v>
      </c>
      <c r="AA2357" t="s">
        <v>148</v>
      </c>
      <c r="AB2357" t="s">
        <v>510</v>
      </c>
      <c r="AC2357">
        <v>25625017</v>
      </c>
      <c r="AD2357" t="s">
        <v>3566</v>
      </c>
      <c r="AE2357" t="s">
        <v>3567</v>
      </c>
      <c r="AF2357">
        <v>608</v>
      </c>
      <c r="AG2357" t="s">
        <v>3568</v>
      </c>
      <c r="AM2357" t="s">
        <v>222</v>
      </c>
      <c r="AN2357" t="s">
        <v>108</v>
      </c>
      <c r="AP2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Row],[Comentário]]=back!C2358,back!B2358,""))))))))</f>
        <v/>
      </c>
      <c r="AQ2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8" spans="1:44" x14ac:dyDescent="0.25">
      <c r="A2358" t="s">
        <v>5298</v>
      </c>
      <c r="B2358">
        <v>133481720</v>
      </c>
      <c r="C2358" t="s">
        <v>62</v>
      </c>
      <c r="E2358">
        <v>27542812</v>
      </c>
      <c r="F2358" t="s">
        <v>3563</v>
      </c>
      <c r="G2358" t="s">
        <v>101</v>
      </c>
      <c r="I2358">
        <v>40501869</v>
      </c>
      <c r="J2358" t="s">
        <v>3562</v>
      </c>
      <c r="K2358" s="9">
        <v>45604.429895833331</v>
      </c>
      <c r="L2358" s="9">
        <v>45604.429467592592</v>
      </c>
      <c r="M2358" s="9">
        <v>45604.429895833331</v>
      </c>
      <c r="N2358" t="s">
        <v>62</v>
      </c>
      <c r="O2358" t="s">
        <v>62</v>
      </c>
      <c r="P2358" s="8">
        <v>45604</v>
      </c>
      <c r="Q2358" t="s">
        <v>3864</v>
      </c>
      <c r="R2358" t="s">
        <v>4743</v>
      </c>
      <c r="S2358" t="s">
        <v>3564</v>
      </c>
      <c r="Y2358" t="s">
        <v>3565</v>
      </c>
      <c r="Z2358" t="s">
        <v>106</v>
      </c>
      <c r="AA2358" t="s">
        <v>148</v>
      </c>
      <c r="AB2358" t="s">
        <v>510</v>
      </c>
      <c r="AC2358">
        <v>25625017</v>
      </c>
      <c r="AD2358" t="s">
        <v>3566</v>
      </c>
      <c r="AE2358" t="s">
        <v>3567</v>
      </c>
      <c r="AF2358">
        <v>608</v>
      </c>
      <c r="AG2358" t="s">
        <v>3568</v>
      </c>
      <c r="AM2358" t="s">
        <v>222</v>
      </c>
      <c r="AN2358" t="s">
        <v>108</v>
      </c>
      <c r="AP2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Row],[Comentário]]=back!C2359,back!B2359,""))))))))</f>
        <v/>
      </c>
      <c r="AQ2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9" spans="1:44" x14ac:dyDescent="0.25">
      <c r="A2359" t="s">
        <v>5298</v>
      </c>
      <c r="B2359">
        <v>133481768</v>
      </c>
      <c r="C2359" t="s">
        <v>62</v>
      </c>
      <c r="E2359">
        <v>27542812</v>
      </c>
      <c r="F2359" t="s">
        <v>3563</v>
      </c>
      <c r="G2359" t="s">
        <v>101</v>
      </c>
      <c r="I2359">
        <v>40501869</v>
      </c>
      <c r="J2359" t="s">
        <v>3562</v>
      </c>
      <c r="K2359" s="9">
        <v>45604.430104166669</v>
      </c>
      <c r="L2359" s="9">
        <v>45604.429166666669</v>
      </c>
      <c r="M2359" s="9">
        <v>45604.430104166669</v>
      </c>
      <c r="N2359" t="s">
        <v>62</v>
      </c>
      <c r="O2359" t="s">
        <v>62</v>
      </c>
      <c r="P2359" s="8">
        <v>45604</v>
      </c>
      <c r="Q2359" t="s">
        <v>3864</v>
      </c>
      <c r="R2359" t="s">
        <v>4744</v>
      </c>
      <c r="S2359" t="s">
        <v>3564</v>
      </c>
      <c r="Y2359" t="s">
        <v>3565</v>
      </c>
      <c r="Z2359" t="s">
        <v>106</v>
      </c>
      <c r="AA2359" t="s">
        <v>148</v>
      </c>
      <c r="AB2359" t="s">
        <v>510</v>
      </c>
      <c r="AC2359">
        <v>25625017</v>
      </c>
      <c r="AD2359" t="s">
        <v>3566</v>
      </c>
      <c r="AE2359" t="s">
        <v>3567</v>
      </c>
      <c r="AF2359">
        <v>608</v>
      </c>
      <c r="AG2359" t="s">
        <v>3568</v>
      </c>
      <c r="AM2359" t="s">
        <v>222</v>
      </c>
      <c r="AN2359" t="s">
        <v>108</v>
      </c>
      <c r="AP2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Row],[Comentário]]=back!C2360,back!B2360,""))))))))</f>
        <v/>
      </c>
      <c r="AQ2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0" spans="1:44" x14ac:dyDescent="0.25">
      <c r="A2360" t="s">
        <v>5298</v>
      </c>
      <c r="B2360">
        <v>133481302</v>
      </c>
      <c r="C2360" t="s">
        <v>62</v>
      </c>
      <c r="E2360">
        <v>27542812</v>
      </c>
      <c r="F2360" t="s">
        <v>3563</v>
      </c>
      <c r="G2360" t="s">
        <v>101</v>
      </c>
      <c r="I2360">
        <v>40501869</v>
      </c>
      <c r="J2360" t="s">
        <v>3562</v>
      </c>
      <c r="K2360" s="9">
        <v>45604.428194444445</v>
      </c>
      <c r="L2360" s="9">
        <v>45604.42800925926</v>
      </c>
      <c r="M2360" s="9">
        <v>45604.428194444445</v>
      </c>
      <c r="N2360" t="s">
        <v>62</v>
      </c>
      <c r="O2360" t="s">
        <v>62</v>
      </c>
      <c r="P2360" s="8">
        <v>45604</v>
      </c>
      <c r="Q2360" t="s">
        <v>3864</v>
      </c>
      <c r="R2360" t="s">
        <v>4743</v>
      </c>
      <c r="S2360" t="s">
        <v>3564</v>
      </c>
      <c r="Y2360" t="s">
        <v>3565</v>
      </c>
      <c r="Z2360" t="s">
        <v>106</v>
      </c>
      <c r="AA2360" t="s">
        <v>148</v>
      </c>
      <c r="AB2360" t="s">
        <v>510</v>
      </c>
      <c r="AC2360">
        <v>25625017</v>
      </c>
      <c r="AD2360" t="s">
        <v>3566</v>
      </c>
      <c r="AE2360" t="s">
        <v>3567</v>
      </c>
      <c r="AF2360">
        <v>608</v>
      </c>
      <c r="AG2360" t="s">
        <v>3568</v>
      </c>
      <c r="AM2360" t="s">
        <v>222</v>
      </c>
      <c r="AN2360" t="s">
        <v>108</v>
      </c>
      <c r="AP2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Row],[Comentário]]=back!C2361,back!B2361,""))))))))</f>
        <v/>
      </c>
      <c r="AQ2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1" spans="1:44" x14ac:dyDescent="0.25">
      <c r="A2361" t="s">
        <v>5298</v>
      </c>
      <c r="B2361">
        <v>133480905</v>
      </c>
      <c r="C2361" t="s">
        <v>62</v>
      </c>
      <c r="E2361">
        <v>27542789</v>
      </c>
      <c r="F2361" t="s">
        <v>1491</v>
      </c>
      <c r="G2361" t="s">
        <v>101</v>
      </c>
      <c r="I2361">
        <v>40501830</v>
      </c>
      <c r="J2361" t="s">
        <v>1490</v>
      </c>
      <c r="K2361" s="9">
        <v>45604.426712962966</v>
      </c>
      <c r="L2361" s="9">
        <v>45604.42628472222</v>
      </c>
      <c r="M2361" s="9">
        <v>45604.426712962966</v>
      </c>
      <c r="N2361" t="s">
        <v>62</v>
      </c>
      <c r="O2361" t="s">
        <v>62</v>
      </c>
      <c r="P2361" s="8">
        <v>45604</v>
      </c>
      <c r="Q2361" t="s">
        <v>3864</v>
      </c>
      <c r="R2361" t="s">
        <v>4745</v>
      </c>
      <c r="S2361" t="s">
        <v>1492</v>
      </c>
      <c r="T2361" t="s">
        <v>1493</v>
      </c>
      <c r="V2361">
        <v>551123624674</v>
      </c>
      <c r="Y2361" t="s">
        <v>1494</v>
      </c>
      <c r="Z2361" t="s">
        <v>106</v>
      </c>
      <c r="AA2361" t="s">
        <v>107</v>
      </c>
      <c r="AB2361" t="s">
        <v>110</v>
      </c>
      <c r="AC2361">
        <v>8030230</v>
      </c>
      <c r="AD2361" t="s">
        <v>1495</v>
      </c>
      <c r="AE2361" t="s">
        <v>1496</v>
      </c>
      <c r="AF2361">
        <v>7</v>
      </c>
      <c r="AM2361" t="s">
        <v>222</v>
      </c>
      <c r="AN2361" t="s">
        <v>261</v>
      </c>
      <c r="AP2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Row],[Comentário]]=back!C2362,back!B2362,""))))))))</f>
        <v/>
      </c>
      <c r="AQ2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2" spans="1:44" x14ac:dyDescent="0.25">
      <c r="A2362" t="s">
        <v>5298</v>
      </c>
      <c r="B2362">
        <v>133480696</v>
      </c>
      <c r="C2362" t="s">
        <v>62</v>
      </c>
      <c r="E2362">
        <v>27542789</v>
      </c>
      <c r="F2362" t="s">
        <v>1491</v>
      </c>
      <c r="G2362" t="s">
        <v>101</v>
      </c>
      <c r="I2362">
        <v>40501830</v>
      </c>
      <c r="J2362" t="s">
        <v>1490</v>
      </c>
      <c r="K2362" s="9">
        <v>45604.42591435185</v>
      </c>
      <c r="L2362" s="9">
        <v>45604.425787037035</v>
      </c>
      <c r="M2362" s="9">
        <v>45604.42591435185</v>
      </c>
      <c r="N2362" t="s">
        <v>62</v>
      </c>
      <c r="O2362" t="s">
        <v>62</v>
      </c>
      <c r="P2362" s="8">
        <v>45604</v>
      </c>
      <c r="Q2362" t="s">
        <v>3864</v>
      </c>
      <c r="R2362" t="s">
        <v>4746</v>
      </c>
      <c r="S2362" t="s">
        <v>1492</v>
      </c>
      <c r="T2362" t="s">
        <v>1493</v>
      </c>
      <c r="V2362">
        <v>551123624674</v>
      </c>
      <c r="Y2362" t="s">
        <v>1494</v>
      </c>
      <c r="Z2362" t="s">
        <v>106</v>
      </c>
      <c r="AA2362" t="s">
        <v>107</v>
      </c>
      <c r="AB2362" t="s">
        <v>110</v>
      </c>
      <c r="AC2362">
        <v>8030230</v>
      </c>
      <c r="AD2362" t="s">
        <v>1495</v>
      </c>
      <c r="AE2362" t="s">
        <v>1496</v>
      </c>
      <c r="AF2362">
        <v>7</v>
      </c>
      <c r="AM2362" t="s">
        <v>222</v>
      </c>
      <c r="AN2362" t="s">
        <v>261</v>
      </c>
      <c r="AP2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Row],[Comentário]]=back!C2363,back!B2363,""))))))))</f>
        <v/>
      </c>
      <c r="AQ2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3" spans="1:44" x14ac:dyDescent="0.25">
      <c r="A2363" t="s">
        <v>5298</v>
      </c>
      <c r="B2363">
        <v>133480668</v>
      </c>
      <c r="C2363" t="s">
        <v>62</v>
      </c>
      <c r="E2363">
        <v>27542789</v>
      </c>
      <c r="F2363" t="s">
        <v>1491</v>
      </c>
      <c r="G2363" t="s">
        <v>101</v>
      </c>
      <c r="I2363">
        <v>40501830</v>
      </c>
      <c r="J2363" t="s">
        <v>1490</v>
      </c>
      <c r="K2363" s="9">
        <v>45604.425810185188</v>
      </c>
      <c r="L2363" s="9">
        <v>45604.425428240742</v>
      </c>
      <c r="M2363" s="9">
        <v>45604.425821759258</v>
      </c>
      <c r="N2363" t="s">
        <v>62</v>
      </c>
      <c r="O2363" t="s">
        <v>62</v>
      </c>
      <c r="P2363" s="8">
        <v>45604</v>
      </c>
      <c r="Q2363" t="s">
        <v>3864</v>
      </c>
      <c r="R2363" t="s">
        <v>4678</v>
      </c>
      <c r="S2363" t="s">
        <v>1492</v>
      </c>
      <c r="T2363" t="s">
        <v>1493</v>
      </c>
      <c r="V2363">
        <v>551123624674</v>
      </c>
      <c r="Y2363" t="s">
        <v>1494</v>
      </c>
      <c r="Z2363" t="s">
        <v>106</v>
      </c>
      <c r="AA2363" t="s">
        <v>107</v>
      </c>
      <c r="AB2363" t="s">
        <v>110</v>
      </c>
      <c r="AC2363">
        <v>8030230</v>
      </c>
      <c r="AD2363" t="s">
        <v>1495</v>
      </c>
      <c r="AE2363" t="s">
        <v>1496</v>
      </c>
      <c r="AF2363">
        <v>7</v>
      </c>
      <c r="AM2363" t="s">
        <v>222</v>
      </c>
      <c r="AN2363" t="s">
        <v>261</v>
      </c>
      <c r="AP2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Row],[Comentário]]=back!C2364,back!B2364,""))))))))</f>
        <v/>
      </c>
      <c r="AQ2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4" spans="1:44" x14ac:dyDescent="0.25">
      <c r="A2364" t="s">
        <v>5298</v>
      </c>
      <c r="B2364">
        <v>133480112</v>
      </c>
      <c r="C2364" t="s">
        <v>62</v>
      </c>
      <c r="E2364">
        <v>27542767</v>
      </c>
      <c r="F2364" t="s">
        <v>3570</v>
      </c>
      <c r="G2364" t="s">
        <v>101</v>
      </c>
      <c r="I2364">
        <v>40501806</v>
      </c>
      <c r="J2364" t="s">
        <v>3569</v>
      </c>
      <c r="K2364" s="9">
        <v>45604.423738425925</v>
      </c>
      <c r="L2364" s="9">
        <v>45604.42291666667</v>
      </c>
      <c r="M2364" s="9">
        <v>45604.423738425925</v>
      </c>
      <c r="N2364" t="s">
        <v>62</v>
      </c>
      <c r="O2364" t="s">
        <v>62</v>
      </c>
      <c r="P2364" s="8">
        <v>45604</v>
      </c>
      <c r="Q2364" t="s">
        <v>3868</v>
      </c>
      <c r="R2364" t="s">
        <v>4747</v>
      </c>
      <c r="S2364" t="s">
        <v>3571</v>
      </c>
      <c r="T2364" t="s">
        <v>3572</v>
      </c>
      <c r="Y2364" t="s">
        <v>3573</v>
      </c>
      <c r="Z2364" t="s">
        <v>106</v>
      </c>
      <c r="AA2364" t="s">
        <v>613</v>
      </c>
      <c r="AB2364" t="s">
        <v>3574</v>
      </c>
      <c r="AC2364">
        <v>45140000</v>
      </c>
      <c r="AD2364" t="s">
        <v>161</v>
      </c>
      <c r="AE2364" t="s">
        <v>3575</v>
      </c>
      <c r="AF2364">
        <v>975</v>
      </c>
      <c r="AM2364" t="s">
        <v>222</v>
      </c>
      <c r="AN2364" t="s">
        <v>108</v>
      </c>
      <c r="AP2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Row],[Comentário]]=back!C2365,back!B2365,""))))))))</f>
        <v/>
      </c>
      <c r="AQ2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5" spans="1:44" x14ac:dyDescent="0.25">
      <c r="A2365" t="s">
        <v>5298</v>
      </c>
      <c r="B2365">
        <v>133479591</v>
      </c>
      <c r="C2365" t="s">
        <v>62</v>
      </c>
      <c r="E2365">
        <v>27542767</v>
      </c>
      <c r="F2365" t="s">
        <v>3570</v>
      </c>
      <c r="G2365" t="s">
        <v>101</v>
      </c>
      <c r="I2365">
        <v>40501806</v>
      </c>
      <c r="J2365" t="s">
        <v>3569</v>
      </c>
      <c r="K2365" s="9">
        <v>45604.421759259261</v>
      </c>
      <c r="L2365" s="9">
        <v>45604.421446759261</v>
      </c>
      <c r="M2365" s="9">
        <v>45604.421759259261</v>
      </c>
      <c r="N2365" t="s">
        <v>62</v>
      </c>
      <c r="O2365" t="s">
        <v>62</v>
      </c>
      <c r="P2365" s="8">
        <v>45604</v>
      </c>
      <c r="Q2365" t="s">
        <v>3864</v>
      </c>
      <c r="R2365" t="s">
        <v>4748</v>
      </c>
      <c r="S2365" t="s">
        <v>3571</v>
      </c>
      <c r="T2365" t="s">
        <v>3572</v>
      </c>
      <c r="Y2365" t="s">
        <v>3573</v>
      </c>
      <c r="Z2365" t="s">
        <v>106</v>
      </c>
      <c r="AA2365" t="s">
        <v>613</v>
      </c>
      <c r="AB2365" t="s">
        <v>3574</v>
      </c>
      <c r="AC2365">
        <v>45140000</v>
      </c>
      <c r="AD2365" t="s">
        <v>161</v>
      </c>
      <c r="AE2365" t="s">
        <v>3575</v>
      </c>
      <c r="AF2365">
        <v>975</v>
      </c>
      <c r="AM2365" t="s">
        <v>222</v>
      </c>
      <c r="AN2365" t="s">
        <v>108</v>
      </c>
      <c r="AP2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Row],[Comentário]]=back!C2366,back!B2366,""))))))))</f>
        <v/>
      </c>
      <c r="AQ2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6" spans="1:44" x14ac:dyDescent="0.25">
      <c r="A2366" t="s">
        <v>5298</v>
      </c>
      <c r="B2366">
        <v>133478942</v>
      </c>
      <c r="C2366" t="s">
        <v>62</v>
      </c>
      <c r="E2366">
        <v>27542767</v>
      </c>
      <c r="F2366" t="s">
        <v>3570</v>
      </c>
      <c r="G2366" t="s">
        <v>101</v>
      </c>
      <c r="I2366">
        <v>40501806</v>
      </c>
      <c r="J2366" t="s">
        <v>3569</v>
      </c>
      <c r="K2366" s="9">
        <v>45604.419502314813</v>
      </c>
      <c r="L2366" s="9">
        <v>45604.419328703705</v>
      </c>
      <c r="M2366" s="9">
        <v>45604.419502314813</v>
      </c>
      <c r="N2366" t="s">
        <v>62</v>
      </c>
      <c r="O2366" t="s">
        <v>62</v>
      </c>
      <c r="P2366" s="8">
        <v>45604</v>
      </c>
      <c r="Q2366" t="s">
        <v>3864</v>
      </c>
      <c r="R2366" t="s">
        <v>4749</v>
      </c>
      <c r="S2366" t="s">
        <v>3571</v>
      </c>
      <c r="T2366" t="s">
        <v>3572</v>
      </c>
      <c r="Y2366" t="s">
        <v>3573</v>
      </c>
      <c r="Z2366" t="s">
        <v>106</v>
      </c>
      <c r="AA2366" t="s">
        <v>613</v>
      </c>
      <c r="AB2366" t="s">
        <v>3574</v>
      </c>
      <c r="AC2366">
        <v>45140000</v>
      </c>
      <c r="AD2366" t="s">
        <v>161</v>
      </c>
      <c r="AE2366" t="s">
        <v>3575</v>
      </c>
      <c r="AF2366">
        <v>975</v>
      </c>
      <c r="AM2366" t="s">
        <v>222</v>
      </c>
      <c r="AN2366" t="s">
        <v>108</v>
      </c>
      <c r="AP2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Row],[Comentário]]=back!C2367,back!B2367,""))))))))</f>
        <v/>
      </c>
      <c r="AQ2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7" spans="1:44" x14ac:dyDescent="0.25">
      <c r="A2367" t="s">
        <v>5298</v>
      </c>
      <c r="B2367">
        <v>133478779</v>
      </c>
      <c r="C2367" t="s">
        <v>62</v>
      </c>
      <c r="E2367">
        <v>27542550</v>
      </c>
      <c r="F2367" t="s">
        <v>289</v>
      </c>
      <c r="G2367" t="s">
        <v>101</v>
      </c>
      <c r="I2367">
        <v>40501776</v>
      </c>
      <c r="J2367" t="s">
        <v>288</v>
      </c>
      <c r="K2367" s="9">
        <v>45604.419027777774</v>
      </c>
      <c r="L2367" s="9">
        <v>45604.416226851848</v>
      </c>
      <c r="M2367" s="9">
        <v>45604.419027777774</v>
      </c>
      <c r="N2367" t="s">
        <v>62</v>
      </c>
      <c r="O2367" t="s">
        <v>62</v>
      </c>
      <c r="P2367" s="8">
        <v>45604</v>
      </c>
      <c r="Q2367" t="s">
        <v>3864</v>
      </c>
      <c r="R2367" t="s">
        <v>3982</v>
      </c>
      <c r="S2367" t="s">
        <v>290</v>
      </c>
      <c r="Y2367" t="s">
        <v>291</v>
      </c>
      <c r="Z2367" t="s">
        <v>106</v>
      </c>
      <c r="AA2367" t="s">
        <v>107</v>
      </c>
      <c r="AB2367" t="s">
        <v>292</v>
      </c>
      <c r="AC2367">
        <v>13213009</v>
      </c>
      <c r="AD2367" t="s">
        <v>293</v>
      </c>
      <c r="AE2367" t="s">
        <v>294</v>
      </c>
      <c r="AF2367">
        <v>2000</v>
      </c>
      <c r="AM2367" t="s">
        <v>222</v>
      </c>
      <c r="AN2367" t="s">
        <v>108</v>
      </c>
      <c r="AP2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Row],[Comentário]]=back!C2368,back!B2368,""))))))))</f>
        <v/>
      </c>
      <c r="AQ2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8" spans="1:44" x14ac:dyDescent="0.25">
      <c r="A2368" t="s">
        <v>5298</v>
      </c>
      <c r="B2368">
        <v>133477632</v>
      </c>
      <c r="C2368" t="s">
        <v>62</v>
      </c>
      <c r="E2368">
        <v>27542550</v>
      </c>
      <c r="F2368" t="s">
        <v>289</v>
      </c>
      <c r="G2368" t="s">
        <v>101</v>
      </c>
      <c r="I2368">
        <v>40501776</v>
      </c>
      <c r="J2368" t="s">
        <v>288</v>
      </c>
      <c r="K2368" s="9">
        <v>45604.415046296293</v>
      </c>
      <c r="L2368" s="9">
        <v>45604.414537037039</v>
      </c>
      <c r="M2368" s="9">
        <v>45604.415046296293</v>
      </c>
      <c r="N2368" t="s">
        <v>62</v>
      </c>
      <c r="O2368" t="s">
        <v>62</v>
      </c>
      <c r="P2368" s="8">
        <v>45604</v>
      </c>
      <c r="Q2368" t="s">
        <v>3864</v>
      </c>
      <c r="R2368" t="s">
        <v>3982</v>
      </c>
      <c r="S2368" t="s">
        <v>290</v>
      </c>
      <c r="Y2368" t="s">
        <v>291</v>
      </c>
      <c r="Z2368" t="s">
        <v>106</v>
      </c>
      <c r="AA2368" t="s">
        <v>107</v>
      </c>
      <c r="AB2368" t="s">
        <v>292</v>
      </c>
      <c r="AC2368">
        <v>13213009</v>
      </c>
      <c r="AD2368" t="s">
        <v>293</v>
      </c>
      <c r="AE2368" t="s">
        <v>294</v>
      </c>
      <c r="AF2368">
        <v>2000</v>
      </c>
      <c r="AM2368" t="s">
        <v>222</v>
      </c>
      <c r="AN2368" t="s">
        <v>108</v>
      </c>
      <c r="AP2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Row],[Comentário]]=back!C2369,back!B2369,""))))))))</f>
        <v/>
      </c>
      <c r="AQ2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9" spans="1:44" x14ac:dyDescent="0.25">
      <c r="A2369" t="s">
        <v>5298</v>
      </c>
      <c r="B2369">
        <v>133448176</v>
      </c>
      <c r="C2369" t="s">
        <v>62</v>
      </c>
      <c r="E2369">
        <v>27302630</v>
      </c>
      <c r="F2369" t="s">
        <v>311</v>
      </c>
      <c r="G2369" t="s">
        <v>101</v>
      </c>
      <c r="I2369">
        <v>40389021</v>
      </c>
      <c r="J2369" t="s">
        <v>310</v>
      </c>
      <c r="K2369" s="9">
        <v>45603.707951388889</v>
      </c>
      <c r="L2369" s="9">
        <v>45603.706331018519</v>
      </c>
      <c r="M2369" s="9">
        <v>45603.707951388889</v>
      </c>
      <c r="N2369" t="s">
        <v>62</v>
      </c>
      <c r="O2369" t="s">
        <v>62</v>
      </c>
      <c r="P2369" s="8">
        <v>45603</v>
      </c>
      <c r="Q2369" t="s">
        <v>3864</v>
      </c>
      <c r="R2369" t="s">
        <v>3989</v>
      </c>
      <c r="S2369" t="s">
        <v>312</v>
      </c>
      <c r="T2369" t="s">
        <v>313</v>
      </c>
      <c r="Y2369" t="s">
        <v>314</v>
      </c>
      <c r="Z2369" t="s">
        <v>106</v>
      </c>
      <c r="AA2369" t="s">
        <v>315</v>
      </c>
      <c r="AB2369" t="s">
        <v>316</v>
      </c>
      <c r="AC2369">
        <v>84130000</v>
      </c>
      <c r="AD2369" t="s">
        <v>317</v>
      </c>
      <c r="AE2369" t="s">
        <v>318</v>
      </c>
      <c r="AF2369">
        <v>1705</v>
      </c>
      <c r="AM2369" t="s">
        <v>256</v>
      </c>
      <c r="AN2369" t="s">
        <v>108</v>
      </c>
      <c r="AP2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Row],[Comentário]]=back!C2370,back!B2370,""))))))))</f>
        <v/>
      </c>
      <c r="AQ2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0" spans="1:44" x14ac:dyDescent="0.25">
      <c r="A2370" t="s">
        <v>5298</v>
      </c>
      <c r="B2370">
        <v>133449210</v>
      </c>
      <c r="C2370" t="s">
        <v>62</v>
      </c>
      <c r="E2370">
        <v>27302630</v>
      </c>
      <c r="F2370" t="s">
        <v>311</v>
      </c>
      <c r="G2370" t="s">
        <v>101</v>
      </c>
      <c r="I2370">
        <v>40389021</v>
      </c>
      <c r="J2370" t="s">
        <v>310</v>
      </c>
      <c r="K2370" s="9">
        <v>45603.71234953704</v>
      </c>
      <c r="L2370" s="9">
        <v>45603.706250000003</v>
      </c>
      <c r="M2370" s="9">
        <v>45603.71234953704</v>
      </c>
      <c r="N2370" t="s">
        <v>62</v>
      </c>
      <c r="O2370" t="s">
        <v>62</v>
      </c>
      <c r="P2370" s="8">
        <v>45603</v>
      </c>
      <c r="Q2370" t="s">
        <v>3868</v>
      </c>
      <c r="R2370" t="s">
        <v>4750</v>
      </c>
      <c r="S2370" t="s">
        <v>312</v>
      </c>
      <c r="T2370" t="s">
        <v>313</v>
      </c>
      <c r="Y2370" t="s">
        <v>314</v>
      </c>
      <c r="Z2370" t="s">
        <v>106</v>
      </c>
      <c r="AA2370" t="s">
        <v>315</v>
      </c>
      <c r="AB2370" t="s">
        <v>316</v>
      </c>
      <c r="AC2370">
        <v>84130000</v>
      </c>
      <c r="AD2370" t="s">
        <v>317</v>
      </c>
      <c r="AE2370" t="s">
        <v>318</v>
      </c>
      <c r="AF2370">
        <v>1705</v>
      </c>
      <c r="AM2370" t="s">
        <v>256</v>
      </c>
      <c r="AN2370" t="s">
        <v>108</v>
      </c>
      <c r="AP2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Row],[Comentário]]=back!C2371,back!B2371,""))))))))</f>
        <v/>
      </c>
      <c r="AQ2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1" spans="1:44" x14ac:dyDescent="0.25">
      <c r="A2371" t="s">
        <v>5298</v>
      </c>
      <c r="B2371">
        <v>133445984</v>
      </c>
      <c r="C2371" t="s">
        <v>62</v>
      </c>
      <c r="E2371">
        <v>27423817</v>
      </c>
      <c r="F2371" t="s">
        <v>3585</v>
      </c>
      <c r="G2371" t="s">
        <v>101</v>
      </c>
      <c r="I2371">
        <v>40408010</v>
      </c>
      <c r="J2371" t="s">
        <v>3584</v>
      </c>
      <c r="K2371" s="9">
        <v>45603.699629629627</v>
      </c>
      <c r="L2371" s="9">
        <v>45603.696527777778</v>
      </c>
      <c r="M2371" s="9">
        <v>45603.699814814812</v>
      </c>
      <c r="N2371" t="s">
        <v>62</v>
      </c>
      <c r="O2371" t="s">
        <v>62</v>
      </c>
      <c r="P2371" s="8">
        <v>45603</v>
      </c>
      <c r="Q2371" t="s">
        <v>3868</v>
      </c>
      <c r="R2371" t="s">
        <v>4751</v>
      </c>
      <c r="S2371" t="s">
        <v>3586</v>
      </c>
      <c r="T2371" t="s">
        <v>3587</v>
      </c>
      <c r="V2371">
        <v>5521993198829</v>
      </c>
      <c r="Y2371" t="s">
        <v>3588</v>
      </c>
      <c r="Z2371" t="s">
        <v>106</v>
      </c>
      <c r="AA2371" t="s">
        <v>148</v>
      </c>
      <c r="AB2371" t="s">
        <v>300</v>
      </c>
      <c r="AC2371">
        <v>24060008</v>
      </c>
      <c r="AD2371" t="s">
        <v>3589</v>
      </c>
      <c r="AE2371" t="s">
        <v>3590</v>
      </c>
      <c r="AF2371">
        <v>202</v>
      </c>
      <c r="AG2371" t="s">
        <v>3591</v>
      </c>
      <c r="AM2371" t="s">
        <v>256</v>
      </c>
      <c r="AN2371" t="s">
        <v>261</v>
      </c>
      <c r="AP2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Row],[Comentário]]=back!C2372,back!B2372,""))))))))</f>
        <v/>
      </c>
      <c r="AQ2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2" spans="1:44" x14ac:dyDescent="0.25">
      <c r="A2372" t="s">
        <v>5298</v>
      </c>
      <c r="B2372">
        <v>133444662</v>
      </c>
      <c r="C2372" t="s">
        <v>62</v>
      </c>
      <c r="E2372">
        <v>27423817</v>
      </c>
      <c r="F2372" t="s">
        <v>3585</v>
      </c>
      <c r="G2372" t="s">
        <v>101</v>
      </c>
      <c r="I2372">
        <v>40408010</v>
      </c>
      <c r="J2372" t="s">
        <v>3584</v>
      </c>
      <c r="K2372" s="9">
        <v>45603.696412037039</v>
      </c>
      <c r="L2372" s="9">
        <v>45603.695</v>
      </c>
      <c r="M2372" s="9">
        <v>45603.696412037039</v>
      </c>
      <c r="N2372" t="s">
        <v>62</v>
      </c>
      <c r="O2372" t="s">
        <v>62</v>
      </c>
      <c r="P2372" s="8">
        <v>45603</v>
      </c>
      <c r="Q2372" t="s">
        <v>3864</v>
      </c>
      <c r="R2372" t="s">
        <v>4587</v>
      </c>
      <c r="S2372" t="s">
        <v>3586</v>
      </c>
      <c r="T2372" t="s">
        <v>3587</v>
      </c>
      <c r="V2372">
        <v>5521993198829</v>
      </c>
      <c r="Y2372" t="s">
        <v>3588</v>
      </c>
      <c r="Z2372" t="s">
        <v>106</v>
      </c>
      <c r="AA2372" t="s">
        <v>148</v>
      </c>
      <c r="AB2372" t="s">
        <v>300</v>
      </c>
      <c r="AC2372">
        <v>24060008</v>
      </c>
      <c r="AD2372" t="s">
        <v>3589</v>
      </c>
      <c r="AE2372" t="s">
        <v>3590</v>
      </c>
      <c r="AF2372">
        <v>202</v>
      </c>
      <c r="AG2372" t="s">
        <v>3591</v>
      </c>
      <c r="AM2372" t="s">
        <v>256</v>
      </c>
      <c r="AN2372" t="s">
        <v>261</v>
      </c>
      <c r="AP2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Row],[Comentário]]=back!C2373,back!B2373,""))))))))</f>
        <v/>
      </c>
      <c r="AQ2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3" spans="1:44" x14ac:dyDescent="0.25">
      <c r="A2373" t="s">
        <v>5298</v>
      </c>
      <c r="B2373">
        <v>133442776</v>
      </c>
      <c r="C2373" t="s">
        <v>62</v>
      </c>
      <c r="E2373">
        <v>27483350</v>
      </c>
      <c r="F2373" t="s">
        <v>3807</v>
      </c>
      <c r="G2373" t="s">
        <v>101</v>
      </c>
      <c r="I2373">
        <v>40459628</v>
      </c>
      <c r="J2373" t="s">
        <v>3806</v>
      </c>
      <c r="K2373" s="9">
        <v>45603.689768518518</v>
      </c>
      <c r="L2373" s="9">
        <v>45603.688888888886</v>
      </c>
      <c r="M2373" s="9">
        <v>45603.689768518518</v>
      </c>
      <c r="N2373" t="s">
        <v>62</v>
      </c>
      <c r="O2373" t="s">
        <v>62</v>
      </c>
      <c r="P2373" s="8">
        <v>45603</v>
      </c>
      <c r="Q2373" t="s">
        <v>3868</v>
      </c>
      <c r="R2373" t="s">
        <v>4752</v>
      </c>
      <c r="S2373" t="s">
        <v>3808</v>
      </c>
      <c r="T2373" t="s">
        <v>3809</v>
      </c>
      <c r="V2373">
        <v>559133227118</v>
      </c>
      <c r="Y2373" t="s">
        <v>3810</v>
      </c>
      <c r="Z2373" t="s">
        <v>106</v>
      </c>
      <c r="AA2373" t="s">
        <v>720</v>
      </c>
      <c r="AB2373" t="s">
        <v>3811</v>
      </c>
      <c r="AC2373">
        <v>68447000</v>
      </c>
      <c r="AD2373" t="s">
        <v>161</v>
      </c>
      <c r="AE2373" t="s">
        <v>3812</v>
      </c>
      <c r="AF2373">
        <v>0</v>
      </c>
      <c r="AG2373" t="s">
        <v>1855</v>
      </c>
      <c r="AM2373" t="s">
        <v>222</v>
      </c>
      <c r="AN2373" t="s">
        <v>108</v>
      </c>
      <c r="AP2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Row],[Comentário]]=back!C2374,back!B2374,""))))))))</f>
        <v/>
      </c>
      <c r="AQ2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4" spans="1:44" x14ac:dyDescent="0.25">
      <c r="A2374" t="s">
        <v>5298</v>
      </c>
      <c r="B2374">
        <v>133442212</v>
      </c>
      <c r="C2374" t="s">
        <v>62</v>
      </c>
      <c r="E2374">
        <v>27483350</v>
      </c>
      <c r="F2374" t="s">
        <v>3807</v>
      </c>
      <c r="G2374" t="s">
        <v>101</v>
      </c>
      <c r="I2374">
        <v>40459628</v>
      </c>
      <c r="J2374" t="s">
        <v>3806</v>
      </c>
      <c r="K2374" s="9">
        <v>45603.687743055554</v>
      </c>
      <c r="L2374" s="9">
        <v>45603.687430555554</v>
      </c>
      <c r="M2374" s="9">
        <v>45603.687743055554</v>
      </c>
      <c r="N2374" t="s">
        <v>62</v>
      </c>
      <c r="O2374" t="s">
        <v>62</v>
      </c>
      <c r="P2374" s="8">
        <v>45603</v>
      </c>
      <c r="Q2374" t="s">
        <v>3864</v>
      </c>
      <c r="R2374" t="s">
        <v>4711</v>
      </c>
      <c r="S2374" t="s">
        <v>3808</v>
      </c>
      <c r="T2374" t="s">
        <v>3809</v>
      </c>
      <c r="V2374">
        <v>559133227118</v>
      </c>
      <c r="Y2374" t="s">
        <v>3810</v>
      </c>
      <c r="Z2374" t="s">
        <v>106</v>
      </c>
      <c r="AA2374" t="s">
        <v>720</v>
      </c>
      <c r="AB2374" t="s">
        <v>3811</v>
      </c>
      <c r="AC2374">
        <v>68447000</v>
      </c>
      <c r="AD2374" t="s">
        <v>161</v>
      </c>
      <c r="AE2374" t="s">
        <v>3812</v>
      </c>
      <c r="AF2374">
        <v>0</v>
      </c>
      <c r="AG2374" t="s">
        <v>1855</v>
      </c>
      <c r="AM2374" t="s">
        <v>222</v>
      </c>
      <c r="AN2374" t="s">
        <v>108</v>
      </c>
      <c r="AP2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Row],[Comentário]]=back!C2375,back!B2375,""))))))))</f>
        <v/>
      </c>
      <c r="AQ2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5" spans="1:44" x14ac:dyDescent="0.25">
      <c r="A2375" t="s">
        <v>5298</v>
      </c>
      <c r="B2375">
        <v>133442157</v>
      </c>
      <c r="C2375" t="s">
        <v>62</v>
      </c>
      <c r="E2375">
        <v>27483350</v>
      </c>
      <c r="F2375" t="s">
        <v>3807</v>
      </c>
      <c r="G2375" t="s">
        <v>101</v>
      </c>
      <c r="I2375">
        <v>40459628</v>
      </c>
      <c r="J2375" t="s">
        <v>3806</v>
      </c>
      <c r="K2375" s="9">
        <v>45603.687523148146</v>
      </c>
      <c r="L2375" s="9">
        <v>45603.687002314815</v>
      </c>
      <c r="M2375" s="9">
        <v>45603.687523148146</v>
      </c>
      <c r="N2375" t="s">
        <v>62</v>
      </c>
      <c r="O2375" t="s">
        <v>62</v>
      </c>
      <c r="P2375" s="8">
        <v>45603</v>
      </c>
      <c r="Q2375" t="s">
        <v>3864</v>
      </c>
      <c r="R2375" t="s">
        <v>4753</v>
      </c>
      <c r="S2375" t="s">
        <v>3808</v>
      </c>
      <c r="T2375" t="s">
        <v>3809</v>
      </c>
      <c r="V2375">
        <v>559133227118</v>
      </c>
      <c r="Y2375" t="s">
        <v>3810</v>
      </c>
      <c r="Z2375" t="s">
        <v>106</v>
      </c>
      <c r="AA2375" t="s">
        <v>720</v>
      </c>
      <c r="AB2375" t="s">
        <v>3811</v>
      </c>
      <c r="AC2375">
        <v>68447000</v>
      </c>
      <c r="AD2375" t="s">
        <v>161</v>
      </c>
      <c r="AE2375" t="s">
        <v>3812</v>
      </c>
      <c r="AF2375">
        <v>0</v>
      </c>
      <c r="AG2375" t="s">
        <v>1855</v>
      </c>
      <c r="AM2375" t="s">
        <v>222</v>
      </c>
      <c r="AN2375" t="s">
        <v>108</v>
      </c>
      <c r="AP2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Row],[Comentário]]=back!C2376,back!B2376,""))))))))</f>
        <v/>
      </c>
      <c r="AQ2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6" spans="1:44" x14ac:dyDescent="0.25">
      <c r="A2376" t="s">
        <v>5298</v>
      </c>
      <c r="B2376">
        <v>133442007</v>
      </c>
      <c r="C2376" t="s">
        <v>62</v>
      </c>
      <c r="E2376">
        <v>27483350</v>
      </c>
      <c r="F2376" t="s">
        <v>3807</v>
      </c>
      <c r="G2376" t="s">
        <v>101</v>
      </c>
      <c r="I2376">
        <v>40459628</v>
      </c>
      <c r="J2376" t="s">
        <v>3806</v>
      </c>
      <c r="K2376" s="9">
        <v>45603.687071759261</v>
      </c>
      <c r="L2376" s="9">
        <v>45603.686793981484</v>
      </c>
      <c r="M2376" s="9">
        <v>45603.687071759261</v>
      </c>
      <c r="N2376" t="s">
        <v>62</v>
      </c>
      <c r="O2376" t="s">
        <v>62</v>
      </c>
      <c r="P2376" s="8">
        <v>45603</v>
      </c>
      <c r="Q2376" t="s">
        <v>3864</v>
      </c>
      <c r="R2376" t="s">
        <v>4754</v>
      </c>
      <c r="S2376" t="s">
        <v>3808</v>
      </c>
      <c r="T2376" t="s">
        <v>3809</v>
      </c>
      <c r="V2376">
        <v>559133227118</v>
      </c>
      <c r="Y2376" t="s">
        <v>3810</v>
      </c>
      <c r="Z2376" t="s">
        <v>106</v>
      </c>
      <c r="AA2376" t="s">
        <v>720</v>
      </c>
      <c r="AB2376" t="s">
        <v>3811</v>
      </c>
      <c r="AC2376">
        <v>68447000</v>
      </c>
      <c r="AD2376" t="s">
        <v>161</v>
      </c>
      <c r="AE2376" t="s">
        <v>3812</v>
      </c>
      <c r="AF2376">
        <v>0</v>
      </c>
      <c r="AG2376" t="s">
        <v>1855</v>
      </c>
      <c r="AM2376" t="s">
        <v>222</v>
      </c>
      <c r="AN2376" t="s">
        <v>108</v>
      </c>
      <c r="AP2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Row],[Comentário]]=back!C2377,back!B2377,""))))))))</f>
        <v/>
      </c>
      <c r="AQ2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7" spans="1:44" x14ac:dyDescent="0.25">
      <c r="A2377" t="s">
        <v>5298</v>
      </c>
      <c r="B2377">
        <v>133439984</v>
      </c>
      <c r="C2377" t="s">
        <v>62</v>
      </c>
      <c r="E2377">
        <v>27485074</v>
      </c>
      <c r="F2377" t="s">
        <v>3593</v>
      </c>
      <c r="G2377" t="s">
        <v>101</v>
      </c>
      <c r="I2377">
        <v>40460259</v>
      </c>
      <c r="J2377" t="s">
        <v>3592</v>
      </c>
      <c r="K2377" s="9">
        <v>45603.6796412037</v>
      </c>
      <c r="L2377" s="9">
        <v>45603.677083333336</v>
      </c>
      <c r="M2377" s="9">
        <v>45603.6796412037</v>
      </c>
      <c r="N2377" t="s">
        <v>62</v>
      </c>
      <c r="O2377" t="s">
        <v>62</v>
      </c>
      <c r="P2377" s="8">
        <v>45603</v>
      </c>
      <c r="Q2377" t="s">
        <v>3868</v>
      </c>
      <c r="R2377" t="s">
        <v>4755</v>
      </c>
      <c r="S2377" t="s">
        <v>3594</v>
      </c>
      <c r="T2377" t="s">
        <v>3595</v>
      </c>
      <c r="Y2377" t="s">
        <v>3596</v>
      </c>
      <c r="Z2377" t="s">
        <v>106</v>
      </c>
      <c r="AA2377" t="s">
        <v>159</v>
      </c>
      <c r="AB2377" t="s">
        <v>371</v>
      </c>
      <c r="AC2377">
        <v>37640000</v>
      </c>
      <c r="AD2377" t="s">
        <v>3597</v>
      </c>
      <c r="AE2377" t="s">
        <v>3598</v>
      </c>
      <c r="AF2377">
        <v>1300</v>
      </c>
      <c r="AM2377" t="s">
        <v>222</v>
      </c>
      <c r="AN2377" t="s">
        <v>108</v>
      </c>
      <c r="AP2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Row],[Comentário]]=back!C2378,back!B2378,""))))))))</f>
        <v/>
      </c>
      <c r="AQ2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8" spans="1:44" x14ac:dyDescent="0.25">
      <c r="A2378" t="s">
        <v>5298</v>
      </c>
      <c r="B2378">
        <v>133439368</v>
      </c>
      <c r="C2378" t="s">
        <v>62</v>
      </c>
      <c r="E2378">
        <v>27485074</v>
      </c>
      <c r="F2378" t="s">
        <v>3593</v>
      </c>
      <c r="G2378" t="s">
        <v>101</v>
      </c>
      <c r="I2378">
        <v>40460259</v>
      </c>
      <c r="J2378" t="s">
        <v>3592</v>
      </c>
      <c r="K2378" s="9">
        <v>45603.677361111113</v>
      </c>
      <c r="L2378" s="9">
        <v>45603.675000000003</v>
      </c>
      <c r="M2378" s="9">
        <v>45603.677361111113</v>
      </c>
      <c r="N2378" t="s">
        <v>62</v>
      </c>
      <c r="O2378" t="s">
        <v>62</v>
      </c>
      <c r="P2378" s="8">
        <v>45603</v>
      </c>
      <c r="Q2378" t="s">
        <v>3864</v>
      </c>
      <c r="R2378" t="s">
        <v>4714</v>
      </c>
      <c r="S2378" t="s">
        <v>3594</v>
      </c>
      <c r="T2378" t="s">
        <v>3595</v>
      </c>
      <c r="Y2378" t="s">
        <v>3596</v>
      </c>
      <c r="Z2378" t="s">
        <v>106</v>
      </c>
      <c r="AA2378" t="s">
        <v>159</v>
      </c>
      <c r="AB2378" t="s">
        <v>371</v>
      </c>
      <c r="AC2378">
        <v>37640000</v>
      </c>
      <c r="AD2378" t="s">
        <v>3597</v>
      </c>
      <c r="AE2378" t="s">
        <v>3598</v>
      </c>
      <c r="AF2378">
        <v>1300</v>
      </c>
      <c r="AM2378" t="s">
        <v>222</v>
      </c>
      <c r="AN2378" t="s">
        <v>108</v>
      </c>
      <c r="AP2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Row],[Comentário]]=back!C2379,back!B2379,""))))))))</f>
        <v/>
      </c>
      <c r="AQ2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9" spans="1:44" x14ac:dyDescent="0.25">
      <c r="A2379" t="s">
        <v>5298</v>
      </c>
      <c r="B2379">
        <v>133438368</v>
      </c>
      <c r="C2379" t="s">
        <v>62</v>
      </c>
      <c r="E2379">
        <v>27487036</v>
      </c>
      <c r="F2379" t="s">
        <v>1565</v>
      </c>
      <c r="G2379" t="s">
        <v>101</v>
      </c>
      <c r="I2379">
        <v>40461057</v>
      </c>
      <c r="J2379" t="s">
        <v>1564</v>
      </c>
      <c r="K2379" s="9">
        <v>45603.673680555556</v>
      </c>
      <c r="L2379" s="9">
        <v>45603.673368055555</v>
      </c>
      <c r="M2379" s="9">
        <v>45603.673680555556</v>
      </c>
      <c r="N2379" t="s">
        <v>62</v>
      </c>
      <c r="O2379" t="s">
        <v>62</v>
      </c>
      <c r="P2379" s="8">
        <v>45603</v>
      </c>
      <c r="Q2379" t="s">
        <v>3864</v>
      </c>
      <c r="R2379" t="s">
        <v>4030</v>
      </c>
      <c r="S2379" t="s">
        <v>1566</v>
      </c>
      <c r="T2379" t="s">
        <v>4915</v>
      </c>
      <c r="V2379">
        <v>551140589609</v>
      </c>
      <c r="Y2379" t="s">
        <v>1567</v>
      </c>
      <c r="Z2379" t="s">
        <v>106</v>
      </c>
      <c r="AA2379" t="s">
        <v>107</v>
      </c>
      <c r="AB2379" t="s">
        <v>110</v>
      </c>
      <c r="AC2379">
        <v>5416000</v>
      </c>
      <c r="AD2379" t="s">
        <v>112</v>
      </c>
      <c r="AE2379" t="s">
        <v>1568</v>
      </c>
      <c r="AF2379">
        <v>50</v>
      </c>
      <c r="AG2379" t="s">
        <v>1569</v>
      </c>
      <c r="AM2379" t="s">
        <v>222</v>
      </c>
      <c r="AN2379" t="s">
        <v>261</v>
      </c>
      <c r="AP2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Row],[Comentário]]=back!C2380,back!B2380,""))))))))</f>
        <v/>
      </c>
      <c r="AQ2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0" spans="1:44" x14ac:dyDescent="0.25">
      <c r="A2380" t="s">
        <v>5298</v>
      </c>
      <c r="B2380">
        <v>133437469</v>
      </c>
      <c r="C2380" t="s">
        <v>62</v>
      </c>
      <c r="E2380">
        <v>27487036</v>
      </c>
      <c r="F2380" t="s">
        <v>1565</v>
      </c>
      <c r="G2380" t="s">
        <v>101</v>
      </c>
      <c r="I2380">
        <v>40461057</v>
      </c>
      <c r="J2380" t="s">
        <v>1564</v>
      </c>
      <c r="K2380" s="9">
        <v>45603.670335648145</v>
      </c>
      <c r="L2380" s="9">
        <v>45603.66920138889</v>
      </c>
      <c r="M2380" s="9">
        <v>45603.670335648145</v>
      </c>
      <c r="N2380" t="s">
        <v>62</v>
      </c>
      <c r="O2380" t="s">
        <v>62</v>
      </c>
      <c r="P2380" s="8">
        <v>45603</v>
      </c>
      <c r="Q2380" t="s">
        <v>3864</v>
      </c>
      <c r="R2380" t="s">
        <v>4032</v>
      </c>
      <c r="S2380" t="s">
        <v>1566</v>
      </c>
      <c r="T2380" t="s">
        <v>4915</v>
      </c>
      <c r="V2380">
        <v>551140589609</v>
      </c>
      <c r="Y2380" t="s">
        <v>1567</v>
      </c>
      <c r="Z2380" t="s">
        <v>106</v>
      </c>
      <c r="AA2380" t="s">
        <v>107</v>
      </c>
      <c r="AB2380" t="s">
        <v>110</v>
      </c>
      <c r="AC2380">
        <v>5416000</v>
      </c>
      <c r="AD2380" t="s">
        <v>112</v>
      </c>
      <c r="AE2380" t="s">
        <v>1568</v>
      </c>
      <c r="AF2380">
        <v>50</v>
      </c>
      <c r="AG2380" t="s">
        <v>1569</v>
      </c>
      <c r="AM2380" t="s">
        <v>222</v>
      </c>
      <c r="AN2380" t="s">
        <v>261</v>
      </c>
      <c r="AP2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Row],[Comentário]]=back!C2381,back!B2381,""))))))))</f>
        <v/>
      </c>
      <c r="AQ2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1" spans="1:44" x14ac:dyDescent="0.25">
      <c r="A2381" t="s">
        <v>5298</v>
      </c>
      <c r="B2381">
        <v>133437083</v>
      </c>
      <c r="C2381" t="s">
        <v>62</v>
      </c>
      <c r="E2381">
        <v>27487036</v>
      </c>
      <c r="F2381" t="s">
        <v>1565</v>
      </c>
      <c r="G2381" t="s">
        <v>101</v>
      </c>
      <c r="I2381">
        <v>40461057</v>
      </c>
      <c r="J2381" t="s">
        <v>1564</v>
      </c>
      <c r="K2381" s="9">
        <v>45603.669074074074</v>
      </c>
      <c r="L2381" s="9">
        <v>45603.668321759258</v>
      </c>
      <c r="M2381" s="9">
        <v>45603.669074074074</v>
      </c>
      <c r="N2381" t="s">
        <v>62</v>
      </c>
      <c r="O2381" t="s">
        <v>62</v>
      </c>
      <c r="P2381" s="8">
        <v>45603</v>
      </c>
      <c r="Q2381" t="s">
        <v>3864</v>
      </c>
      <c r="R2381" t="s">
        <v>4032</v>
      </c>
      <c r="S2381" t="s">
        <v>1566</v>
      </c>
      <c r="T2381" t="s">
        <v>4915</v>
      </c>
      <c r="V2381">
        <v>551140589609</v>
      </c>
      <c r="Y2381" t="s">
        <v>1567</v>
      </c>
      <c r="Z2381" t="s">
        <v>106</v>
      </c>
      <c r="AA2381" t="s">
        <v>107</v>
      </c>
      <c r="AB2381" t="s">
        <v>110</v>
      </c>
      <c r="AC2381">
        <v>5416000</v>
      </c>
      <c r="AD2381" t="s">
        <v>112</v>
      </c>
      <c r="AE2381" t="s">
        <v>1568</v>
      </c>
      <c r="AF2381">
        <v>50</v>
      </c>
      <c r="AG2381" t="s">
        <v>1569</v>
      </c>
      <c r="AM2381" t="s">
        <v>222</v>
      </c>
      <c r="AN2381" t="s">
        <v>261</v>
      </c>
      <c r="AP2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Row],[Comentário]]=back!C2382,back!B2382,""))))))))</f>
        <v/>
      </c>
      <c r="AQ2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2" spans="1:44" x14ac:dyDescent="0.25">
      <c r="A2382" t="s">
        <v>5298</v>
      </c>
      <c r="B2382">
        <v>133433299</v>
      </c>
      <c r="C2382" t="s">
        <v>62</v>
      </c>
      <c r="E2382">
        <v>27487946</v>
      </c>
      <c r="F2382" t="s">
        <v>3606</v>
      </c>
      <c r="G2382" t="s">
        <v>101</v>
      </c>
      <c r="I2382">
        <v>40461588</v>
      </c>
      <c r="J2382" t="s">
        <v>3605</v>
      </c>
      <c r="K2382" s="9">
        <v>45603.657268518517</v>
      </c>
      <c r="L2382" s="9">
        <v>45603.656666666669</v>
      </c>
      <c r="M2382" s="9">
        <v>45603.657268518517</v>
      </c>
      <c r="N2382" t="s">
        <v>62</v>
      </c>
      <c r="O2382" t="s">
        <v>62</v>
      </c>
      <c r="P2382" s="8">
        <v>45603</v>
      </c>
      <c r="Q2382" t="s">
        <v>3864</v>
      </c>
      <c r="R2382" t="s">
        <v>4756</v>
      </c>
      <c r="S2382" t="s">
        <v>3607</v>
      </c>
      <c r="T2382" t="s">
        <v>3608</v>
      </c>
      <c r="V2382">
        <v>5581992061925</v>
      </c>
      <c r="Y2382" t="s">
        <v>3609</v>
      </c>
      <c r="Z2382" t="s">
        <v>106</v>
      </c>
      <c r="AA2382" t="s">
        <v>944</v>
      </c>
      <c r="AB2382" t="s">
        <v>3610</v>
      </c>
      <c r="AC2382">
        <v>56460000</v>
      </c>
      <c r="AD2382" t="s">
        <v>3611</v>
      </c>
      <c r="AE2382" t="s">
        <v>3612</v>
      </c>
      <c r="AF2382">
        <v>120</v>
      </c>
      <c r="AM2382" t="s">
        <v>222</v>
      </c>
      <c r="AN2382" t="s">
        <v>261</v>
      </c>
      <c r="AP2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Row],[Comentário]]=back!C2383,back!B2383,""))))))))</f>
        <v/>
      </c>
      <c r="AQ2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3" spans="1:44" x14ac:dyDescent="0.25">
      <c r="A2383" t="s">
        <v>5298</v>
      </c>
      <c r="B2383">
        <v>133332568</v>
      </c>
      <c r="C2383" t="s">
        <v>62</v>
      </c>
      <c r="E2383">
        <v>27493113</v>
      </c>
      <c r="F2383" t="s">
        <v>3788</v>
      </c>
      <c r="G2383" t="s">
        <v>101</v>
      </c>
      <c r="I2383">
        <v>40463864</v>
      </c>
      <c r="J2383" t="s">
        <v>3787</v>
      </c>
      <c r="K2383" s="9">
        <v>45602.661620370367</v>
      </c>
      <c r="L2383" s="9">
        <v>45603.375</v>
      </c>
      <c r="M2383" s="9">
        <v>45603.654097222221</v>
      </c>
      <c r="N2383" t="s">
        <v>62</v>
      </c>
      <c r="O2383" t="s">
        <v>62</v>
      </c>
      <c r="P2383" s="8">
        <v>45603</v>
      </c>
      <c r="Q2383" t="s">
        <v>3864</v>
      </c>
      <c r="R2383" t="s">
        <v>4757</v>
      </c>
      <c r="S2383" t="s">
        <v>3789</v>
      </c>
      <c r="Y2383" t="s">
        <v>3790</v>
      </c>
      <c r="Z2383" t="s">
        <v>106</v>
      </c>
      <c r="AA2383" t="s">
        <v>1074</v>
      </c>
      <c r="AB2383" t="s">
        <v>3791</v>
      </c>
      <c r="AC2383">
        <v>29830000</v>
      </c>
      <c r="AD2383" t="s">
        <v>1697</v>
      </c>
      <c r="AE2383" t="s">
        <v>3792</v>
      </c>
      <c r="AF2383">
        <v>663</v>
      </c>
      <c r="AM2383" t="s">
        <v>119</v>
      </c>
      <c r="AN2383" t="s">
        <v>108</v>
      </c>
      <c r="AP2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Row],[Comentário]]=back!C2384,back!B2384,""))))))))</f>
        <v/>
      </c>
      <c r="AQ2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4" spans="1:44" x14ac:dyDescent="0.25">
      <c r="A2384" t="s">
        <v>5298</v>
      </c>
      <c r="B2384">
        <v>133431967</v>
      </c>
      <c r="C2384" t="s">
        <v>62</v>
      </c>
      <c r="E2384">
        <v>27493113</v>
      </c>
      <c r="F2384" t="s">
        <v>3788</v>
      </c>
      <c r="G2384" t="s">
        <v>101</v>
      </c>
      <c r="I2384">
        <v>40463864</v>
      </c>
      <c r="J2384" t="s">
        <v>3787</v>
      </c>
      <c r="K2384" s="9">
        <v>45603.652974537035</v>
      </c>
      <c r="L2384" s="9">
        <v>45603.652812499997</v>
      </c>
      <c r="M2384" s="9">
        <v>45603.652974537035</v>
      </c>
      <c r="N2384" t="s">
        <v>62</v>
      </c>
      <c r="O2384" t="s">
        <v>62</v>
      </c>
      <c r="P2384" s="8">
        <v>45603</v>
      </c>
      <c r="Q2384" t="s">
        <v>3864</v>
      </c>
      <c r="R2384" t="s">
        <v>4708</v>
      </c>
      <c r="S2384" t="s">
        <v>3789</v>
      </c>
      <c r="Y2384" t="s">
        <v>3790</v>
      </c>
      <c r="Z2384" t="s">
        <v>106</v>
      </c>
      <c r="AA2384" t="s">
        <v>1074</v>
      </c>
      <c r="AB2384" t="s">
        <v>3791</v>
      </c>
      <c r="AC2384">
        <v>29830000</v>
      </c>
      <c r="AD2384" t="s">
        <v>1697</v>
      </c>
      <c r="AE2384" t="s">
        <v>3792</v>
      </c>
      <c r="AF2384">
        <v>663</v>
      </c>
      <c r="AM2384" t="s">
        <v>119</v>
      </c>
      <c r="AN2384" t="s">
        <v>108</v>
      </c>
      <c r="AP2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Row],[Comentário]]=back!C2385,back!B2385,""))))))))</f>
        <v/>
      </c>
      <c r="AQ2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5" spans="1:44" x14ac:dyDescent="0.25">
      <c r="A2385" t="s">
        <v>5298</v>
      </c>
      <c r="B2385">
        <v>133432211</v>
      </c>
      <c r="C2385" t="s">
        <v>62</v>
      </c>
      <c r="E2385">
        <v>27493113</v>
      </c>
      <c r="F2385" t="s">
        <v>3788</v>
      </c>
      <c r="G2385" t="s">
        <v>101</v>
      </c>
      <c r="I2385">
        <v>40463864</v>
      </c>
      <c r="J2385" t="s">
        <v>3787</v>
      </c>
      <c r="K2385" s="9">
        <v>45603.653726851851</v>
      </c>
      <c r="L2385" s="9">
        <v>45603.652777777781</v>
      </c>
      <c r="M2385" s="9">
        <v>45603.653726851851</v>
      </c>
      <c r="N2385" t="s">
        <v>62</v>
      </c>
      <c r="O2385" t="s">
        <v>62</v>
      </c>
      <c r="P2385" s="8">
        <v>45603</v>
      </c>
      <c r="Q2385" t="s">
        <v>3868</v>
      </c>
      <c r="R2385" t="s">
        <v>4758</v>
      </c>
      <c r="S2385" t="s">
        <v>3789</v>
      </c>
      <c r="Y2385" t="s">
        <v>3790</v>
      </c>
      <c r="Z2385" t="s">
        <v>106</v>
      </c>
      <c r="AA2385" t="s">
        <v>1074</v>
      </c>
      <c r="AB2385" t="s">
        <v>3791</v>
      </c>
      <c r="AC2385">
        <v>29830000</v>
      </c>
      <c r="AD2385" t="s">
        <v>1697</v>
      </c>
      <c r="AE2385" t="s">
        <v>3792</v>
      </c>
      <c r="AF2385">
        <v>663</v>
      </c>
      <c r="AM2385" t="s">
        <v>119</v>
      </c>
      <c r="AN2385" t="s">
        <v>108</v>
      </c>
      <c r="AP2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Row],[Comentário]]=back!C2386,back!B2386,""))))))))</f>
        <v/>
      </c>
      <c r="AQ2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6" spans="1:44" x14ac:dyDescent="0.25">
      <c r="A2386" t="s">
        <v>5298</v>
      </c>
      <c r="B2386">
        <v>133389261</v>
      </c>
      <c r="C2386" t="s">
        <v>62</v>
      </c>
      <c r="E2386">
        <v>27500549</v>
      </c>
      <c r="F2386" t="s">
        <v>3746</v>
      </c>
      <c r="G2386" t="s">
        <v>101</v>
      </c>
      <c r="I2386">
        <v>40466697</v>
      </c>
      <c r="J2386" t="s">
        <v>3745</v>
      </c>
      <c r="K2386" s="9">
        <v>45603.450995370367</v>
      </c>
      <c r="L2386" s="9">
        <v>45603.5625</v>
      </c>
      <c r="M2386" s="9">
        <v>45603.650659722225</v>
      </c>
      <c r="N2386" t="s">
        <v>62</v>
      </c>
      <c r="O2386" t="s">
        <v>62</v>
      </c>
      <c r="P2386" s="8">
        <v>45603</v>
      </c>
      <c r="Q2386" t="s">
        <v>3864</v>
      </c>
      <c r="R2386" t="s">
        <v>3864</v>
      </c>
      <c r="S2386" t="s">
        <v>3747</v>
      </c>
      <c r="T2386" t="s">
        <v>4830</v>
      </c>
      <c r="V2386">
        <v>553534352375</v>
      </c>
      <c r="Y2386" t="s">
        <v>3748</v>
      </c>
      <c r="Z2386" t="s">
        <v>106</v>
      </c>
      <c r="AA2386" t="s">
        <v>159</v>
      </c>
      <c r="AB2386" t="s">
        <v>371</v>
      </c>
      <c r="AC2386">
        <v>37640000</v>
      </c>
      <c r="AD2386" t="s">
        <v>161</v>
      </c>
      <c r="AE2386" t="s">
        <v>186</v>
      </c>
      <c r="AF2386">
        <v>549</v>
      </c>
      <c r="AM2386" t="s">
        <v>222</v>
      </c>
      <c r="AN2386" t="s">
        <v>108</v>
      </c>
      <c r="AP2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Row],[Comentário]]=back!C2387,back!B2387,""))))))))</f>
        <v/>
      </c>
      <c r="AQ2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7" spans="1:44" x14ac:dyDescent="0.25">
      <c r="A2387" t="s">
        <v>5298</v>
      </c>
      <c r="B2387">
        <v>133428996</v>
      </c>
      <c r="C2387" t="s">
        <v>62</v>
      </c>
      <c r="E2387">
        <v>27500549</v>
      </c>
      <c r="F2387" t="s">
        <v>3746</v>
      </c>
      <c r="G2387" t="s">
        <v>101</v>
      </c>
      <c r="I2387">
        <v>40466697</v>
      </c>
      <c r="J2387" t="s">
        <v>3745</v>
      </c>
      <c r="K2387" s="9">
        <v>45603.643391203703</v>
      </c>
      <c r="L2387" s="9">
        <v>45603.642893518518</v>
      </c>
      <c r="M2387" s="9">
        <v>45603.643391203703</v>
      </c>
      <c r="N2387" t="s">
        <v>62</v>
      </c>
      <c r="O2387" t="s">
        <v>62</v>
      </c>
      <c r="P2387" s="8">
        <v>45603</v>
      </c>
      <c r="Q2387" t="s">
        <v>3864</v>
      </c>
      <c r="R2387" t="s">
        <v>4704</v>
      </c>
      <c r="S2387" t="s">
        <v>3747</v>
      </c>
      <c r="T2387" t="s">
        <v>4830</v>
      </c>
      <c r="V2387">
        <v>553534352375</v>
      </c>
      <c r="Y2387" t="s">
        <v>3748</v>
      </c>
      <c r="Z2387" t="s">
        <v>106</v>
      </c>
      <c r="AA2387" t="s">
        <v>159</v>
      </c>
      <c r="AB2387" t="s">
        <v>371</v>
      </c>
      <c r="AC2387">
        <v>37640000</v>
      </c>
      <c r="AD2387" t="s">
        <v>161</v>
      </c>
      <c r="AE2387" t="s">
        <v>186</v>
      </c>
      <c r="AF2387">
        <v>549</v>
      </c>
      <c r="AM2387" t="s">
        <v>222</v>
      </c>
      <c r="AN2387" t="s">
        <v>108</v>
      </c>
      <c r="AP2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Row],[Comentário]]=back!C2388,back!B2388,""))))))))</f>
        <v/>
      </c>
      <c r="AQ2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8" spans="1:44" x14ac:dyDescent="0.25">
      <c r="A2388" t="s">
        <v>5298</v>
      </c>
      <c r="B2388">
        <v>133428777</v>
      </c>
      <c r="C2388" t="s">
        <v>62</v>
      </c>
      <c r="E2388">
        <v>27500093</v>
      </c>
      <c r="F2388" t="s">
        <v>3147</v>
      </c>
      <c r="G2388" t="s">
        <v>101</v>
      </c>
      <c r="I2388">
        <v>40466455</v>
      </c>
      <c r="J2388" t="s">
        <v>3146</v>
      </c>
      <c r="K2388" s="9">
        <v>45603.642581018517</v>
      </c>
      <c r="L2388" s="9">
        <v>45603.642407407409</v>
      </c>
      <c r="M2388" s="9">
        <v>45603.642581018517</v>
      </c>
      <c r="N2388" t="s">
        <v>62</v>
      </c>
      <c r="O2388" t="s">
        <v>62</v>
      </c>
      <c r="P2388" s="8">
        <v>45603</v>
      </c>
      <c r="Q2388" t="s">
        <v>3864</v>
      </c>
      <c r="R2388" t="s">
        <v>4759</v>
      </c>
      <c r="S2388" t="s">
        <v>3148</v>
      </c>
      <c r="Y2388" t="s">
        <v>3149</v>
      </c>
      <c r="Z2388" t="s">
        <v>106</v>
      </c>
      <c r="AA2388" t="s">
        <v>107</v>
      </c>
      <c r="AB2388" t="s">
        <v>1411</v>
      </c>
      <c r="AC2388">
        <v>13278074</v>
      </c>
      <c r="AD2388" t="s">
        <v>3150</v>
      </c>
      <c r="AE2388" t="s">
        <v>3151</v>
      </c>
      <c r="AF2388">
        <v>286</v>
      </c>
      <c r="AM2388" t="s">
        <v>222</v>
      </c>
      <c r="AN2388" t="s">
        <v>108</v>
      </c>
      <c r="AP2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Row],[Comentário]]=back!C2389,back!B2389,""))))))))</f>
        <v/>
      </c>
      <c r="AQ2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9" spans="1:44" x14ac:dyDescent="0.25">
      <c r="A2389" t="s">
        <v>5298</v>
      </c>
      <c r="B2389">
        <v>133428705</v>
      </c>
      <c r="C2389" t="s">
        <v>62</v>
      </c>
      <c r="E2389">
        <v>27500093</v>
      </c>
      <c r="F2389" t="s">
        <v>3147</v>
      </c>
      <c r="G2389" t="s">
        <v>101</v>
      </c>
      <c r="I2389">
        <v>40466455</v>
      </c>
      <c r="J2389" t="s">
        <v>3146</v>
      </c>
      <c r="K2389" s="9">
        <v>45603.642326388886</v>
      </c>
      <c r="L2389" s="9">
        <v>45603.642118055555</v>
      </c>
      <c r="M2389" s="9">
        <v>45603.642326388886</v>
      </c>
      <c r="N2389" t="s">
        <v>62</v>
      </c>
      <c r="O2389" t="s">
        <v>62</v>
      </c>
      <c r="P2389" s="8">
        <v>45603</v>
      </c>
      <c r="Q2389" t="s">
        <v>3864</v>
      </c>
      <c r="R2389" t="s">
        <v>4759</v>
      </c>
      <c r="S2389" t="s">
        <v>3148</v>
      </c>
      <c r="Y2389" t="s">
        <v>3149</v>
      </c>
      <c r="Z2389" t="s">
        <v>106</v>
      </c>
      <c r="AA2389" t="s">
        <v>107</v>
      </c>
      <c r="AB2389" t="s">
        <v>1411</v>
      </c>
      <c r="AC2389">
        <v>13278074</v>
      </c>
      <c r="AD2389" t="s">
        <v>3150</v>
      </c>
      <c r="AE2389" t="s">
        <v>3151</v>
      </c>
      <c r="AF2389">
        <v>286</v>
      </c>
      <c r="AM2389" t="s">
        <v>222</v>
      </c>
      <c r="AN2389" t="s">
        <v>108</v>
      </c>
      <c r="AP2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Row],[Comentário]]=back!C2390,back!B2390,""))))))))</f>
        <v/>
      </c>
      <c r="AQ2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0" spans="1:44" x14ac:dyDescent="0.25">
      <c r="A2390" t="s">
        <v>5298</v>
      </c>
      <c r="B2390">
        <v>133428150</v>
      </c>
      <c r="C2390" t="s">
        <v>62</v>
      </c>
      <c r="E2390">
        <v>27500624</v>
      </c>
      <c r="F2390" t="s">
        <v>3469</v>
      </c>
      <c r="G2390" t="s">
        <v>101</v>
      </c>
      <c r="I2390">
        <v>40466724</v>
      </c>
      <c r="J2390" t="s">
        <v>3468</v>
      </c>
      <c r="K2390" s="9">
        <v>45603.640219907407</v>
      </c>
      <c r="L2390" s="9">
        <v>45603.639340277776</v>
      </c>
      <c r="M2390" s="9">
        <v>45603.640219907407</v>
      </c>
      <c r="N2390" t="s">
        <v>62</v>
      </c>
      <c r="O2390" t="s">
        <v>62</v>
      </c>
      <c r="P2390" s="8">
        <v>45603</v>
      </c>
      <c r="Q2390" t="s">
        <v>3864</v>
      </c>
      <c r="R2390" t="s">
        <v>4760</v>
      </c>
      <c r="S2390" t="s">
        <v>3470</v>
      </c>
      <c r="Y2390" t="s">
        <v>3471</v>
      </c>
      <c r="Z2390" t="s">
        <v>106</v>
      </c>
      <c r="AA2390" t="s">
        <v>107</v>
      </c>
      <c r="AB2390" t="s">
        <v>3472</v>
      </c>
      <c r="AC2390">
        <v>14406077</v>
      </c>
      <c r="AD2390" t="s">
        <v>3473</v>
      </c>
      <c r="AE2390" t="s">
        <v>3474</v>
      </c>
      <c r="AF2390">
        <v>600</v>
      </c>
      <c r="AM2390" t="s">
        <v>222</v>
      </c>
      <c r="AN2390" t="s">
        <v>261</v>
      </c>
      <c r="AP2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Row],[Comentário]]=back!C2391,back!B2391,""))))))))</f>
        <v/>
      </c>
      <c r="AQ2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1" spans="1:44" x14ac:dyDescent="0.25">
      <c r="A2391" t="s">
        <v>5298</v>
      </c>
      <c r="B2391">
        <v>133427898</v>
      </c>
      <c r="C2391" t="s">
        <v>62</v>
      </c>
      <c r="E2391">
        <v>27500624</v>
      </c>
      <c r="F2391" t="s">
        <v>3469</v>
      </c>
      <c r="G2391" t="s">
        <v>101</v>
      </c>
      <c r="I2391">
        <v>40466724</v>
      </c>
      <c r="J2391" t="s">
        <v>3468</v>
      </c>
      <c r="K2391" s="9">
        <v>45603.639282407406</v>
      </c>
      <c r="L2391" s="9">
        <v>45603.639120370368</v>
      </c>
      <c r="M2391" s="9">
        <v>45603.639282407406</v>
      </c>
      <c r="N2391" t="s">
        <v>62</v>
      </c>
      <c r="O2391" t="s">
        <v>62</v>
      </c>
      <c r="P2391" s="8">
        <v>45603</v>
      </c>
      <c r="Q2391" t="s">
        <v>3864</v>
      </c>
      <c r="R2391" t="s">
        <v>4760</v>
      </c>
      <c r="S2391" t="s">
        <v>3470</v>
      </c>
      <c r="Y2391" t="s">
        <v>3471</v>
      </c>
      <c r="Z2391" t="s">
        <v>106</v>
      </c>
      <c r="AA2391" t="s">
        <v>107</v>
      </c>
      <c r="AB2391" t="s">
        <v>3472</v>
      </c>
      <c r="AC2391">
        <v>14406077</v>
      </c>
      <c r="AD2391" t="s">
        <v>3473</v>
      </c>
      <c r="AE2391" t="s">
        <v>3474</v>
      </c>
      <c r="AF2391">
        <v>600</v>
      </c>
      <c r="AM2391" t="s">
        <v>222</v>
      </c>
      <c r="AN2391" t="s">
        <v>261</v>
      </c>
      <c r="AP2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Row],[Comentário]]=back!C2392,back!B2392,""))))))))</f>
        <v/>
      </c>
      <c r="AQ2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2" spans="1:44" x14ac:dyDescent="0.25">
      <c r="A2392" t="s">
        <v>5298</v>
      </c>
      <c r="B2392">
        <v>133427864</v>
      </c>
      <c r="C2392" t="s">
        <v>62</v>
      </c>
      <c r="E2392">
        <v>27500624</v>
      </c>
      <c r="F2392" t="s">
        <v>3469</v>
      </c>
      <c r="G2392" t="s">
        <v>101</v>
      </c>
      <c r="I2392">
        <v>40466724</v>
      </c>
      <c r="J2392" t="s">
        <v>3468</v>
      </c>
      <c r="K2392" s="9">
        <v>45603.639166666668</v>
      </c>
      <c r="L2392" s="9">
        <v>45603.638229166667</v>
      </c>
      <c r="M2392" s="9">
        <v>45603.639166666668</v>
      </c>
      <c r="N2392" t="s">
        <v>62</v>
      </c>
      <c r="O2392" t="s">
        <v>62</v>
      </c>
      <c r="P2392" s="8">
        <v>45603</v>
      </c>
      <c r="Q2392" t="s">
        <v>3864</v>
      </c>
      <c r="R2392" t="s">
        <v>4760</v>
      </c>
      <c r="S2392" t="s">
        <v>3470</v>
      </c>
      <c r="Y2392" t="s">
        <v>3471</v>
      </c>
      <c r="Z2392" t="s">
        <v>106</v>
      </c>
      <c r="AA2392" t="s">
        <v>107</v>
      </c>
      <c r="AB2392" t="s">
        <v>3472</v>
      </c>
      <c r="AC2392">
        <v>14406077</v>
      </c>
      <c r="AD2392" t="s">
        <v>3473</v>
      </c>
      <c r="AE2392" t="s">
        <v>3474</v>
      </c>
      <c r="AF2392">
        <v>600</v>
      </c>
      <c r="AM2392" t="s">
        <v>222</v>
      </c>
      <c r="AN2392" t="s">
        <v>261</v>
      </c>
      <c r="AP2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Row],[Comentário]]=back!C2393,back!B2393,""))))))))</f>
        <v/>
      </c>
      <c r="AQ2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3" spans="1:44" x14ac:dyDescent="0.25">
      <c r="A2393" t="s">
        <v>5298</v>
      </c>
      <c r="B2393">
        <v>133427559</v>
      </c>
      <c r="C2393" t="s">
        <v>62</v>
      </c>
      <c r="E2393">
        <v>27500624</v>
      </c>
      <c r="F2393" t="s">
        <v>3469</v>
      </c>
      <c r="G2393" t="s">
        <v>101</v>
      </c>
      <c r="I2393">
        <v>40466724</v>
      </c>
      <c r="J2393" t="s">
        <v>3468</v>
      </c>
      <c r="K2393" s="9">
        <v>45603.63821759259</v>
      </c>
      <c r="L2393" s="9">
        <v>45603.638078703705</v>
      </c>
      <c r="M2393" s="9">
        <v>45603.63821759259</v>
      </c>
      <c r="N2393" t="s">
        <v>62</v>
      </c>
      <c r="O2393" t="s">
        <v>62</v>
      </c>
      <c r="P2393" s="8">
        <v>45603</v>
      </c>
      <c r="Q2393" t="s">
        <v>3864</v>
      </c>
      <c r="R2393" t="s">
        <v>4760</v>
      </c>
      <c r="S2393" t="s">
        <v>3470</v>
      </c>
      <c r="Y2393" t="s">
        <v>3471</v>
      </c>
      <c r="Z2393" t="s">
        <v>106</v>
      </c>
      <c r="AA2393" t="s">
        <v>107</v>
      </c>
      <c r="AB2393" t="s">
        <v>3472</v>
      </c>
      <c r="AC2393">
        <v>14406077</v>
      </c>
      <c r="AD2393" t="s">
        <v>3473</v>
      </c>
      <c r="AE2393" t="s">
        <v>3474</v>
      </c>
      <c r="AF2393">
        <v>600</v>
      </c>
      <c r="AM2393" t="s">
        <v>222</v>
      </c>
      <c r="AN2393" t="s">
        <v>261</v>
      </c>
      <c r="AP2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Row],[Comentário]]=back!C2394,back!B2394,""))))))))</f>
        <v/>
      </c>
      <c r="AQ2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4" spans="1:44" x14ac:dyDescent="0.25">
      <c r="A2394" t="s">
        <v>5298</v>
      </c>
      <c r="B2394">
        <v>133425685</v>
      </c>
      <c r="C2394" t="s">
        <v>62</v>
      </c>
      <c r="E2394">
        <v>27494129</v>
      </c>
      <c r="F2394" t="s">
        <v>3272</v>
      </c>
      <c r="G2394" t="s">
        <v>101</v>
      </c>
      <c r="I2394">
        <v>40464313</v>
      </c>
      <c r="J2394" t="s">
        <v>3271</v>
      </c>
      <c r="K2394" s="9">
        <v>45603.631620370368</v>
      </c>
      <c r="L2394" s="9">
        <v>45603.630347222221</v>
      </c>
      <c r="M2394" s="9">
        <v>45603.631620370368</v>
      </c>
      <c r="N2394" t="s">
        <v>62</v>
      </c>
      <c r="O2394" t="s">
        <v>62</v>
      </c>
      <c r="P2394" s="8">
        <v>45603</v>
      </c>
      <c r="Q2394" t="s">
        <v>3864</v>
      </c>
      <c r="R2394" t="s">
        <v>4445</v>
      </c>
      <c r="S2394" t="s">
        <v>4845</v>
      </c>
      <c r="V2394">
        <v>552125802996</v>
      </c>
      <c r="Y2394" t="s">
        <v>3273</v>
      </c>
      <c r="Z2394" t="s">
        <v>106</v>
      </c>
      <c r="AA2394" t="s">
        <v>148</v>
      </c>
      <c r="AB2394" t="s">
        <v>149</v>
      </c>
      <c r="AC2394">
        <v>20910180</v>
      </c>
      <c r="AD2394" t="s">
        <v>1697</v>
      </c>
      <c r="AE2394" t="s">
        <v>3274</v>
      </c>
      <c r="AF2394">
        <v>485</v>
      </c>
      <c r="AG2394" t="s">
        <v>3275</v>
      </c>
      <c r="AM2394" t="s">
        <v>119</v>
      </c>
      <c r="AN2394" t="s">
        <v>108</v>
      </c>
      <c r="AP2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Row],[Comentário]]=back!C2395,back!B2395,""))))))))</f>
        <v/>
      </c>
      <c r="AQ2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5" spans="1:44" x14ac:dyDescent="0.25">
      <c r="A2395" t="s">
        <v>5298</v>
      </c>
      <c r="B2395">
        <v>133329260</v>
      </c>
      <c r="C2395" t="s">
        <v>62</v>
      </c>
      <c r="E2395">
        <v>27494129</v>
      </c>
      <c r="F2395" t="s">
        <v>3272</v>
      </c>
      <c r="G2395" t="s">
        <v>101</v>
      </c>
      <c r="I2395">
        <v>40464313</v>
      </c>
      <c r="J2395" t="s">
        <v>3271</v>
      </c>
      <c r="K2395" s="9">
        <v>45602.650891203702</v>
      </c>
      <c r="L2395" s="9">
        <v>45603.416666666664</v>
      </c>
      <c r="M2395" s="9">
        <v>45603.630162037036</v>
      </c>
      <c r="N2395" t="s">
        <v>62</v>
      </c>
      <c r="O2395" t="s">
        <v>62</v>
      </c>
      <c r="P2395" s="8">
        <v>45603</v>
      </c>
      <c r="Q2395" t="s">
        <v>3864</v>
      </c>
      <c r="R2395" t="s">
        <v>4761</v>
      </c>
      <c r="S2395" t="s">
        <v>4845</v>
      </c>
      <c r="V2395">
        <v>552125802996</v>
      </c>
      <c r="Y2395" t="s">
        <v>3273</v>
      </c>
      <c r="Z2395" t="s">
        <v>106</v>
      </c>
      <c r="AA2395" t="s">
        <v>148</v>
      </c>
      <c r="AB2395" t="s">
        <v>149</v>
      </c>
      <c r="AC2395">
        <v>20910180</v>
      </c>
      <c r="AD2395" t="s">
        <v>1697</v>
      </c>
      <c r="AE2395" t="s">
        <v>3274</v>
      </c>
      <c r="AF2395">
        <v>485</v>
      </c>
      <c r="AG2395" t="s">
        <v>3275</v>
      </c>
      <c r="AM2395" t="s">
        <v>119</v>
      </c>
      <c r="AN2395" t="s">
        <v>108</v>
      </c>
      <c r="AP2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Row],[Comentário]]=back!C2396,back!B2396,""))))))))</f>
        <v/>
      </c>
      <c r="AQ2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6" spans="1:44" x14ac:dyDescent="0.25">
      <c r="A2396" t="s">
        <v>5298</v>
      </c>
      <c r="B2396">
        <v>133334664</v>
      </c>
      <c r="C2396" t="s">
        <v>62</v>
      </c>
      <c r="E2396">
        <v>27496889</v>
      </c>
      <c r="F2396" t="s">
        <v>3781</v>
      </c>
      <c r="G2396" t="s">
        <v>101</v>
      </c>
      <c r="I2396">
        <v>40465174</v>
      </c>
      <c r="J2396" t="s">
        <v>3780</v>
      </c>
      <c r="K2396" s="9">
        <v>45602.668645833335</v>
      </c>
      <c r="L2396" s="9">
        <v>45602.708333333336</v>
      </c>
      <c r="M2396" s="9">
        <v>45603.63003472222</v>
      </c>
      <c r="N2396" t="s">
        <v>62</v>
      </c>
      <c r="O2396" t="s">
        <v>62</v>
      </c>
      <c r="P2396" s="8">
        <v>45603</v>
      </c>
      <c r="Q2396" t="s">
        <v>3864</v>
      </c>
      <c r="R2396" t="s">
        <v>3864</v>
      </c>
      <c r="S2396" t="s">
        <v>4842</v>
      </c>
      <c r="T2396" t="s">
        <v>3782</v>
      </c>
      <c r="V2396">
        <v>5541999942457</v>
      </c>
      <c r="Y2396" t="s">
        <v>3783</v>
      </c>
      <c r="Z2396" t="s">
        <v>106</v>
      </c>
      <c r="AA2396" t="s">
        <v>315</v>
      </c>
      <c r="AB2396" t="s">
        <v>1823</v>
      </c>
      <c r="AC2396">
        <v>83055400</v>
      </c>
      <c r="AD2396" t="s">
        <v>3784</v>
      </c>
      <c r="AE2396" t="s">
        <v>3785</v>
      </c>
      <c r="AF2396">
        <v>1475</v>
      </c>
      <c r="AG2396" t="s">
        <v>3786</v>
      </c>
      <c r="AM2396" t="s">
        <v>222</v>
      </c>
      <c r="AN2396" t="s">
        <v>108</v>
      </c>
      <c r="AP2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Row],[Comentário]]=back!C2397,back!B2397,""))))))))</f>
        <v/>
      </c>
      <c r="AQ2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7" spans="1:44" x14ac:dyDescent="0.25">
      <c r="A2397" t="s">
        <v>5298</v>
      </c>
      <c r="B2397">
        <v>133425172</v>
      </c>
      <c r="C2397" t="s">
        <v>62</v>
      </c>
      <c r="E2397">
        <v>27496889</v>
      </c>
      <c r="F2397" t="s">
        <v>3781</v>
      </c>
      <c r="G2397" t="s">
        <v>101</v>
      </c>
      <c r="I2397">
        <v>40465174</v>
      </c>
      <c r="J2397" t="s">
        <v>3780</v>
      </c>
      <c r="K2397" s="9">
        <v>45603.629629629628</v>
      </c>
      <c r="L2397" s="9">
        <v>45603.628472222219</v>
      </c>
      <c r="M2397" s="9">
        <v>45603.629629629628</v>
      </c>
      <c r="N2397" t="s">
        <v>62</v>
      </c>
      <c r="O2397" t="s">
        <v>62</v>
      </c>
      <c r="P2397" s="8">
        <v>45603</v>
      </c>
      <c r="Q2397" t="s">
        <v>3868</v>
      </c>
      <c r="R2397" t="s">
        <v>4762</v>
      </c>
      <c r="S2397" t="s">
        <v>4842</v>
      </c>
      <c r="T2397" t="s">
        <v>3782</v>
      </c>
      <c r="V2397">
        <v>5541999942457</v>
      </c>
      <c r="Y2397" t="s">
        <v>3783</v>
      </c>
      <c r="Z2397" t="s">
        <v>106</v>
      </c>
      <c r="AA2397" t="s">
        <v>315</v>
      </c>
      <c r="AB2397" t="s">
        <v>1823</v>
      </c>
      <c r="AC2397">
        <v>83055400</v>
      </c>
      <c r="AD2397" t="s">
        <v>3784</v>
      </c>
      <c r="AE2397" t="s">
        <v>3785</v>
      </c>
      <c r="AF2397">
        <v>1475</v>
      </c>
      <c r="AG2397" t="s">
        <v>3786</v>
      </c>
      <c r="AM2397" t="s">
        <v>222</v>
      </c>
      <c r="AN2397" t="s">
        <v>108</v>
      </c>
      <c r="AP2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Row],[Comentário]]=back!C2398,back!B2398,""))))))))</f>
        <v/>
      </c>
      <c r="AQ2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8" spans="1:44" x14ac:dyDescent="0.25">
      <c r="A2398" t="s">
        <v>5298</v>
      </c>
      <c r="B2398">
        <v>133424745</v>
      </c>
      <c r="C2398" t="s">
        <v>62</v>
      </c>
      <c r="E2398">
        <v>27496889</v>
      </c>
      <c r="F2398" t="s">
        <v>3781</v>
      </c>
      <c r="G2398" t="s">
        <v>101</v>
      </c>
      <c r="I2398">
        <v>40465174</v>
      </c>
      <c r="J2398" t="s">
        <v>3780</v>
      </c>
      <c r="K2398" s="9">
        <v>45603.628263888888</v>
      </c>
      <c r="L2398" s="9">
        <v>45603.627013888887</v>
      </c>
      <c r="M2398" s="9">
        <v>45603.628263888888</v>
      </c>
      <c r="N2398" t="s">
        <v>62</v>
      </c>
      <c r="O2398" t="s">
        <v>62</v>
      </c>
      <c r="P2398" s="8">
        <v>45603</v>
      </c>
      <c r="Q2398" t="s">
        <v>3864</v>
      </c>
      <c r="R2398" t="s">
        <v>4763</v>
      </c>
      <c r="S2398" t="s">
        <v>4842</v>
      </c>
      <c r="T2398" t="s">
        <v>3782</v>
      </c>
      <c r="V2398">
        <v>5541999942457</v>
      </c>
      <c r="Y2398" t="s">
        <v>3783</v>
      </c>
      <c r="Z2398" t="s">
        <v>106</v>
      </c>
      <c r="AA2398" t="s">
        <v>315</v>
      </c>
      <c r="AB2398" t="s">
        <v>1823</v>
      </c>
      <c r="AC2398">
        <v>83055400</v>
      </c>
      <c r="AD2398" t="s">
        <v>3784</v>
      </c>
      <c r="AE2398" t="s">
        <v>3785</v>
      </c>
      <c r="AF2398">
        <v>1475</v>
      </c>
      <c r="AG2398" t="s">
        <v>3786</v>
      </c>
      <c r="AM2398" t="s">
        <v>222</v>
      </c>
      <c r="AN2398" t="s">
        <v>108</v>
      </c>
      <c r="AP2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Row],[Comentário]]=back!C2399,back!B2399,""))))))))</f>
        <v/>
      </c>
      <c r="AQ2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9" spans="1:44" x14ac:dyDescent="0.25">
      <c r="A2399" t="s">
        <v>5298</v>
      </c>
      <c r="B2399">
        <v>133423334</v>
      </c>
      <c r="C2399" t="s">
        <v>62</v>
      </c>
      <c r="E2399">
        <v>27496889</v>
      </c>
      <c r="F2399" t="s">
        <v>3781</v>
      </c>
      <c r="G2399" t="s">
        <v>101</v>
      </c>
      <c r="I2399">
        <v>40465174</v>
      </c>
      <c r="J2399" t="s">
        <v>3780</v>
      </c>
      <c r="K2399" s="9">
        <v>45603.623298611114</v>
      </c>
      <c r="L2399" s="9">
        <v>45603.620810185188</v>
      </c>
      <c r="M2399" s="9">
        <v>45603.623298611114</v>
      </c>
      <c r="N2399" t="s">
        <v>62</v>
      </c>
      <c r="O2399" t="s">
        <v>62</v>
      </c>
      <c r="P2399" s="8">
        <v>45603</v>
      </c>
      <c r="Q2399" t="s">
        <v>3864</v>
      </c>
      <c r="R2399" t="s">
        <v>4764</v>
      </c>
      <c r="S2399" t="s">
        <v>4842</v>
      </c>
      <c r="T2399" t="s">
        <v>3782</v>
      </c>
      <c r="V2399">
        <v>5541999942457</v>
      </c>
      <c r="Y2399" t="s">
        <v>3783</v>
      </c>
      <c r="Z2399" t="s">
        <v>106</v>
      </c>
      <c r="AA2399" t="s">
        <v>315</v>
      </c>
      <c r="AB2399" t="s">
        <v>1823</v>
      </c>
      <c r="AC2399">
        <v>83055400</v>
      </c>
      <c r="AD2399" t="s">
        <v>3784</v>
      </c>
      <c r="AE2399" t="s">
        <v>3785</v>
      </c>
      <c r="AF2399">
        <v>1475</v>
      </c>
      <c r="AG2399" t="s">
        <v>3786</v>
      </c>
      <c r="AM2399" t="s">
        <v>222</v>
      </c>
      <c r="AN2399" t="s">
        <v>108</v>
      </c>
      <c r="AP2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Row],[Comentário]]=back!C2400,back!B2400,""))))))))</f>
        <v/>
      </c>
      <c r="AQ2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0" spans="1:44" x14ac:dyDescent="0.25">
      <c r="A2400" t="s">
        <v>5298</v>
      </c>
      <c r="B2400">
        <v>133418635</v>
      </c>
      <c r="C2400" t="s">
        <v>62</v>
      </c>
      <c r="E2400">
        <v>27496889</v>
      </c>
      <c r="F2400" t="s">
        <v>3781</v>
      </c>
      <c r="G2400" t="s">
        <v>101</v>
      </c>
      <c r="I2400">
        <v>40465174</v>
      </c>
      <c r="J2400" t="s">
        <v>3780</v>
      </c>
      <c r="K2400" s="9">
        <v>45603.606192129628</v>
      </c>
      <c r="L2400" s="9">
        <v>45603.605717592596</v>
      </c>
      <c r="M2400" s="9">
        <v>45603.606192129628</v>
      </c>
      <c r="N2400" t="s">
        <v>62</v>
      </c>
      <c r="O2400" t="s">
        <v>62</v>
      </c>
      <c r="P2400" s="8">
        <v>45603</v>
      </c>
      <c r="Q2400" t="s">
        <v>3864</v>
      </c>
      <c r="R2400" t="s">
        <v>4764</v>
      </c>
      <c r="S2400" t="s">
        <v>4842</v>
      </c>
      <c r="T2400" t="s">
        <v>3782</v>
      </c>
      <c r="V2400">
        <v>5541999942457</v>
      </c>
      <c r="Y2400" t="s">
        <v>3783</v>
      </c>
      <c r="Z2400" t="s">
        <v>106</v>
      </c>
      <c r="AA2400" t="s">
        <v>315</v>
      </c>
      <c r="AB2400" t="s">
        <v>1823</v>
      </c>
      <c r="AC2400">
        <v>83055400</v>
      </c>
      <c r="AD2400" t="s">
        <v>3784</v>
      </c>
      <c r="AE2400" t="s">
        <v>3785</v>
      </c>
      <c r="AF2400">
        <v>1475</v>
      </c>
      <c r="AG2400" t="s">
        <v>3786</v>
      </c>
      <c r="AM2400" t="s">
        <v>222</v>
      </c>
      <c r="AN2400" t="s">
        <v>108</v>
      </c>
      <c r="AP2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Row],[Comentário]]=back!C2401,back!B2401,""))))))))</f>
        <v/>
      </c>
      <c r="AQ2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1" spans="1:44" x14ac:dyDescent="0.25">
      <c r="A2401" t="s">
        <v>5298</v>
      </c>
      <c r="B2401">
        <v>133418126</v>
      </c>
      <c r="C2401" t="s">
        <v>62</v>
      </c>
      <c r="E2401">
        <v>27497828</v>
      </c>
      <c r="F2401" t="s">
        <v>3776</v>
      </c>
      <c r="G2401" t="s">
        <v>101</v>
      </c>
      <c r="I2401">
        <v>40465850</v>
      </c>
      <c r="J2401" t="s">
        <v>3775</v>
      </c>
      <c r="K2401" s="9">
        <v>45603.604178240741</v>
      </c>
      <c r="L2401" s="9">
        <v>45603.603796296295</v>
      </c>
      <c r="M2401" s="9">
        <v>45603.604178240741</v>
      </c>
      <c r="N2401" t="s">
        <v>62</v>
      </c>
      <c r="O2401" t="s">
        <v>62</v>
      </c>
      <c r="P2401" s="8">
        <v>45603</v>
      </c>
      <c r="Q2401" t="s">
        <v>3864</v>
      </c>
      <c r="R2401" t="s">
        <v>4765</v>
      </c>
      <c r="S2401" t="s">
        <v>3777</v>
      </c>
      <c r="T2401" t="s">
        <v>5279</v>
      </c>
      <c r="Z2401" t="s">
        <v>106</v>
      </c>
      <c r="AA2401" t="s">
        <v>107</v>
      </c>
      <c r="AB2401" t="s">
        <v>110</v>
      </c>
      <c r="AC2401">
        <v>2285000</v>
      </c>
      <c r="AD2401" t="s">
        <v>3778</v>
      </c>
      <c r="AE2401" t="s">
        <v>3779</v>
      </c>
      <c r="AF2401">
        <v>700</v>
      </c>
      <c r="AM2401" t="s">
        <v>222</v>
      </c>
      <c r="AN2401" t="s">
        <v>108</v>
      </c>
      <c r="AP2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Row],[Comentário]]=back!C2402,back!B2402,""))))))))</f>
        <v/>
      </c>
      <c r="AQ2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2" spans="1:44" x14ac:dyDescent="0.25">
      <c r="A2402" t="s">
        <v>5298</v>
      </c>
      <c r="B2402">
        <v>133418142</v>
      </c>
      <c r="C2402" t="s">
        <v>62</v>
      </c>
      <c r="E2402">
        <v>27497828</v>
      </c>
      <c r="F2402" t="s">
        <v>3776</v>
      </c>
      <c r="G2402" t="s">
        <v>101</v>
      </c>
      <c r="I2402">
        <v>40465850</v>
      </c>
      <c r="J2402" t="s">
        <v>3775</v>
      </c>
      <c r="K2402" s="9">
        <v>45603.60423611111</v>
      </c>
      <c r="L2402" s="9">
        <v>45603.602777777778</v>
      </c>
      <c r="M2402" s="9">
        <v>45603.60423611111</v>
      </c>
      <c r="N2402" t="s">
        <v>62</v>
      </c>
      <c r="O2402" t="s">
        <v>62</v>
      </c>
      <c r="P2402" s="8">
        <v>45603</v>
      </c>
      <c r="R2402" t="s">
        <v>4766</v>
      </c>
      <c r="S2402" t="s">
        <v>3777</v>
      </c>
      <c r="T2402" t="s">
        <v>5279</v>
      </c>
      <c r="Z2402" t="s">
        <v>106</v>
      </c>
      <c r="AA2402" t="s">
        <v>107</v>
      </c>
      <c r="AB2402" t="s">
        <v>110</v>
      </c>
      <c r="AC2402">
        <v>2285000</v>
      </c>
      <c r="AD2402" t="s">
        <v>3778</v>
      </c>
      <c r="AE2402" t="s">
        <v>3779</v>
      </c>
      <c r="AF2402">
        <v>700</v>
      </c>
      <c r="AM2402" t="s">
        <v>222</v>
      </c>
      <c r="AN2402" t="s">
        <v>108</v>
      </c>
      <c r="AP2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Row],[Comentário]]=back!C2403,back!B2403,""))))))))</f>
        <v/>
      </c>
      <c r="AQ2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3" spans="1:44" x14ac:dyDescent="0.25">
      <c r="A2403" t="s">
        <v>5298</v>
      </c>
      <c r="B2403">
        <v>133417106</v>
      </c>
      <c r="C2403" t="s">
        <v>62</v>
      </c>
      <c r="E2403">
        <v>27497828</v>
      </c>
      <c r="F2403" t="s">
        <v>3776</v>
      </c>
      <c r="G2403" t="s">
        <v>101</v>
      </c>
      <c r="I2403">
        <v>40465850</v>
      </c>
      <c r="J2403" t="s">
        <v>3775</v>
      </c>
      <c r="K2403" s="9">
        <v>45603.600046296298</v>
      </c>
      <c r="L2403" s="9">
        <v>45603.599652777775</v>
      </c>
      <c r="M2403" s="9">
        <v>45603.600046296298</v>
      </c>
      <c r="N2403" t="s">
        <v>62</v>
      </c>
      <c r="O2403" t="s">
        <v>62</v>
      </c>
      <c r="P2403" s="8">
        <v>45603</v>
      </c>
      <c r="Q2403" t="s">
        <v>3864</v>
      </c>
      <c r="R2403" t="s">
        <v>4767</v>
      </c>
      <c r="S2403" t="s">
        <v>3777</v>
      </c>
      <c r="T2403" t="s">
        <v>5279</v>
      </c>
      <c r="Z2403" t="s">
        <v>106</v>
      </c>
      <c r="AA2403" t="s">
        <v>107</v>
      </c>
      <c r="AB2403" t="s">
        <v>110</v>
      </c>
      <c r="AC2403">
        <v>2285000</v>
      </c>
      <c r="AD2403" t="s">
        <v>3778</v>
      </c>
      <c r="AE2403" t="s">
        <v>3779</v>
      </c>
      <c r="AF2403">
        <v>700</v>
      </c>
      <c r="AM2403" t="s">
        <v>222</v>
      </c>
      <c r="AN2403" t="s">
        <v>108</v>
      </c>
      <c r="AP2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Row],[Comentário]]=back!C2404,back!B2404,""))))))))</f>
        <v/>
      </c>
      <c r="AQ2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4" spans="1:44" x14ac:dyDescent="0.25">
      <c r="A2404" t="s">
        <v>5298</v>
      </c>
      <c r="B2404">
        <v>133416639</v>
      </c>
      <c r="C2404" t="s">
        <v>62</v>
      </c>
      <c r="E2404">
        <v>27497828</v>
      </c>
      <c r="F2404" t="s">
        <v>3776</v>
      </c>
      <c r="G2404" t="s">
        <v>101</v>
      </c>
      <c r="I2404">
        <v>40465850</v>
      </c>
      <c r="J2404" t="s">
        <v>3775</v>
      </c>
      <c r="K2404" s="9">
        <v>45603.598275462966</v>
      </c>
      <c r="L2404" s="9">
        <v>45603.597974537035</v>
      </c>
      <c r="M2404" s="9">
        <v>45603.598275462966</v>
      </c>
      <c r="N2404" t="s">
        <v>62</v>
      </c>
      <c r="O2404" t="s">
        <v>62</v>
      </c>
      <c r="P2404" s="8">
        <v>45603</v>
      </c>
      <c r="Q2404" t="s">
        <v>3864</v>
      </c>
      <c r="R2404" t="s">
        <v>4765</v>
      </c>
      <c r="S2404" t="s">
        <v>3777</v>
      </c>
      <c r="T2404" t="s">
        <v>5279</v>
      </c>
      <c r="Z2404" t="s">
        <v>106</v>
      </c>
      <c r="AA2404" t="s">
        <v>107</v>
      </c>
      <c r="AB2404" t="s">
        <v>110</v>
      </c>
      <c r="AC2404">
        <v>2285000</v>
      </c>
      <c r="AD2404" t="s">
        <v>3778</v>
      </c>
      <c r="AE2404" t="s">
        <v>3779</v>
      </c>
      <c r="AF2404">
        <v>700</v>
      </c>
      <c r="AM2404" t="s">
        <v>222</v>
      </c>
      <c r="AN2404" t="s">
        <v>108</v>
      </c>
      <c r="AP2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Row],[Comentário]]=back!C2405,back!B2405,""))))))))</f>
        <v/>
      </c>
      <c r="AQ2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5" spans="1:44" x14ac:dyDescent="0.25">
      <c r="A2405" t="s">
        <v>5298</v>
      </c>
      <c r="B2405">
        <v>133340722</v>
      </c>
      <c r="C2405" t="s">
        <v>62</v>
      </c>
      <c r="E2405">
        <v>27497828</v>
      </c>
      <c r="F2405" t="s">
        <v>3776</v>
      </c>
      <c r="G2405" t="s">
        <v>101</v>
      </c>
      <c r="I2405">
        <v>40465850</v>
      </c>
      <c r="J2405" t="s">
        <v>3775</v>
      </c>
      <c r="K2405" s="9">
        <v>45602.689479166664</v>
      </c>
      <c r="L2405" s="9">
        <v>45604.375</v>
      </c>
      <c r="M2405" s="9">
        <v>45603.598194444443</v>
      </c>
      <c r="N2405" t="s">
        <v>62</v>
      </c>
      <c r="O2405" t="s">
        <v>62</v>
      </c>
      <c r="P2405" s="8">
        <v>45603</v>
      </c>
      <c r="Q2405" t="s">
        <v>3868</v>
      </c>
      <c r="R2405" t="s">
        <v>4768</v>
      </c>
      <c r="S2405" t="s">
        <v>3777</v>
      </c>
      <c r="T2405" t="s">
        <v>5279</v>
      </c>
      <c r="Z2405" t="s">
        <v>106</v>
      </c>
      <c r="AA2405" t="s">
        <v>107</v>
      </c>
      <c r="AB2405" t="s">
        <v>110</v>
      </c>
      <c r="AC2405">
        <v>2285000</v>
      </c>
      <c r="AD2405" t="s">
        <v>3778</v>
      </c>
      <c r="AE2405" t="s">
        <v>3779</v>
      </c>
      <c r="AF2405">
        <v>700</v>
      </c>
      <c r="AM2405" t="s">
        <v>222</v>
      </c>
      <c r="AN2405" t="s">
        <v>108</v>
      </c>
      <c r="AP2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Row],[Comentário]]=back!C2406,back!B2406,""))))))))</f>
        <v/>
      </c>
      <c r="AQ2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6" spans="1:44" x14ac:dyDescent="0.25">
      <c r="A2406" t="s">
        <v>5298</v>
      </c>
      <c r="B2406">
        <v>133341728</v>
      </c>
      <c r="C2406" t="s">
        <v>62</v>
      </c>
      <c r="E2406">
        <v>27498174</v>
      </c>
      <c r="F2406" t="s">
        <v>3770</v>
      </c>
      <c r="G2406" t="s">
        <v>101</v>
      </c>
      <c r="I2406">
        <v>40465945</v>
      </c>
      <c r="J2406" t="s">
        <v>3769</v>
      </c>
      <c r="K2406" s="9">
        <v>45602.69321759259</v>
      </c>
      <c r="L2406" s="9">
        <v>45603.416666666664</v>
      </c>
      <c r="M2406" s="9">
        <v>45603.59783564815</v>
      </c>
      <c r="N2406" t="s">
        <v>62</v>
      </c>
      <c r="O2406" t="s">
        <v>62</v>
      </c>
      <c r="P2406" s="8">
        <v>45603</v>
      </c>
      <c r="Q2406" t="s">
        <v>3868</v>
      </c>
      <c r="R2406" t="s">
        <v>4769</v>
      </c>
      <c r="S2406" t="s">
        <v>3771</v>
      </c>
      <c r="Y2406" t="s">
        <v>3772</v>
      </c>
      <c r="Z2406" t="s">
        <v>106</v>
      </c>
      <c r="AA2406" t="s">
        <v>315</v>
      </c>
      <c r="AB2406" t="s">
        <v>1522</v>
      </c>
      <c r="AC2406">
        <v>81630110</v>
      </c>
      <c r="AD2406" t="s">
        <v>3773</v>
      </c>
      <c r="AE2406" t="s">
        <v>3774</v>
      </c>
      <c r="AF2406">
        <v>990</v>
      </c>
      <c r="AM2406" t="s">
        <v>222</v>
      </c>
      <c r="AN2406" t="s">
        <v>1474</v>
      </c>
      <c r="AP2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Row],[Comentário]]=back!C2407,back!B2407,""))))))))</f>
        <v/>
      </c>
      <c r="AQ2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7" spans="1:44" x14ac:dyDescent="0.25">
      <c r="A2407" t="s">
        <v>5298</v>
      </c>
      <c r="B2407">
        <v>133416236</v>
      </c>
      <c r="C2407" t="s">
        <v>62</v>
      </c>
      <c r="E2407">
        <v>27498174</v>
      </c>
      <c r="F2407" t="s">
        <v>3770</v>
      </c>
      <c r="G2407" t="s">
        <v>101</v>
      </c>
      <c r="I2407">
        <v>40465945</v>
      </c>
      <c r="J2407" t="s">
        <v>3769</v>
      </c>
      <c r="K2407" s="9">
        <v>45603.596724537034</v>
      </c>
      <c r="L2407" s="9">
        <v>45603.596250000002</v>
      </c>
      <c r="M2407" s="9">
        <v>45603.596724537034</v>
      </c>
      <c r="N2407" t="s">
        <v>62</v>
      </c>
      <c r="O2407" t="s">
        <v>62</v>
      </c>
      <c r="P2407" s="8">
        <v>45603</v>
      </c>
      <c r="Q2407" t="s">
        <v>3864</v>
      </c>
      <c r="R2407" t="s">
        <v>4770</v>
      </c>
      <c r="S2407" t="s">
        <v>3771</v>
      </c>
      <c r="Y2407" t="s">
        <v>3772</v>
      </c>
      <c r="Z2407" t="s">
        <v>106</v>
      </c>
      <c r="AA2407" t="s">
        <v>315</v>
      </c>
      <c r="AB2407" t="s">
        <v>1522</v>
      </c>
      <c r="AC2407">
        <v>81630110</v>
      </c>
      <c r="AD2407" t="s">
        <v>3773</v>
      </c>
      <c r="AE2407" t="s">
        <v>3774</v>
      </c>
      <c r="AF2407">
        <v>990</v>
      </c>
      <c r="AM2407" t="s">
        <v>222</v>
      </c>
      <c r="AN2407" t="s">
        <v>1474</v>
      </c>
      <c r="AP2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Row],[Comentário]]=back!C2408,back!B2408,""))))))))</f>
        <v/>
      </c>
      <c r="AQ2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8" spans="1:44" x14ac:dyDescent="0.25">
      <c r="A2408" t="s">
        <v>5298</v>
      </c>
      <c r="B2408">
        <v>133343392</v>
      </c>
      <c r="C2408" t="s">
        <v>62</v>
      </c>
      <c r="E2408">
        <v>27498327</v>
      </c>
      <c r="F2408" t="s">
        <v>3765</v>
      </c>
      <c r="G2408" t="s">
        <v>101</v>
      </c>
      <c r="I2408">
        <v>40466003</v>
      </c>
      <c r="J2408" t="s">
        <v>3764</v>
      </c>
      <c r="K2408" s="9">
        <v>45602.699363425927</v>
      </c>
      <c r="L2408" s="9">
        <v>45603.416666666664</v>
      </c>
      <c r="M2408" s="9">
        <v>45603.58997685185</v>
      </c>
      <c r="N2408" t="s">
        <v>62</v>
      </c>
      <c r="O2408" t="s">
        <v>62</v>
      </c>
      <c r="P2408" s="8">
        <v>45603</v>
      </c>
      <c r="Q2408" t="s">
        <v>3864</v>
      </c>
      <c r="R2408" t="s">
        <v>3864</v>
      </c>
      <c r="S2408" t="s">
        <v>4836</v>
      </c>
      <c r="T2408" t="s">
        <v>3766</v>
      </c>
      <c r="V2408">
        <v>551133370230</v>
      </c>
      <c r="Y2408" t="s">
        <v>3767</v>
      </c>
      <c r="Z2408" t="s">
        <v>106</v>
      </c>
      <c r="AA2408" t="s">
        <v>107</v>
      </c>
      <c r="AB2408" t="s">
        <v>110</v>
      </c>
      <c r="AC2408">
        <v>1125000</v>
      </c>
      <c r="AD2408" t="s">
        <v>1354</v>
      </c>
      <c r="AE2408" t="s">
        <v>3768</v>
      </c>
      <c r="AF2408">
        <v>856</v>
      </c>
      <c r="AM2408" t="s">
        <v>222</v>
      </c>
      <c r="AN2408" t="s">
        <v>108</v>
      </c>
      <c r="AP2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Row],[Comentário]]=back!C2409,back!B2409,""))))))))</f>
        <v/>
      </c>
      <c r="AQ2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9" spans="1:44" x14ac:dyDescent="0.25">
      <c r="A2409" t="s">
        <v>5298</v>
      </c>
      <c r="B2409">
        <v>133414773</v>
      </c>
      <c r="C2409" t="s">
        <v>62</v>
      </c>
      <c r="E2409">
        <v>27498327</v>
      </c>
      <c r="F2409" t="s">
        <v>3765</v>
      </c>
      <c r="G2409" t="s">
        <v>101</v>
      </c>
      <c r="I2409">
        <v>40466003</v>
      </c>
      <c r="J2409" t="s">
        <v>3764</v>
      </c>
      <c r="K2409" s="9">
        <v>45603.58997685185</v>
      </c>
      <c r="L2409" s="9">
        <v>45603.589155092595</v>
      </c>
      <c r="M2409" s="9">
        <v>45603.58997685185</v>
      </c>
      <c r="N2409" t="s">
        <v>62</v>
      </c>
      <c r="O2409" t="s">
        <v>62</v>
      </c>
      <c r="P2409" s="8">
        <v>45603</v>
      </c>
      <c r="Q2409" t="s">
        <v>3864</v>
      </c>
      <c r="R2409" t="s">
        <v>4771</v>
      </c>
      <c r="S2409" t="s">
        <v>4836</v>
      </c>
      <c r="T2409" t="s">
        <v>3766</v>
      </c>
      <c r="V2409">
        <v>551133370230</v>
      </c>
      <c r="Y2409" t="s">
        <v>3767</v>
      </c>
      <c r="Z2409" t="s">
        <v>106</v>
      </c>
      <c r="AA2409" t="s">
        <v>107</v>
      </c>
      <c r="AB2409" t="s">
        <v>110</v>
      </c>
      <c r="AC2409">
        <v>1125000</v>
      </c>
      <c r="AD2409" t="s">
        <v>1354</v>
      </c>
      <c r="AE2409" t="s">
        <v>3768</v>
      </c>
      <c r="AF2409">
        <v>856</v>
      </c>
      <c r="AM2409" t="s">
        <v>222</v>
      </c>
      <c r="AN2409" t="s">
        <v>108</v>
      </c>
      <c r="AP2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Row],[Comentário]]=back!C2410,back!B2410,""))))))))</f>
        <v/>
      </c>
      <c r="AQ2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0" spans="1:44" x14ac:dyDescent="0.25">
      <c r="A2410" t="s">
        <v>5298</v>
      </c>
      <c r="B2410">
        <v>133414440</v>
      </c>
      <c r="C2410" t="s">
        <v>62</v>
      </c>
      <c r="E2410">
        <v>27498327</v>
      </c>
      <c r="F2410" t="s">
        <v>3765</v>
      </c>
      <c r="G2410" t="s">
        <v>101</v>
      </c>
      <c r="I2410">
        <v>40466003</v>
      </c>
      <c r="J2410" t="s">
        <v>3764</v>
      </c>
      <c r="K2410" s="9">
        <v>45603.588379629633</v>
      </c>
      <c r="L2410" s="9">
        <v>45603.587430555555</v>
      </c>
      <c r="M2410" s="9">
        <v>45603.588379629633</v>
      </c>
      <c r="N2410" t="s">
        <v>62</v>
      </c>
      <c r="O2410" t="s">
        <v>62</v>
      </c>
      <c r="P2410" s="8">
        <v>45603</v>
      </c>
      <c r="Q2410" t="s">
        <v>3864</v>
      </c>
      <c r="R2410" t="s">
        <v>4771</v>
      </c>
      <c r="S2410" t="s">
        <v>4836</v>
      </c>
      <c r="T2410" t="s">
        <v>3766</v>
      </c>
      <c r="V2410">
        <v>551133370230</v>
      </c>
      <c r="Y2410" t="s">
        <v>3767</v>
      </c>
      <c r="Z2410" t="s">
        <v>106</v>
      </c>
      <c r="AA2410" t="s">
        <v>107</v>
      </c>
      <c r="AB2410" t="s">
        <v>110</v>
      </c>
      <c r="AC2410">
        <v>1125000</v>
      </c>
      <c r="AD2410" t="s">
        <v>1354</v>
      </c>
      <c r="AE2410" t="s">
        <v>3768</v>
      </c>
      <c r="AF2410">
        <v>856</v>
      </c>
      <c r="AM2410" t="s">
        <v>222</v>
      </c>
      <c r="AN2410" t="s">
        <v>108</v>
      </c>
      <c r="AP2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Row],[Comentário]]=back!C2411,back!B2411,""))))))))</f>
        <v/>
      </c>
      <c r="AQ2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1" spans="1:44" x14ac:dyDescent="0.25">
      <c r="A2411" t="s">
        <v>5298</v>
      </c>
      <c r="B2411">
        <v>133413234</v>
      </c>
      <c r="C2411" t="s">
        <v>62</v>
      </c>
      <c r="E2411">
        <v>27498327</v>
      </c>
      <c r="F2411" t="s">
        <v>3765</v>
      </c>
      <c r="G2411" t="s">
        <v>101</v>
      </c>
      <c r="I2411">
        <v>40466003</v>
      </c>
      <c r="J2411" t="s">
        <v>3764</v>
      </c>
      <c r="K2411" s="9">
        <v>45603.582314814812</v>
      </c>
      <c r="L2411" s="9">
        <v>45603.581608796296</v>
      </c>
      <c r="M2411" s="9">
        <v>45603.582314814812</v>
      </c>
      <c r="N2411" t="s">
        <v>62</v>
      </c>
      <c r="O2411" t="s">
        <v>62</v>
      </c>
      <c r="P2411" s="8">
        <v>45603</v>
      </c>
      <c r="Q2411" t="s">
        <v>3864</v>
      </c>
      <c r="R2411" t="s">
        <v>4771</v>
      </c>
      <c r="S2411" t="s">
        <v>4836</v>
      </c>
      <c r="T2411" t="s">
        <v>3766</v>
      </c>
      <c r="V2411">
        <v>551133370230</v>
      </c>
      <c r="Y2411" t="s">
        <v>3767</v>
      </c>
      <c r="Z2411" t="s">
        <v>106</v>
      </c>
      <c r="AA2411" t="s">
        <v>107</v>
      </c>
      <c r="AB2411" t="s">
        <v>110</v>
      </c>
      <c r="AC2411">
        <v>1125000</v>
      </c>
      <c r="AD2411" t="s">
        <v>1354</v>
      </c>
      <c r="AE2411" t="s">
        <v>3768</v>
      </c>
      <c r="AF2411">
        <v>856</v>
      </c>
      <c r="AM2411" t="s">
        <v>222</v>
      </c>
      <c r="AN2411" t="s">
        <v>108</v>
      </c>
      <c r="AP2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Row],[Comentário]]=back!C2412,back!B2412,""))))))))</f>
        <v/>
      </c>
      <c r="AQ2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2" spans="1:44" x14ac:dyDescent="0.25">
      <c r="A2412" t="s">
        <v>5298</v>
      </c>
      <c r="B2412">
        <v>133344615</v>
      </c>
      <c r="C2412" t="s">
        <v>62</v>
      </c>
      <c r="E2412">
        <v>27498682</v>
      </c>
      <c r="F2412" t="s">
        <v>3760</v>
      </c>
      <c r="G2412" t="s">
        <v>101</v>
      </c>
      <c r="I2412">
        <v>40466117</v>
      </c>
      <c r="J2412" t="s">
        <v>3759</v>
      </c>
      <c r="K2412" s="9">
        <v>45602.702673611115</v>
      </c>
      <c r="L2412" s="9">
        <v>45603.375</v>
      </c>
      <c r="M2412" s="9">
        <v>45603.581226851849</v>
      </c>
      <c r="N2412" t="s">
        <v>62</v>
      </c>
      <c r="O2412" t="s">
        <v>62</v>
      </c>
      <c r="P2412" s="8">
        <v>45603</v>
      </c>
      <c r="Q2412" t="s">
        <v>3864</v>
      </c>
      <c r="R2412" t="s">
        <v>4772</v>
      </c>
      <c r="S2412" t="s">
        <v>3761</v>
      </c>
      <c r="T2412" t="s">
        <v>1975</v>
      </c>
      <c r="V2412">
        <v>551938787789</v>
      </c>
      <c r="Y2412" t="s">
        <v>1978</v>
      </c>
      <c r="Z2412" t="s">
        <v>106</v>
      </c>
      <c r="AA2412" t="s">
        <v>107</v>
      </c>
      <c r="AB2412" t="s">
        <v>1979</v>
      </c>
      <c r="AC2412">
        <v>13290000</v>
      </c>
      <c r="AD2412" t="s">
        <v>3762</v>
      </c>
      <c r="AE2412" t="s">
        <v>3763</v>
      </c>
      <c r="AF2412">
        <v>1337</v>
      </c>
      <c r="AM2412" t="s">
        <v>222</v>
      </c>
      <c r="AN2412" t="s">
        <v>108</v>
      </c>
      <c r="AP2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Row],[Comentário]]=back!C2413,back!B2413,""))))))))</f>
        <v/>
      </c>
      <c r="AQ2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3" spans="1:44" x14ac:dyDescent="0.25">
      <c r="A2413" t="s">
        <v>5298</v>
      </c>
      <c r="B2413">
        <v>133412976</v>
      </c>
      <c r="C2413" t="s">
        <v>62</v>
      </c>
      <c r="E2413">
        <v>27498682</v>
      </c>
      <c r="F2413" t="s">
        <v>3760</v>
      </c>
      <c r="G2413" t="s">
        <v>101</v>
      </c>
      <c r="I2413">
        <v>40466117</v>
      </c>
      <c r="J2413" t="s">
        <v>3759</v>
      </c>
      <c r="K2413" s="9">
        <v>45603.580891203703</v>
      </c>
      <c r="L2413" s="9">
        <v>45603.579861111109</v>
      </c>
      <c r="M2413" s="9">
        <v>45603.580891203703</v>
      </c>
      <c r="N2413" t="s">
        <v>62</v>
      </c>
      <c r="O2413" t="s">
        <v>62</v>
      </c>
      <c r="P2413" s="8">
        <v>45603</v>
      </c>
      <c r="Q2413" t="s">
        <v>3868</v>
      </c>
      <c r="R2413" t="s">
        <v>4773</v>
      </c>
      <c r="S2413" t="s">
        <v>3761</v>
      </c>
      <c r="T2413" t="s">
        <v>1975</v>
      </c>
      <c r="V2413">
        <v>551938787789</v>
      </c>
      <c r="Y2413" t="s">
        <v>1978</v>
      </c>
      <c r="Z2413" t="s">
        <v>106</v>
      </c>
      <c r="AA2413" t="s">
        <v>107</v>
      </c>
      <c r="AB2413" t="s">
        <v>1979</v>
      </c>
      <c r="AC2413">
        <v>13290000</v>
      </c>
      <c r="AD2413" t="s">
        <v>3762</v>
      </c>
      <c r="AE2413" t="s">
        <v>3763</v>
      </c>
      <c r="AF2413">
        <v>1337</v>
      </c>
      <c r="AM2413" t="s">
        <v>222</v>
      </c>
      <c r="AN2413" t="s">
        <v>108</v>
      </c>
      <c r="AP2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Row],[Comentário]]=back!C2414,back!B2414,""))))))))</f>
        <v/>
      </c>
      <c r="AQ2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4" spans="1:44" x14ac:dyDescent="0.25">
      <c r="A2414" t="s">
        <v>5298</v>
      </c>
      <c r="B2414">
        <v>133409752</v>
      </c>
      <c r="C2414" t="s">
        <v>62</v>
      </c>
      <c r="E2414">
        <v>27498682</v>
      </c>
      <c r="F2414" t="s">
        <v>3760</v>
      </c>
      <c r="G2414" t="s">
        <v>101</v>
      </c>
      <c r="I2414">
        <v>40466117</v>
      </c>
      <c r="J2414" t="s">
        <v>3759</v>
      </c>
      <c r="K2414" s="9">
        <v>45603.564305555556</v>
      </c>
      <c r="L2414" s="9">
        <v>45603.564074074071</v>
      </c>
      <c r="M2414" s="9">
        <v>45603.564305555556</v>
      </c>
      <c r="N2414" t="s">
        <v>62</v>
      </c>
      <c r="O2414" t="s">
        <v>62</v>
      </c>
      <c r="P2414" s="8">
        <v>45603</v>
      </c>
      <c r="Q2414" t="s">
        <v>3864</v>
      </c>
      <c r="R2414" t="s">
        <v>4124</v>
      </c>
      <c r="S2414" t="s">
        <v>3761</v>
      </c>
      <c r="T2414" t="s">
        <v>1975</v>
      </c>
      <c r="V2414">
        <v>551938787789</v>
      </c>
      <c r="Y2414" t="s">
        <v>1978</v>
      </c>
      <c r="Z2414" t="s">
        <v>106</v>
      </c>
      <c r="AA2414" t="s">
        <v>107</v>
      </c>
      <c r="AB2414" t="s">
        <v>1979</v>
      </c>
      <c r="AC2414">
        <v>13290000</v>
      </c>
      <c r="AD2414" t="s">
        <v>3762</v>
      </c>
      <c r="AE2414" t="s">
        <v>3763</v>
      </c>
      <c r="AF2414">
        <v>1337</v>
      </c>
      <c r="AM2414" t="s">
        <v>222</v>
      </c>
      <c r="AN2414" t="s">
        <v>108</v>
      </c>
      <c r="AP2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Row],[Comentário]]=back!C2415,back!B2415,""))))))))</f>
        <v/>
      </c>
      <c r="AQ2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5" spans="1:44" x14ac:dyDescent="0.25">
      <c r="A2415" t="s">
        <v>5298</v>
      </c>
      <c r="B2415">
        <v>133409346</v>
      </c>
      <c r="C2415" t="s">
        <v>62</v>
      </c>
      <c r="E2415">
        <v>27498682</v>
      </c>
      <c r="F2415" t="s">
        <v>3760</v>
      </c>
      <c r="G2415" t="s">
        <v>101</v>
      </c>
      <c r="I2415">
        <v>40466117</v>
      </c>
      <c r="J2415" t="s">
        <v>3759</v>
      </c>
      <c r="K2415" s="9">
        <v>45603.561898148146</v>
      </c>
      <c r="L2415" s="9">
        <v>45603.561354166668</v>
      </c>
      <c r="M2415" s="9">
        <v>45603.561898148146</v>
      </c>
      <c r="N2415" t="s">
        <v>62</v>
      </c>
      <c r="O2415" t="s">
        <v>62</v>
      </c>
      <c r="P2415" s="8">
        <v>45603</v>
      </c>
      <c r="Q2415" t="s">
        <v>3864</v>
      </c>
      <c r="R2415" t="s">
        <v>4124</v>
      </c>
      <c r="S2415" t="s">
        <v>3761</v>
      </c>
      <c r="T2415" t="s">
        <v>1975</v>
      </c>
      <c r="V2415">
        <v>551938787789</v>
      </c>
      <c r="Y2415" t="s">
        <v>1978</v>
      </c>
      <c r="Z2415" t="s">
        <v>106</v>
      </c>
      <c r="AA2415" t="s">
        <v>107</v>
      </c>
      <c r="AB2415" t="s">
        <v>1979</v>
      </c>
      <c r="AC2415">
        <v>13290000</v>
      </c>
      <c r="AD2415" t="s">
        <v>3762</v>
      </c>
      <c r="AE2415" t="s">
        <v>3763</v>
      </c>
      <c r="AF2415">
        <v>1337</v>
      </c>
      <c r="AM2415" t="s">
        <v>222</v>
      </c>
      <c r="AN2415" t="s">
        <v>108</v>
      </c>
      <c r="AP2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Row],[Comentário]]=back!C2416,back!B2416,""))))))))</f>
        <v/>
      </c>
      <c r="AQ2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6" spans="1:44" x14ac:dyDescent="0.25">
      <c r="A2416" t="s">
        <v>5298</v>
      </c>
      <c r="B2416">
        <v>133402658</v>
      </c>
      <c r="C2416" t="s">
        <v>62</v>
      </c>
      <c r="E2416">
        <v>27499690</v>
      </c>
      <c r="F2416" t="s">
        <v>1571</v>
      </c>
      <c r="G2416" t="s">
        <v>101</v>
      </c>
      <c r="I2416">
        <v>40466305</v>
      </c>
      <c r="J2416" t="s">
        <v>1570</v>
      </c>
      <c r="K2416" s="9">
        <v>45603.498159722221</v>
      </c>
      <c r="L2416" s="9">
        <v>45603.49722222222</v>
      </c>
      <c r="M2416" s="9">
        <v>45603.498159722221</v>
      </c>
      <c r="N2416" t="s">
        <v>62</v>
      </c>
      <c r="O2416" t="s">
        <v>62</v>
      </c>
      <c r="P2416" s="8">
        <v>45603</v>
      </c>
      <c r="R2416" t="s">
        <v>4774</v>
      </c>
      <c r="S2416" t="s">
        <v>1572</v>
      </c>
      <c r="T2416" t="s">
        <v>1573</v>
      </c>
      <c r="Y2416" t="s">
        <v>1574</v>
      </c>
      <c r="Z2416" t="s">
        <v>106</v>
      </c>
      <c r="AA2416" t="s">
        <v>128</v>
      </c>
      <c r="AB2416" t="s">
        <v>1575</v>
      </c>
      <c r="AC2416">
        <v>75460000</v>
      </c>
      <c r="AD2416" t="s">
        <v>161</v>
      </c>
      <c r="AE2416" t="s">
        <v>1576</v>
      </c>
      <c r="AF2416">
        <v>0</v>
      </c>
      <c r="AG2416" t="s">
        <v>1577</v>
      </c>
      <c r="AM2416" t="s">
        <v>222</v>
      </c>
      <c r="AN2416" t="s">
        <v>261</v>
      </c>
      <c r="AP2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Row],[Comentário]]=back!C2417,back!B2417,""))))))))</f>
        <v/>
      </c>
      <c r="AQ2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7" spans="1:44" x14ac:dyDescent="0.25">
      <c r="A2417" t="s">
        <v>5298</v>
      </c>
      <c r="B2417">
        <v>133402275</v>
      </c>
      <c r="C2417" t="s">
        <v>62</v>
      </c>
      <c r="E2417">
        <v>27499690</v>
      </c>
      <c r="F2417" t="s">
        <v>1571</v>
      </c>
      <c r="G2417" t="s">
        <v>101</v>
      </c>
      <c r="I2417">
        <v>40466305</v>
      </c>
      <c r="J2417" t="s">
        <v>1570</v>
      </c>
      <c r="K2417" s="9">
        <v>45603.496724537035</v>
      </c>
      <c r="L2417" s="9">
        <v>45603.49622685185</v>
      </c>
      <c r="M2417" s="9">
        <v>45603.496724537035</v>
      </c>
      <c r="N2417" t="s">
        <v>62</v>
      </c>
      <c r="O2417" t="s">
        <v>62</v>
      </c>
      <c r="P2417" s="8">
        <v>45603</v>
      </c>
      <c r="Q2417" t="s">
        <v>3864</v>
      </c>
      <c r="R2417" t="s">
        <v>4035</v>
      </c>
      <c r="S2417" t="s">
        <v>1572</v>
      </c>
      <c r="T2417" t="s">
        <v>1573</v>
      </c>
      <c r="Y2417" t="s">
        <v>1574</v>
      </c>
      <c r="Z2417" t="s">
        <v>106</v>
      </c>
      <c r="AA2417" t="s">
        <v>128</v>
      </c>
      <c r="AB2417" t="s">
        <v>1575</v>
      </c>
      <c r="AC2417">
        <v>75460000</v>
      </c>
      <c r="AD2417" t="s">
        <v>161</v>
      </c>
      <c r="AE2417" t="s">
        <v>1576</v>
      </c>
      <c r="AF2417">
        <v>0</v>
      </c>
      <c r="AG2417" t="s">
        <v>1577</v>
      </c>
      <c r="AM2417" t="s">
        <v>222</v>
      </c>
      <c r="AN2417" t="s">
        <v>261</v>
      </c>
      <c r="AP2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Row],[Comentário]]=back!C2418,back!B2418,""))))))))</f>
        <v/>
      </c>
      <c r="AQ2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8" spans="1:44" x14ac:dyDescent="0.25">
      <c r="A2418" t="s">
        <v>5298</v>
      </c>
      <c r="B2418">
        <v>133348748</v>
      </c>
      <c r="C2418" t="s">
        <v>62</v>
      </c>
      <c r="E2418">
        <v>27499690</v>
      </c>
      <c r="F2418" t="s">
        <v>1571</v>
      </c>
      <c r="G2418" t="s">
        <v>101</v>
      </c>
      <c r="I2418">
        <v>40466305</v>
      </c>
      <c r="J2418" t="s">
        <v>1570</v>
      </c>
      <c r="K2418" s="9">
        <v>45602.716863425929</v>
      </c>
      <c r="L2418" s="9">
        <v>45603.375</v>
      </c>
      <c r="M2418" s="9">
        <v>45603.496111111112</v>
      </c>
      <c r="N2418" t="s">
        <v>62</v>
      </c>
      <c r="O2418" t="s">
        <v>62</v>
      </c>
      <c r="P2418" s="8">
        <v>45603</v>
      </c>
      <c r="Q2418" t="s">
        <v>3864</v>
      </c>
      <c r="R2418" t="s">
        <v>3864</v>
      </c>
      <c r="S2418" t="s">
        <v>1572</v>
      </c>
      <c r="T2418" t="s">
        <v>1573</v>
      </c>
      <c r="Y2418" t="s">
        <v>1574</v>
      </c>
      <c r="Z2418" t="s">
        <v>106</v>
      </c>
      <c r="AA2418" t="s">
        <v>128</v>
      </c>
      <c r="AB2418" t="s">
        <v>1575</v>
      </c>
      <c r="AC2418">
        <v>75460000</v>
      </c>
      <c r="AD2418" t="s">
        <v>161</v>
      </c>
      <c r="AE2418" t="s">
        <v>1576</v>
      </c>
      <c r="AF2418">
        <v>0</v>
      </c>
      <c r="AG2418" t="s">
        <v>1577</v>
      </c>
      <c r="AM2418" t="s">
        <v>222</v>
      </c>
      <c r="AN2418" t="s">
        <v>261</v>
      </c>
      <c r="AP2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Row],[Comentário]]=back!C2419,back!B2419,""))))))))</f>
        <v/>
      </c>
      <c r="AQ2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9" spans="1:44" x14ac:dyDescent="0.25">
      <c r="A2419" t="s">
        <v>5298</v>
      </c>
      <c r="B2419">
        <v>133401427</v>
      </c>
      <c r="C2419" t="s">
        <v>62</v>
      </c>
      <c r="E2419">
        <v>27499798</v>
      </c>
      <c r="F2419" t="s">
        <v>3825</v>
      </c>
      <c r="G2419" t="s">
        <v>101</v>
      </c>
      <c r="I2419">
        <v>40466404</v>
      </c>
      <c r="J2419" t="s">
        <v>3824</v>
      </c>
      <c r="K2419" s="9">
        <v>45603.493414351855</v>
      </c>
      <c r="L2419" s="9">
        <v>45603.489583333336</v>
      </c>
      <c r="M2419" s="9">
        <v>45603.493414351855</v>
      </c>
      <c r="N2419" t="s">
        <v>62</v>
      </c>
      <c r="O2419" t="s">
        <v>62</v>
      </c>
      <c r="P2419" s="8">
        <v>45603</v>
      </c>
      <c r="Q2419" t="s">
        <v>3868</v>
      </c>
      <c r="R2419" t="s">
        <v>4775</v>
      </c>
      <c r="S2419" t="s">
        <v>3826</v>
      </c>
      <c r="T2419" t="s">
        <v>3827</v>
      </c>
      <c r="Y2419" t="s">
        <v>3828</v>
      </c>
      <c r="Z2419" t="s">
        <v>106</v>
      </c>
      <c r="AA2419" t="s">
        <v>107</v>
      </c>
      <c r="AB2419" t="s">
        <v>164</v>
      </c>
      <c r="AC2419">
        <v>6330281</v>
      </c>
      <c r="AD2419" t="s">
        <v>3829</v>
      </c>
      <c r="AE2419" t="s">
        <v>3830</v>
      </c>
      <c r="AF2419">
        <v>345</v>
      </c>
      <c r="AM2419" t="s">
        <v>222</v>
      </c>
      <c r="AN2419" t="s">
        <v>108</v>
      </c>
      <c r="AP2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Row],[Comentário]]=back!C2420,back!B2420,""))))))))</f>
        <v/>
      </c>
      <c r="AQ2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0" spans="1:44" x14ac:dyDescent="0.25">
      <c r="A2420" t="s">
        <v>5298</v>
      </c>
      <c r="B2420">
        <v>133400643</v>
      </c>
      <c r="C2420" t="s">
        <v>62</v>
      </c>
      <c r="E2420">
        <v>27499798</v>
      </c>
      <c r="F2420" t="s">
        <v>3825</v>
      </c>
      <c r="G2420" t="s">
        <v>101</v>
      </c>
      <c r="I2420">
        <v>40466404</v>
      </c>
      <c r="J2420" t="s">
        <v>3824</v>
      </c>
      <c r="K2420" s="9">
        <v>45603.490266203706</v>
      </c>
      <c r="L2420" s="9">
        <v>45603.489548611113</v>
      </c>
      <c r="M2420" s="9">
        <v>45603.490266203706</v>
      </c>
      <c r="N2420" t="s">
        <v>62</v>
      </c>
      <c r="O2420" t="s">
        <v>62</v>
      </c>
      <c r="P2420" s="8">
        <v>45603</v>
      </c>
      <c r="Q2420" t="s">
        <v>3864</v>
      </c>
      <c r="R2420" t="s">
        <v>4776</v>
      </c>
      <c r="S2420" t="s">
        <v>3826</v>
      </c>
      <c r="T2420" t="s">
        <v>3827</v>
      </c>
      <c r="Y2420" t="s">
        <v>3828</v>
      </c>
      <c r="Z2420" t="s">
        <v>106</v>
      </c>
      <c r="AA2420" t="s">
        <v>107</v>
      </c>
      <c r="AB2420" t="s">
        <v>164</v>
      </c>
      <c r="AC2420">
        <v>6330281</v>
      </c>
      <c r="AD2420" t="s">
        <v>3829</v>
      </c>
      <c r="AE2420" t="s">
        <v>3830</v>
      </c>
      <c r="AF2420">
        <v>345</v>
      </c>
      <c r="AM2420" t="s">
        <v>222</v>
      </c>
      <c r="AN2420" t="s">
        <v>108</v>
      </c>
      <c r="AP2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Row],[Comentário]]=back!C2421,back!B2421,""))))))))</f>
        <v/>
      </c>
      <c r="AQ2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1" spans="1:44" x14ac:dyDescent="0.25">
      <c r="A2421" t="s">
        <v>5298</v>
      </c>
      <c r="B2421">
        <v>133400411</v>
      </c>
      <c r="C2421" t="s">
        <v>62</v>
      </c>
      <c r="E2421">
        <v>27499798</v>
      </c>
      <c r="F2421" t="s">
        <v>3825</v>
      </c>
      <c r="G2421" t="s">
        <v>101</v>
      </c>
      <c r="I2421">
        <v>40466404</v>
      </c>
      <c r="J2421" t="s">
        <v>3824</v>
      </c>
      <c r="K2421" s="9">
        <v>45603.489594907405</v>
      </c>
      <c r="L2421" s="9">
        <v>45603.489074074074</v>
      </c>
      <c r="M2421" s="9">
        <v>45603.489594907405</v>
      </c>
      <c r="N2421" t="s">
        <v>62</v>
      </c>
      <c r="O2421" t="s">
        <v>62</v>
      </c>
      <c r="P2421" s="8">
        <v>45603</v>
      </c>
      <c r="Q2421" t="s">
        <v>3864</v>
      </c>
      <c r="R2421" t="s">
        <v>4777</v>
      </c>
      <c r="S2421" t="s">
        <v>3826</v>
      </c>
      <c r="T2421" t="s">
        <v>3827</v>
      </c>
      <c r="Y2421" t="s">
        <v>3828</v>
      </c>
      <c r="Z2421" t="s">
        <v>106</v>
      </c>
      <c r="AA2421" t="s">
        <v>107</v>
      </c>
      <c r="AB2421" t="s">
        <v>164</v>
      </c>
      <c r="AC2421">
        <v>6330281</v>
      </c>
      <c r="AD2421" t="s">
        <v>3829</v>
      </c>
      <c r="AE2421" t="s">
        <v>3830</v>
      </c>
      <c r="AF2421">
        <v>345</v>
      </c>
      <c r="AM2421" t="s">
        <v>222</v>
      </c>
      <c r="AN2421" t="s">
        <v>108</v>
      </c>
      <c r="AP2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Row],[Comentário]]=back!C2422,back!B2422,""))))))))</f>
        <v/>
      </c>
      <c r="AQ2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2" spans="1:44" x14ac:dyDescent="0.25">
      <c r="A2422" t="s">
        <v>5298</v>
      </c>
      <c r="B2422">
        <v>133349252</v>
      </c>
      <c r="C2422" t="s">
        <v>62</v>
      </c>
      <c r="E2422">
        <v>27499798</v>
      </c>
      <c r="F2422" t="s">
        <v>3825</v>
      </c>
      <c r="G2422" t="s">
        <v>101</v>
      </c>
      <c r="I2422">
        <v>40466404</v>
      </c>
      <c r="J2422" t="s">
        <v>3824</v>
      </c>
      <c r="K2422" s="9">
        <v>45602.719131944446</v>
      </c>
      <c r="L2422" s="9">
        <v>45603.375</v>
      </c>
      <c r="M2422" s="9">
        <v>45603.489004629628</v>
      </c>
      <c r="N2422" t="s">
        <v>62</v>
      </c>
      <c r="O2422" t="s">
        <v>62</v>
      </c>
      <c r="P2422" s="8">
        <v>45603</v>
      </c>
      <c r="Q2422" t="s">
        <v>3864</v>
      </c>
      <c r="R2422" t="s">
        <v>3864</v>
      </c>
      <c r="S2422" t="s">
        <v>3826</v>
      </c>
      <c r="T2422" t="s">
        <v>3827</v>
      </c>
      <c r="Y2422" t="s">
        <v>3828</v>
      </c>
      <c r="Z2422" t="s">
        <v>106</v>
      </c>
      <c r="AA2422" t="s">
        <v>107</v>
      </c>
      <c r="AB2422" t="s">
        <v>164</v>
      </c>
      <c r="AC2422">
        <v>6330281</v>
      </c>
      <c r="AD2422" t="s">
        <v>3829</v>
      </c>
      <c r="AE2422" t="s">
        <v>3830</v>
      </c>
      <c r="AF2422">
        <v>345</v>
      </c>
      <c r="AM2422" t="s">
        <v>222</v>
      </c>
      <c r="AN2422" t="s">
        <v>108</v>
      </c>
      <c r="AP2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Row],[Comentário]]=back!C2423,back!B2423,""))))))))</f>
        <v/>
      </c>
      <c r="AQ2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3" spans="1:44" x14ac:dyDescent="0.25">
      <c r="A2423" t="s">
        <v>5298</v>
      </c>
      <c r="B2423">
        <v>133349792</v>
      </c>
      <c r="C2423" t="s">
        <v>62</v>
      </c>
      <c r="E2423">
        <v>27500049</v>
      </c>
      <c r="F2423" t="s">
        <v>3739</v>
      </c>
      <c r="G2423" t="s">
        <v>101</v>
      </c>
      <c r="I2423">
        <v>40466430</v>
      </c>
      <c r="J2423" t="s">
        <v>3738</v>
      </c>
      <c r="K2423" s="9">
        <v>45602.721122685187</v>
      </c>
      <c r="L2423" s="9">
        <v>45603.375</v>
      </c>
      <c r="M2423" s="9">
        <v>45603.487986111111</v>
      </c>
      <c r="N2423" t="s">
        <v>62</v>
      </c>
      <c r="O2423" t="s">
        <v>62</v>
      </c>
      <c r="P2423" s="8">
        <v>45603</v>
      </c>
      <c r="Q2423" t="s">
        <v>3864</v>
      </c>
      <c r="R2423" t="s">
        <v>3864</v>
      </c>
      <c r="S2423" t="s">
        <v>4906</v>
      </c>
      <c r="T2423" t="s">
        <v>3740</v>
      </c>
      <c r="V2423">
        <v>558130621314</v>
      </c>
      <c r="Y2423" t="s">
        <v>3741</v>
      </c>
      <c r="Z2423" t="s">
        <v>106</v>
      </c>
      <c r="AA2423" t="s">
        <v>944</v>
      </c>
      <c r="AB2423" t="s">
        <v>1785</v>
      </c>
      <c r="AC2423">
        <v>52091010</v>
      </c>
      <c r="AD2423" t="s">
        <v>3742</v>
      </c>
      <c r="AE2423" t="s">
        <v>3743</v>
      </c>
      <c r="AF2423">
        <v>4</v>
      </c>
      <c r="AG2423" t="s">
        <v>3744</v>
      </c>
      <c r="AM2423" t="s">
        <v>222</v>
      </c>
      <c r="AN2423" t="s">
        <v>108</v>
      </c>
      <c r="AP2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Row],[Comentário]]=back!C2424,back!B2424,""))))))))</f>
        <v/>
      </c>
      <c r="AQ2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4" spans="1:44" x14ac:dyDescent="0.25">
      <c r="A2424" t="s">
        <v>5298</v>
      </c>
      <c r="B2424">
        <v>133399422</v>
      </c>
      <c r="C2424" t="s">
        <v>62</v>
      </c>
      <c r="E2424">
        <v>27500049</v>
      </c>
      <c r="F2424" t="s">
        <v>3739</v>
      </c>
      <c r="G2424" t="s">
        <v>101</v>
      </c>
      <c r="I2424">
        <v>40466430</v>
      </c>
      <c r="J2424" t="s">
        <v>3738</v>
      </c>
      <c r="K2424" s="9">
        <v>45603.486354166664</v>
      </c>
      <c r="L2424" s="9">
        <v>45603.48541666667</v>
      </c>
      <c r="M2424" s="9">
        <v>45603.486354166664</v>
      </c>
      <c r="N2424" t="s">
        <v>62</v>
      </c>
      <c r="O2424" t="s">
        <v>62</v>
      </c>
      <c r="P2424" s="8">
        <v>45603</v>
      </c>
      <c r="Q2424" t="s">
        <v>3868</v>
      </c>
      <c r="R2424" t="s">
        <v>4778</v>
      </c>
      <c r="S2424" t="s">
        <v>4906</v>
      </c>
      <c r="T2424" t="s">
        <v>3740</v>
      </c>
      <c r="V2424">
        <v>558130621314</v>
      </c>
      <c r="Y2424" t="s">
        <v>3741</v>
      </c>
      <c r="Z2424" t="s">
        <v>106</v>
      </c>
      <c r="AA2424" t="s">
        <v>944</v>
      </c>
      <c r="AB2424" t="s">
        <v>1785</v>
      </c>
      <c r="AC2424">
        <v>52091010</v>
      </c>
      <c r="AD2424" t="s">
        <v>3742</v>
      </c>
      <c r="AE2424" t="s">
        <v>3743</v>
      </c>
      <c r="AF2424">
        <v>4</v>
      </c>
      <c r="AG2424" t="s">
        <v>3744</v>
      </c>
      <c r="AM2424" t="s">
        <v>222</v>
      </c>
      <c r="AN2424" t="s">
        <v>108</v>
      </c>
      <c r="AP2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Row],[Comentário]]=back!C2425,back!B2425,""))))))))</f>
        <v/>
      </c>
      <c r="AQ2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5" spans="1:44" x14ac:dyDescent="0.25">
      <c r="A2425" t="s">
        <v>5298</v>
      </c>
      <c r="B2425">
        <v>133399233</v>
      </c>
      <c r="C2425" t="s">
        <v>62</v>
      </c>
      <c r="E2425">
        <v>27500049</v>
      </c>
      <c r="F2425" t="s">
        <v>3739</v>
      </c>
      <c r="G2425" t="s">
        <v>101</v>
      </c>
      <c r="I2425">
        <v>40466430</v>
      </c>
      <c r="J2425" t="s">
        <v>3738</v>
      </c>
      <c r="K2425" s="9">
        <v>45603.485925925925</v>
      </c>
      <c r="L2425" s="9">
        <v>45603.485000000001</v>
      </c>
      <c r="M2425" s="9">
        <v>45603.485925925925</v>
      </c>
      <c r="N2425" t="s">
        <v>62</v>
      </c>
      <c r="O2425" t="s">
        <v>62</v>
      </c>
      <c r="P2425" s="8">
        <v>45603</v>
      </c>
      <c r="Q2425" t="s">
        <v>3864</v>
      </c>
      <c r="R2425" t="s">
        <v>4707</v>
      </c>
      <c r="S2425" t="s">
        <v>4906</v>
      </c>
      <c r="T2425" t="s">
        <v>3740</v>
      </c>
      <c r="V2425">
        <v>558130621314</v>
      </c>
      <c r="Y2425" t="s">
        <v>3741</v>
      </c>
      <c r="Z2425" t="s">
        <v>106</v>
      </c>
      <c r="AA2425" t="s">
        <v>944</v>
      </c>
      <c r="AB2425" t="s">
        <v>1785</v>
      </c>
      <c r="AC2425">
        <v>52091010</v>
      </c>
      <c r="AD2425" t="s">
        <v>3742</v>
      </c>
      <c r="AE2425" t="s">
        <v>3743</v>
      </c>
      <c r="AF2425">
        <v>4</v>
      </c>
      <c r="AG2425" t="s">
        <v>3744</v>
      </c>
      <c r="AM2425" t="s">
        <v>222</v>
      </c>
      <c r="AN2425" t="s">
        <v>108</v>
      </c>
      <c r="AP2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Row],[Comentário]]=back!C2426,back!B2426,""))))))))</f>
        <v/>
      </c>
      <c r="AQ2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6" spans="1:44" x14ac:dyDescent="0.25">
      <c r="A2426" t="s">
        <v>5298</v>
      </c>
      <c r="B2426">
        <v>133398803</v>
      </c>
      <c r="C2426" t="s">
        <v>62</v>
      </c>
      <c r="E2426">
        <v>27500049</v>
      </c>
      <c r="F2426" t="s">
        <v>3739</v>
      </c>
      <c r="G2426" t="s">
        <v>101</v>
      </c>
      <c r="I2426">
        <v>40466430</v>
      </c>
      <c r="J2426" t="s">
        <v>3738</v>
      </c>
      <c r="K2426" s="9">
        <v>45603.4840625</v>
      </c>
      <c r="L2426" s="9">
        <v>45603.483923611115</v>
      </c>
      <c r="M2426" s="9">
        <v>45603.4840625</v>
      </c>
      <c r="N2426" t="s">
        <v>62</v>
      </c>
      <c r="O2426" t="s">
        <v>62</v>
      </c>
      <c r="P2426" s="8">
        <v>45603</v>
      </c>
      <c r="Q2426" t="s">
        <v>3864</v>
      </c>
      <c r="R2426" t="s">
        <v>4706</v>
      </c>
      <c r="S2426" t="s">
        <v>4906</v>
      </c>
      <c r="T2426" t="s">
        <v>3740</v>
      </c>
      <c r="V2426">
        <v>558130621314</v>
      </c>
      <c r="Y2426" t="s">
        <v>3741</v>
      </c>
      <c r="Z2426" t="s">
        <v>106</v>
      </c>
      <c r="AA2426" t="s">
        <v>944</v>
      </c>
      <c r="AB2426" t="s">
        <v>1785</v>
      </c>
      <c r="AC2426">
        <v>52091010</v>
      </c>
      <c r="AD2426" t="s">
        <v>3742</v>
      </c>
      <c r="AE2426" t="s">
        <v>3743</v>
      </c>
      <c r="AF2426">
        <v>4</v>
      </c>
      <c r="AG2426" t="s">
        <v>3744</v>
      </c>
      <c r="AM2426" t="s">
        <v>222</v>
      </c>
      <c r="AN2426" t="s">
        <v>108</v>
      </c>
      <c r="AP2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Row],[Comentário]]=back!C2427,back!B2427,""))))))))</f>
        <v/>
      </c>
      <c r="AQ2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7" spans="1:44" x14ac:dyDescent="0.25">
      <c r="A2427" t="s">
        <v>5298</v>
      </c>
      <c r="B2427">
        <v>133398737</v>
      </c>
      <c r="C2427" t="s">
        <v>62</v>
      </c>
      <c r="E2427">
        <v>27500049</v>
      </c>
      <c r="F2427" t="s">
        <v>3739</v>
      </c>
      <c r="G2427" t="s">
        <v>101</v>
      </c>
      <c r="I2427">
        <v>40466430</v>
      </c>
      <c r="J2427" t="s">
        <v>3738</v>
      </c>
      <c r="K2427" s="9">
        <v>45603.483784722222</v>
      </c>
      <c r="L2427" s="9">
        <v>45603.483078703706</v>
      </c>
      <c r="M2427" s="9">
        <v>45603.483784722222</v>
      </c>
      <c r="N2427" t="s">
        <v>62</v>
      </c>
      <c r="O2427" t="s">
        <v>62</v>
      </c>
      <c r="P2427" s="8">
        <v>45603</v>
      </c>
      <c r="Q2427" t="s">
        <v>3864</v>
      </c>
      <c r="R2427" t="s">
        <v>4707</v>
      </c>
      <c r="S2427" t="s">
        <v>4906</v>
      </c>
      <c r="T2427" t="s">
        <v>3740</v>
      </c>
      <c r="V2427">
        <v>558130621314</v>
      </c>
      <c r="Y2427" t="s">
        <v>3741</v>
      </c>
      <c r="Z2427" t="s">
        <v>106</v>
      </c>
      <c r="AA2427" t="s">
        <v>944</v>
      </c>
      <c r="AB2427" t="s">
        <v>1785</v>
      </c>
      <c r="AC2427">
        <v>52091010</v>
      </c>
      <c r="AD2427" t="s">
        <v>3742</v>
      </c>
      <c r="AE2427" t="s">
        <v>3743</v>
      </c>
      <c r="AF2427">
        <v>4</v>
      </c>
      <c r="AG2427" t="s">
        <v>3744</v>
      </c>
      <c r="AM2427" t="s">
        <v>222</v>
      </c>
      <c r="AN2427" t="s">
        <v>108</v>
      </c>
      <c r="AP2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Row],[Comentário]]=back!C2428,back!B2428,""))))))))</f>
        <v/>
      </c>
      <c r="AQ2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8" spans="1:44" x14ac:dyDescent="0.25">
      <c r="A2428" t="s">
        <v>5298</v>
      </c>
      <c r="B2428">
        <v>133398095</v>
      </c>
      <c r="C2428" t="s">
        <v>62</v>
      </c>
      <c r="E2428">
        <v>27500093</v>
      </c>
      <c r="F2428" t="s">
        <v>3147</v>
      </c>
      <c r="G2428" t="s">
        <v>101</v>
      </c>
      <c r="I2428">
        <v>40466455</v>
      </c>
      <c r="J2428" t="s">
        <v>3146</v>
      </c>
      <c r="K2428" s="9">
        <v>45603.481377314813</v>
      </c>
      <c r="L2428" s="9">
        <v>45603.479861111111</v>
      </c>
      <c r="M2428" s="9">
        <v>45603.481377314813</v>
      </c>
      <c r="N2428" t="s">
        <v>62</v>
      </c>
      <c r="O2428" t="s">
        <v>62</v>
      </c>
      <c r="P2428" s="8">
        <v>45603</v>
      </c>
      <c r="Q2428" t="s">
        <v>3868</v>
      </c>
      <c r="R2428" t="s">
        <v>4779</v>
      </c>
      <c r="S2428" t="s">
        <v>3148</v>
      </c>
      <c r="Y2428" t="s">
        <v>3149</v>
      </c>
      <c r="Z2428" t="s">
        <v>106</v>
      </c>
      <c r="AA2428" t="s">
        <v>107</v>
      </c>
      <c r="AB2428" t="s">
        <v>1411</v>
      </c>
      <c r="AC2428">
        <v>13278074</v>
      </c>
      <c r="AD2428" t="s">
        <v>3150</v>
      </c>
      <c r="AE2428" t="s">
        <v>3151</v>
      </c>
      <c r="AF2428">
        <v>286</v>
      </c>
      <c r="AM2428" t="s">
        <v>222</v>
      </c>
      <c r="AN2428" t="s">
        <v>108</v>
      </c>
      <c r="AP2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Row],[Comentário]]=back!C2429,back!B2429,""))))))))</f>
        <v/>
      </c>
      <c r="AQ2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9" spans="1:44" x14ac:dyDescent="0.25">
      <c r="A2429" t="s">
        <v>5298</v>
      </c>
      <c r="B2429">
        <v>133397442</v>
      </c>
      <c r="C2429" t="s">
        <v>62</v>
      </c>
      <c r="E2429">
        <v>27500093</v>
      </c>
      <c r="F2429" t="s">
        <v>3147</v>
      </c>
      <c r="G2429" t="s">
        <v>101</v>
      </c>
      <c r="I2429">
        <v>40466455</v>
      </c>
      <c r="J2429" t="s">
        <v>3146</v>
      </c>
      <c r="K2429" s="9">
        <v>45603.479317129626</v>
      </c>
      <c r="L2429" s="9">
        <v>45603.476956018516</v>
      </c>
      <c r="M2429" s="9">
        <v>45603.479317129626</v>
      </c>
      <c r="N2429" t="s">
        <v>62</v>
      </c>
      <c r="O2429" t="s">
        <v>62</v>
      </c>
      <c r="P2429" s="8">
        <v>45603</v>
      </c>
      <c r="Q2429" t="s">
        <v>3864</v>
      </c>
      <c r="R2429" t="s">
        <v>4733</v>
      </c>
      <c r="S2429" t="s">
        <v>3148</v>
      </c>
      <c r="Y2429" t="s">
        <v>3149</v>
      </c>
      <c r="Z2429" t="s">
        <v>106</v>
      </c>
      <c r="AA2429" t="s">
        <v>107</v>
      </c>
      <c r="AB2429" t="s">
        <v>1411</v>
      </c>
      <c r="AC2429">
        <v>13278074</v>
      </c>
      <c r="AD2429" t="s">
        <v>3150</v>
      </c>
      <c r="AE2429" t="s">
        <v>3151</v>
      </c>
      <c r="AF2429">
        <v>286</v>
      </c>
      <c r="AM2429" t="s">
        <v>222</v>
      </c>
      <c r="AN2429" t="s">
        <v>108</v>
      </c>
      <c r="AP2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Row],[Comentário]]=back!C2430,back!B2430,""))))))))</f>
        <v/>
      </c>
      <c r="AQ2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0" spans="1:44" x14ac:dyDescent="0.25">
      <c r="A2430" t="s">
        <v>5298</v>
      </c>
      <c r="B2430">
        <v>133349997</v>
      </c>
      <c r="C2430" t="s">
        <v>62</v>
      </c>
      <c r="E2430">
        <v>27500093</v>
      </c>
      <c r="F2430" t="s">
        <v>3147</v>
      </c>
      <c r="G2430" t="s">
        <v>101</v>
      </c>
      <c r="I2430">
        <v>40466455</v>
      </c>
      <c r="J2430" t="s">
        <v>3146</v>
      </c>
      <c r="K2430" s="9">
        <v>45602.722025462965</v>
      </c>
      <c r="L2430" s="9">
        <v>45603.375</v>
      </c>
      <c r="M2430" s="9">
        <v>45603.476805555554</v>
      </c>
      <c r="N2430" t="s">
        <v>62</v>
      </c>
      <c r="O2430" t="s">
        <v>62</v>
      </c>
      <c r="P2430" s="8">
        <v>45603</v>
      </c>
      <c r="Q2430" t="s">
        <v>3864</v>
      </c>
      <c r="R2430" t="s">
        <v>3864</v>
      </c>
      <c r="S2430" t="s">
        <v>3148</v>
      </c>
      <c r="Y2430" t="s">
        <v>3149</v>
      </c>
      <c r="Z2430" t="s">
        <v>106</v>
      </c>
      <c r="AA2430" t="s">
        <v>107</v>
      </c>
      <c r="AB2430" t="s">
        <v>1411</v>
      </c>
      <c r="AC2430">
        <v>13278074</v>
      </c>
      <c r="AD2430" t="s">
        <v>3150</v>
      </c>
      <c r="AE2430" t="s">
        <v>3151</v>
      </c>
      <c r="AF2430">
        <v>286</v>
      </c>
      <c r="AM2430" t="s">
        <v>222</v>
      </c>
      <c r="AN2430" t="s">
        <v>108</v>
      </c>
      <c r="AP2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Row],[Comentário]]=back!C2431,back!B2431,""))))))))</f>
        <v/>
      </c>
      <c r="AQ2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1" spans="1:44" x14ac:dyDescent="0.25">
      <c r="A2431" t="s">
        <v>5298</v>
      </c>
      <c r="B2431">
        <v>133350184</v>
      </c>
      <c r="C2431" t="s">
        <v>62</v>
      </c>
      <c r="E2431">
        <v>27500136</v>
      </c>
      <c r="F2431" t="s">
        <v>3755</v>
      </c>
      <c r="G2431" t="s">
        <v>101</v>
      </c>
      <c r="I2431">
        <v>40466467</v>
      </c>
      <c r="J2431" t="s">
        <v>3754</v>
      </c>
      <c r="K2431" s="9">
        <v>45602.722928240742</v>
      </c>
      <c r="L2431" s="9">
        <v>45603.375</v>
      </c>
      <c r="M2431" s="9">
        <v>45603.476724537039</v>
      </c>
      <c r="N2431" t="s">
        <v>62</v>
      </c>
      <c r="O2431" t="s">
        <v>62</v>
      </c>
      <c r="P2431" s="8">
        <v>45603</v>
      </c>
      <c r="Q2431" t="s">
        <v>3864</v>
      </c>
      <c r="R2431" t="s">
        <v>3864</v>
      </c>
      <c r="S2431" t="s">
        <v>3756</v>
      </c>
      <c r="Y2431" t="s">
        <v>3757</v>
      </c>
      <c r="Z2431" t="s">
        <v>106</v>
      </c>
      <c r="AA2431" t="s">
        <v>107</v>
      </c>
      <c r="AB2431" t="s">
        <v>110</v>
      </c>
      <c r="AC2431">
        <v>8280020</v>
      </c>
      <c r="AD2431" t="s">
        <v>1264</v>
      </c>
      <c r="AE2431" t="s">
        <v>3758</v>
      </c>
      <c r="AF2431">
        <v>662</v>
      </c>
      <c r="AM2431" t="s">
        <v>222</v>
      </c>
      <c r="AN2431" t="s">
        <v>258</v>
      </c>
      <c r="AP2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Row],[Comentário]]=back!C2432,back!B2432,""))))))))</f>
        <v/>
      </c>
      <c r="AQ2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2" spans="1:44" x14ac:dyDescent="0.25">
      <c r="A2432" t="s">
        <v>5298</v>
      </c>
      <c r="B2432">
        <v>133396314</v>
      </c>
      <c r="C2432" t="s">
        <v>62</v>
      </c>
      <c r="E2432">
        <v>27500136</v>
      </c>
      <c r="F2432" t="s">
        <v>3755</v>
      </c>
      <c r="G2432" t="s">
        <v>101</v>
      </c>
      <c r="I2432">
        <v>40466467</v>
      </c>
      <c r="J2432" t="s">
        <v>3754</v>
      </c>
      <c r="K2432" s="9">
        <v>45603.475856481484</v>
      </c>
      <c r="L2432" s="9">
        <v>45603.474999999999</v>
      </c>
      <c r="M2432" s="9">
        <v>45603.475856481484</v>
      </c>
      <c r="N2432" t="s">
        <v>62</v>
      </c>
      <c r="O2432" t="s">
        <v>62</v>
      </c>
      <c r="P2432" s="8">
        <v>45603</v>
      </c>
      <c r="Q2432" t="s">
        <v>3868</v>
      </c>
      <c r="R2432" t="s">
        <v>4780</v>
      </c>
      <c r="S2432" t="s">
        <v>3756</v>
      </c>
      <c r="Y2432" t="s">
        <v>3757</v>
      </c>
      <c r="Z2432" t="s">
        <v>106</v>
      </c>
      <c r="AA2432" t="s">
        <v>107</v>
      </c>
      <c r="AB2432" t="s">
        <v>110</v>
      </c>
      <c r="AC2432">
        <v>8280020</v>
      </c>
      <c r="AD2432" t="s">
        <v>1264</v>
      </c>
      <c r="AE2432" t="s">
        <v>3758</v>
      </c>
      <c r="AF2432">
        <v>662</v>
      </c>
      <c r="AM2432" t="s">
        <v>222</v>
      </c>
      <c r="AN2432" t="s">
        <v>258</v>
      </c>
      <c r="AP2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Row],[Comentário]]=back!C2433,back!B2433,""))))))))</f>
        <v/>
      </c>
      <c r="AQ2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3" spans="1:44" x14ac:dyDescent="0.25">
      <c r="A2433" t="s">
        <v>5298</v>
      </c>
      <c r="B2433">
        <v>133395727</v>
      </c>
      <c r="C2433" t="s">
        <v>62</v>
      </c>
      <c r="E2433">
        <v>27500136</v>
      </c>
      <c r="F2433" t="s">
        <v>3755</v>
      </c>
      <c r="G2433" t="s">
        <v>101</v>
      </c>
      <c r="I2433">
        <v>40466467</v>
      </c>
      <c r="J2433" t="s">
        <v>3754</v>
      </c>
      <c r="K2433" s="9">
        <v>45603.473819444444</v>
      </c>
      <c r="L2433" s="9">
        <v>45603.473483796297</v>
      </c>
      <c r="M2433" s="9">
        <v>45603.47383101852</v>
      </c>
      <c r="N2433" t="s">
        <v>62</v>
      </c>
      <c r="O2433" t="s">
        <v>62</v>
      </c>
      <c r="P2433" s="8">
        <v>45603</v>
      </c>
      <c r="Q2433" t="s">
        <v>3864</v>
      </c>
      <c r="R2433" t="s">
        <v>4705</v>
      </c>
      <c r="S2433" t="s">
        <v>3756</v>
      </c>
      <c r="Y2433" t="s">
        <v>3757</v>
      </c>
      <c r="Z2433" t="s">
        <v>106</v>
      </c>
      <c r="AA2433" t="s">
        <v>107</v>
      </c>
      <c r="AB2433" t="s">
        <v>110</v>
      </c>
      <c r="AC2433">
        <v>8280020</v>
      </c>
      <c r="AD2433" t="s">
        <v>1264</v>
      </c>
      <c r="AE2433" t="s">
        <v>3758</v>
      </c>
      <c r="AF2433">
        <v>662</v>
      </c>
      <c r="AM2433" t="s">
        <v>222</v>
      </c>
      <c r="AN2433" t="s">
        <v>258</v>
      </c>
      <c r="AP2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Row],[Comentário]]=back!C2434,back!B2434,""))))))))</f>
        <v/>
      </c>
      <c r="AQ2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4" spans="1:44" x14ac:dyDescent="0.25">
      <c r="A2434" t="s">
        <v>5298</v>
      </c>
      <c r="B2434">
        <v>133395508</v>
      </c>
      <c r="C2434" t="s">
        <v>62</v>
      </c>
      <c r="E2434">
        <v>27500160</v>
      </c>
      <c r="F2434" t="s">
        <v>4822</v>
      </c>
      <c r="G2434" t="s">
        <v>101</v>
      </c>
      <c r="I2434">
        <v>40466480</v>
      </c>
      <c r="J2434" t="s">
        <v>1623</v>
      </c>
      <c r="K2434" s="9">
        <v>45603.473113425927</v>
      </c>
      <c r="L2434" s="9">
        <v>45603.472222222219</v>
      </c>
      <c r="M2434" s="9">
        <v>45603.473113425927</v>
      </c>
      <c r="N2434" t="s">
        <v>62</v>
      </c>
      <c r="O2434" t="s">
        <v>62</v>
      </c>
      <c r="P2434" s="8">
        <v>45603</v>
      </c>
      <c r="R2434" t="s">
        <v>4781</v>
      </c>
      <c r="S2434" t="s">
        <v>1624</v>
      </c>
      <c r="Y2434" t="s">
        <v>1625</v>
      </c>
      <c r="Z2434" t="s">
        <v>106</v>
      </c>
      <c r="AA2434" t="s">
        <v>107</v>
      </c>
      <c r="AB2434" t="s">
        <v>1626</v>
      </c>
      <c r="AC2434">
        <v>6612060</v>
      </c>
      <c r="AD2434" t="s">
        <v>1627</v>
      </c>
      <c r="AE2434" t="s">
        <v>1628</v>
      </c>
      <c r="AF2434">
        <v>326</v>
      </c>
      <c r="AM2434" t="s">
        <v>222</v>
      </c>
      <c r="AN2434" t="s">
        <v>108</v>
      </c>
      <c r="AP2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Row],[Comentário]]=back!C2435,back!B2435,""))))))))</f>
        <v/>
      </c>
      <c r="AQ2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5" spans="1:44" x14ac:dyDescent="0.25">
      <c r="A2435" t="s">
        <v>5298</v>
      </c>
      <c r="B2435">
        <v>133350361</v>
      </c>
      <c r="C2435" t="s">
        <v>62</v>
      </c>
      <c r="E2435">
        <v>27500160</v>
      </c>
      <c r="F2435" t="s">
        <v>4822</v>
      </c>
      <c r="G2435" t="s">
        <v>101</v>
      </c>
      <c r="I2435">
        <v>40466480</v>
      </c>
      <c r="J2435" t="s">
        <v>1623</v>
      </c>
      <c r="K2435" s="9">
        <v>45602.723703703705</v>
      </c>
      <c r="L2435" s="9">
        <v>45603.375</v>
      </c>
      <c r="M2435" s="9">
        <v>45603.47215277778</v>
      </c>
      <c r="N2435" t="s">
        <v>62</v>
      </c>
      <c r="O2435" t="s">
        <v>62</v>
      </c>
      <c r="P2435" s="8">
        <v>45603</v>
      </c>
      <c r="Q2435" t="s">
        <v>3864</v>
      </c>
      <c r="R2435" t="s">
        <v>3864</v>
      </c>
      <c r="S2435" t="s">
        <v>1624</v>
      </c>
      <c r="Y2435" t="s">
        <v>1625</v>
      </c>
      <c r="Z2435" t="s">
        <v>106</v>
      </c>
      <c r="AA2435" t="s">
        <v>107</v>
      </c>
      <c r="AB2435" t="s">
        <v>1626</v>
      </c>
      <c r="AC2435">
        <v>6612060</v>
      </c>
      <c r="AD2435" t="s">
        <v>1627</v>
      </c>
      <c r="AE2435" t="s">
        <v>1628</v>
      </c>
      <c r="AF2435">
        <v>326</v>
      </c>
      <c r="AM2435" t="s">
        <v>222</v>
      </c>
      <c r="AN2435" t="s">
        <v>108</v>
      </c>
      <c r="AP2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Row],[Comentário]]=back!C2436,back!B2436,""))))))))</f>
        <v/>
      </c>
      <c r="AQ2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6" spans="1:44" x14ac:dyDescent="0.25">
      <c r="A2436" t="s">
        <v>5298</v>
      </c>
      <c r="B2436">
        <v>133395242</v>
      </c>
      <c r="C2436" t="s">
        <v>62</v>
      </c>
      <c r="E2436">
        <v>27500160</v>
      </c>
      <c r="F2436" t="s">
        <v>4822</v>
      </c>
      <c r="G2436" t="s">
        <v>101</v>
      </c>
      <c r="I2436">
        <v>40466480</v>
      </c>
      <c r="J2436" t="s">
        <v>1623</v>
      </c>
      <c r="K2436" s="9">
        <v>45603.472233796296</v>
      </c>
      <c r="L2436" s="9">
        <v>45603.47115740741</v>
      </c>
      <c r="M2436" s="9">
        <v>45603.472233796296</v>
      </c>
      <c r="N2436" t="s">
        <v>62</v>
      </c>
      <c r="O2436" t="s">
        <v>62</v>
      </c>
      <c r="P2436" s="8">
        <v>45603</v>
      </c>
      <c r="Q2436" t="s">
        <v>3864</v>
      </c>
      <c r="R2436" t="s">
        <v>4048</v>
      </c>
      <c r="S2436" t="s">
        <v>1624</v>
      </c>
      <c r="Y2436" t="s">
        <v>1625</v>
      </c>
      <c r="Z2436" t="s">
        <v>106</v>
      </c>
      <c r="AA2436" t="s">
        <v>107</v>
      </c>
      <c r="AB2436" t="s">
        <v>1626</v>
      </c>
      <c r="AC2436">
        <v>6612060</v>
      </c>
      <c r="AD2436" t="s">
        <v>1627</v>
      </c>
      <c r="AE2436" t="s">
        <v>1628</v>
      </c>
      <c r="AF2436">
        <v>326</v>
      </c>
      <c r="AM2436" t="s">
        <v>222</v>
      </c>
      <c r="AN2436" t="s">
        <v>108</v>
      </c>
      <c r="AP2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Row],[Comentário]]=back!C2437,back!B2437,""))))))))</f>
        <v/>
      </c>
      <c r="AQ2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7" spans="1:44" x14ac:dyDescent="0.25">
      <c r="A2437" t="s">
        <v>5298</v>
      </c>
      <c r="B2437">
        <v>133351075</v>
      </c>
      <c r="C2437" t="s">
        <v>62</v>
      </c>
      <c r="E2437">
        <v>27500285</v>
      </c>
      <c r="F2437" t="s">
        <v>3750</v>
      </c>
      <c r="G2437" t="s">
        <v>101</v>
      </c>
      <c r="I2437">
        <v>40466586</v>
      </c>
      <c r="J2437" t="s">
        <v>3749</v>
      </c>
      <c r="K2437" s="9">
        <v>45602.726921296293</v>
      </c>
      <c r="L2437" s="9">
        <v>45603.375</v>
      </c>
      <c r="M2437" s="9">
        <v>45603.462905092594</v>
      </c>
      <c r="N2437" t="s">
        <v>62</v>
      </c>
      <c r="O2437" t="s">
        <v>62</v>
      </c>
      <c r="P2437" s="8">
        <v>45603</v>
      </c>
      <c r="Q2437" t="s">
        <v>3864</v>
      </c>
      <c r="R2437" t="s">
        <v>3864</v>
      </c>
      <c r="S2437" t="s">
        <v>3751</v>
      </c>
      <c r="T2437" t="s">
        <v>4826</v>
      </c>
      <c r="Y2437" t="s">
        <v>3752</v>
      </c>
      <c r="Z2437" t="s">
        <v>106</v>
      </c>
      <c r="AA2437" t="s">
        <v>148</v>
      </c>
      <c r="AB2437" t="s">
        <v>149</v>
      </c>
      <c r="AC2437">
        <v>21535490</v>
      </c>
      <c r="AD2437" t="s">
        <v>2700</v>
      </c>
      <c r="AE2437" t="s">
        <v>2701</v>
      </c>
      <c r="AF2437">
        <v>300</v>
      </c>
      <c r="AG2437" t="s">
        <v>3753</v>
      </c>
      <c r="AM2437" t="s">
        <v>222</v>
      </c>
      <c r="AN2437" t="s">
        <v>261</v>
      </c>
      <c r="AP2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Row],[Comentário]]=back!C2438,back!B2438,""))))))))</f>
        <v/>
      </c>
      <c r="AQ2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8" spans="1:44" x14ac:dyDescent="0.25">
      <c r="A2438" t="s">
        <v>5298</v>
      </c>
      <c r="B2438">
        <v>133392189</v>
      </c>
      <c r="C2438" t="s">
        <v>62</v>
      </c>
      <c r="E2438">
        <v>27500285</v>
      </c>
      <c r="F2438" t="s">
        <v>3750</v>
      </c>
      <c r="G2438" t="s">
        <v>101</v>
      </c>
      <c r="I2438">
        <v>40466586</v>
      </c>
      <c r="J2438" t="s">
        <v>3749</v>
      </c>
      <c r="K2438" s="9">
        <v>45603.461319444446</v>
      </c>
      <c r="L2438" s="9">
        <v>45603.460416666669</v>
      </c>
      <c r="M2438" s="9">
        <v>45603.461319444446</v>
      </c>
      <c r="N2438" t="s">
        <v>62</v>
      </c>
      <c r="O2438" t="s">
        <v>62</v>
      </c>
      <c r="P2438" s="8">
        <v>45603</v>
      </c>
      <c r="Q2438" t="s">
        <v>3868</v>
      </c>
      <c r="R2438" t="s">
        <v>4782</v>
      </c>
      <c r="S2438" t="s">
        <v>3751</v>
      </c>
      <c r="T2438" t="s">
        <v>4826</v>
      </c>
      <c r="Y2438" t="s">
        <v>3752</v>
      </c>
      <c r="Z2438" t="s">
        <v>106</v>
      </c>
      <c r="AA2438" t="s">
        <v>148</v>
      </c>
      <c r="AB2438" t="s">
        <v>149</v>
      </c>
      <c r="AC2438">
        <v>21535490</v>
      </c>
      <c r="AD2438" t="s">
        <v>2700</v>
      </c>
      <c r="AE2438" t="s">
        <v>2701</v>
      </c>
      <c r="AF2438">
        <v>300</v>
      </c>
      <c r="AG2438" t="s">
        <v>3753</v>
      </c>
      <c r="AM2438" t="s">
        <v>222</v>
      </c>
      <c r="AN2438" t="s">
        <v>261</v>
      </c>
      <c r="AP2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Row],[Comentário]]=back!C2439,back!B2439,""))))))))</f>
        <v/>
      </c>
      <c r="AQ2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9" spans="1:44" x14ac:dyDescent="0.25">
      <c r="A2439" t="s">
        <v>5298</v>
      </c>
      <c r="B2439">
        <v>133391631</v>
      </c>
      <c r="C2439" t="s">
        <v>62</v>
      </c>
      <c r="E2439">
        <v>27500285</v>
      </c>
      <c r="F2439" t="s">
        <v>3750</v>
      </c>
      <c r="G2439" t="s">
        <v>101</v>
      </c>
      <c r="I2439">
        <v>40466586</v>
      </c>
      <c r="J2439" t="s">
        <v>3749</v>
      </c>
      <c r="K2439" s="9">
        <v>45603.459444444445</v>
      </c>
      <c r="L2439" s="9">
        <v>45603.459282407406</v>
      </c>
      <c r="M2439" s="9">
        <v>45603.459444444445</v>
      </c>
      <c r="N2439" t="s">
        <v>62</v>
      </c>
      <c r="O2439" t="s">
        <v>62</v>
      </c>
      <c r="P2439" s="8">
        <v>45603</v>
      </c>
      <c r="Q2439" t="s">
        <v>3864</v>
      </c>
      <c r="R2439" t="s">
        <v>4783</v>
      </c>
      <c r="S2439" t="s">
        <v>3751</v>
      </c>
      <c r="T2439" t="s">
        <v>4826</v>
      </c>
      <c r="Y2439" t="s">
        <v>3752</v>
      </c>
      <c r="Z2439" t="s">
        <v>106</v>
      </c>
      <c r="AA2439" t="s">
        <v>148</v>
      </c>
      <c r="AB2439" t="s">
        <v>149</v>
      </c>
      <c r="AC2439">
        <v>21535490</v>
      </c>
      <c r="AD2439" t="s">
        <v>2700</v>
      </c>
      <c r="AE2439" t="s">
        <v>2701</v>
      </c>
      <c r="AF2439">
        <v>300</v>
      </c>
      <c r="AG2439" t="s">
        <v>3753</v>
      </c>
      <c r="AM2439" t="s">
        <v>222</v>
      </c>
      <c r="AN2439" t="s">
        <v>261</v>
      </c>
      <c r="AP2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Row],[Comentário]]=back!C2440,back!B2440,""))))))))</f>
        <v/>
      </c>
      <c r="AQ2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0" spans="1:44" x14ac:dyDescent="0.25">
      <c r="A2440" t="s">
        <v>5298</v>
      </c>
      <c r="B2440">
        <v>133391267</v>
      </c>
      <c r="C2440" t="s">
        <v>62</v>
      </c>
      <c r="E2440">
        <v>27500285</v>
      </c>
      <c r="F2440" t="s">
        <v>3750</v>
      </c>
      <c r="G2440" t="s">
        <v>101</v>
      </c>
      <c r="I2440">
        <v>40466586</v>
      </c>
      <c r="J2440" t="s">
        <v>3749</v>
      </c>
      <c r="K2440" s="9">
        <v>45603.458148148151</v>
      </c>
      <c r="L2440" s="9">
        <v>45603.457824074074</v>
      </c>
      <c r="M2440" s="9">
        <v>45603.458148148151</v>
      </c>
      <c r="N2440" t="s">
        <v>62</v>
      </c>
      <c r="O2440" t="s">
        <v>62</v>
      </c>
      <c r="P2440" s="8">
        <v>45603</v>
      </c>
      <c r="Q2440" t="s">
        <v>3864</v>
      </c>
      <c r="R2440" t="s">
        <v>4784</v>
      </c>
      <c r="S2440" t="s">
        <v>3751</v>
      </c>
      <c r="T2440" t="s">
        <v>4826</v>
      </c>
      <c r="Y2440" t="s">
        <v>3752</v>
      </c>
      <c r="Z2440" t="s">
        <v>106</v>
      </c>
      <c r="AA2440" t="s">
        <v>148</v>
      </c>
      <c r="AB2440" t="s">
        <v>149</v>
      </c>
      <c r="AC2440">
        <v>21535490</v>
      </c>
      <c r="AD2440" t="s">
        <v>2700</v>
      </c>
      <c r="AE2440" t="s">
        <v>2701</v>
      </c>
      <c r="AF2440">
        <v>300</v>
      </c>
      <c r="AG2440" t="s">
        <v>3753</v>
      </c>
      <c r="AM2440" t="s">
        <v>222</v>
      </c>
      <c r="AN2440" t="s">
        <v>261</v>
      </c>
      <c r="AP2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Row],[Comentário]]=back!C2441,back!B2441,""))))))))</f>
        <v/>
      </c>
      <c r="AQ2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1" spans="1:44" x14ac:dyDescent="0.25">
      <c r="A2441" t="s">
        <v>5298</v>
      </c>
      <c r="B2441">
        <v>133391108</v>
      </c>
      <c r="C2441" t="s">
        <v>62</v>
      </c>
      <c r="E2441">
        <v>27500285</v>
      </c>
      <c r="F2441" t="s">
        <v>3750</v>
      </c>
      <c r="G2441" t="s">
        <v>101</v>
      </c>
      <c r="I2441">
        <v>40466586</v>
      </c>
      <c r="J2441" t="s">
        <v>3749</v>
      </c>
      <c r="K2441" s="9">
        <v>45603.45758101852</v>
      </c>
      <c r="L2441" s="9">
        <v>45603.457083333335</v>
      </c>
      <c r="M2441" s="9">
        <v>45603.45758101852</v>
      </c>
      <c r="N2441" t="s">
        <v>62</v>
      </c>
      <c r="O2441" t="s">
        <v>62</v>
      </c>
      <c r="P2441" s="8">
        <v>45603</v>
      </c>
      <c r="Q2441" t="s">
        <v>3864</v>
      </c>
      <c r="R2441" t="s">
        <v>4784</v>
      </c>
      <c r="S2441" t="s">
        <v>3751</v>
      </c>
      <c r="T2441" t="s">
        <v>4826</v>
      </c>
      <c r="Y2441" t="s">
        <v>3752</v>
      </c>
      <c r="Z2441" t="s">
        <v>106</v>
      </c>
      <c r="AA2441" t="s">
        <v>148</v>
      </c>
      <c r="AB2441" t="s">
        <v>149</v>
      </c>
      <c r="AC2441">
        <v>21535490</v>
      </c>
      <c r="AD2441" t="s">
        <v>2700</v>
      </c>
      <c r="AE2441" t="s">
        <v>2701</v>
      </c>
      <c r="AF2441">
        <v>300</v>
      </c>
      <c r="AG2441" t="s">
        <v>3753</v>
      </c>
      <c r="AM2441" t="s">
        <v>222</v>
      </c>
      <c r="AN2441" t="s">
        <v>261</v>
      </c>
      <c r="AP2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Row],[Comentário]]=back!C2442,back!B2442,""))))))))</f>
        <v/>
      </c>
      <c r="AQ2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2" spans="1:44" x14ac:dyDescent="0.25">
      <c r="A2442" t="s">
        <v>5298</v>
      </c>
      <c r="B2442">
        <v>133390409</v>
      </c>
      <c r="C2442" t="s">
        <v>62</v>
      </c>
      <c r="E2442">
        <v>27500387</v>
      </c>
      <c r="F2442" t="s">
        <v>3649</v>
      </c>
      <c r="G2442" t="s">
        <v>101</v>
      </c>
      <c r="I2442">
        <v>40466632</v>
      </c>
      <c r="J2442" t="s">
        <v>3648</v>
      </c>
      <c r="K2442" s="9">
        <v>45603.454976851855</v>
      </c>
      <c r="L2442" s="9">
        <v>45603.454756944448</v>
      </c>
      <c r="M2442" s="9">
        <v>45603.455000000002</v>
      </c>
      <c r="N2442" t="s">
        <v>62</v>
      </c>
      <c r="O2442" t="s">
        <v>62</v>
      </c>
      <c r="P2442" s="8">
        <v>45603</v>
      </c>
      <c r="Q2442" t="s">
        <v>3864</v>
      </c>
      <c r="R2442" t="s">
        <v>4633</v>
      </c>
      <c r="S2442" t="s">
        <v>3650</v>
      </c>
      <c r="Y2442" t="s">
        <v>3651</v>
      </c>
      <c r="Z2442" t="s">
        <v>106</v>
      </c>
      <c r="AA2442" t="s">
        <v>107</v>
      </c>
      <c r="AB2442" t="s">
        <v>110</v>
      </c>
      <c r="AC2442">
        <v>4061001</v>
      </c>
      <c r="AD2442" t="s">
        <v>3652</v>
      </c>
      <c r="AE2442" t="s">
        <v>3653</v>
      </c>
      <c r="AF2442">
        <v>1470</v>
      </c>
      <c r="AM2442" t="s">
        <v>222</v>
      </c>
      <c r="AN2442" t="s">
        <v>261</v>
      </c>
      <c r="AP2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Row],[Comentário]]=back!C2443,back!B2443,""))))))))</f>
        <v/>
      </c>
      <c r="AQ2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3" spans="1:44" x14ac:dyDescent="0.25">
      <c r="A2443" t="s">
        <v>5298</v>
      </c>
      <c r="B2443">
        <v>133389586</v>
      </c>
      <c r="C2443" t="s">
        <v>62</v>
      </c>
      <c r="E2443">
        <v>27500387</v>
      </c>
      <c r="F2443" t="s">
        <v>3649</v>
      </c>
      <c r="G2443" t="s">
        <v>101</v>
      </c>
      <c r="I2443">
        <v>40466632</v>
      </c>
      <c r="J2443" t="s">
        <v>3648</v>
      </c>
      <c r="K2443" s="9">
        <v>45603.45208333333</v>
      </c>
      <c r="L2443" s="9">
        <v>45603.451828703706</v>
      </c>
      <c r="M2443" s="9">
        <v>45603.452152777776</v>
      </c>
      <c r="N2443" t="s">
        <v>62</v>
      </c>
      <c r="O2443" t="s">
        <v>62</v>
      </c>
      <c r="P2443" s="8">
        <v>45603</v>
      </c>
      <c r="Q2443" t="s">
        <v>3864</v>
      </c>
      <c r="R2443" t="s">
        <v>4633</v>
      </c>
      <c r="S2443" t="s">
        <v>3650</v>
      </c>
      <c r="Y2443" t="s">
        <v>3651</v>
      </c>
      <c r="Z2443" t="s">
        <v>106</v>
      </c>
      <c r="AA2443" t="s">
        <v>107</v>
      </c>
      <c r="AB2443" t="s">
        <v>110</v>
      </c>
      <c r="AC2443">
        <v>4061001</v>
      </c>
      <c r="AD2443" t="s">
        <v>3652</v>
      </c>
      <c r="AE2443" t="s">
        <v>3653</v>
      </c>
      <c r="AF2443">
        <v>1470</v>
      </c>
      <c r="AM2443" t="s">
        <v>222</v>
      </c>
      <c r="AN2443" t="s">
        <v>261</v>
      </c>
      <c r="AP2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Row],[Comentário]]=back!C2444,back!B2444,""))))))))</f>
        <v/>
      </c>
      <c r="AQ2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4" spans="1:44" x14ac:dyDescent="0.25">
      <c r="A2444" t="s">
        <v>5298</v>
      </c>
      <c r="B2444">
        <v>133389606</v>
      </c>
      <c r="C2444" t="s">
        <v>62</v>
      </c>
      <c r="E2444">
        <v>27500387</v>
      </c>
      <c r="F2444" t="s">
        <v>3649</v>
      </c>
      <c r="G2444" t="s">
        <v>101</v>
      </c>
      <c r="I2444">
        <v>40466632</v>
      </c>
      <c r="J2444" t="s">
        <v>3648</v>
      </c>
      <c r="K2444" s="9">
        <v>45603.452152777776</v>
      </c>
      <c r="L2444" s="9">
        <v>45603.451828703706</v>
      </c>
      <c r="M2444" s="9">
        <v>45603.452152777776</v>
      </c>
      <c r="N2444" t="s">
        <v>62</v>
      </c>
      <c r="O2444" t="s">
        <v>62</v>
      </c>
      <c r="P2444" s="8">
        <v>45603</v>
      </c>
      <c r="Q2444" t="s">
        <v>3864</v>
      </c>
      <c r="R2444" t="s">
        <v>4633</v>
      </c>
      <c r="S2444" t="s">
        <v>3650</v>
      </c>
      <c r="Y2444" t="s">
        <v>3651</v>
      </c>
      <c r="Z2444" t="s">
        <v>106</v>
      </c>
      <c r="AA2444" t="s">
        <v>107</v>
      </c>
      <c r="AB2444" t="s">
        <v>110</v>
      </c>
      <c r="AC2444">
        <v>4061001</v>
      </c>
      <c r="AD2444" t="s">
        <v>3652</v>
      </c>
      <c r="AE2444" t="s">
        <v>3653</v>
      </c>
      <c r="AF2444">
        <v>1470</v>
      </c>
      <c r="AM2444" t="s">
        <v>222</v>
      </c>
      <c r="AN2444" t="s">
        <v>261</v>
      </c>
      <c r="AP2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Row],[Comentário]]=back!C2445,back!B2445,""))))))))</f>
        <v/>
      </c>
      <c r="AQ2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5" spans="1:44" x14ac:dyDescent="0.25">
      <c r="A2445" t="s">
        <v>5298</v>
      </c>
      <c r="B2445">
        <v>133351793</v>
      </c>
      <c r="C2445" t="s">
        <v>62</v>
      </c>
      <c r="E2445">
        <v>27500387</v>
      </c>
      <c r="F2445" t="s">
        <v>3649</v>
      </c>
      <c r="G2445" t="s">
        <v>101</v>
      </c>
      <c r="I2445">
        <v>40466632</v>
      </c>
      <c r="J2445" t="s">
        <v>3648</v>
      </c>
      <c r="K2445" s="9">
        <v>45602.729988425926</v>
      </c>
      <c r="L2445" s="9">
        <v>45603.375</v>
      </c>
      <c r="M2445" s="9">
        <v>45603.451747685183</v>
      </c>
      <c r="N2445" t="s">
        <v>62</v>
      </c>
      <c r="O2445" t="s">
        <v>62</v>
      </c>
      <c r="P2445" s="8">
        <v>45603</v>
      </c>
      <c r="Q2445" t="s">
        <v>3864</v>
      </c>
      <c r="R2445" t="s">
        <v>3864</v>
      </c>
      <c r="S2445" t="s">
        <v>3650</v>
      </c>
      <c r="Y2445" t="s">
        <v>3651</v>
      </c>
      <c r="Z2445" t="s">
        <v>106</v>
      </c>
      <c r="AA2445" t="s">
        <v>107</v>
      </c>
      <c r="AB2445" t="s">
        <v>110</v>
      </c>
      <c r="AC2445">
        <v>4061001</v>
      </c>
      <c r="AD2445" t="s">
        <v>3652</v>
      </c>
      <c r="AE2445" t="s">
        <v>3653</v>
      </c>
      <c r="AF2445">
        <v>1470</v>
      </c>
      <c r="AM2445" t="s">
        <v>222</v>
      </c>
      <c r="AN2445" t="s">
        <v>261</v>
      </c>
      <c r="AP2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Row],[Comentário]]=back!C2446,back!B2446,""))))))))</f>
        <v/>
      </c>
      <c r="AQ2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6" spans="1:44" x14ac:dyDescent="0.25">
      <c r="A2446" t="s">
        <v>5298</v>
      </c>
      <c r="B2446">
        <v>133352314</v>
      </c>
      <c r="C2446" t="s">
        <v>62</v>
      </c>
      <c r="E2446">
        <v>27500549</v>
      </c>
      <c r="F2446" t="s">
        <v>3746</v>
      </c>
      <c r="G2446" t="s">
        <v>101</v>
      </c>
      <c r="I2446">
        <v>40466697</v>
      </c>
      <c r="J2446" t="s">
        <v>3745</v>
      </c>
      <c r="K2446" s="9">
        <v>45602.732731481483</v>
      </c>
      <c r="L2446" s="9">
        <v>45603.375</v>
      </c>
      <c r="M2446" s="9">
        <v>45603.451493055552</v>
      </c>
      <c r="N2446" t="s">
        <v>62</v>
      </c>
      <c r="O2446" t="s">
        <v>62</v>
      </c>
      <c r="P2446" s="8">
        <v>45603</v>
      </c>
      <c r="Q2446" t="s">
        <v>3868</v>
      </c>
      <c r="R2446" t="s">
        <v>41</v>
      </c>
      <c r="S2446" t="s">
        <v>3747</v>
      </c>
      <c r="T2446" t="s">
        <v>4830</v>
      </c>
      <c r="V2446">
        <v>553534352375</v>
      </c>
      <c r="Y2446" t="s">
        <v>3748</v>
      </c>
      <c r="Z2446" t="s">
        <v>106</v>
      </c>
      <c r="AA2446" t="s">
        <v>159</v>
      </c>
      <c r="AB2446" t="s">
        <v>371</v>
      </c>
      <c r="AC2446">
        <v>37640000</v>
      </c>
      <c r="AD2446" t="s">
        <v>161</v>
      </c>
      <c r="AE2446" t="s">
        <v>186</v>
      </c>
      <c r="AF2446">
        <v>549</v>
      </c>
      <c r="AM2446" t="s">
        <v>222</v>
      </c>
      <c r="AN2446" t="s">
        <v>108</v>
      </c>
      <c r="AP2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Row],[Comentário]]=back!C2447,back!B2447,""))))))))</f>
        <v/>
      </c>
      <c r="AQ2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7" spans="1:44" x14ac:dyDescent="0.25">
      <c r="A2447" t="s">
        <v>5298</v>
      </c>
      <c r="B2447">
        <v>133388940</v>
      </c>
      <c r="C2447" t="s">
        <v>62</v>
      </c>
      <c r="E2447">
        <v>27500549</v>
      </c>
      <c r="F2447" t="s">
        <v>3746</v>
      </c>
      <c r="G2447" t="s">
        <v>101</v>
      </c>
      <c r="I2447">
        <v>40466697</v>
      </c>
      <c r="J2447" t="s">
        <v>3745</v>
      </c>
      <c r="K2447" s="9">
        <v>45603.45</v>
      </c>
      <c r="L2447" s="9">
        <v>45603.449421296296</v>
      </c>
      <c r="M2447" s="9">
        <v>45603.45</v>
      </c>
      <c r="N2447" t="s">
        <v>62</v>
      </c>
      <c r="O2447" t="s">
        <v>62</v>
      </c>
      <c r="P2447" s="8">
        <v>45603</v>
      </c>
      <c r="Q2447" t="s">
        <v>3864</v>
      </c>
      <c r="R2447" t="s">
        <v>4704</v>
      </c>
      <c r="S2447" t="s">
        <v>3747</v>
      </c>
      <c r="T2447" t="s">
        <v>4830</v>
      </c>
      <c r="V2447">
        <v>553534352375</v>
      </c>
      <c r="Y2447" t="s">
        <v>3748</v>
      </c>
      <c r="Z2447" t="s">
        <v>106</v>
      </c>
      <c r="AA2447" t="s">
        <v>159</v>
      </c>
      <c r="AB2447" t="s">
        <v>371</v>
      </c>
      <c r="AC2447">
        <v>37640000</v>
      </c>
      <c r="AD2447" t="s">
        <v>161</v>
      </c>
      <c r="AE2447" t="s">
        <v>186</v>
      </c>
      <c r="AF2447">
        <v>549</v>
      </c>
      <c r="AM2447" t="s">
        <v>222</v>
      </c>
      <c r="AN2447" t="s">
        <v>108</v>
      </c>
      <c r="AP2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Row],[Comentário]]=back!C2448,back!B2448,""))))))))</f>
        <v/>
      </c>
      <c r="AQ2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8" spans="1:44" x14ac:dyDescent="0.25">
      <c r="A2448" t="s">
        <v>5298</v>
      </c>
      <c r="B2448">
        <v>133389146</v>
      </c>
      <c r="C2448" t="s">
        <v>62</v>
      </c>
      <c r="E2448">
        <v>27500549</v>
      </c>
      <c r="F2448" t="s">
        <v>3746</v>
      </c>
      <c r="G2448" t="s">
        <v>101</v>
      </c>
      <c r="I2448">
        <v>40466697</v>
      </c>
      <c r="J2448" t="s">
        <v>3745</v>
      </c>
      <c r="K2448" s="9">
        <v>45603.450636574074</v>
      </c>
      <c r="L2448" s="9">
        <v>45603.449305555558</v>
      </c>
      <c r="M2448" s="9">
        <v>45603.450636574074</v>
      </c>
      <c r="N2448" t="s">
        <v>62</v>
      </c>
      <c r="O2448" t="s">
        <v>62</v>
      </c>
      <c r="P2448" s="8">
        <v>45603</v>
      </c>
      <c r="R2448" t="s">
        <v>4785</v>
      </c>
      <c r="S2448" t="s">
        <v>3747</v>
      </c>
      <c r="T2448" t="s">
        <v>4830</v>
      </c>
      <c r="V2448">
        <v>553534352375</v>
      </c>
      <c r="Y2448" t="s">
        <v>3748</v>
      </c>
      <c r="Z2448" t="s">
        <v>106</v>
      </c>
      <c r="AA2448" t="s">
        <v>159</v>
      </c>
      <c r="AB2448" t="s">
        <v>371</v>
      </c>
      <c r="AC2448">
        <v>37640000</v>
      </c>
      <c r="AD2448" t="s">
        <v>161</v>
      </c>
      <c r="AE2448" t="s">
        <v>186</v>
      </c>
      <c r="AF2448">
        <v>549</v>
      </c>
      <c r="AM2448" t="s">
        <v>222</v>
      </c>
      <c r="AN2448" t="s">
        <v>108</v>
      </c>
      <c r="AP2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Row],[Comentário]]=back!C2449,back!B2449,""))))))))</f>
        <v/>
      </c>
      <c r="AQ2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9" spans="1:44" x14ac:dyDescent="0.25">
      <c r="A2449" t="s">
        <v>5298</v>
      </c>
      <c r="B2449">
        <v>133388734</v>
      </c>
      <c r="C2449" t="s">
        <v>62</v>
      </c>
      <c r="E2449">
        <v>27500549</v>
      </c>
      <c r="F2449" t="s">
        <v>3746</v>
      </c>
      <c r="G2449" t="s">
        <v>101</v>
      </c>
      <c r="I2449">
        <v>40466697</v>
      </c>
      <c r="J2449" t="s">
        <v>3745</v>
      </c>
      <c r="K2449" s="9">
        <v>45603.449444444443</v>
      </c>
      <c r="L2449" s="9">
        <v>45603.448113425926</v>
      </c>
      <c r="M2449" s="9">
        <v>45603.449444444443</v>
      </c>
      <c r="N2449" t="s">
        <v>62</v>
      </c>
      <c r="O2449" t="s">
        <v>62</v>
      </c>
      <c r="P2449" s="8">
        <v>45603</v>
      </c>
      <c r="Q2449" t="s">
        <v>3864</v>
      </c>
      <c r="R2449" t="s">
        <v>4786</v>
      </c>
      <c r="S2449" t="s">
        <v>3747</v>
      </c>
      <c r="T2449" t="s">
        <v>4830</v>
      </c>
      <c r="V2449">
        <v>553534352375</v>
      </c>
      <c r="Y2449" t="s">
        <v>3748</v>
      </c>
      <c r="Z2449" t="s">
        <v>106</v>
      </c>
      <c r="AA2449" t="s">
        <v>159</v>
      </c>
      <c r="AB2449" t="s">
        <v>371</v>
      </c>
      <c r="AC2449">
        <v>37640000</v>
      </c>
      <c r="AD2449" t="s">
        <v>161</v>
      </c>
      <c r="AE2449" t="s">
        <v>186</v>
      </c>
      <c r="AF2449">
        <v>549</v>
      </c>
      <c r="AM2449" t="s">
        <v>222</v>
      </c>
      <c r="AN2449" t="s">
        <v>108</v>
      </c>
      <c r="AP2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Row],[Comentário]]=back!C2450,back!B2450,""))))))))</f>
        <v/>
      </c>
      <c r="AQ2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0" spans="1:44" x14ac:dyDescent="0.25">
      <c r="A2450" t="s">
        <v>5298</v>
      </c>
      <c r="B2450">
        <v>133388093</v>
      </c>
      <c r="C2450" t="s">
        <v>62</v>
      </c>
      <c r="E2450">
        <v>27500596</v>
      </c>
      <c r="F2450" t="s">
        <v>3655</v>
      </c>
      <c r="G2450" t="s">
        <v>101</v>
      </c>
      <c r="I2450">
        <v>40466710</v>
      </c>
      <c r="J2450" t="s">
        <v>3654</v>
      </c>
      <c r="K2450" s="9">
        <v>45603.44736111111</v>
      </c>
      <c r="L2450" s="9">
        <v>45603.446863425925</v>
      </c>
      <c r="M2450" s="9">
        <v>45603.44736111111</v>
      </c>
      <c r="N2450" t="s">
        <v>62</v>
      </c>
      <c r="O2450" t="s">
        <v>62</v>
      </c>
      <c r="P2450" s="8">
        <v>45603</v>
      </c>
      <c r="Q2450" t="s">
        <v>3864</v>
      </c>
      <c r="R2450" t="s">
        <v>4631</v>
      </c>
      <c r="S2450" t="s">
        <v>3656</v>
      </c>
      <c r="T2450" t="s">
        <v>3657</v>
      </c>
      <c r="Y2450" t="s">
        <v>3658</v>
      </c>
      <c r="Z2450" t="s">
        <v>106</v>
      </c>
      <c r="AA2450" t="s">
        <v>315</v>
      </c>
      <c r="AB2450" t="s">
        <v>3659</v>
      </c>
      <c r="AC2450">
        <v>87600000</v>
      </c>
      <c r="AD2450" t="s">
        <v>3660</v>
      </c>
      <c r="AE2450" t="s">
        <v>3661</v>
      </c>
      <c r="AF2450">
        <v>0</v>
      </c>
      <c r="AG2450" t="s">
        <v>3662</v>
      </c>
      <c r="AM2450" t="s">
        <v>222</v>
      </c>
      <c r="AN2450" t="s">
        <v>261</v>
      </c>
      <c r="AP2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Row],[Comentário]]=back!C2451,back!B2451,""))))))))</f>
        <v/>
      </c>
      <c r="AQ2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1" spans="1:44" x14ac:dyDescent="0.25">
      <c r="A2451" t="s">
        <v>5298</v>
      </c>
      <c r="B2451">
        <v>133386935</v>
      </c>
      <c r="C2451" t="s">
        <v>62</v>
      </c>
      <c r="E2451">
        <v>27500596</v>
      </c>
      <c r="F2451" t="s">
        <v>3655</v>
      </c>
      <c r="G2451" t="s">
        <v>101</v>
      </c>
      <c r="I2451">
        <v>40466710</v>
      </c>
      <c r="J2451" t="s">
        <v>3654</v>
      </c>
      <c r="K2451" s="9">
        <v>45603.443287037036</v>
      </c>
      <c r="L2451" s="9">
        <v>45603.442881944444</v>
      </c>
      <c r="M2451" s="9">
        <v>45603.443298611113</v>
      </c>
      <c r="N2451" t="s">
        <v>62</v>
      </c>
      <c r="O2451" t="s">
        <v>62</v>
      </c>
      <c r="P2451" s="8">
        <v>45603</v>
      </c>
      <c r="Q2451" t="s">
        <v>3864</v>
      </c>
      <c r="R2451" t="s">
        <v>4632</v>
      </c>
      <c r="S2451" t="s">
        <v>3656</v>
      </c>
      <c r="T2451" t="s">
        <v>3657</v>
      </c>
      <c r="Y2451" t="s">
        <v>3658</v>
      </c>
      <c r="Z2451" t="s">
        <v>106</v>
      </c>
      <c r="AA2451" t="s">
        <v>315</v>
      </c>
      <c r="AB2451" t="s">
        <v>3659</v>
      </c>
      <c r="AC2451">
        <v>87600000</v>
      </c>
      <c r="AD2451" t="s">
        <v>3660</v>
      </c>
      <c r="AE2451" t="s">
        <v>3661</v>
      </c>
      <c r="AF2451">
        <v>0</v>
      </c>
      <c r="AG2451" t="s">
        <v>3662</v>
      </c>
      <c r="AM2451" t="s">
        <v>222</v>
      </c>
      <c r="AN2451" t="s">
        <v>261</v>
      </c>
      <c r="AP2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Row],[Comentário]]=back!C2452,back!B2452,""))))))))</f>
        <v/>
      </c>
      <c r="AQ2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2" spans="1:44" x14ac:dyDescent="0.25">
      <c r="A2452" t="s">
        <v>5298</v>
      </c>
      <c r="B2452">
        <v>133386995</v>
      </c>
      <c r="C2452" t="s">
        <v>62</v>
      </c>
      <c r="E2452">
        <v>27500596</v>
      </c>
      <c r="F2452" t="s">
        <v>3655</v>
      </c>
      <c r="G2452" t="s">
        <v>101</v>
      </c>
      <c r="I2452">
        <v>40466710</v>
      </c>
      <c r="J2452" t="s">
        <v>3654</v>
      </c>
      <c r="K2452" s="9">
        <v>45603.443518518521</v>
      </c>
      <c r="L2452" s="9">
        <v>45603.442881944444</v>
      </c>
      <c r="M2452" s="9">
        <v>45603.443518518521</v>
      </c>
      <c r="N2452" t="s">
        <v>62</v>
      </c>
      <c r="O2452" t="s">
        <v>62</v>
      </c>
      <c r="P2452" s="8">
        <v>45603</v>
      </c>
      <c r="Q2452" t="s">
        <v>3864</v>
      </c>
      <c r="R2452" t="s">
        <v>4632</v>
      </c>
      <c r="S2452" t="s">
        <v>3656</v>
      </c>
      <c r="T2452" t="s">
        <v>3657</v>
      </c>
      <c r="Y2452" t="s">
        <v>3658</v>
      </c>
      <c r="Z2452" t="s">
        <v>106</v>
      </c>
      <c r="AA2452" t="s">
        <v>315</v>
      </c>
      <c r="AB2452" t="s">
        <v>3659</v>
      </c>
      <c r="AC2452">
        <v>87600000</v>
      </c>
      <c r="AD2452" t="s">
        <v>3660</v>
      </c>
      <c r="AE2452" t="s">
        <v>3661</v>
      </c>
      <c r="AF2452">
        <v>0</v>
      </c>
      <c r="AG2452" t="s">
        <v>3662</v>
      </c>
      <c r="AM2452" t="s">
        <v>222</v>
      </c>
      <c r="AN2452" t="s">
        <v>261</v>
      </c>
      <c r="AP2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Row],[Comentário]]=back!C2453,back!B2453,""))))))))</f>
        <v/>
      </c>
      <c r="AQ2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3" spans="1:44" x14ac:dyDescent="0.25">
      <c r="A2453" t="s">
        <v>5298</v>
      </c>
      <c r="B2453">
        <v>133352452</v>
      </c>
      <c r="C2453" t="s">
        <v>62</v>
      </c>
      <c r="E2453">
        <v>27500596</v>
      </c>
      <c r="F2453" t="s">
        <v>3655</v>
      </c>
      <c r="G2453" t="s">
        <v>101</v>
      </c>
      <c r="I2453">
        <v>40466710</v>
      </c>
      <c r="J2453" t="s">
        <v>3654</v>
      </c>
      <c r="K2453" s="9">
        <v>45602.733518518522</v>
      </c>
      <c r="L2453" s="9">
        <v>45603.375</v>
      </c>
      <c r="M2453" s="9">
        <v>45603.440486111111</v>
      </c>
      <c r="N2453" t="s">
        <v>62</v>
      </c>
      <c r="O2453" t="s">
        <v>62</v>
      </c>
      <c r="P2453" s="8">
        <v>45603</v>
      </c>
      <c r="Q2453" t="s">
        <v>3864</v>
      </c>
      <c r="R2453" t="s">
        <v>3864</v>
      </c>
      <c r="S2453" t="s">
        <v>3656</v>
      </c>
      <c r="T2453" t="s">
        <v>3657</v>
      </c>
      <c r="Y2453" t="s">
        <v>3658</v>
      </c>
      <c r="Z2453" t="s">
        <v>106</v>
      </c>
      <c r="AA2453" t="s">
        <v>315</v>
      </c>
      <c r="AB2453" t="s">
        <v>3659</v>
      </c>
      <c r="AC2453">
        <v>87600000</v>
      </c>
      <c r="AD2453" t="s">
        <v>3660</v>
      </c>
      <c r="AE2453" t="s">
        <v>3661</v>
      </c>
      <c r="AF2453">
        <v>0</v>
      </c>
      <c r="AG2453" t="s">
        <v>3662</v>
      </c>
      <c r="AM2453" t="s">
        <v>222</v>
      </c>
      <c r="AN2453" t="s">
        <v>261</v>
      </c>
      <c r="AP2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Row],[Comentário]]=back!C2454,back!B2454,""))))))))</f>
        <v/>
      </c>
      <c r="AQ2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4" spans="1:44" x14ac:dyDescent="0.25">
      <c r="A2454" t="s">
        <v>5298</v>
      </c>
      <c r="B2454">
        <v>133385136</v>
      </c>
      <c r="C2454" t="s">
        <v>62</v>
      </c>
      <c r="E2454">
        <v>27500624</v>
      </c>
      <c r="F2454" t="s">
        <v>3469</v>
      </c>
      <c r="G2454" t="s">
        <v>101</v>
      </c>
      <c r="I2454">
        <v>40466724</v>
      </c>
      <c r="J2454" t="s">
        <v>3468</v>
      </c>
      <c r="K2454" s="9">
        <v>45603.436979166669</v>
      </c>
      <c r="L2454" s="9">
        <v>45603.43472222222</v>
      </c>
      <c r="M2454" s="9">
        <v>45603.436979166669</v>
      </c>
      <c r="N2454" t="s">
        <v>62</v>
      </c>
      <c r="O2454" t="s">
        <v>62</v>
      </c>
      <c r="P2454" s="8">
        <v>45603</v>
      </c>
      <c r="Q2454" t="s">
        <v>3868</v>
      </c>
      <c r="R2454" t="s">
        <v>4787</v>
      </c>
      <c r="S2454" t="s">
        <v>3470</v>
      </c>
      <c r="Y2454" t="s">
        <v>3471</v>
      </c>
      <c r="Z2454" t="s">
        <v>106</v>
      </c>
      <c r="AA2454" t="s">
        <v>107</v>
      </c>
      <c r="AB2454" t="s">
        <v>3472</v>
      </c>
      <c r="AC2454">
        <v>14406077</v>
      </c>
      <c r="AD2454" t="s">
        <v>3473</v>
      </c>
      <c r="AE2454" t="s">
        <v>3474</v>
      </c>
      <c r="AF2454">
        <v>600</v>
      </c>
      <c r="AM2454" t="s">
        <v>222</v>
      </c>
      <c r="AN2454" t="s">
        <v>261</v>
      </c>
      <c r="AP2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Row],[Comentário]]=back!C2455,back!B2455,""))))))))</f>
        <v/>
      </c>
      <c r="AQ2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5" spans="1:44" x14ac:dyDescent="0.25">
      <c r="A2455" t="s">
        <v>5298</v>
      </c>
      <c r="B2455">
        <v>133384805</v>
      </c>
      <c r="C2455" t="s">
        <v>62</v>
      </c>
      <c r="E2455">
        <v>27500624</v>
      </c>
      <c r="F2455" t="s">
        <v>3469</v>
      </c>
      <c r="G2455" t="s">
        <v>101</v>
      </c>
      <c r="I2455">
        <v>40466724</v>
      </c>
      <c r="J2455" t="s">
        <v>3468</v>
      </c>
      <c r="K2455" s="9">
        <v>45603.435972222222</v>
      </c>
      <c r="L2455" s="9">
        <v>45603.434247685182</v>
      </c>
      <c r="M2455" s="9">
        <v>45603.435972222222</v>
      </c>
      <c r="N2455" t="s">
        <v>62</v>
      </c>
      <c r="O2455" t="s">
        <v>62</v>
      </c>
      <c r="P2455" s="8">
        <v>45603</v>
      </c>
      <c r="Q2455" t="s">
        <v>3864</v>
      </c>
      <c r="R2455" t="s">
        <v>4715</v>
      </c>
      <c r="S2455" t="s">
        <v>3470</v>
      </c>
      <c r="Y2455" t="s">
        <v>3471</v>
      </c>
      <c r="Z2455" t="s">
        <v>106</v>
      </c>
      <c r="AA2455" t="s">
        <v>107</v>
      </c>
      <c r="AB2455" t="s">
        <v>3472</v>
      </c>
      <c r="AC2455">
        <v>14406077</v>
      </c>
      <c r="AD2455" t="s">
        <v>3473</v>
      </c>
      <c r="AE2455" t="s">
        <v>3474</v>
      </c>
      <c r="AF2455">
        <v>600</v>
      </c>
      <c r="AM2455" t="s">
        <v>222</v>
      </c>
      <c r="AN2455" t="s">
        <v>261</v>
      </c>
      <c r="AP2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Row],[Comentário]]=back!C2456,back!B2456,""))))))))</f>
        <v/>
      </c>
      <c r="AQ2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6" spans="1:44" x14ac:dyDescent="0.25">
      <c r="A2456" t="s">
        <v>5298</v>
      </c>
      <c r="B2456">
        <v>133352548</v>
      </c>
      <c r="C2456" t="s">
        <v>62</v>
      </c>
      <c r="E2456">
        <v>27500624</v>
      </c>
      <c r="F2456" t="s">
        <v>3469</v>
      </c>
      <c r="G2456" t="s">
        <v>101</v>
      </c>
      <c r="I2456">
        <v>40466724</v>
      </c>
      <c r="J2456" t="s">
        <v>3468</v>
      </c>
      <c r="K2456" s="9">
        <v>45602.734143518515</v>
      </c>
      <c r="L2456" s="9">
        <v>45603.375</v>
      </c>
      <c r="M2456" s="9">
        <v>45603.434131944443</v>
      </c>
      <c r="N2456" t="s">
        <v>62</v>
      </c>
      <c r="O2456" t="s">
        <v>62</v>
      </c>
      <c r="P2456" s="8">
        <v>45603</v>
      </c>
      <c r="Q2456" t="s">
        <v>3864</v>
      </c>
      <c r="R2456" t="s">
        <v>3864</v>
      </c>
      <c r="S2456" t="s">
        <v>3470</v>
      </c>
      <c r="Y2456" t="s">
        <v>3471</v>
      </c>
      <c r="Z2456" t="s">
        <v>106</v>
      </c>
      <c r="AA2456" t="s">
        <v>107</v>
      </c>
      <c r="AB2456" t="s">
        <v>3472</v>
      </c>
      <c r="AC2456">
        <v>14406077</v>
      </c>
      <c r="AD2456" t="s">
        <v>3473</v>
      </c>
      <c r="AE2456" t="s">
        <v>3474</v>
      </c>
      <c r="AF2456">
        <v>600</v>
      </c>
      <c r="AM2456" t="s">
        <v>222</v>
      </c>
      <c r="AN2456" t="s">
        <v>261</v>
      </c>
      <c r="AP2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Row],[Comentário]]=back!C2457,back!B2457,""))))))))</f>
        <v/>
      </c>
      <c r="AQ2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7" spans="1:44" x14ac:dyDescent="0.25">
      <c r="A2457" t="s">
        <v>5298</v>
      </c>
      <c r="B2457">
        <v>133352808</v>
      </c>
      <c r="C2457" t="s">
        <v>62</v>
      </c>
      <c r="E2457">
        <v>27500708</v>
      </c>
      <c r="F2457" t="s">
        <v>3519</v>
      </c>
      <c r="G2457" t="s">
        <v>101</v>
      </c>
      <c r="I2457">
        <v>40466743</v>
      </c>
      <c r="J2457" t="s">
        <v>3518</v>
      </c>
      <c r="K2457" s="9">
        <v>45602.735590277778</v>
      </c>
      <c r="L2457" s="9">
        <v>45603.375</v>
      </c>
      <c r="M2457" s="9">
        <v>45603.434050925927</v>
      </c>
      <c r="N2457" t="s">
        <v>62</v>
      </c>
      <c r="O2457" t="s">
        <v>62</v>
      </c>
      <c r="P2457" s="8">
        <v>45603</v>
      </c>
      <c r="Q2457" t="s">
        <v>3864</v>
      </c>
      <c r="R2457" t="s">
        <v>3864</v>
      </c>
      <c r="S2457" t="s">
        <v>3520</v>
      </c>
      <c r="T2457" t="s">
        <v>3521</v>
      </c>
      <c r="V2457">
        <v>551136125600</v>
      </c>
      <c r="Y2457" t="s">
        <v>3522</v>
      </c>
      <c r="Z2457" t="s">
        <v>106</v>
      </c>
      <c r="AA2457" t="s">
        <v>107</v>
      </c>
      <c r="AB2457" t="s">
        <v>3523</v>
      </c>
      <c r="AC2457">
        <v>9380000</v>
      </c>
      <c r="AD2457" t="s">
        <v>3524</v>
      </c>
      <c r="AE2457" t="s">
        <v>3525</v>
      </c>
      <c r="AF2457">
        <v>1240</v>
      </c>
      <c r="AM2457" t="s">
        <v>222</v>
      </c>
      <c r="AN2457" t="s">
        <v>108</v>
      </c>
      <c r="AP2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Row],[Comentário]]=back!C2458,back!B2458,""))))))))</f>
        <v/>
      </c>
      <c r="AQ2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8" spans="1:44" x14ac:dyDescent="0.25">
      <c r="A2458" t="s">
        <v>5298</v>
      </c>
      <c r="B2458">
        <v>133383431</v>
      </c>
      <c r="C2458" t="s">
        <v>62</v>
      </c>
      <c r="E2458">
        <v>27500708</v>
      </c>
      <c r="F2458" t="s">
        <v>3519</v>
      </c>
      <c r="G2458" t="s">
        <v>101</v>
      </c>
      <c r="I2458">
        <v>40466743</v>
      </c>
      <c r="J2458" t="s">
        <v>3518</v>
      </c>
      <c r="K2458" s="9">
        <v>45603.431284722225</v>
      </c>
      <c r="L2458" s="9">
        <v>45603.430555555555</v>
      </c>
      <c r="M2458" s="9">
        <v>45603.433009259257</v>
      </c>
      <c r="N2458" t="s">
        <v>62</v>
      </c>
      <c r="O2458" t="s">
        <v>62</v>
      </c>
      <c r="P2458" s="8">
        <v>45603</v>
      </c>
      <c r="Q2458" t="s">
        <v>3868</v>
      </c>
      <c r="R2458" t="s">
        <v>4788</v>
      </c>
      <c r="S2458" t="s">
        <v>3520</v>
      </c>
      <c r="T2458" t="s">
        <v>3521</v>
      </c>
      <c r="V2458">
        <v>551136125600</v>
      </c>
      <c r="Y2458" t="s">
        <v>3522</v>
      </c>
      <c r="Z2458" t="s">
        <v>106</v>
      </c>
      <c r="AA2458" t="s">
        <v>107</v>
      </c>
      <c r="AB2458" t="s">
        <v>3523</v>
      </c>
      <c r="AC2458">
        <v>9380000</v>
      </c>
      <c r="AD2458" t="s">
        <v>3524</v>
      </c>
      <c r="AE2458" t="s">
        <v>3525</v>
      </c>
      <c r="AF2458">
        <v>1240</v>
      </c>
      <c r="AM2458" t="s">
        <v>222</v>
      </c>
      <c r="AN2458" t="s">
        <v>108</v>
      </c>
      <c r="AP2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Row],[Comentário]]=back!C2459,back!B2459,""))))))))</f>
        <v/>
      </c>
      <c r="AQ2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9" spans="1:44" x14ac:dyDescent="0.25">
      <c r="A2459" t="s">
        <v>5298</v>
      </c>
      <c r="B2459">
        <v>133382692</v>
      </c>
      <c r="C2459" t="s">
        <v>62</v>
      </c>
      <c r="E2459">
        <v>27500708</v>
      </c>
      <c r="F2459" t="s">
        <v>3519</v>
      </c>
      <c r="G2459" t="s">
        <v>101</v>
      </c>
      <c r="I2459">
        <v>40466743</v>
      </c>
      <c r="J2459" t="s">
        <v>3518</v>
      </c>
      <c r="K2459" s="9">
        <v>45603.428865740738</v>
      </c>
      <c r="L2459" s="9">
        <v>45603.428460648145</v>
      </c>
      <c r="M2459" s="9">
        <v>45603.428865740738</v>
      </c>
      <c r="N2459" t="s">
        <v>62</v>
      </c>
      <c r="O2459" t="s">
        <v>62</v>
      </c>
      <c r="P2459" s="8">
        <v>45603</v>
      </c>
      <c r="Q2459" t="s">
        <v>3864</v>
      </c>
      <c r="R2459" t="s">
        <v>4569</v>
      </c>
      <c r="S2459" t="s">
        <v>3520</v>
      </c>
      <c r="T2459" t="s">
        <v>3521</v>
      </c>
      <c r="V2459">
        <v>551136125600</v>
      </c>
      <c r="Y2459" t="s">
        <v>3522</v>
      </c>
      <c r="Z2459" t="s">
        <v>106</v>
      </c>
      <c r="AA2459" t="s">
        <v>107</v>
      </c>
      <c r="AB2459" t="s">
        <v>3523</v>
      </c>
      <c r="AC2459">
        <v>9380000</v>
      </c>
      <c r="AD2459" t="s">
        <v>3524</v>
      </c>
      <c r="AE2459" t="s">
        <v>3525</v>
      </c>
      <c r="AF2459">
        <v>1240</v>
      </c>
      <c r="AM2459" t="s">
        <v>222</v>
      </c>
      <c r="AN2459" t="s">
        <v>108</v>
      </c>
      <c r="AP2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Row],[Comentário]]=back!C2460,back!B2460,""))))))))</f>
        <v/>
      </c>
      <c r="AQ2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0" spans="1:44" x14ac:dyDescent="0.25">
      <c r="A2460" t="s">
        <v>5298</v>
      </c>
      <c r="B2460">
        <v>133353575</v>
      </c>
      <c r="C2460" t="s">
        <v>62</v>
      </c>
      <c r="E2460">
        <v>27500921</v>
      </c>
      <c r="F2460" t="s">
        <v>3511</v>
      </c>
      <c r="G2460" t="s">
        <v>101</v>
      </c>
      <c r="I2460">
        <v>40466815</v>
      </c>
      <c r="J2460" t="s">
        <v>3510</v>
      </c>
      <c r="K2460" s="9">
        <v>45602.739976851852</v>
      </c>
      <c r="L2460" s="9">
        <v>45603.375</v>
      </c>
      <c r="M2460" s="9">
        <v>45603.426539351851</v>
      </c>
      <c r="N2460" t="s">
        <v>62</v>
      </c>
      <c r="O2460" t="s">
        <v>62</v>
      </c>
      <c r="P2460" s="8">
        <v>45603</v>
      </c>
      <c r="Q2460" t="s">
        <v>3864</v>
      </c>
      <c r="R2460" t="s">
        <v>3864</v>
      </c>
      <c r="S2460" t="s">
        <v>3512</v>
      </c>
      <c r="T2460" t="s">
        <v>3513</v>
      </c>
      <c r="Y2460" t="s">
        <v>3514</v>
      </c>
      <c r="Z2460" t="s">
        <v>106</v>
      </c>
      <c r="AA2460" t="s">
        <v>1074</v>
      </c>
      <c r="AB2460" t="s">
        <v>1075</v>
      </c>
      <c r="AC2460">
        <v>29103300</v>
      </c>
      <c r="AD2460" t="s">
        <v>3515</v>
      </c>
      <c r="AE2460" t="s">
        <v>3516</v>
      </c>
      <c r="AF2460">
        <v>4000</v>
      </c>
      <c r="AG2460" t="s">
        <v>3517</v>
      </c>
      <c r="AM2460" t="s">
        <v>222</v>
      </c>
      <c r="AN2460" t="s">
        <v>261</v>
      </c>
      <c r="AP2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Row],[Comentário]]=back!C2461,back!B2461,""))))))))</f>
        <v/>
      </c>
      <c r="AQ2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1" spans="1:44" x14ac:dyDescent="0.25">
      <c r="A2461" t="s">
        <v>5298</v>
      </c>
      <c r="B2461">
        <v>133382013</v>
      </c>
      <c r="C2461" t="s">
        <v>62</v>
      </c>
      <c r="E2461">
        <v>27500921</v>
      </c>
      <c r="F2461" t="s">
        <v>3511</v>
      </c>
      <c r="G2461" t="s">
        <v>101</v>
      </c>
      <c r="I2461">
        <v>40466815</v>
      </c>
      <c r="J2461" t="s">
        <v>3510</v>
      </c>
      <c r="K2461" s="9">
        <v>45603.426261574074</v>
      </c>
      <c r="L2461" s="9">
        <v>45603.423611111109</v>
      </c>
      <c r="M2461" s="9">
        <v>45603.426261574074</v>
      </c>
      <c r="N2461" t="s">
        <v>62</v>
      </c>
      <c r="O2461" t="s">
        <v>62</v>
      </c>
      <c r="P2461" s="8">
        <v>45603</v>
      </c>
      <c r="Q2461" t="s">
        <v>3868</v>
      </c>
      <c r="R2461" t="s">
        <v>4789</v>
      </c>
      <c r="S2461" t="s">
        <v>3512</v>
      </c>
      <c r="T2461" t="s">
        <v>3513</v>
      </c>
      <c r="Y2461" t="s">
        <v>3514</v>
      </c>
      <c r="Z2461" t="s">
        <v>106</v>
      </c>
      <c r="AA2461" t="s">
        <v>1074</v>
      </c>
      <c r="AB2461" t="s">
        <v>1075</v>
      </c>
      <c r="AC2461">
        <v>29103300</v>
      </c>
      <c r="AD2461" t="s">
        <v>3515</v>
      </c>
      <c r="AE2461" t="s">
        <v>3516</v>
      </c>
      <c r="AF2461">
        <v>4000</v>
      </c>
      <c r="AG2461" t="s">
        <v>3517</v>
      </c>
      <c r="AM2461" t="s">
        <v>222</v>
      </c>
      <c r="AN2461" t="s">
        <v>261</v>
      </c>
      <c r="AP2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Row],[Comentário]]=back!C2462,back!B2462,""))))))))</f>
        <v/>
      </c>
      <c r="AQ2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2" spans="1:44" x14ac:dyDescent="0.25">
      <c r="A2462" t="s">
        <v>5298</v>
      </c>
      <c r="B2462">
        <v>133381281</v>
      </c>
      <c r="C2462" t="s">
        <v>62</v>
      </c>
      <c r="E2462">
        <v>27500921</v>
      </c>
      <c r="F2462" t="s">
        <v>3511</v>
      </c>
      <c r="G2462" t="s">
        <v>101</v>
      </c>
      <c r="I2462">
        <v>40466815</v>
      </c>
      <c r="J2462" t="s">
        <v>3510</v>
      </c>
      <c r="K2462" s="9">
        <v>45603.423796296294</v>
      </c>
      <c r="L2462" s="9">
        <v>45603.423495370371</v>
      </c>
      <c r="M2462" s="9">
        <v>45603.423796296294</v>
      </c>
      <c r="N2462" t="s">
        <v>62</v>
      </c>
      <c r="O2462" t="s">
        <v>62</v>
      </c>
      <c r="P2462" s="8">
        <v>45603</v>
      </c>
      <c r="Q2462" t="s">
        <v>3864</v>
      </c>
      <c r="R2462" t="s">
        <v>4790</v>
      </c>
      <c r="S2462" t="s">
        <v>3512</v>
      </c>
      <c r="T2462" t="s">
        <v>3513</v>
      </c>
      <c r="Y2462" t="s">
        <v>3514</v>
      </c>
      <c r="Z2462" t="s">
        <v>106</v>
      </c>
      <c r="AA2462" t="s">
        <v>1074</v>
      </c>
      <c r="AB2462" t="s">
        <v>1075</v>
      </c>
      <c r="AC2462">
        <v>29103300</v>
      </c>
      <c r="AD2462" t="s">
        <v>3515</v>
      </c>
      <c r="AE2462" t="s">
        <v>3516</v>
      </c>
      <c r="AF2462">
        <v>4000</v>
      </c>
      <c r="AG2462" t="s">
        <v>3517</v>
      </c>
      <c r="AM2462" t="s">
        <v>222</v>
      </c>
      <c r="AN2462" t="s">
        <v>261</v>
      </c>
      <c r="AP2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Row],[Comentário]]=back!C2463,back!B2463,""))))))))</f>
        <v/>
      </c>
      <c r="AQ2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3" spans="1:44" x14ac:dyDescent="0.25">
      <c r="A2463" t="s">
        <v>5298</v>
      </c>
      <c r="B2463">
        <v>133353903</v>
      </c>
      <c r="C2463" t="s">
        <v>62</v>
      </c>
      <c r="E2463">
        <v>27501013</v>
      </c>
      <c r="F2463" t="s">
        <v>3502</v>
      </c>
      <c r="G2463" t="s">
        <v>101</v>
      </c>
      <c r="I2463">
        <v>40466850</v>
      </c>
      <c r="J2463" t="s">
        <v>3501</v>
      </c>
      <c r="K2463" s="9">
        <v>45602.7421875</v>
      </c>
      <c r="L2463" s="9">
        <v>45603.375</v>
      </c>
      <c r="M2463" s="9">
        <v>45603.422719907408</v>
      </c>
      <c r="N2463" t="s">
        <v>62</v>
      </c>
      <c r="O2463" t="s">
        <v>62</v>
      </c>
      <c r="P2463" s="8">
        <v>45603</v>
      </c>
      <c r="Q2463" t="s">
        <v>3864</v>
      </c>
      <c r="R2463" t="s">
        <v>3864</v>
      </c>
      <c r="S2463" t="s">
        <v>3503</v>
      </c>
      <c r="T2463" t="s">
        <v>3504</v>
      </c>
      <c r="V2463">
        <v>5511954720898</v>
      </c>
      <c r="Y2463" t="s">
        <v>3505</v>
      </c>
      <c r="Z2463" t="s">
        <v>106</v>
      </c>
      <c r="AA2463" t="s">
        <v>107</v>
      </c>
      <c r="AB2463" t="s">
        <v>3506</v>
      </c>
      <c r="AC2463">
        <v>13318344</v>
      </c>
      <c r="AD2463" t="s">
        <v>3507</v>
      </c>
      <c r="AE2463" t="s">
        <v>3508</v>
      </c>
      <c r="AF2463">
        <v>174</v>
      </c>
      <c r="AG2463" t="s">
        <v>3509</v>
      </c>
      <c r="AM2463" t="s">
        <v>222</v>
      </c>
      <c r="AN2463" t="s">
        <v>108</v>
      </c>
      <c r="AP2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Row],[Comentário]]=back!C2464,back!B2464,""))))))))</f>
        <v/>
      </c>
      <c r="AQ2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4" spans="1:44" x14ac:dyDescent="0.25">
      <c r="A2464" t="s">
        <v>5298</v>
      </c>
      <c r="B2464">
        <v>133376641</v>
      </c>
      <c r="C2464" t="s">
        <v>62</v>
      </c>
      <c r="E2464">
        <v>27505318</v>
      </c>
      <c r="F2464" t="s">
        <v>3577</v>
      </c>
      <c r="G2464" t="s">
        <v>101</v>
      </c>
      <c r="I2464">
        <v>40469065</v>
      </c>
      <c r="J2464" t="s">
        <v>3576</v>
      </c>
      <c r="K2464" s="9">
        <v>45603.413495370369</v>
      </c>
      <c r="L2464" s="9">
        <v>45607.375</v>
      </c>
      <c r="M2464" s="9">
        <v>45603.422430555554</v>
      </c>
      <c r="N2464" t="s">
        <v>62</v>
      </c>
      <c r="O2464" t="s">
        <v>62</v>
      </c>
      <c r="P2464" s="8">
        <v>45603</v>
      </c>
      <c r="Q2464" t="s">
        <v>3864</v>
      </c>
      <c r="R2464" t="s">
        <v>3864</v>
      </c>
      <c r="S2464" t="s">
        <v>3578</v>
      </c>
      <c r="T2464" t="s">
        <v>3579</v>
      </c>
      <c r="Y2464" t="s">
        <v>3580</v>
      </c>
      <c r="Z2464" t="s">
        <v>106</v>
      </c>
      <c r="AA2464" t="s">
        <v>994</v>
      </c>
      <c r="AB2464" t="s">
        <v>3581</v>
      </c>
      <c r="AC2464">
        <v>79965000</v>
      </c>
      <c r="AD2464" t="s">
        <v>615</v>
      </c>
      <c r="AE2464" t="s">
        <v>3582</v>
      </c>
      <c r="AF2464">
        <v>0</v>
      </c>
      <c r="AG2464" t="s">
        <v>3583</v>
      </c>
      <c r="AM2464" t="s">
        <v>222</v>
      </c>
      <c r="AN2464" t="s">
        <v>261</v>
      </c>
      <c r="AP2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Row],[Comentário]]=back!C2465,back!B2465,""))))))))</f>
        <v/>
      </c>
      <c r="AQ2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5" spans="1:44" x14ac:dyDescent="0.25">
      <c r="A2465" t="s">
        <v>5298</v>
      </c>
      <c r="B2465">
        <v>133373673</v>
      </c>
      <c r="C2465" t="s">
        <v>62</v>
      </c>
      <c r="E2465">
        <v>27505328</v>
      </c>
      <c r="F2465" t="s">
        <v>3497</v>
      </c>
      <c r="G2465" t="s">
        <v>101</v>
      </c>
      <c r="I2465">
        <v>40466682</v>
      </c>
      <c r="J2465" t="s">
        <v>3496</v>
      </c>
      <c r="K2465" s="9">
        <v>45603.403645833336</v>
      </c>
      <c r="L2465" s="9">
        <v>45607.375</v>
      </c>
      <c r="M2465" s="9">
        <v>45603.422303240739</v>
      </c>
      <c r="N2465" t="s">
        <v>62</v>
      </c>
      <c r="O2465" t="s">
        <v>62</v>
      </c>
      <c r="P2465" s="8">
        <v>45603</v>
      </c>
      <c r="Q2465" t="s">
        <v>3864</v>
      </c>
      <c r="R2465" t="s">
        <v>3864</v>
      </c>
      <c r="S2465" t="s">
        <v>3498</v>
      </c>
      <c r="Y2465" t="s">
        <v>3499</v>
      </c>
      <c r="Z2465" t="s">
        <v>106</v>
      </c>
      <c r="AA2465" t="s">
        <v>107</v>
      </c>
      <c r="AB2465" t="s">
        <v>844</v>
      </c>
      <c r="AC2465">
        <v>18087120</v>
      </c>
      <c r="AD2465" t="s">
        <v>2673</v>
      </c>
      <c r="AE2465" t="s">
        <v>3500</v>
      </c>
      <c r="AF2465">
        <v>562</v>
      </c>
      <c r="AM2465" t="s">
        <v>222</v>
      </c>
      <c r="AN2465" t="s">
        <v>108</v>
      </c>
      <c r="AP2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Row],[Comentário]]=back!C2466,back!B2466,""))))))))</f>
        <v/>
      </c>
      <c r="AQ2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6" spans="1:44" x14ac:dyDescent="0.25">
      <c r="A2466" t="s">
        <v>5298</v>
      </c>
      <c r="B2466">
        <v>133372853</v>
      </c>
      <c r="C2466" t="s">
        <v>62</v>
      </c>
      <c r="E2466">
        <v>27505523</v>
      </c>
      <c r="F2466" t="s">
        <v>3489</v>
      </c>
      <c r="G2466" t="s">
        <v>101</v>
      </c>
      <c r="I2466">
        <v>40466645</v>
      </c>
      <c r="J2466" t="s">
        <v>3488</v>
      </c>
      <c r="K2466" s="9">
        <v>45603.400219907409</v>
      </c>
      <c r="L2466" s="9">
        <v>45607.375</v>
      </c>
      <c r="M2466" s="9">
        <v>45603.422106481485</v>
      </c>
      <c r="N2466" t="s">
        <v>62</v>
      </c>
      <c r="O2466" t="s">
        <v>62</v>
      </c>
      <c r="P2466" s="8">
        <v>45603</v>
      </c>
      <c r="Q2466" t="s">
        <v>3864</v>
      </c>
      <c r="R2466" t="s">
        <v>3864</v>
      </c>
      <c r="S2466" t="s">
        <v>3490</v>
      </c>
      <c r="T2466" t="s">
        <v>3491</v>
      </c>
      <c r="V2466">
        <v>557136469577</v>
      </c>
      <c r="Y2466" t="s">
        <v>3492</v>
      </c>
      <c r="Z2466" t="s">
        <v>106</v>
      </c>
      <c r="AA2466" t="s">
        <v>613</v>
      </c>
      <c r="AB2466" t="s">
        <v>2470</v>
      </c>
      <c r="AC2466">
        <v>42700300</v>
      </c>
      <c r="AD2466" t="s">
        <v>3493</v>
      </c>
      <c r="AE2466" t="s">
        <v>3494</v>
      </c>
      <c r="AF2466">
        <v>37</v>
      </c>
      <c r="AG2466" t="s">
        <v>3495</v>
      </c>
      <c r="AM2466" t="s">
        <v>222</v>
      </c>
      <c r="AN2466" t="s">
        <v>261</v>
      </c>
      <c r="AP2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Row],[Comentário]]=back!C2467,back!B2467,""))))))))</f>
        <v/>
      </c>
      <c r="AQ2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7" spans="1:44" x14ac:dyDescent="0.25">
      <c r="A2467" t="s">
        <v>5298</v>
      </c>
      <c r="B2467">
        <v>133365113</v>
      </c>
      <c r="C2467" t="s">
        <v>62</v>
      </c>
      <c r="E2467">
        <v>27505532</v>
      </c>
      <c r="F2467" t="s">
        <v>3422</v>
      </c>
      <c r="G2467" t="s">
        <v>101</v>
      </c>
      <c r="I2467">
        <v>40466623</v>
      </c>
      <c r="J2467" t="s">
        <v>3421</v>
      </c>
      <c r="K2467" s="9">
        <v>45603.363217592596</v>
      </c>
      <c r="L2467" s="9">
        <v>45603.416666666664</v>
      </c>
      <c r="M2467" s="9">
        <v>45603.421319444446</v>
      </c>
      <c r="N2467" t="s">
        <v>62</v>
      </c>
      <c r="O2467" t="s">
        <v>62</v>
      </c>
      <c r="P2467" s="8">
        <v>45603</v>
      </c>
      <c r="Q2467" t="s">
        <v>3864</v>
      </c>
      <c r="R2467" t="s">
        <v>3864</v>
      </c>
      <c r="S2467" t="s">
        <v>3423</v>
      </c>
      <c r="T2467" t="s">
        <v>3424</v>
      </c>
      <c r="V2467">
        <v>5562999687569</v>
      </c>
      <c r="Y2467" t="s">
        <v>3425</v>
      </c>
      <c r="Z2467" t="s">
        <v>106</v>
      </c>
      <c r="AA2467" t="s">
        <v>159</v>
      </c>
      <c r="AB2467" t="s">
        <v>3426</v>
      </c>
      <c r="AC2467">
        <v>38465000</v>
      </c>
      <c r="AD2467" t="s">
        <v>615</v>
      </c>
      <c r="AE2467" t="s">
        <v>3427</v>
      </c>
      <c r="AF2467">
        <v>0</v>
      </c>
      <c r="AG2467" t="s">
        <v>3428</v>
      </c>
      <c r="AM2467" t="s">
        <v>222</v>
      </c>
      <c r="AN2467" t="s">
        <v>108</v>
      </c>
      <c r="AP2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Row],[Comentário]]=back!C2468,back!B2468,""))))))))</f>
        <v/>
      </c>
      <c r="AQ2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8" spans="1:44" x14ac:dyDescent="0.25">
      <c r="A2468" t="s">
        <v>5298</v>
      </c>
      <c r="B2468">
        <v>133379482</v>
      </c>
      <c r="C2468" t="s">
        <v>62</v>
      </c>
      <c r="E2468">
        <v>27501013</v>
      </c>
      <c r="F2468" t="s">
        <v>3502</v>
      </c>
      <c r="G2468" t="s">
        <v>101</v>
      </c>
      <c r="I2468">
        <v>40466850</v>
      </c>
      <c r="J2468" t="s">
        <v>3501</v>
      </c>
      <c r="K2468" s="9">
        <v>45603.417268518519</v>
      </c>
      <c r="L2468" s="9">
        <v>45603.415972222225</v>
      </c>
      <c r="M2468" s="9">
        <v>45603.417268518519</v>
      </c>
      <c r="N2468" t="s">
        <v>62</v>
      </c>
      <c r="O2468" t="s">
        <v>62</v>
      </c>
      <c r="P2468" s="8">
        <v>45603</v>
      </c>
      <c r="Q2468" t="s">
        <v>3868</v>
      </c>
      <c r="R2468" t="s">
        <v>4791</v>
      </c>
      <c r="S2468" t="s">
        <v>3503</v>
      </c>
      <c r="T2468" t="s">
        <v>3504</v>
      </c>
      <c r="V2468">
        <v>5511954720898</v>
      </c>
      <c r="Y2468" t="s">
        <v>3505</v>
      </c>
      <c r="Z2468" t="s">
        <v>106</v>
      </c>
      <c r="AA2468" t="s">
        <v>107</v>
      </c>
      <c r="AB2468" t="s">
        <v>3506</v>
      </c>
      <c r="AC2468">
        <v>13318344</v>
      </c>
      <c r="AD2468" t="s">
        <v>3507</v>
      </c>
      <c r="AE2468" t="s">
        <v>3508</v>
      </c>
      <c r="AF2468">
        <v>174</v>
      </c>
      <c r="AG2468" t="s">
        <v>3509</v>
      </c>
      <c r="AM2468" t="s">
        <v>222</v>
      </c>
      <c r="AN2468" t="s">
        <v>108</v>
      </c>
      <c r="AP2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Row],[Comentário]]=back!C2469,back!B2469,""))))))))</f>
        <v/>
      </c>
      <c r="AQ2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9" spans="1:44" x14ac:dyDescent="0.25">
      <c r="A2469" t="s">
        <v>5298</v>
      </c>
      <c r="B2469">
        <v>133379071</v>
      </c>
      <c r="C2469" t="s">
        <v>62</v>
      </c>
      <c r="E2469">
        <v>27501013</v>
      </c>
      <c r="F2469" t="s">
        <v>3502</v>
      </c>
      <c r="G2469" t="s">
        <v>101</v>
      </c>
      <c r="I2469">
        <v>40466850</v>
      </c>
      <c r="J2469" t="s">
        <v>3501</v>
      </c>
      <c r="K2469" s="9">
        <v>45603.415856481479</v>
      </c>
      <c r="L2469" s="9">
        <v>45603.415578703702</v>
      </c>
      <c r="M2469" s="9">
        <v>45603.415856481479</v>
      </c>
      <c r="N2469" t="s">
        <v>62</v>
      </c>
      <c r="O2469" t="s">
        <v>62</v>
      </c>
      <c r="P2469" s="8">
        <v>45603</v>
      </c>
      <c r="Q2469" t="s">
        <v>3864</v>
      </c>
      <c r="R2469" t="s">
        <v>4563</v>
      </c>
      <c r="S2469" t="s">
        <v>3503</v>
      </c>
      <c r="T2469" t="s">
        <v>3504</v>
      </c>
      <c r="V2469">
        <v>5511954720898</v>
      </c>
      <c r="Y2469" t="s">
        <v>3505</v>
      </c>
      <c r="Z2469" t="s">
        <v>106</v>
      </c>
      <c r="AA2469" t="s">
        <v>107</v>
      </c>
      <c r="AB2469" t="s">
        <v>3506</v>
      </c>
      <c r="AC2469">
        <v>13318344</v>
      </c>
      <c r="AD2469" t="s">
        <v>3507</v>
      </c>
      <c r="AE2469" t="s">
        <v>3508</v>
      </c>
      <c r="AF2469">
        <v>174</v>
      </c>
      <c r="AG2469" t="s">
        <v>3509</v>
      </c>
      <c r="AM2469" t="s">
        <v>222</v>
      </c>
      <c r="AN2469" t="s">
        <v>108</v>
      </c>
      <c r="AP2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Row],[Comentário]]=back!C2470,back!B2470,""))))))))</f>
        <v/>
      </c>
      <c r="AQ2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0" spans="1:44" x14ac:dyDescent="0.25">
      <c r="A2470" t="s">
        <v>5298</v>
      </c>
      <c r="B2470">
        <v>133378939</v>
      </c>
      <c r="C2470" t="s">
        <v>62</v>
      </c>
      <c r="E2470">
        <v>27501013</v>
      </c>
      <c r="F2470" t="s">
        <v>3502</v>
      </c>
      <c r="G2470" t="s">
        <v>101</v>
      </c>
      <c r="I2470">
        <v>40466850</v>
      </c>
      <c r="J2470" t="s">
        <v>3501</v>
      </c>
      <c r="K2470" s="9">
        <v>45603.415451388886</v>
      </c>
      <c r="L2470" s="9">
        <v>45603.413993055554</v>
      </c>
      <c r="M2470" s="9">
        <v>45603.415451388886</v>
      </c>
      <c r="N2470" t="s">
        <v>62</v>
      </c>
      <c r="O2470" t="s">
        <v>62</v>
      </c>
      <c r="P2470" s="8">
        <v>45603</v>
      </c>
      <c r="Q2470" t="s">
        <v>3864</v>
      </c>
      <c r="R2470" t="s">
        <v>4564</v>
      </c>
      <c r="S2470" t="s">
        <v>3503</v>
      </c>
      <c r="T2470" t="s">
        <v>3504</v>
      </c>
      <c r="V2470">
        <v>5511954720898</v>
      </c>
      <c r="Y2470" t="s">
        <v>3505</v>
      </c>
      <c r="Z2470" t="s">
        <v>106</v>
      </c>
      <c r="AA2470" t="s">
        <v>107</v>
      </c>
      <c r="AB2470" t="s">
        <v>3506</v>
      </c>
      <c r="AC2470">
        <v>13318344</v>
      </c>
      <c r="AD2470" t="s">
        <v>3507</v>
      </c>
      <c r="AE2470" t="s">
        <v>3508</v>
      </c>
      <c r="AF2470">
        <v>174</v>
      </c>
      <c r="AG2470" t="s">
        <v>3509</v>
      </c>
      <c r="AM2470" t="s">
        <v>222</v>
      </c>
      <c r="AN2470" t="s">
        <v>108</v>
      </c>
      <c r="AP2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Row],[Comentário]]=back!C2471,back!B2471,""))))))))</f>
        <v/>
      </c>
      <c r="AQ2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1" spans="1:44" x14ac:dyDescent="0.25">
      <c r="A2471" t="s">
        <v>5298</v>
      </c>
      <c r="B2471">
        <v>133376611</v>
      </c>
      <c r="C2471" t="s">
        <v>62</v>
      </c>
      <c r="E2471">
        <v>27505318</v>
      </c>
      <c r="F2471" t="s">
        <v>3577</v>
      </c>
      <c r="G2471" t="s">
        <v>101</v>
      </c>
      <c r="I2471">
        <v>40469065</v>
      </c>
      <c r="J2471" t="s">
        <v>3576</v>
      </c>
      <c r="K2471" s="9">
        <v>45603.413391203707</v>
      </c>
      <c r="L2471" s="9">
        <v>45603.411111111112</v>
      </c>
      <c r="M2471" s="9">
        <v>45603.413391203707</v>
      </c>
      <c r="N2471" t="s">
        <v>62</v>
      </c>
      <c r="O2471" t="s">
        <v>62</v>
      </c>
      <c r="P2471" s="8">
        <v>45603</v>
      </c>
      <c r="Q2471" t="s">
        <v>3868</v>
      </c>
      <c r="R2471" t="s">
        <v>4792</v>
      </c>
      <c r="S2471" t="s">
        <v>3578</v>
      </c>
      <c r="T2471" t="s">
        <v>3579</v>
      </c>
      <c r="Y2471" t="s">
        <v>3580</v>
      </c>
      <c r="Z2471" t="s">
        <v>106</v>
      </c>
      <c r="AA2471" t="s">
        <v>994</v>
      </c>
      <c r="AB2471" t="s">
        <v>3581</v>
      </c>
      <c r="AC2471">
        <v>79965000</v>
      </c>
      <c r="AD2471" t="s">
        <v>615</v>
      </c>
      <c r="AE2471" t="s">
        <v>3582</v>
      </c>
      <c r="AF2471">
        <v>0</v>
      </c>
      <c r="AG2471" t="s">
        <v>3583</v>
      </c>
      <c r="AM2471" t="s">
        <v>222</v>
      </c>
      <c r="AN2471" t="s">
        <v>261</v>
      </c>
      <c r="AP2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Row],[Comentário]]=back!C2472,back!B2472,""))))))))</f>
        <v/>
      </c>
      <c r="AQ2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2" spans="1:44" x14ac:dyDescent="0.25">
      <c r="A2472" t="s">
        <v>5298</v>
      </c>
      <c r="B2472">
        <v>133376084</v>
      </c>
      <c r="C2472" t="s">
        <v>62</v>
      </c>
      <c r="E2472">
        <v>27505318</v>
      </c>
      <c r="F2472" t="s">
        <v>3577</v>
      </c>
      <c r="G2472" t="s">
        <v>101</v>
      </c>
      <c r="I2472">
        <v>40469065</v>
      </c>
      <c r="J2472" t="s">
        <v>3576</v>
      </c>
      <c r="K2472" s="9">
        <v>45603.412592592591</v>
      </c>
      <c r="L2472" s="9">
        <v>45603.410208333335</v>
      </c>
      <c r="M2472" s="9">
        <v>45603.412615740737</v>
      </c>
      <c r="N2472" t="s">
        <v>62</v>
      </c>
      <c r="O2472" t="s">
        <v>62</v>
      </c>
      <c r="P2472" s="8">
        <v>45603</v>
      </c>
      <c r="Q2472" t="s">
        <v>3864</v>
      </c>
      <c r="R2472" t="s">
        <v>4793</v>
      </c>
      <c r="S2472" t="s">
        <v>3578</v>
      </c>
      <c r="T2472" t="s">
        <v>3579</v>
      </c>
      <c r="Y2472" t="s">
        <v>3580</v>
      </c>
      <c r="Z2472" t="s">
        <v>106</v>
      </c>
      <c r="AA2472" t="s">
        <v>994</v>
      </c>
      <c r="AB2472" t="s">
        <v>3581</v>
      </c>
      <c r="AC2472">
        <v>79965000</v>
      </c>
      <c r="AD2472" t="s">
        <v>615</v>
      </c>
      <c r="AE2472" t="s">
        <v>3582</v>
      </c>
      <c r="AF2472">
        <v>0</v>
      </c>
      <c r="AG2472" t="s">
        <v>3583</v>
      </c>
      <c r="AM2472" t="s">
        <v>222</v>
      </c>
      <c r="AN2472" t="s">
        <v>261</v>
      </c>
      <c r="AP2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Row],[Comentário]]=back!C2473,back!B2473,""))))))))</f>
        <v/>
      </c>
      <c r="AQ2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3" spans="1:44" x14ac:dyDescent="0.25">
      <c r="A2473" t="s">
        <v>5298</v>
      </c>
      <c r="B2473">
        <v>133373262</v>
      </c>
      <c r="C2473" t="s">
        <v>62</v>
      </c>
      <c r="E2473">
        <v>27505328</v>
      </c>
      <c r="F2473" t="s">
        <v>3497</v>
      </c>
      <c r="G2473" t="s">
        <v>101</v>
      </c>
      <c r="I2473">
        <v>40466682</v>
      </c>
      <c r="J2473" t="s">
        <v>3496</v>
      </c>
      <c r="K2473" s="9">
        <v>45603.401990740742</v>
      </c>
      <c r="L2473" s="9">
        <v>45603.400810185187</v>
      </c>
      <c r="M2473" s="9">
        <v>45603.402002314811</v>
      </c>
      <c r="N2473" t="s">
        <v>62</v>
      </c>
      <c r="O2473" t="s">
        <v>62</v>
      </c>
      <c r="P2473" s="8">
        <v>45603</v>
      </c>
      <c r="Q2473" t="s">
        <v>3864</v>
      </c>
      <c r="R2473" t="s">
        <v>4562</v>
      </c>
      <c r="S2473" t="s">
        <v>3498</v>
      </c>
      <c r="Y2473" t="s">
        <v>3499</v>
      </c>
      <c r="Z2473" t="s">
        <v>106</v>
      </c>
      <c r="AA2473" t="s">
        <v>107</v>
      </c>
      <c r="AB2473" t="s">
        <v>844</v>
      </c>
      <c r="AC2473">
        <v>18087120</v>
      </c>
      <c r="AD2473" t="s">
        <v>2673</v>
      </c>
      <c r="AE2473" t="s">
        <v>3500</v>
      </c>
      <c r="AF2473">
        <v>562</v>
      </c>
      <c r="AM2473" t="s">
        <v>222</v>
      </c>
      <c r="AN2473" t="s">
        <v>108</v>
      </c>
      <c r="AP2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Row],[Comentário]]=back!C2474,back!B2474,""))))))))</f>
        <v/>
      </c>
      <c r="AQ2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4" spans="1:44" x14ac:dyDescent="0.25">
      <c r="A2474" t="s">
        <v>5298</v>
      </c>
      <c r="B2474">
        <v>133373638</v>
      </c>
      <c r="C2474" t="s">
        <v>62</v>
      </c>
      <c r="E2474">
        <v>27505328</v>
      </c>
      <c r="F2474" t="s">
        <v>3497</v>
      </c>
      <c r="G2474" t="s">
        <v>101</v>
      </c>
      <c r="I2474">
        <v>40466682</v>
      </c>
      <c r="J2474" t="s">
        <v>3496</v>
      </c>
      <c r="K2474" s="9">
        <v>45603.403483796297</v>
      </c>
      <c r="L2474" s="9">
        <v>45603.400694444441</v>
      </c>
      <c r="M2474" s="9">
        <v>45603.409641203703</v>
      </c>
      <c r="N2474" t="s">
        <v>62</v>
      </c>
      <c r="O2474" t="s">
        <v>62</v>
      </c>
      <c r="P2474" s="8">
        <v>45603</v>
      </c>
      <c r="Q2474" t="s">
        <v>3868</v>
      </c>
      <c r="R2474" t="s">
        <v>4794</v>
      </c>
      <c r="S2474" t="s">
        <v>3498</v>
      </c>
      <c r="Y2474" t="s">
        <v>3499</v>
      </c>
      <c r="Z2474" t="s">
        <v>106</v>
      </c>
      <c r="AA2474" t="s">
        <v>107</v>
      </c>
      <c r="AB2474" t="s">
        <v>844</v>
      </c>
      <c r="AC2474">
        <v>18087120</v>
      </c>
      <c r="AD2474" t="s">
        <v>2673</v>
      </c>
      <c r="AE2474" t="s">
        <v>3500</v>
      </c>
      <c r="AF2474">
        <v>562</v>
      </c>
      <c r="AM2474" t="s">
        <v>222</v>
      </c>
      <c r="AN2474" t="s">
        <v>108</v>
      </c>
      <c r="AP2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Row],[Comentário]]=back!C2475,back!B2475,""))))))))</f>
        <v/>
      </c>
      <c r="AQ2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5" spans="1:44" x14ac:dyDescent="0.25">
      <c r="A2475" t="s">
        <v>5298</v>
      </c>
      <c r="B2475">
        <v>133372623</v>
      </c>
      <c r="C2475" t="s">
        <v>62</v>
      </c>
      <c r="E2475">
        <v>27505523</v>
      </c>
      <c r="F2475" t="s">
        <v>3489</v>
      </c>
      <c r="G2475" t="s">
        <v>101</v>
      </c>
      <c r="I2475">
        <v>40466645</v>
      </c>
      <c r="J2475" t="s">
        <v>3488</v>
      </c>
      <c r="K2475" s="9">
        <v>45603.399189814816</v>
      </c>
      <c r="L2475" s="9">
        <v>45603.399004629631</v>
      </c>
      <c r="M2475" s="9">
        <v>45603.399189814816</v>
      </c>
      <c r="N2475" t="s">
        <v>62</v>
      </c>
      <c r="O2475" t="s">
        <v>62</v>
      </c>
      <c r="P2475" s="8">
        <v>45603</v>
      </c>
      <c r="Q2475" t="s">
        <v>3864</v>
      </c>
      <c r="R2475" t="s">
        <v>4560</v>
      </c>
      <c r="S2475" t="s">
        <v>3490</v>
      </c>
      <c r="T2475" t="s">
        <v>3491</v>
      </c>
      <c r="V2475">
        <v>557136469577</v>
      </c>
      <c r="Y2475" t="s">
        <v>3492</v>
      </c>
      <c r="Z2475" t="s">
        <v>106</v>
      </c>
      <c r="AA2475" t="s">
        <v>613</v>
      </c>
      <c r="AB2475" t="s">
        <v>2470</v>
      </c>
      <c r="AC2475">
        <v>42700300</v>
      </c>
      <c r="AD2475" t="s">
        <v>3493</v>
      </c>
      <c r="AE2475" t="s">
        <v>3494</v>
      </c>
      <c r="AF2475">
        <v>37</v>
      </c>
      <c r="AG2475" t="s">
        <v>3495</v>
      </c>
      <c r="AM2475" t="s">
        <v>222</v>
      </c>
      <c r="AN2475" t="s">
        <v>261</v>
      </c>
      <c r="AP2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Row],[Comentário]]=back!C2476,back!B2476,""))))))))</f>
        <v/>
      </c>
      <c r="AQ2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6" spans="1:44" x14ac:dyDescent="0.25">
      <c r="A2476" t="s">
        <v>5298</v>
      </c>
      <c r="B2476">
        <v>133372729</v>
      </c>
      <c r="C2476" t="s">
        <v>62</v>
      </c>
      <c r="E2476">
        <v>27505523</v>
      </c>
      <c r="F2476" t="s">
        <v>3489</v>
      </c>
      <c r="G2476" t="s">
        <v>101</v>
      </c>
      <c r="I2476">
        <v>40466645</v>
      </c>
      <c r="J2476" t="s">
        <v>3488</v>
      </c>
      <c r="K2476" s="9">
        <v>45603.399699074071</v>
      </c>
      <c r="L2476" s="9">
        <v>45603.398611111108</v>
      </c>
      <c r="M2476" s="9">
        <v>45603.399710648147</v>
      </c>
      <c r="N2476" t="s">
        <v>62</v>
      </c>
      <c r="O2476" t="s">
        <v>62</v>
      </c>
      <c r="P2476" s="8">
        <v>45603</v>
      </c>
      <c r="Q2476" t="s">
        <v>3868</v>
      </c>
      <c r="R2476" t="s">
        <v>4795</v>
      </c>
      <c r="S2476" t="s">
        <v>3490</v>
      </c>
      <c r="T2476" t="s">
        <v>3491</v>
      </c>
      <c r="V2476">
        <v>557136469577</v>
      </c>
      <c r="Y2476" t="s">
        <v>3492</v>
      </c>
      <c r="Z2476" t="s">
        <v>106</v>
      </c>
      <c r="AA2476" t="s">
        <v>613</v>
      </c>
      <c r="AB2476" t="s">
        <v>2470</v>
      </c>
      <c r="AC2476">
        <v>42700300</v>
      </c>
      <c r="AD2476" t="s">
        <v>3493</v>
      </c>
      <c r="AE2476" t="s">
        <v>3494</v>
      </c>
      <c r="AF2476">
        <v>37</v>
      </c>
      <c r="AG2476" t="s">
        <v>3495</v>
      </c>
      <c r="AM2476" t="s">
        <v>222</v>
      </c>
      <c r="AN2476" t="s">
        <v>261</v>
      </c>
      <c r="AP2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Row],[Comentário]]=back!C2477,back!B2477,""))))))))</f>
        <v/>
      </c>
      <c r="AQ2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7" spans="1:44" x14ac:dyDescent="0.25">
      <c r="A2477" t="s">
        <v>5298</v>
      </c>
      <c r="B2477">
        <v>133372512</v>
      </c>
      <c r="C2477" t="s">
        <v>62</v>
      </c>
      <c r="E2477">
        <v>27505523</v>
      </c>
      <c r="F2477" t="s">
        <v>3489</v>
      </c>
      <c r="G2477" t="s">
        <v>101</v>
      </c>
      <c r="I2477">
        <v>40466645</v>
      </c>
      <c r="J2477" t="s">
        <v>3488</v>
      </c>
      <c r="K2477" s="9">
        <v>45603.398819444446</v>
      </c>
      <c r="L2477" s="9">
        <v>45603.398379629631</v>
      </c>
      <c r="M2477" s="9">
        <v>45603.398819444446</v>
      </c>
      <c r="N2477" t="s">
        <v>62</v>
      </c>
      <c r="O2477" t="s">
        <v>62</v>
      </c>
      <c r="P2477" s="8">
        <v>45603</v>
      </c>
      <c r="Q2477" t="s">
        <v>3864</v>
      </c>
      <c r="R2477" t="s">
        <v>4561</v>
      </c>
      <c r="S2477" t="s">
        <v>3490</v>
      </c>
      <c r="T2477" t="s">
        <v>3491</v>
      </c>
      <c r="V2477">
        <v>557136469577</v>
      </c>
      <c r="Y2477" t="s">
        <v>3492</v>
      </c>
      <c r="Z2477" t="s">
        <v>106</v>
      </c>
      <c r="AA2477" t="s">
        <v>613</v>
      </c>
      <c r="AB2477" t="s">
        <v>2470</v>
      </c>
      <c r="AC2477">
        <v>42700300</v>
      </c>
      <c r="AD2477" t="s">
        <v>3493</v>
      </c>
      <c r="AE2477" t="s">
        <v>3494</v>
      </c>
      <c r="AF2477">
        <v>37</v>
      </c>
      <c r="AG2477" t="s">
        <v>3495</v>
      </c>
      <c r="AM2477" t="s">
        <v>222</v>
      </c>
      <c r="AN2477" t="s">
        <v>261</v>
      </c>
      <c r="AP2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Row],[Comentário]]=back!C2478,back!B2478,""))))))))</f>
        <v/>
      </c>
      <c r="AQ2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8" spans="1:44" x14ac:dyDescent="0.25">
      <c r="A2478" t="s">
        <v>5298</v>
      </c>
      <c r="B2478">
        <v>133371670</v>
      </c>
      <c r="C2478" t="s">
        <v>62</v>
      </c>
      <c r="E2478">
        <v>27505532</v>
      </c>
      <c r="F2478" t="s">
        <v>3422</v>
      </c>
      <c r="G2478" t="s">
        <v>101</v>
      </c>
      <c r="I2478">
        <v>40466623</v>
      </c>
      <c r="J2478" t="s">
        <v>3421</v>
      </c>
      <c r="K2478" s="9">
        <v>45603.395405092589</v>
      </c>
      <c r="L2478" s="9">
        <v>45603.395162037035</v>
      </c>
      <c r="M2478" s="9">
        <v>45603.395405092589</v>
      </c>
      <c r="N2478" t="s">
        <v>62</v>
      </c>
      <c r="O2478" t="s">
        <v>62</v>
      </c>
      <c r="P2478" s="8">
        <v>45603</v>
      </c>
      <c r="Q2478" t="s">
        <v>3864</v>
      </c>
      <c r="R2478" t="s">
        <v>4621</v>
      </c>
      <c r="S2478" t="s">
        <v>3423</v>
      </c>
      <c r="T2478" t="s">
        <v>3424</v>
      </c>
      <c r="V2478">
        <v>5562999687569</v>
      </c>
      <c r="Y2478" t="s">
        <v>3425</v>
      </c>
      <c r="Z2478" t="s">
        <v>106</v>
      </c>
      <c r="AA2478" t="s">
        <v>159</v>
      </c>
      <c r="AB2478" t="s">
        <v>3426</v>
      </c>
      <c r="AC2478">
        <v>38465000</v>
      </c>
      <c r="AD2478" t="s">
        <v>615</v>
      </c>
      <c r="AE2478" t="s">
        <v>3427</v>
      </c>
      <c r="AF2478">
        <v>0</v>
      </c>
      <c r="AG2478" t="s">
        <v>3428</v>
      </c>
      <c r="AM2478" t="s">
        <v>222</v>
      </c>
      <c r="AN2478" t="s">
        <v>108</v>
      </c>
      <c r="AP2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Row],[Comentário]]=back!C2479,back!B2479,""))))))))</f>
        <v/>
      </c>
      <c r="AQ2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9" spans="1:44" x14ac:dyDescent="0.25">
      <c r="A2479" t="s">
        <v>5298</v>
      </c>
      <c r="B2479">
        <v>133365094</v>
      </c>
      <c r="C2479" t="s">
        <v>62</v>
      </c>
      <c r="E2479">
        <v>27505532</v>
      </c>
      <c r="F2479" t="s">
        <v>3422</v>
      </c>
      <c r="G2479" t="s">
        <v>101</v>
      </c>
      <c r="I2479">
        <v>40466623</v>
      </c>
      <c r="J2479" t="s">
        <v>3421</v>
      </c>
      <c r="K2479" s="9">
        <v>45603.36309027778</v>
      </c>
      <c r="L2479" s="9">
        <v>45603.416666666664</v>
      </c>
      <c r="M2479" s="9">
        <v>45603.392233796294</v>
      </c>
      <c r="N2479" t="s">
        <v>62</v>
      </c>
      <c r="O2479" t="s">
        <v>62</v>
      </c>
      <c r="P2479" s="8">
        <v>45603</v>
      </c>
      <c r="Q2479" t="s">
        <v>3864</v>
      </c>
      <c r="R2479" t="s">
        <v>3864</v>
      </c>
      <c r="S2479" t="s">
        <v>3423</v>
      </c>
      <c r="T2479" t="s">
        <v>3424</v>
      </c>
      <c r="V2479">
        <v>5562999687569</v>
      </c>
      <c r="Y2479" t="s">
        <v>3425</v>
      </c>
      <c r="Z2479" t="s">
        <v>106</v>
      </c>
      <c r="AA2479" t="s">
        <v>159</v>
      </c>
      <c r="AB2479" t="s">
        <v>3426</v>
      </c>
      <c r="AC2479">
        <v>38465000</v>
      </c>
      <c r="AD2479" t="s">
        <v>615</v>
      </c>
      <c r="AE2479" t="s">
        <v>3427</v>
      </c>
      <c r="AF2479">
        <v>0</v>
      </c>
      <c r="AG2479" t="s">
        <v>3428</v>
      </c>
      <c r="AM2479" t="s">
        <v>222</v>
      </c>
      <c r="AN2479" t="s">
        <v>108</v>
      </c>
      <c r="AP2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Row],[Comentário]]=back!C2480,back!B2480,""))))))))</f>
        <v/>
      </c>
      <c r="AQ2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0" spans="1:44" x14ac:dyDescent="0.25">
      <c r="A2480" t="s">
        <v>5298</v>
      </c>
      <c r="B2480">
        <v>133369811</v>
      </c>
      <c r="C2480" t="s">
        <v>62</v>
      </c>
      <c r="E2480">
        <v>27505532</v>
      </c>
      <c r="F2480" t="s">
        <v>3422</v>
      </c>
      <c r="G2480" t="s">
        <v>101</v>
      </c>
      <c r="I2480">
        <v>40466623</v>
      </c>
      <c r="J2480" t="s">
        <v>3421</v>
      </c>
      <c r="K2480" s="9">
        <v>45603.387175925927</v>
      </c>
      <c r="L2480" s="9">
        <v>45603.386921296296</v>
      </c>
      <c r="M2480" s="9">
        <v>45603.387175925927</v>
      </c>
      <c r="N2480" t="s">
        <v>62</v>
      </c>
      <c r="O2480" t="s">
        <v>62</v>
      </c>
      <c r="P2480" s="8">
        <v>45603</v>
      </c>
      <c r="Q2480" t="s">
        <v>3864</v>
      </c>
      <c r="R2480" t="s">
        <v>4620</v>
      </c>
      <c r="S2480" t="s">
        <v>3423</v>
      </c>
      <c r="T2480" t="s">
        <v>3424</v>
      </c>
      <c r="V2480">
        <v>5562999687569</v>
      </c>
      <c r="Y2480" t="s">
        <v>3425</v>
      </c>
      <c r="Z2480" t="s">
        <v>106</v>
      </c>
      <c r="AA2480" t="s">
        <v>159</v>
      </c>
      <c r="AB2480" t="s">
        <v>3426</v>
      </c>
      <c r="AC2480">
        <v>38465000</v>
      </c>
      <c r="AD2480" t="s">
        <v>615</v>
      </c>
      <c r="AE2480" t="s">
        <v>3427</v>
      </c>
      <c r="AF2480">
        <v>0</v>
      </c>
      <c r="AG2480" t="s">
        <v>3428</v>
      </c>
      <c r="AM2480" t="s">
        <v>222</v>
      </c>
      <c r="AN2480" t="s">
        <v>108</v>
      </c>
      <c r="AP2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Row],[Comentário]]=back!C2481,back!B2481,""))))))))</f>
        <v/>
      </c>
      <c r="AQ2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1" spans="1:44" x14ac:dyDescent="0.25">
      <c r="A2481" t="s">
        <v>5298</v>
      </c>
      <c r="B2481">
        <v>133369521</v>
      </c>
      <c r="C2481" t="s">
        <v>62</v>
      </c>
      <c r="E2481">
        <v>27506595</v>
      </c>
      <c r="F2481" t="s">
        <v>3527</v>
      </c>
      <c r="G2481" t="s">
        <v>101</v>
      </c>
      <c r="I2481">
        <v>40466608</v>
      </c>
      <c r="J2481" t="s">
        <v>3526</v>
      </c>
      <c r="K2481" s="9">
        <v>45603.38590277778</v>
      </c>
      <c r="L2481" s="9">
        <v>45603.385763888888</v>
      </c>
      <c r="M2481" s="9">
        <v>45603.38590277778</v>
      </c>
      <c r="N2481" t="s">
        <v>62</v>
      </c>
      <c r="O2481" t="s">
        <v>62</v>
      </c>
      <c r="P2481" s="8">
        <v>45603</v>
      </c>
      <c r="Q2481" t="s">
        <v>3864</v>
      </c>
      <c r="R2481" t="s">
        <v>4572</v>
      </c>
      <c r="S2481" t="s">
        <v>3528</v>
      </c>
      <c r="T2481" t="s">
        <v>3529</v>
      </c>
      <c r="V2481">
        <v>554332748611</v>
      </c>
      <c r="Y2481" t="s">
        <v>3530</v>
      </c>
      <c r="Z2481" t="s">
        <v>106</v>
      </c>
      <c r="AA2481" t="s">
        <v>315</v>
      </c>
      <c r="AB2481" t="s">
        <v>3410</v>
      </c>
      <c r="AC2481">
        <v>86703290</v>
      </c>
      <c r="AD2481" t="s">
        <v>2721</v>
      </c>
      <c r="AE2481" t="s">
        <v>3531</v>
      </c>
      <c r="AF2481">
        <v>145</v>
      </c>
      <c r="AM2481" t="s">
        <v>222</v>
      </c>
      <c r="AN2481" t="s">
        <v>108</v>
      </c>
      <c r="AP2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Row],[Comentário]]=back!C2482,back!B2482,""))))))))</f>
        <v/>
      </c>
      <c r="AQ2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2" spans="1:44" x14ac:dyDescent="0.25">
      <c r="A2482" t="s">
        <v>5298</v>
      </c>
      <c r="B2482">
        <v>133369624</v>
      </c>
      <c r="C2482" t="s">
        <v>62</v>
      </c>
      <c r="E2482">
        <v>27506595</v>
      </c>
      <c r="F2482" t="s">
        <v>3527</v>
      </c>
      <c r="G2482" t="s">
        <v>101</v>
      </c>
      <c r="I2482">
        <v>40466608</v>
      </c>
      <c r="J2482" t="s">
        <v>3526</v>
      </c>
      <c r="K2482" s="9">
        <v>45603.386331018519</v>
      </c>
      <c r="L2482" s="9">
        <v>45603.385416666664</v>
      </c>
      <c r="M2482" s="9">
        <v>45603.386331018519</v>
      </c>
      <c r="N2482" t="s">
        <v>62</v>
      </c>
      <c r="O2482" t="s">
        <v>62</v>
      </c>
      <c r="P2482" s="8">
        <v>45603</v>
      </c>
      <c r="Q2482" t="s">
        <v>3868</v>
      </c>
      <c r="R2482" t="s">
        <v>4796</v>
      </c>
      <c r="S2482" t="s">
        <v>3528</v>
      </c>
      <c r="T2482" t="s">
        <v>3529</v>
      </c>
      <c r="V2482">
        <v>554332748611</v>
      </c>
      <c r="Y2482" t="s">
        <v>3530</v>
      </c>
      <c r="Z2482" t="s">
        <v>106</v>
      </c>
      <c r="AA2482" t="s">
        <v>315</v>
      </c>
      <c r="AB2482" t="s">
        <v>3410</v>
      </c>
      <c r="AC2482">
        <v>86703290</v>
      </c>
      <c r="AD2482" t="s">
        <v>2721</v>
      </c>
      <c r="AE2482" t="s">
        <v>3531</v>
      </c>
      <c r="AF2482">
        <v>145</v>
      </c>
      <c r="AM2482" t="s">
        <v>222</v>
      </c>
      <c r="AN2482" t="s">
        <v>108</v>
      </c>
      <c r="AP2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Row],[Comentário]]=back!C2483,back!B2483,""))))))))</f>
        <v/>
      </c>
      <c r="AQ2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3" spans="1:44" x14ac:dyDescent="0.25">
      <c r="A2483" t="s">
        <v>5298</v>
      </c>
      <c r="B2483">
        <v>133369120</v>
      </c>
      <c r="C2483" t="s">
        <v>62</v>
      </c>
      <c r="E2483">
        <v>27506595</v>
      </c>
      <c r="F2483" t="s">
        <v>3527</v>
      </c>
      <c r="G2483" t="s">
        <v>101</v>
      </c>
      <c r="I2483">
        <v>40466608</v>
      </c>
      <c r="J2483" t="s">
        <v>3526</v>
      </c>
      <c r="K2483" s="9">
        <v>45603.384259259263</v>
      </c>
      <c r="L2483" s="9">
        <v>45603.384027777778</v>
      </c>
      <c r="M2483" s="9">
        <v>45603.384259259263</v>
      </c>
      <c r="N2483" t="s">
        <v>62</v>
      </c>
      <c r="O2483" t="s">
        <v>62</v>
      </c>
      <c r="P2483" s="8">
        <v>45603</v>
      </c>
      <c r="Q2483" t="s">
        <v>3864</v>
      </c>
      <c r="R2483" t="s">
        <v>4572</v>
      </c>
      <c r="S2483" t="s">
        <v>3528</v>
      </c>
      <c r="T2483" t="s">
        <v>3529</v>
      </c>
      <c r="V2483">
        <v>554332748611</v>
      </c>
      <c r="Y2483" t="s">
        <v>3530</v>
      </c>
      <c r="Z2483" t="s">
        <v>106</v>
      </c>
      <c r="AA2483" t="s">
        <v>315</v>
      </c>
      <c r="AB2483" t="s">
        <v>3410</v>
      </c>
      <c r="AC2483">
        <v>86703290</v>
      </c>
      <c r="AD2483" t="s">
        <v>2721</v>
      </c>
      <c r="AE2483" t="s">
        <v>3531</v>
      </c>
      <c r="AF2483">
        <v>145</v>
      </c>
      <c r="AM2483" t="s">
        <v>222</v>
      </c>
      <c r="AN2483" t="s">
        <v>108</v>
      </c>
      <c r="AP2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Row],[Comentário]]=back!C2484,back!B2484,""))))))))</f>
        <v/>
      </c>
      <c r="AQ2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4" spans="1:44" x14ac:dyDescent="0.25">
      <c r="A2484" t="s">
        <v>5298</v>
      </c>
      <c r="B2484">
        <v>133367173</v>
      </c>
      <c r="C2484" t="s">
        <v>62</v>
      </c>
      <c r="E2484">
        <v>27505905</v>
      </c>
      <c r="F2484" t="s">
        <v>3483</v>
      </c>
      <c r="G2484" t="s">
        <v>101</v>
      </c>
      <c r="I2484">
        <v>40466569</v>
      </c>
      <c r="J2484" t="s">
        <v>3482</v>
      </c>
      <c r="K2484" s="9">
        <v>45603.375208333331</v>
      </c>
      <c r="L2484" s="9">
        <v>45603.372916666667</v>
      </c>
      <c r="M2484" s="9">
        <v>45603.375208333331</v>
      </c>
      <c r="N2484" t="s">
        <v>62</v>
      </c>
      <c r="O2484" t="s">
        <v>62</v>
      </c>
      <c r="P2484" s="8">
        <v>45603</v>
      </c>
      <c r="Q2484" t="s">
        <v>3868</v>
      </c>
      <c r="R2484" t="s">
        <v>4797</v>
      </c>
      <c r="S2484" t="s">
        <v>4857</v>
      </c>
      <c r="T2484" t="s">
        <v>3484</v>
      </c>
      <c r="Y2484" t="s">
        <v>3485</v>
      </c>
      <c r="Z2484" t="s">
        <v>106</v>
      </c>
      <c r="AA2484" t="s">
        <v>107</v>
      </c>
      <c r="AB2484" t="s">
        <v>3486</v>
      </c>
      <c r="AC2484">
        <v>6900050</v>
      </c>
      <c r="AD2484" t="s">
        <v>161</v>
      </c>
      <c r="AE2484" t="s">
        <v>3487</v>
      </c>
      <c r="AF2484">
        <v>119</v>
      </c>
      <c r="AM2484" t="s">
        <v>222</v>
      </c>
      <c r="AN2484" t="s">
        <v>108</v>
      </c>
      <c r="AP2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Row],[Comentário]]=back!C2485,back!B2485,""))))))))</f>
        <v/>
      </c>
      <c r="AQ2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5" spans="1:44" x14ac:dyDescent="0.25">
      <c r="A2485" t="s">
        <v>5298</v>
      </c>
      <c r="B2485">
        <v>133367047</v>
      </c>
      <c r="C2485" t="s">
        <v>62</v>
      </c>
      <c r="E2485">
        <v>27505905</v>
      </c>
      <c r="F2485" t="s">
        <v>3483</v>
      </c>
      <c r="G2485" t="s">
        <v>101</v>
      </c>
      <c r="I2485">
        <v>40466569</v>
      </c>
      <c r="J2485" t="s">
        <v>3482</v>
      </c>
      <c r="K2485" s="9">
        <v>45603.374386574076</v>
      </c>
      <c r="L2485" s="9">
        <v>45603.372349537036</v>
      </c>
      <c r="M2485" s="9">
        <v>45603.374386574076</v>
      </c>
      <c r="N2485" t="s">
        <v>62</v>
      </c>
      <c r="O2485" t="s">
        <v>62</v>
      </c>
      <c r="P2485" s="8">
        <v>45603</v>
      </c>
      <c r="Q2485" t="s">
        <v>3864</v>
      </c>
      <c r="R2485" t="s">
        <v>4557</v>
      </c>
      <c r="S2485" t="s">
        <v>4857</v>
      </c>
      <c r="T2485" t="s">
        <v>3484</v>
      </c>
      <c r="Y2485" t="s">
        <v>3485</v>
      </c>
      <c r="Z2485" t="s">
        <v>106</v>
      </c>
      <c r="AA2485" t="s">
        <v>107</v>
      </c>
      <c r="AB2485" t="s">
        <v>3486</v>
      </c>
      <c r="AC2485">
        <v>6900050</v>
      </c>
      <c r="AD2485" t="s">
        <v>161</v>
      </c>
      <c r="AE2485" t="s">
        <v>3487</v>
      </c>
      <c r="AF2485">
        <v>119</v>
      </c>
      <c r="AM2485" t="s">
        <v>222</v>
      </c>
      <c r="AN2485" t="s">
        <v>108</v>
      </c>
      <c r="AP2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Row],[Comentário]]=back!C2486,back!B2486,""))))))))</f>
        <v/>
      </c>
      <c r="AQ2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6" spans="1:44" x14ac:dyDescent="0.25">
      <c r="A2486" t="s">
        <v>5298</v>
      </c>
      <c r="B2486">
        <v>133321248</v>
      </c>
      <c r="C2486" t="s">
        <v>62</v>
      </c>
      <c r="E2486">
        <v>27493503</v>
      </c>
      <c r="F2486" t="s">
        <v>1552</v>
      </c>
      <c r="G2486" t="s">
        <v>101</v>
      </c>
      <c r="I2486">
        <v>40464007</v>
      </c>
      <c r="J2486" t="s">
        <v>1551</v>
      </c>
      <c r="K2486" s="9">
        <v>45602.623599537037</v>
      </c>
      <c r="L2486" s="9">
        <v>45603.354166666664</v>
      </c>
      <c r="M2486" s="9">
        <v>45603.37096064815</v>
      </c>
      <c r="N2486" t="s">
        <v>62</v>
      </c>
      <c r="O2486" t="s">
        <v>62</v>
      </c>
      <c r="P2486" s="8">
        <v>45603</v>
      </c>
      <c r="Q2486" t="s">
        <v>3864</v>
      </c>
      <c r="R2486" t="s">
        <v>4798</v>
      </c>
      <c r="S2486" t="s">
        <v>1553</v>
      </c>
      <c r="Y2486" t="s">
        <v>1554</v>
      </c>
      <c r="Z2486" t="s">
        <v>106</v>
      </c>
      <c r="AA2486" t="s">
        <v>107</v>
      </c>
      <c r="AB2486" t="s">
        <v>1555</v>
      </c>
      <c r="AC2486">
        <v>7749095</v>
      </c>
      <c r="AD2486" t="s">
        <v>1556</v>
      </c>
      <c r="AE2486" t="s">
        <v>1557</v>
      </c>
      <c r="AF2486">
        <v>3005</v>
      </c>
      <c r="AM2486" t="s">
        <v>119</v>
      </c>
      <c r="AN2486" t="s">
        <v>108</v>
      </c>
      <c r="AP2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Row],[Comentário]]=back!C2487,back!B2487,""))))))))</f>
        <v/>
      </c>
      <c r="AQ2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7" spans="1:44" x14ac:dyDescent="0.25">
      <c r="A2487" t="s">
        <v>5298</v>
      </c>
      <c r="B2487">
        <v>133366449</v>
      </c>
      <c r="C2487" t="s">
        <v>62</v>
      </c>
      <c r="E2487">
        <v>27493503</v>
      </c>
      <c r="F2487" t="s">
        <v>1552</v>
      </c>
      <c r="G2487" t="s">
        <v>101</v>
      </c>
      <c r="I2487">
        <v>40464007</v>
      </c>
      <c r="J2487" t="s">
        <v>1551</v>
      </c>
      <c r="K2487" s="9">
        <v>45603.370983796296</v>
      </c>
      <c r="L2487" s="9">
        <v>45603.370266203703</v>
      </c>
      <c r="M2487" s="9">
        <v>45603.370983796296</v>
      </c>
      <c r="N2487" t="s">
        <v>62</v>
      </c>
      <c r="O2487" t="s">
        <v>62</v>
      </c>
      <c r="P2487" s="8">
        <v>45603</v>
      </c>
      <c r="Q2487" t="s">
        <v>3864</v>
      </c>
      <c r="R2487" t="s">
        <v>4028</v>
      </c>
      <c r="S2487" t="s">
        <v>1553</v>
      </c>
      <c r="Y2487" t="s">
        <v>1554</v>
      </c>
      <c r="Z2487" t="s">
        <v>106</v>
      </c>
      <c r="AA2487" t="s">
        <v>107</v>
      </c>
      <c r="AB2487" t="s">
        <v>1555</v>
      </c>
      <c r="AC2487">
        <v>7749095</v>
      </c>
      <c r="AD2487" t="s">
        <v>1556</v>
      </c>
      <c r="AE2487" t="s">
        <v>1557</v>
      </c>
      <c r="AF2487">
        <v>3005</v>
      </c>
      <c r="AM2487" t="s">
        <v>119</v>
      </c>
      <c r="AN2487" t="s">
        <v>108</v>
      </c>
      <c r="AP2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Row],[Comentário]]=back!C2488,back!B2488,""))))))))</f>
        <v/>
      </c>
      <c r="AQ2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8" spans="1:44" x14ac:dyDescent="0.25">
      <c r="A2488" t="s">
        <v>5298</v>
      </c>
      <c r="B2488">
        <v>133316684</v>
      </c>
      <c r="C2488" t="s">
        <v>62</v>
      </c>
      <c r="E2488">
        <v>27490538</v>
      </c>
      <c r="F2488" t="s">
        <v>3794</v>
      </c>
      <c r="G2488" t="s">
        <v>101</v>
      </c>
      <c r="I2488">
        <v>40462659</v>
      </c>
      <c r="J2488" t="s">
        <v>3793</v>
      </c>
      <c r="K2488" s="9">
        <v>45602.607708333337</v>
      </c>
      <c r="L2488" s="9">
        <v>45603.333333333336</v>
      </c>
      <c r="M2488" s="9">
        <v>45603.369745370372</v>
      </c>
      <c r="N2488" t="s">
        <v>62</v>
      </c>
      <c r="O2488" t="s">
        <v>62</v>
      </c>
      <c r="P2488" s="8">
        <v>45603</v>
      </c>
      <c r="Q2488" t="s">
        <v>3864</v>
      </c>
      <c r="R2488" t="s">
        <v>3864</v>
      </c>
      <c r="S2488" t="s">
        <v>3795</v>
      </c>
      <c r="T2488" t="s">
        <v>3796</v>
      </c>
      <c r="Y2488" t="s">
        <v>3797</v>
      </c>
      <c r="Z2488" t="s">
        <v>106</v>
      </c>
      <c r="AA2488" t="s">
        <v>159</v>
      </c>
      <c r="AB2488" t="s">
        <v>3211</v>
      </c>
      <c r="AC2488">
        <v>36500364</v>
      </c>
      <c r="AD2488" t="s">
        <v>3798</v>
      </c>
      <c r="AE2488" t="s">
        <v>3799</v>
      </c>
      <c r="AF2488">
        <v>1725</v>
      </c>
      <c r="AM2488" t="s">
        <v>119</v>
      </c>
      <c r="AN2488" t="s">
        <v>108</v>
      </c>
      <c r="AP2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Row],[Comentário]]=back!C2489,back!B2489,""))))))))</f>
        <v/>
      </c>
      <c r="AQ2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9" spans="1:44" x14ac:dyDescent="0.25">
      <c r="A2489" t="s">
        <v>5298</v>
      </c>
      <c r="B2489">
        <v>133366122</v>
      </c>
      <c r="C2489" t="s">
        <v>62</v>
      </c>
      <c r="E2489">
        <v>27490538</v>
      </c>
      <c r="F2489" t="s">
        <v>3794</v>
      </c>
      <c r="G2489" t="s">
        <v>101</v>
      </c>
      <c r="I2489">
        <v>40462659</v>
      </c>
      <c r="J2489" t="s">
        <v>3793</v>
      </c>
      <c r="K2489" s="9">
        <v>45603.369270833333</v>
      </c>
      <c r="L2489" s="9">
        <v>45603.368425925924</v>
      </c>
      <c r="M2489" s="9">
        <v>45603.369270833333</v>
      </c>
      <c r="N2489" t="s">
        <v>62</v>
      </c>
      <c r="O2489" t="s">
        <v>62</v>
      </c>
      <c r="P2489" s="8">
        <v>45603</v>
      </c>
      <c r="Q2489" t="s">
        <v>3864</v>
      </c>
      <c r="R2489" t="s">
        <v>4709</v>
      </c>
      <c r="S2489" t="s">
        <v>3795</v>
      </c>
      <c r="T2489" t="s">
        <v>3796</v>
      </c>
      <c r="Y2489" t="s">
        <v>3797</v>
      </c>
      <c r="Z2489" t="s">
        <v>106</v>
      </c>
      <c r="AA2489" t="s">
        <v>159</v>
      </c>
      <c r="AB2489" t="s">
        <v>3211</v>
      </c>
      <c r="AC2489">
        <v>36500364</v>
      </c>
      <c r="AD2489" t="s">
        <v>3798</v>
      </c>
      <c r="AE2489" t="s">
        <v>3799</v>
      </c>
      <c r="AF2489">
        <v>1725</v>
      </c>
      <c r="AM2489" t="s">
        <v>119</v>
      </c>
      <c r="AN2489" t="s">
        <v>108</v>
      </c>
      <c r="AP2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Row],[Comentário]]=back!C2490,back!B2490,""))))))))</f>
        <v/>
      </c>
      <c r="AQ2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0" spans="1:44" x14ac:dyDescent="0.25">
      <c r="A2490" t="s">
        <v>5298</v>
      </c>
      <c r="B2490">
        <v>133344551</v>
      </c>
      <c r="C2490" t="s">
        <v>62</v>
      </c>
      <c r="E2490">
        <v>27498682</v>
      </c>
      <c r="F2490" t="s">
        <v>3760</v>
      </c>
      <c r="G2490" t="s">
        <v>101</v>
      </c>
      <c r="I2490">
        <v>40466117</v>
      </c>
      <c r="J2490" t="s">
        <v>3759</v>
      </c>
      <c r="K2490" s="9">
        <v>45602.702453703707</v>
      </c>
      <c r="L2490" s="9">
        <v>45602.701886574076</v>
      </c>
      <c r="M2490" s="9">
        <v>45602.702453703707</v>
      </c>
      <c r="N2490" t="s">
        <v>62</v>
      </c>
      <c r="O2490" t="s">
        <v>62</v>
      </c>
      <c r="P2490" s="8">
        <v>45602</v>
      </c>
      <c r="Q2490" t="s">
        <v>3864</v>
      </c>
      <c r="R2490" t="s">
        <v>4124</v>
      </c>
      <c r="S2490" t="s">
        <v>3761</v>
      </c>
      <c r="T2490" t="s">
        <v>1975</v>
      </c>
      <c r="V2490">
        <v>551938787789</v>
      </c>
      <c r="Y2490" t="s">
        <v>1978</v>
      </c>
      <c r="Z2490" t="s">
        <v>106</v>
      </c>
      <c r="AA2490" t="s">
        <v>107</v>
      </c>
      <c r="AB2490" t="s">
        <v>1979</v>
      </c>
      <c r="AC2490">
        <v>13290000</v>
      </c>
      <c r="AD2490" t="s">
        <v>3762</v>
      </c>
      <c r="AE2490" t="s">
        <v>3763</v>
      </c>
      <c r="AF2490">
        <v>1337</v>
      </c>
      <c r="AM2490" t="s">
        <v>222</v>
      </c>
      <c r="AN2490" t="s">
        <v>108</v>
      </c>
      <c r="AP2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Row],[Comentário]]=back!C2491,back!B2491,""))))))))</f>
        <v/>
      </c>
      <c r="AQ2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1" spans="1:44" x14ac:dyDescent="0.25">
      <c r="A2491" t="s">
        <v>5298</v>
      </c>
      <c r="B2491">
        <v>133343943</v>
      </c>
      <c r="C2491" t="s">
        <v>62</v>
      </c>
      <c r="E2491">
        <v>27498682</v>
      </c>
      <c r="F2491" t="s">
        <v>3760</v>
      </c>
      <c r="G2491" t="s">
        <v>101</v>
      </c>
      <c r="I2491">
        <v>40466117</v>
      </c>
      <c r="J2491" t="s">
        <v>3759</v>
      </c>
      <c r="K2491" s="9">
        <v>45602.701377314814</v>
      </c>
      <c r="L2491" s="9">
        <v>45602.700740740744</v>
      </c>
      <c r="M2491" s="9">
        <v>45602.701377314814</v>
      </c>
      <c r="N2491" t="s">
        <v>62</v>
      </c>
      <c r="O2491" t="s">
        <v>62</v>
      </c>
      <c r="P2491" s="8">
        <v>45602</v>
      </c>
      <c r="Q2491" t="s">
        <v>3864</v>
      </c>
      <c r="R2491" t="s">
        <v>4125</v>
      </c>
      <c r="S2491" t="s">
        <v>3761</v>
      </c>
      <c r="T2491" t="s">
        <v>1975</v>
      </c>
      <c r="V2491">
        <v>551938787789</v>
      </c>
      <c r="Y2491" t="s">
        <v>1978</v>
      </c>
      <c r="Z2491" t="s">
        <v>106</v>
      </c>
      <c r="AA2491" t="s">
        <v>107</v>
      </c>
      <c r="AB2491" t="s">
        <v>1979</v>
      </c>
      <c r="AC2491">
        <v>13290000</v>
      </c>
      <c r="AD2491" t="s">
        <v>3762</v>
      </c>
      <c r="AE2491" t="s">
        <v>3763</v>
      </c>
      <c r="AF2491">
        <v>1337</v>
      </c>
      <c r="AM2491" t="s">
        <v>222</v>
      </c>
      <c r="AN2491" t="s">
        <v>108</v>
      </c>
      <c r="AP2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Row],[Comentário]]=back!C2492,back!B2492,""))))))))</f>
        <v/>
      </c>
      <c r="AQ2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2" spans="1:44" x14ac:dyDescent="0.25">
      <c r="A2492" t="s">
        <v>5298</v>
      </c>
      <c r="B2492">
        <v>133343382</v>
      </c>
      <c r="C2492" t="s">
        <v>62</v>
      </c>
      <c r="E2492">
        <v>27498327</v>
      </c>
      <c r="F2492" t="s">
        <v>3765</v>
      </c>
      <c r="G2492" t="s">
        <v>101</v>
      </c>
      <c r="I2492">
        <v>40466003</v>
      </c>
      <c r="J2492" t="s">
        <v>3764</v>
      </c>
      <c r="K2492" s="9">
        <v>45602.699305555558</v>
      </c>
      <c r="L2492" s="9">
        <v>45602.698796296296</v>
      </c>
      <c r="M2492" s="9">
        <v>45602.699305555558</v>
      </c>
      <c r="N2492" t="s">
        <v>62</v>
      </c>
      <c r="O2492" t="s">
        <v>62</v>
      </c>
      <c r="P2492" s="8">
        <v>45602</v>
      </c>
      <c r="Q2492" t="s">
        <v>3864</v>
      </c>
      <c r="R2492" t="s">
        <v>4799</v>
      </c>
      <c r="S2492" t="s">
        <v>4836</v>
      </c>
      <c r="T2492" t="s">
        <v>3766</v>
      </c>
      <c r="V2492">
        <v>551133370230</v>
      </c>
      <c r="Y2492" t="s">
        <v>3767</v>
      </c>
      <c r="Z2492" t="s">
        <v>106</v>
      </c>
      <c r="AA2492" t="s">
        <v>107</v>
      </c>
      <c r="AB2492" t="s">
        <v>110</v>
      </c>
      <c r="AC2492">
        <v>1125000</v>
      </c>
      <c r="AD2492" t="s">
        <v>1354</v>
      </c>
      <c r="AE2492" t="s">
        <v>3768</v>
      </c>
      <c r="AF2492">
        <v>856</v>
      </c>
      <c r="AM2492" t="s">
        <v>222</v>
      </c>
      <c r="AN2492" t="s">
        <v>108</v>
      </c>
      <c r="AP2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Row],[Comentário]]=back!C2493,back!B2493,""))))))))</f>
        <v/>
      </c>
      <c r="AQ2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3" spans="1:44" x14ac:dyDescent="0.25">
      <c r="A2493" t="s">
        <v>5298</v>
      </c>
      <c r="B2493">
        <v>133343428</v>
      </c>
      <c r="C2493" t="s">
        <v>62</v>
      </c>
      <c r="E2493">
        <v>27498327</v>
      </c>
      <c r="F2493" t="s">
        <v>3765</v>
      </c>
      <c r="G2493" t="s">
        <v>101</v>
      </c>
      <c r="I2493">
        <v>40466003</v>
      </c>
      <c r="J2493" t="s">
        <v>3764</v>
      </c>
      <c r="K2493" s="9">
        <v>45602.699502314812</v>
      </c>
      <c r="L2493" s="9">
        <v>45602.698611111111</v>
      </c>
      <c r="M2493" s="9">
        <v>45602.699502314812</v>
      </c>
      <c r="N2493" t="s">
        <v>62</v>
      </c>
      <c r="O2493" t="s">
        <v>62</v>
      </c>
      <c r="P2493" s="8">
        <v>45602</v>
      </c>
      <c r="Q2493" t="s">
        <v>3868</v>
      </c>
      <c r="R2493" t="s">
        <v>4800</v>
      </c>
      <c r="S2493" t="s">
        <v>4836</v>
      </c>
      <c r="T2493" t="s">
        <v>3766</v>
      </c>
      <c r="V2493">
        <v>551133370230</v>
      </c>
      <c r="Y2493" t="s">
        <v>3767</v>
      </c>
      <c r="Z2493" t="s">
        <v>106</v>
      </c>
      <c r="AA2493" t="s">
        <v>107</v>
      </c>
      <c r="AB2493" t="s">
        <v>110</v>
      </c>
      <c r="AC2493">
        <v>1125000</v>
      </c>
      <c r="AD2493" t="s">
        <v>1354</v>
      </c>
      <c r="AE2493" t="s">
        <v>3768</v>
      </c>
      <c r="AF2493">
        <v>856</v>
      </c>
      <c r="AM2493" t="s">
        <v>222</v>
      </c>
      <c r="AN2493" t="s">
        <v>108</v>
      </c>
      <c r="AP2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Row],[Comentário]]=back!C2494,back!B2494,""))))))))</f>
        <v/>
      </c>
      <c r="AQ2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4" spans="1:44" x14ac:dyDescent="0.25">
      <c r="A2494" t="s">
        <v>5298</v>
      </c>
      <c r="B2494">
        <v>133343030</v>
      </c>
      <c r="C2494" t="s">
        <v>62</v>
      </c>
      <c r="E2494">
        <v>27498327</v>
      </c>
      <c r="F2494" t="s">
        <v>3765</v>
      </c>
      <c r="G2494" t="s">
        <v>101</v>
      </c>
      <c r="I2494">
        <v>40466003</v>
      </c>
      <c r="J2494" t="s">
        <v>3764</v>
      </c>
      <c r="K2494" s="9">
        <v>45602.69803240741</v>
      </c>
      <c r="L2494" s="9">
        <v>45602.697430555556</v>
      </c>
      <c r="M2494" s="9">
        <v>45602.69803240741</v>
      </c>
      <c r="N2494" t="s">
        <v>62</v>
      </c>
      <c r="O2494" t="s">
        <v>62</v>
      </c>
      <c r="P2494" s="8">
        <v>45602</v>
      </c>
      <c r="Q2494" t="s">
        <v>3864</v>
      </c>
      <c r="R2494" t="s">
        <v>4771</v>
      </c>
      <c r="S2494" t="s">
        <v>4836</v>
      </c>
      <c r="T2494" t="s">
        <v>3766</v>
      </c>
      <c r="V2494">
        <v>551133370230</v>
      </c>
      <c r="Y2494" t="s">
        <v>3767</v>
      </c>
      <c r="Z2494" t="s">
        <v>106</v>
      </c>
      <c r="AA2494" t="s">
        <v>107</v>
      </c>
      <c r="AB2494" t="s">
        <v>110</v>
      </c>
      <c r="AC2494">
        <v>1125000</v>
      </c>
      <c r="AD2494" t="s">
        <v>1354</v>
      </c>
      <c r="AE2494" t="s">
        <v>3768</v>
      </c>
      <c r="AF2494">
        <v>856</v>
      </c>
      <c r="AM2494" t="s">
        <v>222</v>
      </c>
      <c r="AN2494" t="s">
        <v>108</v>
      </c>
      <c r="AP2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Row],[Comentário]]=back!C2495,back!B2495,""))))))))</f>
        <v/>
      </c>
      <c r="AQ2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5" spans="1:44" x14ac:dyDescent="0.25">
      <c r="A2495" t="s">
        <v>5298</v>
      </c>
      <c r="B2495">
        <v>133343059</v>
      </c>
      <c r="C2495" t="s">
        <v>62</v>
      </c>
      <c r="E2495">
        <v>27498327</v>
      </c>
      <c r="F2495" t="s">
        <v>3765</v>
      </c>
      <c r="G2495" t="s">
        <v>101</v>
      </c>
      <c r="I2495">
        <v>40466003</v>
      </c>
      <c r="J2495" t="s">
        <v>3764</v>
      </c>
      <c r="K2495" s="9">
        <v>45602.698125000003</v>
      </c>
      <c r="L2495" s="9">
        <v>45602.697430555556</v>
      </c>
      <c r="M2495" s="9">
        <v>45602.698125000003</v>
      </c>
      <c r="N2495" t="s">
        <v>62</v>
      </c>
      <c r="O2495" t="s">
        <v>62</v>
      </c>
      <c r="P2495" s="8">
        <v>45602</v>
      </c>
      <c r="Q2495" t="s">
        <v>3864</v>
      </c>
      <c r="R2495" t="s">
        <v>4771</v>
      </c>
      <c r="S2495" t="s">
        <v>4836</v>
      </c>
      <c r="T2495" t="s">
        <v>3766</v>
      </c>
      <c r="V2495">
        <v>551133370230</v>
      </c>
      <c r="Y2495" t="s">
        <v>3767</v>
      </c>
      <c r="Z2495" t="s">
        <v>106</v>
      </c>
      <c r="AA2495" t="s">
        <v>107</v>
      </c>
      <c r="AB2495" t="s">
        <v>110</v>
      </c>
      <c r="AC2495">
        <v>1125000</v>
      </c>
      <c r="AD2495" t="s">
        <v>1354</v>
      </c>
      <c r="AE2495" t="s">
        <v>3768</v>
      </c>
      <c r="AF2495">
        <v>856</v>
      </c>
      <c r="AM2495" t="s">
        <v>222</v>
      </c>
      <c r="AN2495" t="s">
        <v>108</v>
      </c>
      <c r="AP2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Row],[Comentário]]=back!C2496,back!B2496,""))))))))</f>
        <v/>
      </c>
      <c r="AQ2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6" spans="1:44" x14ac:dyDescent="0.25">
      <c r="A2496" t="s">
        <v>5298</v>
      </c>
      <c r="B2496">
        <v>133342190</v>
      </c>
      <c r="C2496" t="s">
        <v>62</v>
      </c>
      <c r="E2496">
        <v>27498327</v>
      </c>
      <c r="F2496" t="s">
        <v>3765</v>
      </c>
      <c r="G2496" t="s">
        <v>101</v>
      </c>
      <c r="I2496">
        <v>40466003</v>
      </c>
      <c r="J2496" t="s">
        <v>3764</v>
      </c>
      <c r="K2496" s="9">
        <v>45602.694930555554</v>
      </c>
      <c r="L2496" s="9">
        <v>45602.694618055553</v>
      </c>
      <c r="M2496" s="9">
        <v>45602.694930555554</v>
      </c>
      <c r="N2496" t="s">
        <v>62</v>
      </c>
      <c r="O2496" t="s">
        <v>62</v>
      </c>
      <c r="P2496" s="8">
        <v>45602</v>
      </c>
      <c r="Q2496" t="s">
        <v>3864</v>
      </c>
      <c r="R2496" t="s">
        <v>4771</v>
      </c>
      <c r="S2496" t="s">
        <v>4836</v>
      </c>
      <c r="T2496" t="s">
        <v>3766</v>
      </c>
      <c r="V2496">
        <v>551133370230</v>
      </c>
      <c r="Y2496" t="s">
        <v>3767</v>
      </c>
      <c r="Z2496" t="s">
        <v>106</v>
      </c>
      <c r="AA2496" t="s">
        <v>107</v>
      </c>
      <c r="AB2496" t="s">
        <v>110</v>
      </c>
      <c r="AC2496">
        <v>1125000</v>
      </c>
      <c r="AD2496" t="s">
        <v>1354</v>
      </c>
      <c r="AE2496" t="s">
        <v>3768</v>
      </c>
      <c r="AF2496">
        <v>856</v>
      </c>
      <c r="AM2496" t="s">
        <v>222</v>
      </c>
      <c r="AN2496" t="s">
        <v>108</v>
      </c>
      <c r="AP2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Row],[Comentário]]=back!C2497,back!B2497,""))))))))</f>
        <v/>
      </c>
      <c r="AQ2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7" spans="1:44" x14ac:dyDescent="0.25">
      <c r="A2497" t="s">
        <v>5298</v>
      </c>
      <c r="B2497">
        <v>133341510</v>
      </c>
      <c r="C2497" t="s">
        <v>62</v>
      </c>
      <c r="E2497">
        <v>27498174</v>
      </c>
      <c r="F2497" t="s">
        <v>3770</v>
      </c>
      <c r="G2497" t="s">
        <v>101</v>
      </c>
      <c r="I2497">
        <v>40465945</v>
      </c>
      <c r="J2497" t="s">
        <v>3769</v>
      </c>
      <c r="K2497" s="9">
        <v>45602.692418981482</v>
      </c>
      <c r="L2497" s="9">
        <v>45602.692164351851</v>
      </c>
      <c r="M2497" s="9">
        <v>45602.692418981482</v>
      </c>
      <c r="N2497" t="s">
        <v>62</v>
      </c>
      <c r="O2497" t="s">
        <v>62</v>
      </c>
      <c r="P2497" s="8">
        <v>45602</v>
      </c>
      <c r="Q2497" t="s">
        <v>3864</v>
      </c>
      <c r="R2497" t="s">
        <v>4770</v>
      </c>
      <c r="S2497" t="s">
        <v>3771</v>
      </c>
      <c r="Y2497" t="s">
        <v>3772</v>
      </c>
      <c r="Z2497" t="s">
        <v>106</v>
      </c>
      <c r="AA2497" t="s">
        <v>315</v>
      </c>
      <c r="AB2497" t="s">
        <v>1522</v>
      </c>
      <c r="AC2497">
        <v>81630110</v>
      </c>
      <c r="AD2497" t="s">
        <v>3773</v>
      </c>
      <c r="AE2497" t="s">
        <v>3774</v>
      </c>
      <c r="AF2497">
        <v>990</v>
      </c>
      <c r="AM2497" t="s">
        <v>222</v>
      </c>
      <c r="AN2497" t="s">
        <v>1474</v>
      </c>
      <c r="AP2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Row],[Comentário]]=back!C2498,back!B2498,""))))))))</f>
        <v/>
      </c>
      <c r="AQ2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8" spans="1:44" x14ac:dyDescent="0.25">
      <c r="A2498" t="s">
        <v>5298</v>
      </c>
      <c r="B2498">
        <v>133340447</v>
      </c>
      <c r="C2498" t="s">
        <v>62</v>
      </c>
      <c r="E2498">
        <v>27497828</v>
      </c>
      <c r="F2498" t="s">
        <v>3776</v>
      </c>
      <c r="G2498" t="s">
        <v>101</v>
      </c>
      <c r="I2498">
        <v>40465850</v>
      </c>
      <c r="J2498" t="s">
        <v>3775</v>
      </c>
      <c r="K2498" s="9">
        <v>45602.688634259262</v>
      </c>
      <c r="L2498" s="9">
        <v>45602.688194444447</v>
      </c>
      <c r="M2498" s="9">
        <v>45602.688634259262</v>
      </c>
      <c r="N2498" t="s">
        <v>62</v>
      </c>
      <c r="O2498" t="s">
        <v>62</v>
      </c>
      <c r="P2498" s="8">
        <v>45602</v>
      </c>
      <c r="Q2498" t="s">
        <v>3864</v>
      </c>
      <c r="R2498" t="s">
        <v>4801</v>
      </c>
      <c r="S2498" t="s">
        <v>3777</v>
      </c>
      <c r="T2498" t="s">
        <v>5279</v>
      </c>
      <c r="Z2498" t="s">
        <v>106</v>
      </c>
      <c r="AA2498" t="s">
        <v>107</v>
      </c>
      <c r="AB2498" t="s">
        <v>110</v>
      </c>
      <c r="AC2498">
        <v>2285000</v>
      </c>
      <c r="AD2498" t="s">
        <v>3778</v>
      </c>
      <c r="AE2498" t="s">
        <v>3779</v>
      </c>
      <c r="AF2498">
        <v>700</v>
      </c>
      <c r="AM2498" t="s">
        <v>222</v>
      </c>
      <c r="AN2498" t="s">
        <v>108</v>
      </c>
      <c r="AP2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Row],[Comentário]]=back!C2499,back!B2499,""))))))))</f>
        <v/>
      </c>
      <c r="AQ2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9" spans="1:44" x14ac:dyDescent="0.25">
      <c r="A2499" t="s">
        <v>5298</v>
      </c>
      <c r="B2499">
        <v>133340372</v>
      </c>
      <c r="C2499" t="s">
        <v>62</v>
      </c>
      <c r="E2499">
        <v>27497828</v>
      </c>
      <c r="F2499" t="s">
        <v>3776</v>
      </c>
      <c r="G2499" t="s">
        <v>101</v>
      </c>
      <c r="I2499">
        <v>40465850</v>
      </c>
      <c r="J2499" t="s">
        <v>3775</v>
      </c>
      <c r="K2499" s="9">
        <v>45602.688310185185</v>
      </c>
      <c r="L2499" s="9">
        <v>45602.687916666669</v>
      </c>
      <c r="M2499" s="9">
        <v>45602.688310185185</v>
      </c>
      <c r="N2499" t="s">
        <v>62</v>
      </c>
      <c r="O2499" t="s">
        <v>62</v>
      </c>
      <c r="P2499" s="8">
        <v>45602</v>
      </c>
      <c r="Q2499" t="s">
        <v>3864</v>
      </c>
      <c r="R2499" t="s">
        <v>4765</v>
      </c>
      <c r="S2499" t="s">
        <v>3777</v>
      </c>
      <c r="T2499" t="s">
        <v>5279</v>
      </c>
      <c r="Z2499" t="s">
        <v>106</v>
      </c>
      <c r="AA2499" t="s">
        <v>107</v>
      </c>
      <c r="AB2499" t="s">
        <v>110</v>
      </c>
      <c r="AC2499">
        <v>2285000</v>
      </c>
      <c r="AD2499" t="s">
        <v>3778</v>
      </c>
      <c r="AE2499" t="s">
        <v>3779</v>
      </c>
      <c r="AF2499">
        <v>700</v>
      </c>
      <c r="AM2499" t="s">
        <v>222</v>
      </c>
      <c r="AN2499" t="s">
        <v>108</v>
      </c>
      <c r="AP2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Row],[Comentário]]=back!C2500,back!B2500,""))))))))</f>
        <v/>
      </c>
      <c r="AQ2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0" spans="1:44" x14ac:dyDescent="0.25">
      <c r="A2500" t="s">
        <v>5298</v>
      </c>
      <c r="B2500">
        <v>133340153</v>
      </c>
      <c r="C2500" t="s">
        <v>62</v>
      </c>
      <c r="E2500">
        <v>27497828</v>
      </c>
      <c r="F2500" t="s">
        <v>3776</v>
      </c>
      <c r="G2500" t="s">
        <v>101</v>
      </c>
      <c r="I2500">
        <v>40465850</v>
      </c>
      <c r="J2500" t="s">
        <v>3775</v>
      </c>
      <c r="K2500" s="9">
        <v>45602.687581018516</v>
      </c>
      <c r="L2500" s="9">
        <v>45602.687384259261</v>
      </c>
      <c r="M2500" s="9">
        <v>45602.687581018516</v>
      </c>
      <c r="N2500" t="s">
        <v>62</v>
      </c>
      <c r="O2500" t="s">
        <v>62</v>
      </c>
      <c r="P2500" s="8">
        <v>45602</v>
      </c>
      <c r="Q2500" t="s">
        <v>3864</v>
      </c>
      <c r="R2500" t="s">
        <v>4765</v>
      </c>
      <c r="S2500" t="s">
        <v>3777</v>
      </c>
      <c r="T2500" t="s">
        <v>5279</v>
      </c>
      <c r="Z2500" t="s">
        <v>106</v>
      </c>
      <c r="AA2500" t="s">
        <v>107</v>
      </c>
      <c r="AB2500" t="s">
        <v>110</v>
      </c>
      <c r="AC2500">
        <v>2285000</v>
      </c>
      <c r="AD2500" t="s">
        <v>3778</v>
      </c>
      <c r="AE2500" t="s">
        <v>3779</v>
      </c>
      <c r="AF2500">
        <v>700</v>
      </c>
      <c r="AM2500" t="s">
        <v>222</v>
      </c>
      <c r="AN2500" t="s">
        <v>108</v>
      </c>
      <c r="AP2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Row],[Comentário]]=back!C2501,back!B2501,""))))))))</f>
        <v/>
      </c>
      <c r="AQ2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1" spans="1:44" x14ac:dyDescent="0.25">
      <c r="A2501" t="s">
        <v>5298</v>
      </c>
      <c r="B2501">
        <v>133339547</v>
      </c>
      <c r="C2501" t="s">
        <v>62</v>
      </c>
      <c r="E2501">
        <v>27497828</v>
      </c>
      <c r="F2501" t="s">
        <v>3776</v>
      </c>
      <c r="G2501" t="s">
        <v>101</v>
      </c>
      <c r="I2501">
        <v>40465850</v>
      </c>
      <c r="J2501" t="s">
        <v>3775</v>
      </c>
      <c r="K2501" s="9">
        <v>45602.685474537036</v>
      </c>
      <c r="L2501" s="9">
        <v>45602.684942129628</v>
      </c>
      <c r="M2501" s="9">
        <v>45602.685474537036</v>
      </c>
      <c r="N2501" t="s">
        <v>62</v>
      </c>
      <c r="O2501" t="s">
        <v>62</v>
      </c>
      <c r="P2501" s="8">
        <v>45602</v>
      </c>
      <c r="Q2501" t="s">
        <v>3864</v>
      </c>
      <c r="R2501" t="s">
        <v>4767</v>
      </c>
      <c r="S2501" t="s">
        <v>3777</v>
      </c>
      <c r="T2501" t="s">
        <v>5279</v>
      </c>
      <c r="Z2501" t="s">
        <v>106</v>
      </c>
      <c r="AA2501" t="s">
        <v>107</v>
      </c>
      <c r="AB2501" t="s">
        <v>110</v>
      </c>
      <c r="AC2501">
        <v>2285000</v>
      </c>
      <c r="AD2501" t="s">
        <v>3778</v>
      </c>
      <c r="AE2501" t="s">
        <v>3779</v>
      </c>
      <c r="AF2501">
        <v>700</v>
      </c>
      <c r="AM2501" t="s">
        <v>222</v>
      </c>
      <c r="AN2501" t="s">
        <v>108</v>
      </c>
      <c r="AP2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Row],[Comentário]]=back!C2502,back!B2502,""))))))))</f>
        <v/>
      </c>
      <c r="AQ2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2" spans="1:44" x14ac:dyDescent="0.25">
      <c r="A2502" t="s">
        <v>5298</v>
      </c>
      <c r="B2502">
        <v>133334627</v>
      </c>
      <c r="C2502" t="s">
        <v>62</v>
      </c>
      <c r="E2502">
        <v>27496889</v>
      </c>
      <c r="F2502" t="s">
        <v>3781</v>
      </c>
      <c r="G2502" t="s">
        <v>101</v>
      </c>
      <c r="I2502">
        <v>40465174</v>
      </c>
      <c r="J2502" t="s">
        <v>3780</v>
      </c>
      <c r="K2502" s="9">
        <v>45602.668541666666</v>
      </c>
      <c r="L2502" s="9">
        <v>45602.667280092595</v>
      </c>
      <c r="M2502" s="9">
        <v>45602.668541666666</v>
      </c>
      <c r="N2502" t="s">
        <v>62</v>
      </c>
      <c r="O2502" t="s">
        <v>62</v>
      </c>
      <c r="P2502" s="8">
        <v>45602</v>
      </c>
      <c r="Q2502" t="s">
        <v>3864</v>
      </c>
      <c r="R2502" t="s">
        <v>4764</v>
      </c>
      <c r="S2502" t="s">
        <v>4842</v>
      </c>
      <c r="T2502" t="s">
        <v>3782</v>
      </c>
      <c r="V2502">
        <v>5541999942457</v>
      </c>
      <c r="Y2502" t="s">
        <v>3783</v>
      </c>
      <c r="Z2502" t="s">
        <v>106</v>
      </c>
      <c r="AA2502" t="s">
        <v>315</v>
      </c>
      <c r="AB2502" t="s">
        <v>1823</v>
      </c>
      <c r="AC2502">
        <v>83055400</v>
      </c>
      <c r="AD2502" t="s">
        <v>3784</v>
      </c>
      <c r="AE2502" t="s">
        <v>3785</v>
      </c>
      <c r="AF2502">
        <v>1475</v>
      </c>
      <c r="AG2502" t="s">
        <v>3786</v>
      </c>
      <c r="AM2502" t="s">
        <v>222</v>
      </c>
      <c r="AN2502" t="s">
        <v>108</v>
      </c>
      <c r="AP2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Row],[Comentário]]=back!C2503,back!B2503,""))))))))</f>
        <v/>
      </c>
      <c r="AQ2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3" spans="1:44" x14ac:dyDescent="0.25">
      <c r="A2503" t="s">
        <v>5298</v>
      </c>
      <c r="B2503">
        <v>133334252</v>
      </c>
      <c r="C2503" t="s">
        <v>62</v>
      </c>
      <c r="E2503">
        <v>27496889</v>
      </c>
      <c r="F2503" t="s">
        <v>3781</v>
      </c>
      <c r="G2503" t="s">
        <v>101</v>
      </c>
      <c r="I2503">
        <v>40465174</v>
      </c>
      <c r="J2503" t="s">
        <v>3780</v>
      </c>
      <c r="K2503" s="9">
        <v>45602.667245370372</v>
      </c>
      <c r="L2503" s="9">
        <v>45602.665497685186</v>
      </c>
      <c r="M2503" s="9">
        <v>45602.667245370372</v>
      </c>
      <c r="N2503" t="s">
        <v>62</v>
      </c>
      <c r="O2503" t="s">
        <v>62</v>
      </c>
      <c r="P2503" s="8">
        <v>45602</v>
      </c>
      <c r="Q2503" t="s">
        <v>3864</v>
      </c>
      <c r="R2503" t="s">
        <v>4764</v>
      </c>
      <c r="S2503" t="s">
        <v>4842</v>
      </c>
      <c r="T2503" t="s">
        <v>3782</v>
      </c>
      <c r="V2503">
        <v>5541999942457</v>
      </c>
      <c r="Y2503" t="s">
        <v>3783</v>
      </c>
      <c r="Z2503" t="s">
        <v>106</v>
      </c>
      <c r="AA2503" t="s">
        <v>315</v>
      </c>
      <c r="AB2503" t="s">
        <v>1823</v>
      </c>
      <c r="AC2503">
        <v>83055400</v>
      </c>
      <c r="AD2503" t="s">
        <v>3784</v>
      </c>
      <c r="AE2503" t="s">
        <v>3785</v>
      </c>
      <c r="AF2503">
        <v>1475</v>
      </c>
      <c r="AG2503" t="s">
        <v>3786</v>
      </c>
      <c r="AM2503" t="s">
        <v>222</v>
      </c>
      <c r="AN2503" t="s">
        <v>108</v>
      </c>
      <c r="AP2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Row],[Comentário]]=back!C2504,back!B2504,""))))))))</f>
        <v/>
      </c>
      <c r="AQ2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4" spans="1:44" x14ac:dyDescent="0.25">
      <c r="A2504" t="s">
        <v>5298</v>
      </c>
      <c r="B2504">
        <v>133318567</v>
      </c>
      <c r="C2504" t="s">
        <v>62</v>
      </c>
      <c r="E2504">
        <v>27493113</v>
      </c>
      <c r="F2504" t="s">
        <v>3788</v>
      </c>
      <c r="G2504" t="s">
        <v>101</v>
      </c>
      <c r="I2504">
        <v>40463864</v>
      </c>
      <c r="J2504" t="s">
        <v>3787</v>
      </c>
      <c r="K2504" s="9">
        <v>45602.613807870373</v>
      </c>
      <c r="L2504" s="9">
        <v>45602.645833333336</v>
      </c>
      <c r="M2504" s="9">
        <v>45602.663240740738</v>
      </c>
      <c r="N2504" t="s">
        <v>62</v>
      </c>
      <c r="O2504" t="s">
        <v>62</v>
      </c>
      <c r="P2504" s="8">
        <v>45602</v>
      </c>
      <c r="Q2504" t="s">
        <v>3864</v>
      </c>
      <c r="R2504" t="s">
        <v>3864</v>
      </c>
      <c r="S2504" t="s">
        <v>3789</v>
      </c>
      <c r="Y2504" t="s">
        <v>3790</v>
      </c>
      <c r="Z2504" t="s">
        <v>106</v>
      </c>
      <c r="AA2504" t="s">
        <v>1074</v>
      </c>
      <c r="AB2504" t="s">
        <v>3791</v>
      </c>
      <c r="AC2504">
        <v>29830000</v>
      </c>
      <c r="AD2504" t="s">
        <v>1697</v>
      </c>
      <c r="AE2504" t="s">
        <v>3792</v>
      </c>
      <c r="AF2504">
        <v>663</v>
      </c>
      <c r="AM2504" t="s">
        <v>119</v>
      </c>
      <c r="AN2504" t="s">
        <v>108</v>
      </c>
      <c r="AP2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Row],[Comentário]]=back!C2505,back!B2505,""))))))))</f>
        <v/>
      </c>
      <c r="AQ2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5" spans="1:44" x14ac:dyDescent="0.25">
      <c r="A2505" t="s">
        <v>5298</v>
      </c>
      <c r="B2505">
        <v>133319883</v>
      </c>
      <c r="C2505" t="s">
        <v>62</v>
      </c>
      <c r="E2505">
        <v>27493222</v>
      </c>
      <c r="F2505" t="s">
        <v>2282</v>
      </c>
      <c r="G2505" t="s">
        <v>101</v>
      </c>
      <c r="I2505">
        <v>40463907</v>
      </c>
      <c r="J2505" t="s">
        <v>2281</v>
      </c>
      <c r="K2505" s="9">
        <v>45602.618703703702</v>
      </c>
      <c r="L2505" s="9">
        <v>45602.645833333336</v>
      </c>
      <c r="M2505" s="9">
        <v>45602.663043981483</v>
      </c>
      <c r="N2505" t="s">
        <v>62</v>
      </c>
      <c r="O2505" t="s">
        <v>62</v>
      </c>
      <c r="P2505" s="8">
        <v>45602</v>
      </c>
      <c r="Q2505" t="s">
        <v>3864</v>
      </c>
      <c r="R2505" t="s">
        <v>4802</v>
      </c>
      <c r="S2505" t="s">
        <v>2283</v>
      </c>
      <c r="T2505" t="s">
        <v>2284</v>
      </c>
      <c r="Y2505" t="s">
        <v>2285</v>
      </c>
      <c r="Z2505" t="s">
        <v>106</v>
      </c>
      <c r="AA2505" t="s">
        <v>148</v>
      </c>
      <c r="AB2505" t="s">
        <v>2286</v>
      </c>
      <c r="AC2505">
        <v>26550070</v>
      </c>
      <c r="AD2505" t="s">
        <v>2287</v>
      </c>
      <c r="AE2505" t="s">
        <v>2288</v>
      </c>
      <c r="AF2505">
        <v>1100</v>
      </c>
      <c r="AG2505" t="s">
        <v>2289</v>
      </c>
      <c r="AM2505" t="s">
        <v>119</v>
      </c>
      <c r="AN2505" t="s">
        <v>261</v>
      </c>
      <c r="AP2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Row],[Comentário]]=back!C2506,back!B2506,""))))))))</f>
        <v/>
      </c>
      <c r="AQ2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6" spans="1:44" x14ac:dyDescent="0.25">
      <c r="A2506" t="s">
        <v>5298</v>
      </c>
      <c r="B2506">
        <v>133332446</v>
      </c>
      <c r="C2506" t="s">
        <v>62</v>
      </c>
      <c r="E2506">
        <v>27493113</v>
      </c>
      <c r="F2506" t="s">
        <v>3788</v>
      </c>
      <c r="G2506" t="s">
        <v>101</v>
      </c>
      <c r="I2506">
        <v>40463864</v>
      </c>
      <c r="J2506" t="s">
        <v>3787</v>
      </c>
      <c r="K2506" s="9">
        <v>45602.66133101852</v>
      </c>
      <c r="L2506" s="9">
        <v>45602.661203703705</v>
      </c>
      <c r="M2506" s="9">
        <v>45602.66133101852</v>
      </c>
      <c r="N2506" t="s">
        <v>62</v>
      </c>
      <c r="O2506" t="s">
        <v>62</v>
      </c>
      <c r="P2506" s="8">
        <v>45602</v>
      </c>
      <c r="Q2506" t="s">
        <v>3864</v>
      </c>
      <c r="R2506" t="s">
        <v>4708</v>
      </c>
      <c r="S2506" t="s">
        <v>3789</v>
      </c>
      <c r="Y2506" t="s">
        <v>3790</v>
      </c>
      <c r="Z2506" t="s">
        <v>106</v>
      </c>
      <c r="AA2506" t="s">
        <v>1074</v>
      </c>
      <c r="AB2506" t="s">
        <v>3791</v>
      </c>
      <c r="AC2506">
        <v>29830000</v>
      </c>
      <c r="AD2506" t="s">
        <v>1697</v>
      </c>
      <c r="AE2506" t="s">
        <v>3792</v>
      </c>
      <c r="AF2506">
        <v>663</v>
      </c>
      <c r="AM2506" t="s">
        <v>119</v>
      </c>
      <c r="AN2506" t="s">
        <v>108</v>
      </c>
      <c r="AP2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Row],[Comentário]]=back!C2507,back!B2507,""))))))))</f>
        <v/>
      </c>
      <c r="AQ2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7" spans="1:44" x14ac:dyDescent="0.25">
      <c r="A2507" t="s">
        <v>5298</v>
      </c>
      <c r="B2507">
        <v>133332254</v>
      </c>
      <c r="C2507" t="s">
        <v>62</v>
      </c>
      <c r="E2507">
        <v>27493113</v>
      </c>
      <c r="F2507" t="s">
        <v>3788</v>
      </c>
      <c r="G2507" t="s">
        <v>101</v>
      </c>
      <c r="I2507">
        <v>40463864</v>
      </c>
      <c r="J2507" t="s">
        <v>3787</v>
      </c>
      <c r="K2507" s="9">
        <v>45602.660729166666</v>
      </c>
      <c r="L2507" s="9">
        <v>45602.660520833335</v>
      </c>
      <c r="M2507" s="9">
        <v>45602.660729166666</v>
      </c>
      <c r="N2507" t="s">
        <v>62</v>
      </c>
      <c r="O2507" t="s">
        <v>62</v>
      </c>
      <c r="P2507" s="8">
        <v>45602</v>
      </c>
      <c r="Q2507" t="s">
        <v>3864</v>
      </c>
      <c r="R2507" t="s">
        <v>4708</v>
      </c>
      <c r="S2507" t="s">
        <v>3789</v>
      </c>
      <c r="Y2507" t="s">
        <v>3790</v>
      </c>
      <c r="Z2507" t="s">
        <v>106</v>
      </c>
      <c r="AA2507" t="s">
        <v>1074</v>
      </c>
      <c r="AB2507" t="s">
        <v>3791</v>
      </c>
      <c r="AC2507">
        <v>29830000</v>
      </c>
      <c r="AD2507" t="s">
        <v>1697</v>
      </c>
      <c r="AE2507" t="s">
        <v>3792</v>
      </c>
      <c r="AF2507">
        <v>663</v>
      </c>
      <c r="AM2507" t="s">
        <v>119</v>
      </c>
      <c r="AN2507" t="s">
        <v>108</v>
      </c>
      <c r="AP2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Row],[Comentário]]=back!C2508,back!B2508,""))))))))</f>
        <v/>
      </c>
      <c r="AQ2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8" spans="1:44" x14ac:dyDescent="0.25">
      <c r="A2508" t="s">
        <v>5298</v>
      </c>
      <c r="B2508">
        <v>133332144</v>
      </c>
      <c r="C2508" t="s">
        <v>62</v>
      </c>
      <c r="E2508">
        <v>27493113</v>
      </c>
      <c r="F2508" t="s">
        <v>3788</v>
      </c>
      <c r="G2508" t="s">
        <v>101</v>
      </c>
      <c r="I2508">
        <v>40463864</v>
      </c>
      <c r="J2508" t="s">
        <v>3787</v>
      </c>
      <c r="K2508" s="9">
        <v>45602.66033564815</v>
      </c>
      <c r="L2508" s="9">
        <v>45602.660173611112</v>
      </c>
      <c r="M2508" s="9">
        <v>45602.66033564815</v>
      </c>
      <c r="N2508" t="s">
        <v>62</v>
      </c>
      <c r="O2508" t="s">
        <v>62</v>
      </c>
      <c r="P2508" s="8">
        <v>45602</v>
      </c>
      <c r="Q2508" t="s">
        <v>3864</v>
      </c>
      <c r="R2508" t="s">
        <v>4708</v>
      </c>
      <c r="S2508" t="s">
        <v>3789</v>
      </c>
      <c r="Y2508" t="s">
        <v>3790</v>
      </c>
      <c r="Z2508" t="s">
        <v>106</v>
      </c>
      <c r="AA2508" t="s">
        <v>1074</v>
      </c>
      <c r="AB2508" t="s">
        <v>3791</v>
      </c>
      <c r="AC2508">
        <v>29830000</v>
      </c>
      <c r="AD2508" t="s">
        <v>1697</v>
      </c>
      <c r="AE2508" t="s">
        <v>3792</v>
      </c>
      <c r="AF2508">
        <v>663</v>
      </c>
      <c r="AM2508" t="s">
        <v>119</v>
      </c>
      <c r="AN2508" t="s">
        <v>108</v>
      </c>
      <c r="AP2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Row],[Comentário]]=back!C2509,back!B2509,""))))))))</f>
        <v/>
      </c>
      <c r="AQ2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9" spans="1:44" x14ac:dyDescent="0.25">
      <c r="A2509" t="s">
        <v>5298</v>
      </c>
      <c r="B2509">
        <v>133317850</v>
      </c>
      <c r="C2509" t="s">
        <v>62</v>
      </c>
      <c r="E2509">
        <v>27492968</v>
      </c>
      <c r="F2509" t="s">
        <v>3415</v>
      </c>
      <c r="G2509" t="s">
        <v>101</v>
      </c>
      <c r="I2509">
        <v>40463561</v>
      </c>
      <c r="J2509" t="s">
        <v>3414</v>
      </c>
      <c r="K2509" s="9">
        <v>45602.611400462964</v>
      </c>
      <c r="L2509" s="9">
        <v>45602.631944444445</v>
      </c>
      <c r="M2509" s="9">
        <v>45602.65730324074</v>
      </c>
      <c r="N2509" t="s">
        <v>62</v>
      </c>
      <c r="O2509" t="s">
        <v>62</v>
      </c>
      <c r="P2509" s="8">
        <v>45602</v>
      </c>
      <c r="Q2509" t="s">
        <v>3864</v>
      </c>
      <c r="R2509" t="s">
        <v>3864</v>
      </c>
      <c r="S2509" t="s">
        <v>3416</v>
      </c>
      <c r="T2509" t="s">
        <v>3417</v>
      </c>
      <c r="V2509">
        <v>551139049020</v>
      </c>
      <c r="Y2509" t="s">
        <v>3418</v>
      </c>
      <c r="Z2509" t="s">
        <v>106</v>
      </c>
      <c r="AA2509" t="s">
        <v>107</v>
      </c>
      <c r="AB2509" t="s">
        <v>110</v>
      </c>
      <c r="AC2509">
        <v>5128000</v>
      </c>
      <c r="AD2509" t="s">
        <v>3419</v>
      </c>
      <c r="AE2509" t="s">
        <v>3420</v>
      </c>
      <c r="AF2509">
        <v>487</v>
      </c>
      <c r="AM2509" t="s">
        <v>119</v>
      </c>
      <c r="AN2509" t="s">
        <v>261</v>
      </c>
      <c r="AP2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Row],[Comentário]]=back!C2510,back!B2510,""))))))))</f>
        <v/>
      </c>
      <c r="AQ2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0" spans="1:44" x14ac:dyDescent="0.25">
      <c r="A2510" t="s">
        <v>5298</v>
      </c>
      <c r="B2510">
        <v>133330815</v>
      </c>
      <c r="C2510" t="s">
        <v>62</v>
      </c>
      <c r="E2510">
        <v>27493222</v>
      </c>
      <c r="F2510" t="s">
        <v>2282</v>
      </c>
      <c r="G2510" t="s">
        <v>101</v>
      </c>
      <c r="I2510">
        <v>40463907</v>
      </c>
      <c r="J2510" t="s">
        <v>2281</v>
      </c>
      <c r="K2510" s="9">
        <v>45602.655960648146</v>
      </c>
      <c r="L2510" s="9">
        <v>45602.654166666667</v>
      </c>
      <c r="M2510" s="9">
        <v>45602.655960648146</v>
      </c>
      <c r="N2510" t="s">
        <v>62</v>
      </c>
      <c r="O2510" t="s">
        <v>62</v>
      </c>
      <c r="P2510" s="8">
        <v>45602</v>
      </c>
      <c r="Q2510" t="s">
        <v>3864</v>
      </c>
      <c r="R2510" t="s">
        <v>4803</v>
      </c>
      <c r="S2510" t="s">
        <v>2283</v>
      </c>
      <c r="T2510" t="s">
        <v>2284</v>
      </c>
      <c r="Y2510" t="s">
        <v>2285</v>
      </c>
      <c r="Z2510" t="s">
        <v>106</v>
      </c>
      <c r="AA2510" t="s">
        <v>148</v>
      </c>
      <c r="AB2510" t="s">
        <v>2286</v>
      </c>
      <c r="AC2510">
        <v>26550070</v>
      </c>
      <c r="AD2510" t="s">
        <v>2287</v>
      </c>
      <c r="AE2510" t="s">
        <v>2288</v>
      </c>
      <c r="AF2510">
        <v>1100</v>
      </c>
      <c r="AG2510" t="s">
        <v>2289</v>
      </c>
      <c r="AM2510" t="s">
        <v>119</v>
      </c>
      <c r="AN2510" t="s">
        <v>261</v>
      </c>
      <c r="AP2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Row],[Comentário]]=back!C2511,back!B2511,""))))))))</f>
        <v/>
      </c>
      <c r="AQ2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1" spans="1:44" x14ac:dyDescent="0.25">
      <c r="A2511" t="s">
        <v>5298</v>
      </c>
      <c r="B2511">
        <v>133330606</v>
      </c>
      <c r="C2511" t="s">
        <v>62</v>
      </c>
      <c r="E2511">
        <v>27493222</v>
      </c>
      <c r="F2511" t="s">
        <v>2282</v>
      </c>
      <c r="G2511" t="s">
        <v>101</v>
      </c>
      <c r="I2511">
        <v>40463907</v>
      </c>
      <c r="J2511" t="s">
        <v>2281</v>
      </c>
      <c r="K2511" s="9">
        <v>45602.655231481483</v>
      </c>
      <c r="L2511" s="9">
        <v>45602.653055555558</v>
      </c>
      <c r="M2511" s="9">
        <v>45602.655231481483</v>
      </c>
      <c r="N2511" t="s">
        <v>62</v>
      </c>
      <c r="O2511" t="s">
        <v>62</v>
      </c>
      <c r="P2511" s="8">
        <v>45602</v>
      </c>
      <c r="Q2511" t="s">
        <v>3864</v>
      </c>
      <c r="R2511" t="s">
        <v>4804</v>
      </c>
      <c r="S2511" t="s">
        <v>2283</v>
      </c>
      <c r="T2511" t="s">
        <v>2284</v>
      </c>
      <c r="Y2511" t="s">
        <v>2285</v>
      </c>
      <c r="Z2511" t="s">
        <v>106</v>
      </c>
      <c r="AA2511" t="s">
        <v>148</v>
      </c>
      <c r="AB2511" t="s">
        <v>2286</v>
      </c>
      <c r="AC2511">
        <v>26550070</v>
      </c>
      <c r="AD2511" t="s">
        <v>2287</v>
      </c>
      <c r="AE2511" t="s">
        <v>2288</v>
      </c>
      <c r="AF2511">
        <v>1100</v>
      </c>
      <c r="AG2511" t="s">
        <v>2289</v>
      </c>
      <c r="AM2511" t="s">
        <v>119</v>
      </c>
      <c r="AN2511" t="s">
        <v>261</v>
      </c>
      <c r="AP2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Row],[Comentário]]=back!C2512,back!B2512,""))))))))</f>
        <v/>
      </c>
      <c r="AQ2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2" spans="1:44" x14ac:dyDescent="0.25">
      <c r="A2512" t="s">
        <v>5298</v>
      </c>
      <c r="B2512">
        <v>133329108</v>
      </c>
      <c r="C2512" t="s">
        <v>62</v>
      </c>
      <c r="E2512">
        <v>27494129</v>
      </c>
      <c r="F2512" t="s">
        <v>3272</v>
      </c>
      <c r="G2512" t="s">
        <v>101</v>
      </c>
      <c r="I2512">
        <v>40464313</v>
      </c>
      <c r="J2512" t="s">
        <v>3271</v>
      </c>
      <c r="K2512" s="9">
        <v>45602.650462962964</v>
      </c>
      <c r="L2512" s="9">
        <v>45602.648981481485</v>
      </c>
      <c r="M2512" s="9">
        <v>45602.650462962964</v>
      </c>
      <c r="N2512" t="s">
        <v>62</v>
      </c>
      <c r="O2512" t="s">
        <v>62</v>
      </c>
      <c r="P2512" s="8">
        <v>45602</v>
      </c>
      <c r="Q2512" t="s">
        <v>3864</v>
      </c>
      <c r="R2512" t="s">
        <v>4805</v>
      </c>
      <c r="S2512" t="s">
        <v>4845</v>
      </c>
      <c r="V2512">
        <v>552125802996</v>
      </c>
      <c r="Y2512" t="s">
        <v>3273</v>
      </c>
      <c r="Z2512" t="s">
        <v>106</v>
      </c>
      <c r="AA2512" t="s">
        <v>148</v>
      </c>
      <c r="AB2512" t="s">
        <v>149</v>
      </c>
      <c r="AC2512">
        <v>20910180</v>
      </c>
      <c r="AD2512" t="s">
        <v>1697</v>
      </c>
      <c r="AE2512" t="s">
        <v>3274</v>
      </c>
      <c r="AF2512">
        <v>485</v>
      </c>
      <c r="AG2512" t="s">
        <v>3275</v>
      </c>
      <c r="AM2512" t="s">
        <v>119</v>
      </c>
      <c r="AN2512" t="s">
        <v>108</v>
      </c>
      <c r="AP2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Row],[Comentário]]=back!C2513,back!B2513,""))))))))</f>
        <v/>
      </c>
      <c r="AQ2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3" spans="1:44" x14ac:dyDescent="0.25">
      <c r="A2513" t="s">
        <v>5298</v>
      </c>
      <c r="B2513">
        <v>133328644</v>
      </c>
      <c r="C2513" t="s">
        <v>62</v>
      </c>
      <c r="E2513">
        <v>27494129</v>
      </c>
      <c r="F2513" t="s">
        <v>3272</v>
      </c>
      <c r="G2513" t="s">
        <v>101</v>
      </c>
      <c r="I2513">
        <v>40464313</v>
      </c>
      <c r="J2513" t="s">
        <v>3271</v>
      </c>
      <c r="K2513" s="9">
        <v>45602.648854166669</v>
      </c>
      <c r="L2513" s="9">
        <v>45602.648495370369</v>
      </c>
      <c r="M2513" s="9">
        <v>45602.648854166669</v>
      </c>
      <c r="N2513" t="s">
        <v>62</v>
      </c>
      <c r="O2513" t="s">
        <v>62</v>
      </c>
      <c r="P2513" s="8">
        <v>45602</v>
      </c>
      <c r="Q2513" t="s">
        <v>3864</v>
      </c>
      <c r="R2513" t="s">
        <v>4445</v>
      </c>
      <c r="S2513" t="s">
        <v>4845</v>
      </c>
      <c r="V2513">
        <v>552125802996</v>
      </c>
      <c r="Y2513" t="s">
        <v>3273</v>
      </c>
      <c r="Z2513" t="s">
        <v>106</v>
      </c>
      <c r="AA2513" t="s">
        <v>148</v>
      </c>
      <c r="AB2513" t="s">
        <v>149</v>
      </c>
      <c r="AC2513">
        <v>20910180</v>
      </c>
      <c r="AD2513" t="s">
        <v>1697</v>
      </c>
      <c r="AE2513" t="s">
        <v>3274</v>
      </c>
      <c r="AF2513">
        <v>485</v>
      </c>
      <c r="AG2513" t="s">
        <v>3275</v>
      </c>
      <c r="AM2513" t="s">
        <v>119</v>
      </c>
      <c r="AN2513" t="s">
        <v>108</v>
      </c>
      <c r="AP2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Row],[Comentário]]=back!C2514,back!B2514,""))))))))</f>
        <v/>
      </c>
      <c r="AQ2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4" spans="1:44" x14ac:dyDescent="0.25">
      <c r="A2514" t="s">
        <v>5298</v>
      </c>
      <c r="B2514">
        <v>133328542</v>
      </c>
      <c r="C2514" t="s">
        <v>62</v>
      </c>
      <c r="E2514">
        <v>27494129</v>
      </c>
      <c r="F2514" t="s">
        <v>3272</v>
      </c>
      <c r="G2514" t="s">
        <v>101</v>
      </c>
      <c r="I2514">
        <v>40464313</v>
      </c>
      <c r="J2514" t="s">
        <v>3271</v>
      </c>
      <c r="K2514" s="9">
        <v>45602.648530092592</v>
      </c>
      <c r="L2514" s="9">
        <v>45602.648032407407</v>
      </c>
      <c r="M2514" s="9">
        <v>45602.648530092592</v>
      </c>
      <c r="N2514" t="s">
        <v>62</v>
      </c>
      <c r="O2514" t="s">
        <v>62</v>
      </c>
      <c r="P2514" s="8">
        <v>45602</v>
      </c>
      <c r="Q2514" t="s">
        <v>3864</v>
      </c>
      <c r="R2514" t="s">
        <v>4445</v>
      </c>
      <c r="S2514" t="s">
        <v>4845</v>
      </c>
      <c r="V2514">
        <v>552125802996</v>
      </c>
      <c r="Y2514" t="s">
        <v>3273</v>
      </c>
      <c r="Z2514" t="s">
        <v>106</v>
      </c>
      <c r="AA2514" t="s">
        <v>148</v>
      </c>
      <c r="AB2514" t="s">
        <v>149</v>
      </c>
      <c r="AC2514">
        <v>20910180</v>
      </c>
      <c r="AD2514" t="s">
        <v>1697</v>
      </c>
      <c r="AE2514" t="s">
        <v>3274</v>
      </c>
      <c r="AF2514">
        <v>485</v>
      </c>
      <c r="AG2514" t="s">
        <v>3275</v>
      </c>
      <c r="AM2514" t="s">
        <v>119</v>
      </c>
      <c r="AN2514" t="s">
        <v>108</v>
      </c>
      <c r="AP2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Row],[Comentário]]=back!C2515,back!B2515,""))))))))</f>
        <v/>
      </c>
      <c r="AQ2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5" spans="1:44" x14ac:dyDescent="0.25">
      <c r="A2515" t="s">
        <v>5298</v>
      </c>
      <c r="B2515">
        <v>133327876</v>
      </c>
      <c r="C2515" t="s">
        <v>62</v>
      </c>
      <c r="E2515">
        <v>27494129</v>
      </c>
      <c r="F2515" t="s">
        <v>3272</v>
      </c>
      <c r="G2515" t="s">
        <v>101</v>
      </c>
      <c r="I2515">
        <v>40464313</v>
      </c>
      <c r="J2515" t="s">
        <v>3271</v>
      </c>
      <c r="K2515" s="9">
        <v>45602.646238425928</v>
      </c>
      <c r="L2515" s="9">
        <v>45602.64603009259</v>
      </c>
      <c r="M2515" s="9">
        <v>45602.646238425928</v>
      </c>
      <c r="N2515" t="s">
        <v>62</v>
      </c>
      <c r="O2515" t="s">
        <v>62</v>
      </c>
      <c r="P2515" s="8">
        <v>45602</v>
      </c>
      <c r="Q2515" t="s">
        <v>3864</v>
      </c>
      <c r="R2515" t="s">
        <v>4806</v>
      </c>
      <c r="S2515" t="s">
        <v>4845</v>
      </c>
      <c r="V2515">
        <v>552125802996</v>
      </c>
      <c r="Y2515" t="s">
        <v>3273</v>
      </c>
      <c r="Z2515" t="s">
        <v>106</v>
      </c>
      <c r="AA2515" t="s">
        <v>148</v>
      </c>
      <c r="AB2515" t="s">
        <v>149</v>
      </c>
      <c r="AC2515">
        <v>20910180</v>
      </c>
      <c r="AD2515" t="s">
        <v>1697</v>
      </c>
      <c r="AE2515" t="s">
        <v>3274</v>
      </c>
      <c r="AF2515">
        <v>485</v>
      </c>
      <c r="AG2515" t="s">
        <v>3275</v>
      </c>
      <c r="AM2515" t="s">
        <v>119</v>
      </c>
      <c r="AN2515" t="s">
        <v>108</v>
      </c>
      <c r="AP2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Row],[Comentário]]=back!C2516,back!B2516,""))))))))</f>
        <v/>
      </c>
      <c r="AQ2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6" spans="1:44" x14ac:dyDescent="0.25">
      <c r="A2516" t="s">
        <v>5298</v>
      </c>
      <c r="B2516">
        <v>133327640</v>
      </c>
      <c r="C2516" t="s">
        <v>62</v>
      </c>
      <c r="E2516">
        <v>27494129</v>
      </c>
      <c r="F2516" t="s">
        <v>3272</v>
      </c>
      <c r="G2516" t="s">
        <v>101</v>
      </c>
      <c r="I2516">
        <v>40464313</v>
      </c>
      <c r="J2516" t="s">
        <v>3271</v>
      </c>
      <c r="K2516" s="9">
        <v>45602.645486111112</v>
      </c>
      <c r="L2516" s="9">
        <v>45602.644733796296</v>
      </c>
      <c r="M2516" s="9">
        <v>45602.645486111112</v>
      </c>
      <c r="N2516" t="s">
        <v>62</v>
      </c>
      <c r="O2516" t="s">
        <v>62</v>
      </c>
      <c r="P2516" s="8">
        <v>45602</v>
      </c>
      <c r="Q2516" t="s">
        <v>3864</v>
      </c>
      <c r="R2516" t="s">
        <v>4807</v>
      </c>
      <c r="S2516" t="s">
        <v>4845</v>
      </c>
      <c r="V2516">
        <v>552125802996</v>
      </c>
      <c r="Y2516" t="s">
        <v>3273</v>
      </c>
      <c r="Z2516" t="s">
        <v>106</v>
      </c>
      <c r="AA2516" t="s">
        <v>148</v>
      </c>
      <c r="AB2516" t="s">
        <v>149</v>
      </c>
      <c r="AC2516">
        <v>20910180</v>
      </c>
      <c r="AD2516" t="s">
        <v>1697</v>
      </c>
      <c r="AE2516" t="s">
        <v>3274</v>
      </c>
      <c r="AF2516">
        <v>485</v>
      </c>
      <c r="AG2516" t="s">
        <v>3275</v>
      </c>
      <c r="AM2516" t="s">
        <v>119</v>
      </c>
      <c r="AN2516" t="s">
        <v>108</v>
      </c>
      <c r="AP2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Row],[Comentário]]=back!C2517,back!B2517,""))))))))</f>
        <v/>
      </c>
      <c r="AQ2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7" spans="1:44" x14ac:dyDescent="0.25">
      <c r="A2517" t="s">
        <v>5298</v>
      </c>
      <c r="B2517">
        <v>133326249</v>
      </c>
      <c r="C2517" t="s">
        <v>62</v>
      </c>
      <c r="E2517">
        <v>27494129</v>
      </c>
      <c r="F2517" t="s">
        <v>3272</v>
      </c>
      <c r="G2517" t="s">
        <v>101</v>
      </c>
      <c r="I2517">
        <v>40464313</v>
      </c>
      <c r="J2517" t="s">
        <v>3271</v>
      </c>
      <c r="K2517" s="9">
        <v>45602.640243055554</v>
      </c>
      <c r="L2517" s="9">
        <v>45602.639351851853</v>
      </c>
      <c r="M2517" s="9">
        <v>45602.640243055554</v>
      </c>
      <c r="N2517" t="s">
        <v>62</v>
      </c>
      <c r="O2517" t="s">
        <v>62</v>
      </c>
      <c r="P2517" s="8">
        <v>45602</v>
      </c>
      <c r="Q2517" t="s">
        <v>3864</v>
      </c>
      <c r="R2517" t="s">
        <v>4808</v>
      </c>
      <c r="S2517" t="s">
        <v>4845</v>
      </c>
      <c r="V2517">
        <v>552125802996</v>
      </c>
      <c r="Y2517" t="s">
        <v>3273</v>
      </c>
      <c r="Z2517" t="s">
        <v>106</v>
      </c>
      <c r="AA2517" t="s">
        <v>148</v>
      </c>
      <c r="AB2517" t="s">
        <v>149</v>
      </c>
      <c r="AC2517">
        <v>20910180</v>
      </c>
      <c r="AD2517" t="s">
        <v>1697</v>
      </c>
      <c r="AE2517" t="s">
        <v>3274</v>
      </c>
      <c r="AF2517">
        <v>485</v>
      </c>
      <c r="AG2517" t="s">
        <v>3275</v>
      </c>
      <c r="AM2517" t="s">
        <v>119</v>
      </c>
      <c r="AN2517" t="s">
        <v>108</v>
      </c>
      <c r="AP2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Row],[Comentário]]=back!C2518,back!B2518,""))))))))</f>
        <v/>
      </c>
      <c r="AQ2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8" spans="1:44" x14ac:dyDescent="0.25">
      <c r="A2518" t="s">
        <v>5298</v>
      </c>
      <c r="B2518">
        <v>133325839</v>
      </c>
      <c r="C2518" t="s">
        <v>62</v>
      </c>
      <c r="E2518">
        <v>27494129</v>
      </c>
      <c r="F2518" t="s">
        <v>3272</v>
      </c>
      <c r="G2518" t="s">
        <v>101</v>
      </c>
      <c r="I2518">
        <v>40464313</v>
      </c>
      <c r="J2518" t="s">
        <v>3271</v>
      </c>
      <c r="K2518" s="9">
        <v>45602.638854166667</v>
      </c>
      <c r="L2518" s="9">
        <v>45602.638344907406</v>
      </c>
      <c r="M2518" s="9">
        <v>45602.638854166667</v>
      </c>
      <c r="N2518" t="s">
        <v>62</v>
      </c>
      <c r="O2518" t="s">
        <v>62</v>
      </c>
      <c r="P2518" s="8">
        <v>45602</v>
      </c>
      <c r="Q2518" t="s">
        <v>3864</v>
      </c>
      <c r="R2518" t="s">
        <v>4809</v>
      </c>
      <c r="S2518" t="s">
        <v>4845</v>
      </c>
      <c r="V2518">
        <v>552125802996</v>
      </c>
      <c r="Y2518" t="s">
        <v>3273</v>
      </c>
      <c r="Z2518" t="s">
        <v>106</v>
      </c>
      <c r="AA2518" t="s">
        <v>148</v>
      </c>
      <c r="AB2518" t="s">
        <v>149</v>
      </c>
      <c r="AC2518">
        <v>20910180</v>
      </c>
      <c r="AD2518" t="s">
        <v>1697</v>
      </c>
      <c r="AE2518" t="s">
        <v>3274</v>
      </c>
      <c r="AF2518">
        <v>485</v>
      </c>
      <c r="AG2518" t="s">
        <v>3275</v>
      </c>
      <c r="AM2518" t="s">
        <v>119</v>
      </c>
      <c r="AN2518" t="s">
        <v>108</v>
      </c>
      <c r="AP2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Row],[Comentário]]=back!C2519,back!B2519,""))))))))</f>
        <v/>
      </c>
      <c r="AQ2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9" spans="1:44" x14ac:dyDescent="0.25">
      <c r="A2519" t="s">
        <v>5298</v>
      </c>
      <c r="B2519">
        <v>133325686</v>
      </c>
      <c r="C2519" t="s">
        <v>62</v>
      </c>
      <c r="E2519">
        <v>27494129</v>
      </c>
      <c r="F2519" t="s">
        <v>3272</v>
      </c>
      <c r="G2519" t="s">
        <v>101</v>
      </c>
      <c r="I2519">
        <v>40464313</v>
      </c>
      <c r="J2519" t="s">
        <v>3271</v>
      </c>
      <c r="K2519" s="9">
        <v>45602.638298611113</v>
      </c>
      <c r="L2519" s="9">
        <v>45602.638055555559</v>
      </c>
      <c r="M2519" s="9">
        <v>45602.638298611113</v>
      </c>
      <c r="N2519" t="s">
        <v>62</v>
      </c>
      <c r="O2519" t="s">
        <v>62</v>
      </c>
      <c r="P2519" s="8">
        <v>45602</v>
      </c>
      <c r="Q2519" t="s">
        <v>3864</v>
      </c>
      <c r="R2519" t="s">
        <v>4810</v>
      </c>
      <c r="S2519" t="s">
        <v>4845</v>
      </c>
      <c r="V2519">
        <v>552125802996</v>
      </c>
      <c r="Y2519" t="s">
        <v>3273</v>
      </c>
      <c r="Z2519" t="s">
        <v>106</v>
      </c>
      <c r="AA2519" t="s">
        <v>148</v>
      </c>
      <c r="AB2519" t="s">
        <v>149</v>
      </c>
      <c r="AC2519">
        <v>20910180</v>
      </c>
      <c r="AD2519" t="s">
        <v>1697</v>
      </c>
      <c r="AE2519" t="s">
        <v>3274</v>
      </c>
      <c r="AF2519">
        <v>485</v>
      </c>
      <c r="AG2519" t="s">
        <v>3275</v>
      </c>
      <c r="AM2519" t="s">
        <v>119</v>
      </c>
      <c r="AN2519" t="s">
        <v>108</v>
      </c>
      <c r="AP2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Row],[Comentário]]=back!C2520,back!B2520,""))))))))</f>
        <v/>
      </c>
      <c r="AQ2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0" spans="1:44" x14ac:dyDescent="0.25">
      <c r="A2520" t="s">
        <v>5298</v>
      </c>
      <c r="B2520">
        <v>133324472</v>
      </c>
      <c r="C2520" t="s">
        <v>62</v>
      </c>
      <c r="E2520">
        <v>27494129</v>
      </c>
      <c r="F2520" t="s">
        <v>3272</v>
      </c>
      <c r="G2520" t="s">
        <v>101</v>
      </c>
      <c r="I2520">
        <v>40464313</v>
      </c>
      <c r="J2520" t="s">
        <v>3271</v>
      </c>
      <c r="K2520" s="9">
        <v>45602.633761574078</v>
      </c>
      <c r="L2520" s="9">
        <v>45602.632719907408</v>
      </c>
      <c r="M2520" s="9">
        <v>45602.633761574078</v>
      </c>
      <c r="N2520" t="s">
        <v>62</v>
      </c>
      <c r="O2520" t="s">
        <v>62</v>
      </c>
      <c r="P2520" s="8">
        <v>45602</v>
      </c>
      <c r="Q2520" t="s">
        <v>3864</v>
      </c>
      <c r="R2520" t="s">
        <v>4811</v>
      </c>
      <c r="S2520" t="s">
        <v>4845</v>
      </c>
      <c r="V2520">
        <v>552125802996</v>
      </c>
      <c r="Y2520" t="s">
        <v>3273</v>
      </c>
      <c r="Z2520" t="s">
        <v>106</v>
      </c>
      <c r="AA2520" t="s">
        <v>148</v>
      </c>
      <c r="AB2520" t="s">
        <v>149</v>
      </c>
      <c r="AC2520">
        <v>20910180</v>
      </c>
      <c r="AD2520" t="s">
        <v>1697</v>
      </c>
      <c r="AE2520" t="s">
        <v>3274</v>
      </c>
      <c r="AF2520">
        <v>485</v>
      </c>
      <c r="AG2520" t="s">
        <v>3275</v>
      </c>
      <c r="AM2520" t="s">
        <v>119</v>
      </c>
      <c r="AN2520" t="s">
        <v>108</v>
      </c>
      <c r="AP2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Row],[Comentário]]=back!C2521,back!B2521,""))))))))</f>
        <v/>
      </c>
      <c r="AQ2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1" spans="1:44" x14ac:dyDescent="0.25">
      <c r="A2521" t="s">
        <v>5298</v>
      </c>
      <c r="B2521">
        <v>133322784</v>
      </c>
      <c r="C2521" t="s">
        <v>62</v>
      </c>
      <c r="E2521">
        <v>27493809</v>
      </c>
      <c r="F2521" t="s">
        <v>3676</v>
      </c>
      <c r="G2521" t="s">
        <v>101</v>
      </c>
      <c r="I2521">
        <v>40464102</v>
      </c>
      <c r="J2521" t="s">
        <v>3675</v>
      </c>
      <c r="K2521" s="9">
        <v>45602.627905092595</v>
      </c>
      <c r="L2521" s="9">
        <v>45602.627083333333</v>
      </c>
      <c r="M2521" s="9">
        <v>45602.627905092595</v>
      </c>
      <c r="N2521" t="s">
        <v>62</v>
      </c>
      <c r="O2521" t="s">
        <v>62</v>
      </c>
      <c r="P2521" s="8">
        <v>45602</v>
      </c>
      <c r="R2521" t="s">
        <v>4812</v>
      </c>
      <c r="S2521" t="s">
        <v>3677</v>
      </c>
      <c r="T2521" t="s">
        <v>4880</v>
      </c>
      <c r="Y2521" t="s">
        <v>3678</v>
      </c>
      <c r="Z2521" t="s">
        <v>106</v>
      </c>
      <c r="AA2521" t="s">
        <v>107</v>
      </c>
      <c r="AB2521" t="s">
        <v>1979</v>
      </c>
      <c r="AC2521">
        <v>13290000</v>
      </c>
      <c r="AD2521" t="s">
        <v>3542</v>
      </c>
      <c r="AE2521" t="s">
        <v>3679</v>
      </c>
      <c r="AF2521">
        <v>982</v>
      </c>
      <c r="AM2521" t="s">
        <v>119</v>
      </c>
      <c r="AN2521" t="s">
        <v>108</v>
      </c>
      <c r="AP2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Row],[Comentário]]=back!C2522,back!B2522,""))))))))</f>
        <v/>
      </c>
      <c r="AQ2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2" spans="1:44" x14ac:dyDescent="0.25">
      <c r="A2522" t="s">
        <v>5298</v>
      </c>
      <c r="B2522">
        <v>133322653</v>
      </c>
      <c r="C2522" t="s">
        <v>62</v>
      </c>
      <c r="E2522">
        <v>27493809</v>
      </c>
      <c r="F2522" t="s">
        <v>3676</v>
      </c>
      <c r="G2522" t="s">
        <v>101</v>
      </c>
      <c r="I2522">
        <v>40464102</v>
      </c>
      <c r="J2522" t="s">
        <v>3675</v>
      </c>
      <c r="K2522" s="9">
        <v>45602.627627314818</v>
      </c>
      <c r="L2522" s="9">
        <v>45602.62604166667</v>
      </c>
      <c r="M2522" s="9">
        <v>45602.627627314818</v>
      </c>
      <c r="N2522" t="s">
        <v>62</v>
      </c>
      <c r="O2522" t="s">
        <v>62</v>
      </c>
      <c r="P2522" s="8">
        <v>45602</v>
      </c>
      <c r="Q2522" t="s">
        <v>3864</v>
      </c>
      <c r="R2522" t="s">
        <v>4813</v>
      </c>
      <c r="S2522" t="s">
        <v>3677</v>
      </c>
      <c r="T2522" t="s">
        <v>4880</v>
      </c>
      <c r="Y2522" t="s">
        <v>3678</v>
      </c>
      <c r="Z2522" t="s">
        <v>106</v>
      </c>
      <c r="AA2522" t="s">
        <v>107</v>
      </c>
      <c r="AB2522" t="s">
        <v>1979</v>
      </c>
      <c r="AC2522">
        <v>13290000</v>
      </c>
      <c r="AD2522" t="s">
        <v>3542</v>
      </c>
      <c r="AE2522" t="s">
        <v>3679</v>
      </c>
      <c r="AF2522">
        <v>982</v>
      </c>
      <c r="AM2522" t="s">
        <v>119</v>
      </c>
      <c r="AN2522" t="s">
        <v>108</v>
      </c>
      <c r="AP2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Row],[Comentário]]=back!C2523,back!B2523,""))))))))</f>
        <v/>
      </c>
      <c r="AQ2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3" spans="1:44" x14ac:dyDescent="0.25">
      <c r="A2523" t="s">
        <v>5298</v>
      </c>
      <c r="B2523">
        <v>133322708</v>
      </c>
      <c r="C2523" t="s">
        <v>62</v>
      </c>
      <c r="E2523">
        <v>27493809</v>
      </c>
      <c r="F2523" t="s">
        <v>3676</v>
      </c>
      <c r="G2523" t="s">
        <v>101</v>
      </c>
      <c r="I2523">
        <v>40464102</v>
      </c>
      <c r="J2523" t="s">
        <v>3675</v>
      </c>
      <c r="K2523" s="9">
        <v>45602.627766203703</v>
      </c>
      <c r="L2523" s="9">
        <v>45602.62604166667</v>
      </c>
      <c r="M2523" s="9">
        <v>45602.627766203703</v>
      </c>
      <c r="N2523" t="s">
        <v>62</v>
      </c>
      <c r="O2523" t="s">
        <v>62</v>
      </c>
      <c r="P2523" s="8">
        <v>45602</v>
      </c>
      <c r="Q2523" t="s">
        <v>3864</v>
      </c>
      <c r="R2523" t="s">
        <v>4813</v>
      </c>
      <c r="S2523" t="s">
        <v>3677</v>
      </c>
      <c r="T2523" t="s">
        <v>4880</v>
      </c>
      <c r="Y2523" t="s">
        <v>3678</v>
      </c>
      <c r="Z2523" t="s">
        <v>106</v>
      </c>
      <c r="AA2523" t="s">
        <v>107</v>
      </c>
      <c r="AB2523" t="s">
        <v>1979</v>
      </c>
      <c r="AC2523">
        <v>13290000</v>
      </c>
      <c r="AD2523" t="s">
        <v>3542</v>
      </c>
      <c r="AE2523" t="s">
        <v>3679</v>
      </c>
      <c r="AF2523">
        <v>982</v>
      </c>
      <c r="AM2523" t="s">
        <v>119</v>
      </c>
      <c r="AN2523" t="s">
        <v>108</v>
      </c>
      <c r="AP2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Row],[Comentário]]=back!C2524,back!B2524,""))))))))</f>
        <v/>
      </c>
      <c r="AQ2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4" spans="1:44" x14ac:dyDescent="0.25">
      <c r="A2524" t="s">
        <v>5298</v>
      </c>
      <c r="B2524">
        <v>133321990</v>
      </c>
      <c r="C2524" t="s">
        <v>62</v>
      </c>
      <c r="E2524">
        <v>27493809</v>
      </c>
      <c r="F2524" t="s">
        <v>3676</v>
      </c>
      <c r="G2524" t="s">
        <v>101</v>
      </c>
      <c r="I2524">
        <v>40464102</v>
      </c>
      <c r="J2524" t="s">
        <v>3675</v>
      </c>
      <c r="K2524" s="9">
        <v>45602.625752314816</v>
      </c>
      <c r="L2524" s="9">
        <v>45602.624837962961</v>
      </c>
      <c r="M2524" s="9">
        <v>45602.625752314816</v>
      </c>
      <c r="N2524" t="s">
        <v>62</v>
      </c>
      <c r="O2524" t="s">
        <v>62</v>
      </c>
      <c r="P2524" s="8">
        <v>45602</v>
      </c>
      <c r="Q2524" t="s">
        <v>3864</v>
      </c>
      <c r="R2524" t="s">
        <v>4813</v>
      </c>
      <c r="S2524" t="s">
        <v>3677</v>
      </c>
      <c r="T2524" t="s">
        <v>4880</v>
      </c>
      <c r="Y2524" t="s">
        <v>3678</v>
      </c>
      <c r="Z2524" t="s">
        <v>106</v>
      </c>
      <c r="AA2524" t="s">
        <v>107</v>
      </c>
      <c r="AB2524" t="s">
        <v>1979</v>
      </c>
      <c r="AC2524">
        <v>13290000</v>
      </c>
      <c r="AD2524" t="s">
        <v>3542</v>
      </c>
      <c r="AE2524" t="s">
        <v>3679</v>
      </c>
      <c r="AF2524">
        <v>982</v>
      </c>
      <c r="AM2524" t="s">
        <v>119</v>
      </c>
      <c r="AN2524" t="s">
        <v>108</v>
      </c>
      <c r="AP2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Row],[Comentário]]=back!C2525,back!B2525,""))))))))</f>
        <v/>
      </c>
      <c r="AQ2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5" spans="1:44" x14ac:dyDescent="0.25">
      <c r="A2525" t="s">
        <v>5298</v>
      </c>
      <c r="B2525">
        <v>133321211</v>
      </c>
      <c r="C2525" t="s">
        <v>62</v>
      </c>
      <c r="E2525">
        <v>27493503</v>
      </c>
      <c r="F2525" t="s">
        <v>1552</v>
      </c>
      <c r="G2525" t="s">
        <v>101</v>
      </c>
      <c r="I2525">
        <v>40464007</v>
      </c>
      <c r="J2525" t="s">
        <v>1551</v>
      </c>
      <c r="K2525" s="9">
        <v>45602.623449074075</v>
      </c>
      <c r="L2525" s="9">
        <v>45602.623298611114</v>
      </c>
      <c r="M2525" s="9">
        <v>45602.623449074075</v>
      </c>
      <c r="N2525" t="s">
        <v>62</v>
      </c>
      <c r="O2525" t="s">
        <v>62</v>
      </c>
      <c r="P2525" s="8">
        <v>45602</v>
      </c>
      <c r="Q2525" t="s">
        <v>3864</v>
      </c>
      <c r="R2525" t="s">
        <v>4814</v>
      </c>
      <c r="S2525" t="s">
        <v>1553</v>
      </c>
      <c r="Y2525" t="s">
        <v>1554</v>
      </c>
      <c r="Z2525" t="s">
        <v>106</v>
      </c>
      <c r="AA2525" t="s">
        <v>107</v>
      </c>
      <c r="AB2525" t="s">
        <v>1555</v>
      </c>
      <c r="AC2525">
        <v>7749095</v>
      </c>
      <c r="AD2525" t="s">
        <v>1556</v>
      </c>
      <c r="AE2525" t="s">
        <v>1557</v>
      </c>
      <c r="AF2525">
        <v>3005</v>
      </c>
      <c r="AM2525" t="s">
        <v>119</v>
      </c>
      <c r="AN2525" t="s">
        <v>108</v>
      </c>
      <c r="AP2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Row],[Comentário]]=back!C2526,back!B2526,""))))))))</f>
        <v/>
      </c>
      <c r="AQ2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6" spans="1:44" x14ac:dyDescent="0.25">
      <c r="A2526" t="s">
        <v>5298</v>
      </c>
      <c r="B2526">
        <v>133321123</v>
      </c>
      <c r="C2526" t="s">
        <v>62</v>
      </c>
      <c r="E2526">
        <v>27493503</v>
      </c>
      <c r="F2526" t="s">
        <v>1552</v>
      </c>
      <c r="G2526" t="s">
        <v>101</v>
      </c>
      <c r="I2526">
        <v>40464007</v>
      </c>
      <c r="J2526" t="s">
        <v>1551</v>
      </c>
      <c r="K2526" s="9">
        <v>45602.623182870368</v>
      </c>
      <c r="L2526" s="9">
        <v>45602.622256944444</v>
      </c>
      <c r="M2526" s="9">
        <v>45602.623182870368</v>
      </c>
      <c r="N2526" t="s">
        <v>62</v>
      </c>
      <c r="O2526" t="s">
        <v>62</v>
      </c>
      <c r="P2526" s="8">
        <v>45602</v>
      </c>
      <c r="Q2526" t="s">
        <v>3864</v>
      </c>
      <c r="R2526" t="s">
        <v>4028</v>
      </c>
      <c r="S2526" t="s">
        <v>1553</v>
      </c>
      <c r="Y2526" t="s">
        <v>1554</v>
      </c>
      <c r="Z2526" t="s">
        <v>106</v>
      </c>
      <c r="AA2526" t="s">
        <v>107</v>
      </c>
      <c r="AB2526" t="s">
        <v>1555</v>
      </c>
      <c r="AC2526">
        <v>7749095</v>
      </c>
      <c r="AD2526" t="s">
        <v>1556</v>
      </c>
      <c r="AE2526" t="s">
        <v>1557</v>
      </c>
      <c r="AF2526">
        <v>3005</v>
      </c>
      <c r="AM2526" t="s">
        <v>119</v>
      </c>
      <c r="AN2526" t="s">
        <v>108</v>
      </c>
      <c r="AP2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Row],[Comentário]]=back!C2527,back!B2527,""))))))))</f>
        <v/>
      </c>
      <c r="AQ2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7" spans="1:44" x14ac:dyDescent="0.25">
      <c r="A2527" t="s">
        <v>5298</v>
      </c>
      <c r="B2527">
        <v>133320836</v>
      </c>
      <c r="C2527" t="s">
        <v>62</v>
      </c>
      <c r="E2527">
        <v>27493503</v>
      </c>
      <c r="F2527" t="s">
        <v>1552</v>
      </c>
      <c r="G2527" t="s">
        <v>101</v>
      </c>
      <c r="I2527">
        <v>40464007</v>
      </c>
      <c r="J2527" t="s">
        <v>1551</v>
      </c>
      <c r="K2527" s="9">
        <v>45602.622314814813</v>
      </c>
      <c r="L2527" s="9">
        <v>45602.621111111112</v>
      </c>
      <c r="M2527" s="9">
        <v>45602.622314814813</v>
      </c>
      <c r="N2527" t="s">
        <v>62</v>
      </c>
      <c r="O2527" t="s">
        <v>62</v>
      </c>
      <c r="P2527" s="8">
        <v>45602</v>
      </c>
      <c r="Q2527" t="s">
        <v>3864</v>
      </c>
      <c r="R2527" t="s">
        <v>4028</v>
      </c>
      <c r="S2527" t="s">
        <v>1553</v>
      </c>
      <c r="Y2527" t="s">
        <v>1554</v>
      </c>
      <c r="Z2527" t="s">
        <v>106</v>
      </c>
      <c r="AA2527" t="s">
        <v>107</v>
      </c>
      <c r="AB2527" t="s">
        <v>1555</v>
      </c>
      <c r="AC2527">
        <v>7749095</v>
      </c>
      <c r="AD2527" t="s">
        <v>1556</v>
      </c>
      <c r="AE2527" t="s">
        <v>1557</v>
      </c>
      <c r="AF2527">
        <v>3005</v>
      </c>
      <c r="AM2527" t="s">
        <v>119</v>
      </c>
      <c r="AN2527" t="s">
        <v>108</v>
      </c>
      <c r="AP2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Row],[Comentário]]=back!C2528,back!B2528,""))))))))</f>
        <v/>
      </c>
      <c r="AQ2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8" spans="1:44" x14ac:dyDescent="0.25">
      <c r="A2528" t="s">
        <v>5298</v>
      </c>
      <c r="B2528">
        <v>133319728</v>
      </c>
      <c r="C2528" t="s">
        <v>62</v>
      </c>
      <c r="E2528">
        <v>27493222</v>
      </c>
      <c r="F2528" t="s">
        <v>2282</v>
      </c>
      <c r="G2528" t="s">
        <v>101</v>
      </c>
      <c r="I2528">
        <v>40463907</v>
      </c>
      <c r="J2528" t="s">
        <v>2281</v>
      </c>
      <c r="K2528" s="9">
        <v>45602.618113425924</v>
      </c>
      <c r="L2528" s="9">
        <v>45602.615162037036</v>
      </c>
      <c r="M2528" s="9">
        <v>45602.618113425924</v>
      </c>
      <c r="N2528" t="s">
        <v>62</v>
      </c>
      <c r="O2528" t="s">
        <v>62</v>
      </c>
      <c r="P2528" s="8">
        <v>45602</v>
      </c>
      <c r="Q2528" t="s">
        <v>3864</v>
      </c>
      <c r="R2528" t="s">
        <v>4804</v>
      </c>
      <c r="S2528" t="s">
        <v>2283</v>
      </c>
      <c r="T2528" t="s">
        <v>2284</v>
      </c>
      <c r="Y2528" t="s">
        <v>2285</v>
      </c>
      <c r="Z2528" t="s">
        <v>106</v>
      </c>
      <c r="AA2528" t="s">
        <v>148</v>
      </c>
      <c r="AB2528" t="s">
        <v>2286</v>
      </c>
      <c r="AC2528">
        <v>26550070</v>
      </c>
      <c r="AD2528" t="s">
        <v>2287</v>
      </c>
      <c r="AE2528" t="s">
        <v>2288</v>
      </c>
      <c r="AF2528">
        <v>1100</v>
      </c>
      <c r="AG2528" t="s">
        <v>2289</v>
      </c>
      <c r="AM2528" t="s">
        <v>119</v>
      </c>
      <c r="AN2528" t="s">
        <v>261</v>
      </c>
      <c r="AP2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Row],[Comentário]]=back!C2529,back!B2529,""))))))))</f>
        <v/>
      </c>
      <c r="AQ2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9" spans="1:44" x14ac:dyDescent="0.25">
      <c r="A2529" t="s">
        <v>5298</v>
      </c>
      <c r="B2529">
        <v>133318505</v>
      </c>
      <c r="C2529" t="s">
        <v>62</v>
      </c>
      <c r="E2529">
        <v>27493113</v>
      </c>
      <c r="F2529" t="s">
        <v>3788</v>
      </c>
      <c r="G2529" t="s">
        <v>101</v>
      </c>
      <c r="I2529">
        <v>40463864</v>
      </c>
      <c r="J2529" t="s">
        <v>3787</v>
      </c>
      <c r="K2529" s="9">
        <v>45602.613587962966</v>
      </c>
      <c r="L2529" s="9">
        <v>45602.612488425926</v>
      </c>
      <c r="M2529" s="9">
        <v>45602.613587962966</v>
      </c>
      <c r="N2529" t="s">
        <v>62</v>
      </c>
      <c r="O2529" t="s">
        <v>62</v>
      </c>
      <c r="P2529" s="8">
        <v>45602</v>
      </c>
      <c r="Q2529" t="s">
        <v>3864</v>
      </c>
      <c r="R2529" t="s">
        <v>4815</v>
      </c>
      <c r="S2529" t="s">
        <v>3789</v>
      </c>
      <c r="Y2529" t="s">
        <v>3790</v>
      </c>
      <c r="Z2529" t="s">
        <v>106</v>
      </c>
      <c r="AA2529" t="s">
        <v>1074</v>
      </c>
      <c r="AB2529" t="s">
        <v>3791</v>
      </c>
      <c r="AC2529">
        <v>29830000</v>
      </c>
      <c r="AD2529" t="s">
        <v>1697</v>
      </c>
      <c r="AE2529" t="s">
        <v>3792</v>
      </c>
      <c r="AF2529">
        <v>663</v>
      </c>
      <c r="AM2529" t="s">
        <v>119</v>
      </c>
      <c r="AN2529" t="s">
        <v>108</v>
      </c>
      <c r="AP2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Row],[Comentário]]=back!C2530,back!B2530,""))))))))</f>
        <v/>
      </c>
      <c r="AQ2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0" spans="1:44" x14ac:dyDescent="0.25">
      <c r="A2530" t="s">
        <v>5298</v>
      </c>
      <c r="B2530">
        <v>133317546</v>
      </c>
      <c r="C2530" t="s">
        <v>62</v>
      </c>
      <c r="E2530">
        <v>27492968</v>
      </c>
      <c r="F2530" t="s">
        <v>3415</v>
      </c>
      <c r="G2530" t="s">
        <v>101</v>
      </c>
      <c r="I2530">
        <v>40463561</v>
      </c>
      <c r="J2530" t="s">
        <v>3414</v>
      </c>
      <c r="K2530" s="9">
        <v>45602.610462962963</v>
      </c>
      <c r="L2530" s="9">
        <v>45602.631944444445</v>
      </c>
      <c r="M2530" s="9">
        <v>45602.610729166663</v>
      </c>
      <c r="N2530" t="s">
        <v>62</v>
      </c>
      <c r="O2530" t="s">
        <v>62</v>
      </c>
      <c r="P2530" s="8">
        <v>45602</v>
      </c>
      <c r="Q2530" t="s">
        <v>3864</v>
      </c>
      <c r="R2530" t="s">
        <v>3864</v>
      </c>
      <c r="S2530" t="s">
        <v>3416</v>
      </c>
      <c r="T2530" t="s">
        <v>3417</v>
      </c>
      <c r="V2530">
        <v>551139049020</v>
      </c>
      <c r="Y2530" t="s">
        <v>3418</v>
      </c>
      <c r="Z2530" t="s">
        <v>106</v>
      </c>
      <c r="AA2530" t="s">
        <v>107</v>
      </c>
      <c r="AB2530" t="s">
        <v>110</v>
      </c>
      <c r="AC2530">
        <v>5128000</v>
      </c>
      <c r="AD2530" t="s">
        <v>3419</v>
      </c>
      <c r="AE2530" t="s">
        <v>3420</v>
      </c>
      <c r="AF2530">
        <v>487</v>
      </c>
      <c r="AM2530" t="s">
        <v>119</v>
      </c>
      <c r="AN2530" t="s">
        <v>261</v>
      </c>
      <c r="AP2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Row],[Comentário]]=back!C2531,back!B2531,""))))))))</f>
        <v/>
      </c>
      <c r="AQ2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1" spans="1:44" x14ac:dyDescent="0.25">
      <c r="A2531" t="s">
        <v>5298</v>
      </c>
      <c r="B2531">
        <v>133317548</v>
      </c>
      <c r="C2531" t="s">
        <v>62</v>
      </c>
      <c r="E2531">
        <v>27492968</v>
      </c>
      <c r="F2531" t="s">
        <v>3415</v>
      </c>
      <c r="G2531" t="s">
        <v>101</v>
      </c>
      <c r="I2531">
        <v>40463561</v>
      </c>
      <c r="J2531" t="s">
        <v>3414</v>
      </c>
      <c r="K2531" s="9">
        <v>45602.610462962963</v>
      </c>
      <c r="L2531" s="9">
        <v>45602.6094212963</v>
      </c>
      <c r="M2531" s="9">
        <v>45602.610462962963</v>
      </c>
      <c r="N2531" t="s">
        <v>62</v>
      </c>
      <c r="O2531" t="s">
        <v>62</v>
      </c>
      <c r="P2531" s="8">
        <v>45602</v>
      </c>
      <c r="Q2531" t="s">
        <v>3864</v>
      </c>
      <c r="R2531" t="s">
        <v>4816</v>
      </c>
      <c r="S2531" t="s">
        <v>3416</v>
      </c>
      <c r="T2531" t="s">
        <v>3417</v>
      </c>
      <c r="V2531">
        <v>551139049020</v>
      </c>
      <c r="Y2531" t="s">
        <v>3418</v>
      </c>
      <c r="Z2531" t="s">
        <v>106</v>
      </c>
      <c r="AA2531" t="s">
        <v>107</v>
      </c>
      <c r="AB2531" t="s">
        <v>110</v>
      </c>
      <c r="AC2531">
        <v>5128000</v>
      </c>
      <c r="AD2531" t="s">
        <v>3419</v>
      </c>
      <c r="AE2531" t="s">
        <v>3420</v>
      </c>
      <c r="AF2531">
        <v>487</v>
      </c>
      <c r="AM2531" t="s">
        <v>119</v>
      </c>
      <c r="AN2531" t="s">
        <v>261</v>
      </c>
      <c r="AP2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Row],[Comentário]]=back!C2532,back!B2532,""))))))))</f>
        <v/>
      </c>
      <c r="AQ2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2" spans="1:44" x14ac:dyDescent="0.25">
      <c r="A2532" t="s">
        <v>5298</v>
      </c>
      <c r="B2532">
        <v>133316597</v>
      </c>
      <c r="C2532" t="s">
        <v>62</v>
      </c>
      <c r="E2532">
        <v>27490538</v>
      </c>
      <c r="F2532" t="s">
        <v>3794</v>
      </c>
      <c r="G2532" t="s">
        <v>101</v>
      </c>
      <c r="I2532">
        <v>40462659</v>
      </c>
      <c r="J2532" t="s">
        <v>3793</v>
      </c>
      <c r="K2532" s="9">
        <v>45602.607407407406</v>
      </c>
      <c r="L2532" s="9">
        <v>45602.606249999997</v>
      </c>
      <c r="M2532" s="9">
        <v>45602.607407407406</v>
      </c>
      <c r="N2532" t="s">
        <v>62</v>
      </c>
      <c r="O2532" t="s">
        <v>62</v>
      </c>
      <c r="P2532" s="8">
        <v>45602</v>
      </c>
      <c r="Q2532" t="s">
        <v>3868</v>
      </c>
      <c r="R2532" t="s">
        <v>4817</v>
      </c>
      <c r="S2532" t="s">
        <v>3795</v>
      </c>
      <c r="T2532" t="s">
        <v>3796</v>
      </c>
      <c r="Y2532" t="s">
        <v>3797</v>
      </c>
      <c r="Z2532" t="s">
        <v>106</v>
      </c>
      <c r="AA2532" t="s">
        <v>159</v>
      </c>
      <c r="AB2532" t="s">
        <v>3211</v>
      </c>
      <c r="AC2532">
        <v>36500364</v>
      </c>
      <c r="AD2532" t="s">
        <v>3798</v>
      </c>
      <c r="AE2532" t="s">
        <v>3799</v>
      </c>
      <c r="AF2532">
        <v>1725</v>
      </c>
      <c r="AM2532" t="s">
        <v>119</v>
      </c>
      <c r="AN2532" t="s">
        <v>108</v>
      </c>
      <c r="AP2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Row],[Comentário]]=back!C2533,back!B2533,""))))))))</f>
        <v/>
      </c>
      <c r="AQ2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3" spans="1:44" x14ac:dyDescent="0.25">
      <c r="A2533" t="s">
        <v>5298</v>
      </c>
      <c r="B2533">
        <v>133316425</v>
      </c>
      <c r="C2533" t="s">
        <v>62</v>
      </c>
      <c r="E2533">
        <v>27490538</v>
      </c>
      <c r="F2533" t="s">
        <v>3794</v>
      </c>
      <c r="G2533" t="s">
        <v>101</v>
      </c>
      <c r="I2533">
        <v>40462659</v>
      </c>
      <c r="J2533" t="s">
        <v>3793</v>
      </c>
      <c r="K2533" s="9">
        <v>45602.606805555559</v>
      </c>
      <c r="L2533" s="9">
        <v>45602.605555555558</v>
      </c>
      <c r="M2533" s="9">
        <v>45602.606805555559</v>
      </c>
      <c r="N2533" t="s">
        <v>62</v>
      </c>
      <c r="O2533" t="s">
        <v>62</v>
      </c>
      <c r="P2533" s="8">
        <v>45602</v>
      </c>
      <c r="Q2533" t="s">
        <v>3864</v>
      </c>
      <c r="R2533" t="s">
        <v>4818</v>
      </c>
      <c r="S2533" t="s">
        <v>3795</v>
      </c>
      <c r="T2533" t="s">
        <v>3796</v>
      </c>
      <c r="Y2533" t="s">
        <v>3797</v>
      </c>
      <c r="Z2533" t="s">
        <v>106</v>
      </c>
      <c r="AA2533" t="s">
        <v>159</v>
      </c>
      <c r="AB2533" t="s">
        <v>3211</v>
      </c>
      <c r="AC2533">
        <v>36500364</v>
      </c>
      <c r="AD2533" t="s">
        <v>3798</v>
      </c>
      <c r="AE2533" t="s">
        <v>3799</v>
      </c>
      <c r="AF2533">
        <v>1725</v>
      </c>
      <c r="AM2533" t="s">
        <v>119</v>
      </c>
      <c r="AN2533" t="s">
        <v>108</v>
      </c>
      <c r="AP2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Row],[Comentário]]=back!C2534,back!B2534,""))))))))</f>
        <v/>
      </c>
      <c r="AQ2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4" spans="1:44" x14ac:dyDescent="0.25">
      <c r="A2534" t="s">
        <v>5298</v>
      </c>
      <c r="B2534">
        <v>133316210</v>
      </c>
      <c r="C2534" t="s">
        <v>62</v>
      </c>
      <c r="E2534">
        <v>27490538</v>
      </c>
      <c r="F2534" t="s">
        <v>3794</v>
      </c>
      <c r="G2534" t="s">
        <v>101</v>
      </c>
      <c r="I2534">
        <v>40462659</v>
      </c>
      <c r="J2534" t="s">
        <v>3793</v>
      </c>
      <c r="K2534" s="9">
        <v>45602.60601851852</v>
      </c>
      <c r="L2534" s="9">
        <v>45602.604375000003</v>
      </c>
      <c r="M2534" s="9">
        <v>45602.60601851852</v>
      </c>
      <c r="N2534" t="s">
        <v>62</v>
      </c>
      <c r="O2534" t="s">
        <v>62</v>
      </c>
      <c r="P2534" s="8">
        <v>45602</v>
      </c>
      <c r="Q2534" t="s">
        <v>3864</v>
      </c>
      <c r="R2534" t="s">
        <v>4709</v>
      </c>
      <c r="S2534" t="s">
        <v>3795</v>
      </c>
      <c r="T2534" t="s">
        <v>3796</v>
      </c>
      <c r="Y2534" t="s">
        <v>3797</v>
      </c>
      <c r="Z2534" t="s">
        <v>106</v>
      </c>
      <c r="AA2534" t="s">
        <v>159</v>
      </c>
      <c r="AB2534" t="s">
        <v>3211</v>
      </c>
      <c r="AC2534">
        <v>36500364</v>
      </c>
      <c r="AD2534" t="s">
        <v>3798</v>
      </c>
      <c r="AE2534" t="s">
        <v>3799</v>
      </c>
      <c r="AF2534">
        <v>1725</v>
      </c>
      <c r="AM2534" t="s">
        <v>119</v>
      </c>
      <c r="AN2534" t="s">
        <v>108</v>
      </c>
      <c r="AP2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Row],[Comentário]]=back!C2535,back!B2535,""))))))))</f>
        <v/>
      </c>
      <c r="AQ2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5" spans="1:44" x14ac:dyDescent="0.25">
      <c r="A2535" t="s">
        <v>5298</v>
      </c>
      <c r="B2535">
        <v>133314756</v>
      </c>
      <c r="C2535" t="s">
        <v>62</v>
      </c>
      <c r="E2535">
        <v>27490538</v>
      </c>
      <c r="F2535" t="s">
        <v>3794</v>
      </c>
      <c r="G2535" t="s">
        <v>101</v>
      </c>
      <c r="I2535">
        <v>40462659</v>
      </c>
      <c r="J2535" t="s">
        <v>3793</v>
      </c>
      <c r="K2535" s="9">
        <v>45602.600578703707</v>
      </c>
      <c r="L2535" s="9">
        <v>45602.600092592591</v>
      </c>
      <c r="M2535" s="9">
        <v>45602.600578703707</v>
      </c>
      <c r="N2535" t="s">
        <v>62</v>
      </c>
      <c r="O2535" t="s">
        <v>62</v>
      </c>
      <c r="P2535" s="8">
        <v>45602</v>
      </c>
      <c r="Q2535" t="s">
        <v>3864</v>
      </c>
      <c r="R2535" t="s">
        <v>4709</v>
      </c>
      <c r="S2535" t="s">
        <v>3795</v>
      </c>
      <c r="T2535" t="s">
        <v>3796</v>
      </c>
      <c r="Y2535" t="s">
        <v>3797</v>
      </c>
      <c r="Z2535" t="s">
        <v>106</v>
      </c>
      <c r="AA2535" t="s">
        <v>159</v>
      </c>
      <c r="AB2535" t="s">
        <v>3211</v>
      </c>
      <c r="AC2535">
        <v>36500364</v>
      </c>
      <c r="AD2535" t="s">
        <v>3798</v>
      </c>
      <c r="AE2535" t="s">
        <v>3799</v>
      </c>
      <c r="AF2535">
        <v>1725</v>
      </c>
      <c r="AM2535" t="s">
        <v>119</v>
      </c>
      <c r="AN2535" t="s">
        <v>108</v>
      </c>
      <c r="AP2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Row],[Comentário]]=back!C2536,back!B2536,""))))))))</f>
        <v/>
      </c>
      <c r="AQ2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6" spans="1:44" x14ac:dyDescent="0.25">
      <c r="A2536" t="s">
        <v>5298</v>
      </c>
      <c r="B2536">
        <v>133314622</v>
      </c>
      <c r="C2536" t="s">
        <v>62</v>
      </c>
      <c r="E2536">
        <v>27490538</v>
      </c>
      <c r="F2536" t="s">
        <v>3794</v>
      </c>
      <c r="G2536" t="s">
        <v>101</v>
      </c>
      <c r="I2536">
        <v>40462659</v>
      </c>
      <c r="J2536" t="s">
        <v>3793</v>
      </c>
      <c r="K2536" s="9">
        <v>45602.600115740737</v>
      </c>
      <c r="L2536" s="9">
        <v>45602.59957175926</v>
      </c>
      <c r="M2536" s="9">
        <v>45602.600115740737</v>
      </c>
      <c r="N2536" t="s">
        <v>62</v>
      </c>
      <c r="O2536" t="s">
        <v>62</v>
      </c>
      <c r="P2536" s="8">
        <v>45602</v>
      </c>
      <c r="Q2536" t="s">
        <v>3864</v>
      </c>
      <c r="R2536" t="s">
        <v>4709</v>
      </c>
      <c r="S2536" t="s">
        <v>3795</v>
      </c>
      <c r="T2536" t="s">
        <v>3796</v>
      </c>
      <c r="Y2536" t="s">
        <v>3797</v>
      </c>
      <c r="Z2536" t="s">
        <v>106</v>
      </c>
      <c r="AA2536" t="s">
        <v>159</v>
      </c>
      <c r="AB2536" t="s">
        <v>3211</v>
      </c>
      <c r="AC2536">
        <v>36500364</v>
      </c>
      <c r="AD2536" t="s">
        <v>3798</v>
      </c>
      <c r="AE2536" t="s">
        <v>3799</v>
      </c>
      <c r="AF2536">
        <v>1725</v>
      </c>
      <c r="AM2536" t="s">
        <v>119</v>
      </c>
      <c r="AN2536" t="s">
        <v>108</v>
      </c>
      <c r="AP2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Row],[Comentário]]=back!C2537,back!B2537,""))))))))</f>
        <v/>
      </c>
      <c r="AQ2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7" spans="1:44" x14ac:dyDescent="0.25">
      <c r="A2537" t="s">
        <v>5298</v>
      </c>
      <c r="B2537">
        <v>133312652</v>
      </c>
      <c r="C2537" t="s">
        <v>62</v>
      </c>
      <c r="E2537">
        <v>27490538</v>
      </c>
      <c r="F2537" t="s">
        <v>3794</v>
      </c>
      <c r="G2537" t="s">
        <v>101</v>
      </c>
      <c r="I2537">
        <v>40462659</v>
      </c>
      <c r="J2537" t="s">
        <v>3793</v>
      </c>
      <c r="K2537" s="9">
        <v>45602.592685185184</v>
      </c>
      <c r="L2537" s="9">
        <v>45602.592569444445</v>
      </c>
      <c r="M2537" s="9">
        <v>45602.592685185184</v>
      </c>
      <c r="N2537" t="s">
        <v>62</v>
      </c>
      <c r="O2537" t="s">
        <v>62</v>
      </c>
      <c r="P2537" s="8">
        <v>45602</v>
      </c>
      <c r="Q2537" t="s">
        <v>3864</v>
      </c>
      <c r="R2537" t="s">
        <v>4819</v>
      </c>
      <c r="S2537" t="s">
        <v>3795</v>
      </c>
      <c r="T2537" t="s">
        <v>3796</v>
      </c>
      <c r="Y2537" t="s">
        <v>3797</v>
      </c>
      <c r="Z2537" t="s">
        <v>106</v>
      </c>
      <c r="AA2537" t="s">
        <v>159</v>
      </c>
      <c r="AB2537" t="s">
        <v>3211</v>
      </c>
      <c r="AC2537">
        <v>36500364</v>
      </c>
      <c r="AD2537" t="s">
        <v>3798</v>
      </c>
      <c r="AE2537" t="s">
        <v>3799</v>
      </c>
      <c r="AF2537">
        <v>1725</v>
      </c>
      <c r="AM2537" t="s">
        <v>119</v>
      </c>
      <c r="AN2537" t="s">
        <v>108</v>
      </c>
      <c r="AP2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Row],[Comentário]]=back!C2538,back!B2538,""))))))))</f>
        <v/>
      </c>
      <c r="AQ2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1B1B-78B8-45BC-A714-A7707E2D7580}">
  <sheetPr codeName="Planilha2"/>
  <dimension ref="A1:AU525"/>
  <sheetViews>
    <sheetView workbookViewId="0">
      <selection activeCell="E131" sqref="E131"/>
    </sheetView>
  </sheetViews>
  <sheetFormatPr defaultRowHeight="15" x14ac:dyDescent="0.25"/>
  <cols>
    <col min="1" max="1" width="38.85546875" bestFit="1" customWidth="1"/>
    <col min="2" max="2" width="20.5703125" bestFit="1" customWidth="1"/>
    <col min="3" max="3" width="20.85546875" bestFit="1" customWidth="1"/>
    <col min="4" max="4" width="45.28515625" bestFit="1" customWidth="1"/>
    <col min="5" max="5" width="73.7109375" bestFit="1" customWidth="1"/>
    <col min="6" max="6" width="21.85546875" bestFit="1" customWidth="1"/>
    <col min="7" max="7" width="15.7109375" bestFit="1" customWidth="1"/>
    <col min="8" max="8" width="20" bestFit="1" customWidth="1"/>
    <col min="9" max="9" width="18.42578125" bestFit="1" customWidth="1"/>
    <col min="10" max="10" width="17.140625" bestFit="1" customWidth="1"/>
    <col min="11" max="11" width="7.85546875" bestFit="1" customWidth="1"/>
    <col min="12" max="12" width="14.42578125" bestFit="1" customWidth="1"/>
    <col min="13" max="13" width="9.42578125" bestFit="1" customWidth="1"/>
    <col min="14" max="14" width="25.140625" bestFit="1" customWidth="1"/>
    <col min="15" max="15" width="10.42578125" bestFit="1" customWidth="1"/>
    <col min="16" max="16" width="81.140625" bestFit="1" customWidth="1"/>
    <col min="17" max="17" width="17.85546875" bestFit="1" customWidth="1"/>
    <col min="18" max="18" width="30.5703125" bestFit="1" customWidth="1"/>
    <col min="19" max="19" width="19.5703125" bestFit="1" customWidth="1"/>
    <col min="20" max="20" width="10.42578125" bestFit="1" customWidth="1"/>
    <col min="21" max="21" width="19.28515625" bestFit="1" customWidth="1"/>
    <col min="22" max="22" width="20.85546875" bestFit="1" customWidth="1"/>
    <col min="23" max="23" width="6.85546875" bestFit="1" customWidth="1"/>
    <col min="24" max="24" width="12" bestFit="1" customWidth="1"/>
    <col min="25" max="25" width="36.5703125" bestFit="1" customWidth="1"/>
    <col min="26" max="27" width="14" bestFit="1" customWidth="1"/>
    <col min="28" max="28" width="12.42578125" bestFit="1" customWidth="1"/>
    <col min="29" max="29" width="14" bestFit="1" customWidth="1"/>
    <col min="30" max="30" width="8.85546875" bestFit="1" customWidth="1"/>
    <col min="31" max="31" width="8.42578125" bestFit="1" customWidth="1"/>
    <col min="32" max="32" width="46.7109375" bestFit="1" customWidth="1"/>
    <col min="33" max="33" width="11.85546875" bestFit="1" customWidth="1"/>
    <col min="34" max="34" width="9.5703125" bestFit="1" customWidth="1"/>
    <col min="35" max="35" width="11" bestFit="1" customWidth="1"/>
    <col min="36" max="36" width="8.7109375" bestFit="1" customWidth="1"/>
    <col min="37" max="37" width="12.140625" bestFit="1" customWidth="1"/>
    <col min="38" max="38" width="18.7109375" bestFit="1" customWidth="1"/>
    <col min="39" max="39" width="7" bestFit="1" customWidth="1"/>
    <col min="40" max="40" width="9.42578125" bestFit="1" customWidth="1"/>
    <col min="41" max="41" width="26.7109375" bestFit="1" customWidth="1"/>
    <col min="42" max="42" width="9" bestFit="1" customWidth="1"/>
    <col min="43" max="43" width="56.85546875" bestFit="1" customWidth="1"/>
    <col min="44" max="44" width="64.42578125" bestFit="1" customWidth="1"/>
    <col min="45" max="45" width="10.5703125" bestFit="1" customWidth="1"/>
    <col min="46" max="46" width="66.140625" bestFit="1" customWidth="1"/>
    <col min="47" max="47" width="31.140625" bestFit="1" customWidth="1"/>
  </cols>
  <sheetData>
    <row r="1" spans="1:47" x14ac:dyDescent="0.25">
      <c r="A1" t="s">
        <v>17</v>
      </c>
      <c r="B1" t="s">
        <v>21</v>
      </c>
      <c r="C1" t="s">
        <v>24</v>
      </c>
      <c r="D1" t="s">
        <v>26</v>
      </c>
      <c r="E1" t="s">
        <v>74</v>
      </c>
      <c r="F1" t="s">
        <v>65</v>
      </c>
      <c r="G1" t="s">
        <v>75</v>
      </c>
      <c r="H1" t="s">
        <v>76</v>
      </c>
      <c r="I1" t="s">
        <v>27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57</v>
      </c>
      <c r="T1" t="s">
        <v>86</v>
      </c>
      <c r="U1" t="s">
        <v>23</v>
      </c>
      <c r="V1" t="s">
        <v>25</v>
      </c>
      <c r="W1" t="s">
        <v>87</v>
      </c>
      <c r="X1" t="s">
        <v>88</v>
      </c>
      <c r="Y1" t="s">
        <v>89</v>
      </c>
      <c r="Z1" t="s">
        <v>35</v>
      </c>
      <c r="AA1" t="s">
        <v>36</v>
      </c>
      <c r="AB1" t="s">
        <v>90</v>
      </c>
      <c r="AC1" t="s">
        <v>37</v>
      </c>
      <c r="AD1" t="s">
        <v>39</v>
      </c>
      <c r="AE1" t="s">
        <v>40</v>
      </c>
      <c r="AF1" t="s">
        <v>41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56</v>
      </c>
    </row>
    <row r="2" spans="1:47" x14ac:dyDescent="0.25">
      <c r="A2" t="s">
        <v>5605</v>
      </c>
      <c r="B2">
        <v>28582117</v>
      </c>
      <c r="D2" t="s">
        <v>3198</v>
      </c>
      <c r="E2" t="s">
        <v>3199</v>
      </c>
      <c r="F2" t="s">
        <v>62</v>
      </c>
      <c r="G2">
        <v>45652</v>
      </c>
      <c r="I2">
        <v>45652.547581018516</v>
      </c>
      <c r="J2" t="s">
        <v>62</v>
      </c>
      <c r="K2" t="s">
        <v>101</v>
      </c>
      <c r="L2" t="s">
        <v>102</v>
      </c>
      <c r="M2" t="s">
        <v>103</v>
      </c>
      <c r="N2" t="s">
        <v>167</v>
      </c>
      <c r="O2">
        <v>0</v>
      </c>
      <c r="S2" t="s">
        <v>104</v>
      </c>
      <c r="U2" t="s">
        <v>101</v>
      </c>
      <c r="V2">
        <v>41051237</v>
      </c>
      <c r="X2">
        <v>24904059000172</v>
      </c>
      <c r="Z2" t="s">
        <v>3200</v>
      </c>
      <c r="AA2" t="s">
        <v>5300</v>
      </c>
      <c r="AF2" t="s">
        <v>1301</v>
      </c>
      <c r="AL2" t="s">
        <v>119</v>
      </c>
      <c r="AM2" t="s">
        <v>106</v>
      </c>
      <c r="AN2" t="s">
        <v>107</v>
      </c>
      <c r="AO2" t="s">
        <v>243</v>
      </c>
      <c r="AP2">
        <v>7260210</v>
      </c>
      <c r="AQ2" t="s">
        <v>1302</v>
      </c>
      <c r="AR2" t="s">
        <v>1303</v>
      </c>
      <c r="AS2">
        <v>340</v>
      </c>
      <c r="AU2" t="s">
        <v>108</v>
      </c>
    </row>
    <row r="3" spans="1:47" x14ac:dyDescent="0.25">
      <c r="A3" t="s">
        <v>5605</v>
      </c>
      <c r="B3">
        <v>26698811</v>
      </c>
      <c r="D3" t="s">
        <v>3320</v>
      </c>
      <c r="E3" t="s">
        <v>3321</v>
      </c>
      <c r="F3" t="s">
        <v>62</v>
      </c>
      <c r="G3">
        <v>45569</v>
      </c>
      <c r="I3">
        <v>45569.425833333335</v>
      </c>
      <c r="J3" t="s">
        <v>1407</v>
      </c>
      <c r="K3" t="s">
        <v>101</v>
      </c>
      <c r="L3" t="s">
        <v>102</v>
      </c>
      <c r="M3" t="s">
        <v>103</v>
      </c>
      <c r="N3" t="s">
        <v>5017</v>
      </c>
      <c r="O3">
        <v>0</v>
      </c>
      <c r="S3" t="s">
        <v>104</v>
      </c>
      <c r="U3" t="s">
        <v>101</v>
      </c>
      <c r="V3">
        <v>39813228</v>
      </c>
      <c r="X3">
        <v>38240174000102</v>
      </c>
      <c r="Z3" t="s">
        <v>3322</v>
      </c>
      <c r="AA3" t="s">
        <v>3323</v>
      </c>
      <c r="AB3">
        <v>5531999586331</v>
      </c>
      <c r="AC3" t="s">
        <v>3323</v>
      </c>
      <c r="AF3" t="s">
        <v>3324</v>
      </c>
      <c r="AL3" t="s">
        <v>1410</v>
      </c>
      <c r="AM3" t="s">
        <v>106</v>
      </c>
      <c r="AN3" t="s">
        <v>159</v>
      </c>
      <c r="AO3" t="s">
        <v>2202</v>
      </c>
      <c r="AP3">
        <v>32150070</v>
      </c>
      <c r="AQ3" t="s">
        <v>3325</v>
      </c>
      <c r="AR3" t="s">
        <v>3326</v>
      </c>
      <c r="AS3">
        <v>132</v>
      </c>
      <c r="AT3" t="s">
        <v>3327</v>
      </c>
      <c r="AU3" t="s">
        <v>261</v>
      </c>
    </row>
    <row r="4" spans="1:47" x14ac:dyDescent="0.25">
      <c r="A4" t="s">
        <v>5605</v>
      </c>
      <c r="B4">
        <v>28817543</v>
      </c>
      <c r="D4" t="s">
        <v>5302</v>
      </c>
      <c r="E4" t="s">
        <v>5301</v>
      </c>
      <c r="F4" t="s">
        <v>62</v>
      </c>
      <c r="G4">
        <v>45670</v>
      </c>
      <c r="I4">
        <v>45670.549270833333</v>
      </c>
      <c r="J4" t="s">
        <v>62</v>
      </c>
      <c r="K4" t="s">
        <v>101</v>
      </c>
      <c r="L4" t="s">
        <v>102</v>
      </c>
      <c r="M4" t="s">
        <v>103</v>
      </c>
      <c r="N4" t="s">
        <v>5002</v>
      </c>
      <c r="O4">
        <v>0</v>
      </c>
      <c r="S4" t="s">
        <v>104</v>
      </c>
      <c r="U4" t="s">
        <v>101</v>
      </c>
      <c r="V4">
        <v>41184317</v>
      </c>
      <c r="X4">
        <v>42988125000111</v>
      </c>
      <c r="AA4" t="s">
        <v>5303</v>
      </c>
      <c r="AF4" t="s">
        <v>5304</v>
      </c>
      <c r="AL4" t="s">
        <v>105</v>
      </c>
      <c r="AM4" t="s">
        <v>106</v>
      </c>
      <c r="AN4" t="s">
        <v>107</v>
      </c>
      <c r="AO4" t="s">
        <v>844</v>
      </c>
      <c r="AP4">
        <v>18078348</v>
      </c>
      <c r="AQ4" t="s">
        <v>5305</v>
      </c>
      <c r="AR4" t="s">
        <v>5306</v>
      </c>
      <c r="AS4">
        <v>140</v>
      </c>
      <c r="AT4" t="s">
        <v>5307</v>
      </c>
      <c r="AU4" t="s">
        <v>108</v>
      </c>
    </row>
    <row r="5" spans="1:47" x14ac:dyDescent="0.25">
      <c r="A5" t="s">
        <v>5605</v>
      </c>
      <c r="B5">
        <v>26698837</v>
      </c>
      <c r="D5" t="s">
        <v>1430</v>
      </c>
      <c r="E5" t="s">
        <v>1431</v>
      </c>
      <c r="F5" t="s">
        <v>62</v>
      </c>
      <c r="G5">
        <v>45569</v>
      </c>
      <c r="I5">
        <v>45569.426180555558</v>
      </c>
      <c r="J5" t="s">
        <v>1407</v>
      </c>
      <c r="K5" t="s">
        <v>101</v>
      </c>
      <c r="L5" t="s">
        <v>102</v>
      </c>
      <c r="M5" t="s">
        <v>103</v>
      </c>
      <c r="N5" t="s">
        <v>5017</v>
      </c>
      <c r="O5">
        <v>0</v>
      </c>
      <c r="S5" t="s">
        <v>104</v>
      </c>
      <c r="U5" t="s">
        <v>101</v>
      </c>
      <c r="V5">
        <v>39815548</v>
      </c>
      <c r="X5">
        <v>14392901000180</v>
      </c>
      <c r="Z5" t="s">
        <v>1432</v>
      </c>
      <c r="AA5" t="s">
        <v>1433</v>
      </c>
      <c r="AB5">
        <v>5519997664713</v>
      </c>
      <c r="AC5" t="s">
        <v>1434</v>
      </c>
      <c r="AF5" t="s">
        <v>1435</v>
      </c>
      <c r="AL5" t="s">
        <v>1410</v>
      </c>
      <c r="AM5" t="s">
        <v>106</v>
      </c>
      <c r="AN5" t="s">
        <v>107</v>
      </c>
      <c r="AO5" t="s">
        <v>1436</v>
      </c>
      <c r="AP5">
        <v>13650000</v>
      </c>
      <c r="AQ5" t="s">
        <v>1437</v>
      </c>
      <c r="AR5" t="s">
        <v>1438</v>
      </c>
      <c r="AS5">
        <v>124</v>
      </c>
      <c r="AU5" t="s">
        <v>261</v>
      </c>
    </row>
    <row r="6" spans="1:47" x14ac:dyDescent="0.25">
      <c r="A6" t="s">
        <v>5605</v>
      </c>
      <c r="B6">
        <v>27297243</v>
      </c>
      <c r="D6" t="s">
        <v>3303</v>
      </c>
      <c r="E6" t="s">
        <v>3304</v>
      </c>
      <c r="F6" t="s">
        <v>62</v>
      </c>
      <c r="G6">
        <v>45597</v>
      </c>
      <c r="I6">
        <v>45597.474629629629</v>
      </c>
      <c r="J6" t="s">
        <v>255</v>
      </c>
      <c r="K6" t="s">
        <v>101</v>
      </c>
      <c r="L6" t="s">
        <v>102</v>
      </c>
      <c r="M6" t="s">
        <v>103</v>
      </c>
      <c r="N6" t="s">
        <v>5017</v>
      </c>
      <c r="O6">
        <v>0</v>
      </c>
      <c r="S6" t="s">
        <v>104</v>
      </c>
      <c r="U6" t="s">
        <v>101</v>
      </c>
      <c r="V6">
        <v>40385857</v>
      </c>
      <c r="X6">
        <v>5506812000127</v>
      </c>
      <c r="Z6" t="s">
        <v>3305</v>
      </c>
      <c r="AA6" t="s">
        <v>3306</v>
      </c>
      <c r="AB6">
        <v>552124844594</v>
      </c>
      <c r="AF6" t="s">
        <v>3307</v>
      </c>
      <c r="AL6" t="s">
        <v>1410</v>
      </c>
      <c r="AM6" t="s">
        <v>106</v>
      </c>
      <c r="AN6" t="s">
        <v>148</v>
      </c>
      <c r="AO6" t="s">
        <v>1056</v>
      </c>
      <c r="AP6">
        <v>25230030</v>
      </c>
      <c r="AQ6" t="s">
        <v>1057</v>
      </c>
      <c r="AR6" t="s">
        <v>3308</v>
      </c>
      <c r="AS6">
        <v>0</v>
      </c>
      <c r="AT6" t="s">
        <v>3309</v>
      </c>
      <c r="AU6" t="s">
        <v>108</v>
      </c>
    </row>
    <row r="7" spans="1:47" x14ac:dyDescent="0.25">
      <c r="A7" t="s">
        <v>5605</v>
      </c>
      <c r="B7">
        <v>26698657</v>
      </c>
      <c r="D7" t="s">
        <v>1482</v>
      </c>
      <c r="E7" t="s">
        <v>1483</v>
      </c>
      <c r="F7" t="s">
        <v>62</v>
      </c>
      <c r="G7">
        <v>45569</v>
      </c>
      <c r="I7">
        <v>45569.422581018516</v>
      </c>
      <c r="J7" t="s">
        <v>1407</v>
      </c>
      <c r="K7" t="s">
        <v>101</v>
      </c>
      <c r="L7" t="s">
        <v>102</v>
      </c>
      <c r="M7" t="s">
        <v>103</v>
      </c>
      <c r="N7" t="s">
        <v>5017</v>
      </c>
      <c r="O7">
        <v>0</v>
      </c>
      <c r="S7" t="s">
        <v>104</v>
      </c>
      <c r="U7" t="s">
        <v>101</v>
      </c>
      <c r="V7">
        <v>39812880</v>
      </c>
      <c r="X7">
        <v>13364958000103</v>
      </c>
      <c r="Z7" t="s">
        <v>1484</v>
      </c>
      <c r="AA7" t="s">
        <v>1485</v>
      </c>
      <c r="AB7">
        <v>551130740033</v>
      </c>
      <c r="AC7" t="s">
        <v>1484</v>
      </c>
      <c r="AF7" t="s">
        <v>1486</v>
      </c>
      <c r="AL7" t="s">
        <v>1410</v>
      </c>
      <c r="AM7" t="s">
        <v>106</v>
      </c>
      <c r="AN7" t="s">
        <v>107</v>
      </c>
      <c r="AO7" t="s">
        <v>189</v>
      </c>
      <c r="AP7">
        <v>12247016</v>
      </c>
      <c r="AQ7" t="s">
        <v>1487</v>
      </c>
      <c r="AR7" t="s">
        <v>1488</v>
      </c>
      <c r="AS7">
        <v>500</v>
      </c>
      <c r="AT7" t="s">
        <v>1489</v>
      </c>
      <c r="AU7" t="s">
        <v>108</v>
      </c>
    </row>
    <row r="8" spans="1:47" x14ac:dyDescent="0.25">
      <c r="A8" t="s">
        <v>5605</v>
      </c>
      <c r="B8">
        <v>27542550</v>
      </c>
      <c r="D8" t="s">
        <v>288</v>
      </c>
      <c r="E8" t="s">
        <v>289</v>
      </c>
      <c r="F8" t="s">
        <v>62</v>
      </c>
      <c r="G8">
        <v>45604</v>
      </c>
      <c r="I8">
        <v>45604.382835648146</v>
      </c>
      <c r="J8" t="s">
        <v>62</v>
      </c>
      <c r="K8" t="s">
        <v>101</v>
      </c>
      <c r="L8" t="s">
        <v>102</v>
      </c>
      <c r="M8" t="s">
        <v>103</v>
      </c>
      <c r="N8" t="s">
        <v>5017</v>
      </c>
      <c r="O8">
        <v>0</v>
      </c>
      <c r="S8" t="s">
        <v>104</v>
      </c>
      <c r="U8" t="s">
        <v>101</v>
      </c>
      <c r="V8">
        <v>40501776</v>
      </c>
      <c r="X8">
        <v>61558037000124</v>
      </c>
      <c r="Z8" t="s">
        <v>290</v>
      </c>
      <c r="AF8" t="s">
        <v>291</v>
      </c>
      <c r="AL8" t="s">
        <v>222</v>
      </c>
      <c r="AM8" t="s">
        <v>106</v>
      </c>
      <c r="AN8" t="s">
        <v>107</v>
      </c>
      <c r="AO8" t="s">
        <v>292</v>
      </c>
      <c r="AP8">
        <v>13213009</v>
      </c>
      <c r="AQ8" t="s">
        <v>293</v>
      </c>
      <c r="AR8" t="s">
        <v>294</v>
      </c>
      <c r="AS8">
        <v>2000</v>
      </c>
      <c r="AU8" t="s">
        <v>108</v>
      </c>
    </row>
    <row r="9" spans="1:47" x14ac:dyDescent="0.25">
      <c r="A9" t="s">
        <v>5605</v>
      </c>
      <c r="B9">
        <v>26698659</v>
      </c>
      <c r="D9" t="s">
        <v>1475</v>
      </c>
      <c r="E9" t="s">
        <v>1476</v>
      </c>
      <c r="F9" t="s">
        <v>62</v>
      </c>
      <c r="G9">
        <v>45569</v>
      </c>
      <c r="I9">
        <v>45569.422615740739</v>
      </c>
      <c r="J9" t="s">
        <v>1407</v>
      </c>
      <c r="K9" t="s">
        <v>101</v>
      </c>
      <c r="L9" t="s">
        <v>102</v>
      </c>
      <c r="M9" t="s">
        <v>103</v>
      </c>
      <c r="N9" t="s">
        <v>5017</v>
      </c>
      <c r="O9">
        <v>0</v>
      </c>
      <c r="S9" t="s">
        <v>104</v>
      </c>
      <c r="U9" t="s">
        <v>101</v>
      </c>
      <c r="V9">
        <v>39812887</v>
      </c>
      <c r="X9">
        <v>72577083000197</v>
      </c>
      <c r="Z9" t="s">
        <v>1477</v>
      </c>
      <c r="AB9">
        <v>5561991595524</v>
      </c>
      <c r="AC9" t="s">
        <v>1478</v>
      </c>
      <c r="AF9" t="s">
        <v>1479</v>
      </c>
      <c r="AL9" t="s">
        <v>1410</v>
      </c>
      <c r="AM9" t="s">
        <v>106</v>
      </c>
      <c r="AN9" t="s">
        <v>581</v>
      </c>
      <c r="AO9" t="s">
        <v>582</v>
      </c>
      <c r="AP9">
        <v>72549505</v>
      </c>
      <c r="AQ9" t="s">
        <v>1480</v>
      </c>
      <c r="AR9" t="s">
        <v>1481</v>
      </c>
      <c r="AS9">
        <v>0</v>
      </c>
      <c r="AU9" t="s">
        <v>261</v>
      </c>
    </row>
    <row r="10" spans="1:47" x14ac:dyDescent="0.25">
      <c r="A10" t="s">
        <v>5605</v>
      </c>
      <c r="B10">
        <v>28817531</v>
      </c>
      <c r="D10" t="s">
        <v>5292</v>
      </c>
      <c r="E10" t="s">
        <v>5291</v>
      </c>
      <c r="F10" t="s">
        <v>62</v>
      </c>
      <c r="G10">
        <v>45670</v>
      </c>
      <c r="I10">
        <v>45670.549131944441</v>
      </c>
      <c r="J10" t="s">
        <v>62</v>
      </c>
      <c r="K10" t="s">
        <v>101</v>
      </c>
      <c r="L10" t="s">
        <v>102</v>
      </c>
      <c r="M10" t="s">
        <v>103</v>
      </c>
      <c r="N10" t="s">
        <v>167</v>
      </c>
      <c r="O10">
        <v>0</v>
      </c>
      <c r="S10" t="s">
        <v>104</v>
      </c>
      <c r="U10" t="s">
        <v>101</v>
      </c>
      <c r="V10">
        <v>41184316</v>
      </c>
      <c r="X10">
        <v>61901831000129</v>
      </c>
      <c r="AA10" t="s">
        <v>5294</v>
      </c>
      <c r="AF10" t="s">
        <v>5295</v>
      </c>
      <c r="AL10" t="s">
        <v>105</v>
      </c>
      <c r="AM10" t="s">
        <v>106</v>
      </c>
      <c r="AN10" t="s">
        <v>107</v>
      </c>
      <c r="AO10" t="s">
        <v>243</v>
      </c>
      <c r="AP10">
        <v>7043000</v>
      </c>
      <c r="AQ10" t="s">
        <v>5296</v>
      </c>
      <c r="AR10" t="s">
        <v>5297</v>
      </c>
      <c r="AS10">
        <v>488</v>
      </c>
      <c r="AU10" t="s">
        <v>108</v>
      </c>
    </row>
    <row r="11" spans="1:47" x14ac:dyDescent="0.25">
      <c r="A11" t="s">
        <v>5605</v>
      </c>
      <c r="B11">
        <v>27492968</v>
      </c>
      <c r="D11" t="s">
        <v>3414</v>
      </c>
      <c r="E11" t="s">
        <v>3415</v>
      </c>
      <c r="F11" t="s">
        <v>62</v>
      </c>
      <c r="G11">
        <v>45602</v>
      </c>
      <c r="I11">
        <v>45602.609074074076</v>
      </c>
      <c r="J11" t="s">
        <v>62</v>
      </c>
      <c r="K11" t="s">
        <v>101</v>
      </c>
      <c r="L11" t="s">
        <v>102</v>
      </c>
      <c r="M11" t="s">
        <v>103</v>
      </c>
      <c r="N11" t="s">
        <v>5017</v>
      </c>
      <c r="O11">
        <v>0</v>
      </c>
      <c r="S11" t="s">
        <v>104</v>
      </c>
      <c r="U11" t="s">
        <v>101</v>
      </c>
      <c r="V11">
        <v>40463561</v>
      </c>
      <c r="X11">
        <v>9000348000153</v>
      </c>
      <c r="Z11" t="s">
        <v>3416</v>
      </c>
      <c r="AA11" t="s">
        <v>3417</v>
      </c>
      <c r="AB11">
        <v>551139049020</v>
      </c>
      <c r="AF11" t="s">
        <v>3418</v>
      </c>
      <c r="AL11" t="s">
        <v>119</v>
      </c>
      <c r="AM11" t="s">
        <v>106</v>
      </c>
      <c r="AN11" t="s">
        <v>107</v>
      </c>
      <c r="AO11" t="s">
        <v>110</v>
      </c>
      <c r="AP11">
        <v>5128000</v>
      </c>
      <c r="AQ11" t="s">
        <v>3419</v>
      </c>
      <c r="AR11" t="s">
        <v>3420</v>
      </c>
      <c r="AS11">
        <v>487</v>
      </c>
      <c r="AU11" t="s">
        <v>261</v>
      </c>
    </row>
    <row r="12" spans="1:47" x14ac:dyDescent="0.25">
      <c r="A12" t="s">
        <v>5605</v>
      </c>
      <c r="B12">
        <v>27544401</v>
      </c>
      <c r="D12" t="s">
        <v>3539</v>
      </c>
      <c r="E12" t="s">
        <v>3540</v>
      </c>
      <c r="F12" t="s">
        <v>62</v>
      </c>
      <c r="G12">
        <v>45604</v>
      </c>
      <c r="I12">
        <v>45604.412222222221</v>
      </c>
      <c r="J12" t="s">
        <v>62</v>
      </c>
      <c r="K12" t="s">
        <v>101</v>
      </c>
      <c r="L12" t="s">
        <v>102</v>
      </c>
      <c r="M12" t="s">
        <v>103</v>
      </c>
      <c r="N12" t="s">
        <v>5017</v>
      </c>
      <c r="O12">
        <v>0</v>
      </c>
      <c r="S12" t="s">
        <v>104</v>
      </c>
      <c r="U12" t="s">
        <v>101</v>
      </c>
      <c r="V12">
        <v>40502832</v>
      </c>
      <c r="X12">
        <v>5316470000182</v>
      </c>
      <c r="Z12" t="s">
        <v>3541</v>
      </c>
      <c r="AL12" t="s">
        <v>222</v>
      </c>
      <c r="AM12" t="s">
        <v>106</v>
      </c>
      <c r="AN12" t="s">
        <v>440</v>
      </c>
      <c r="AO12" t="s">
        <v>1620</v>
      </c>
      <c r="AP12">
        <v>88820000</v>
      </c>
      <c r="AQ12" t="s">
        <v>3542</v>
      </c>
      <c r="AR12" t="s">
        <v>3543</v>
      </c>
      <c r="AS12">
        <v>181</v>
      </c>
      <c r="AU12" t="s">
        <v>108</v>
      </c>
    </row>
    <row r="13" spans="1:47" x14ac:dyDescent="0.25">
      <c r="A13" t="s">
        <v>5605</v>
      </c>
      <c r="B13">
        <v>28817523</v>
      </c>
      <c r="D13" t="s">
        <v>5312</v>
      </c>
      <c r="E13" t="s">
        <v>5311</v>
      </c>
      <c r="F13" t="s">
        <v>62</v>
      </c>
      <c r="G13">
        <v>45670</v>
      </c>
      <c r="I13">
        <v>45670.548981481479</v>
      </c>
      <c r="J13" t="s">
        <v>62</v>
      </c>
      <c r="K13" t="s">
        <v>101</v>
      </c>
      <c r="L13" t="s">
        <v>102</v>
      </c>
      <c r="M13" t="s">
        <v>103</v>
      </c>
      <c r="N13" t="s">
        <v>4999</v>
      </c>
      <c r="O13">
        <v>0</v>
      </c>
      <c r="S13" t="s">
        <v>104</v>
      </c>
      <c r="U13" t="s">
        <v>101</v>
      </c>
      <c r="V13">
        <v>41184315</v>
      </c>
      <c r="X13">
        <v>24363549000109</v>
      </c>
      <c r="AA13" t="s">
        <v>5314</v>
      </c>
      <c r="AF13" t="s">
        <v>5315</v>
      </c>
      <c r="AL13" t="s">
        <v>105</v>
      </c>
      <c r="AM13" t="s">
        <v>106</v>
      </c>
      <c r="AN13" t="s">
        <v>107</v>
      </c>
      <c r="AO13" t="s">
        <v>339</v>
      </c>
      <c r="AP13">
        <v>14094135</v>
      </c>
      <c r="AQ13" t="s">
        <v>5316</v>
      </c>
      <c r="AR13" t="s">
        <v>5317</v>
      </c>
      <c r="AS13">
        <v>3504</v>
      </c>
      <c r="AU13" t="s">
        <v>108</v>
      </c>
    </row>
    <row r="14" spans="1:47" x14ac:dyDescent="0.25">
      <c r="A14" t="s">
        <v>5605</v>
      </c>
      <c r="B14">
        <v>27542789</v>
      </c>
      <c r="D14" t="s">
        <v>1490</v>
      </c>
      <c r="E14" t="s">
        <v>1491</v>
      </c>
      <c r="F14" t="s">
        <v>62</v>
      </c>
      <c r="G14">
        <v>45604</v>
      </c>
      <c r="I14">
        <v>45604.384652777779</v>
      </c>
      <c r="J14" t="s">
        <v>62</v>
      </c>
      <c r="K14" t="s">
        <v>101</v>
      </c>
      <c r="L14" t="s">
        <v>102</v>
      </c>
      <c r="M14" t="s">
        <v>103</v>
      </c>
      <c r="N14" t="s">
        <v>5017</v>
      </c>
      <c r="O14">
        <v>0</v>
      </c>
      <c r="S14" t="s">
        <v>104</v>
      </c>
      <c r="U14" t="s">
        <v>101</v>
      </c>
      <c r="V14">
        <v>40501830</v>
      </c>
      <c r="X14">
        <v>27659082000137</v>
      </c>
      <c r="Z14" t="s">
        <v>1492</v>
      </c>
      <c r="AA14" t="s">
        <v>1493</v>
      </c>
      <c r="AB14">
        <v>551123624674</v>
      </c>
      <c r="AF14" t="s">
        <v>1494</v>
      </c>
      <c r="AL14" t="s">
        <v>222</v>
      </c>
      <c r="AM14" t="s">
        <v>106</v>
      </c>
      <c r="AN14" t="s">
        <v>107</v>
      </c>
      <c r="AO14" t="s">
        <v>110</v>
      </c>
      <c r="AP14">
        <v>8030230</v>
      </c>
      <c r="AQ14" t="s">
        <v>1495</v>
      </c>
      <c r="AR14" t="s">
        <v>1496</v>
      </c>
      <c r="AS14">
        <v>7</v>
      </c>
      <c r="AU14" t="s">
        <v>261</v>
      </c>
    </row>
    <row r="15" spans="1:47" x14ac:dyDescent="0.25">
      <c r="A15" t="s">
        <v>5605</v>
      </c>
      <c r="B15">
        <v>27543535</v>
      </c>
      <c r="D15" t="s">
        <v>3555</v>
      </c>
      <c r="E15" t="s">
        <v>3556</v>
      </c>
      <c r="F15" t="s">
        <v>62</v>
      </c>
      <c r="G15">
        <v>45604</v>
      </c>
      <c r="I15">
        <v>45604.399988425925</v>
      </c>
      <c r="J15" t="s">
        <v>62</v>
      </c>
      <c r="K15" t="s">
        <v>101</v>
      </c>
      <c r="L15" t="s">
        <v>102</v>
      </c>
      <c r="M15" t="s">
        <v>103</v>
      </c>
      <c r="N15" t="s">
        <v>5017</v>
      </c>
      <c r="O15">
        <v>0</v>
      </c>
      <c r="S15" t="s">
        <v>104</v>
      </c>
      <c r="U15" t="s">
        <v>101</v>
      </c>
      <c r="V15">
        <v>40502310</v>
      </c>
      <c r="X15">
        <v>13039120000144</v>
      </c>
      <c r="Z15" t="s">
        <v>3557</v>
      </c>
      <c r="AF15" t="s">
        <v>3558</v>
      </c>
      <c r="AL15" t="s">
        <v>222</v>
      </c>
      <c r="AM15" t="s">
        <v>106</v>
      </c>
      <c r="AN15" t="s">
        <v>107</v>
      </c>
      <c r="AO15" t="s">
        <v>837</v>
      </c>
      <c r="AP15">
        <v>13240000</v>
      </c>
      <c r="AQ15" t="s">
        <v>3559</v>
      </c>
      <c r="AR15" t="s">
        <v>3560</v>
      </c>
      <c r="AS15">
        <v>0</v>
      </c>
      <c r="AT15" t="s">
        <v>3561</v>
      </c>
      <c r="AU15" t="s">
        <v>1474</v>
      </c>
    </row>
    <row r="16" spans="1:47" x14ac:dyDescent="0.25">
      <c r="A16" t="s">
        <v>5605</v>
      </c>
      <c r="B16">
        <v>27500549</v>
      </c>
      <c r="D16" t="s">
        <v>3745</v>
      </c>
      <c r="E16" t="s">
        <v>3746</v>
      </c>
      <c r="F16" t="s">
        <v>62</v>
      </c>
      <c r="G16">
        <v>45602</v>
      </c>
      <c r="I16">
        <v>45602.732615740744</v>
      </c>
      <c r="J16" t="s">
        <v>62</v>
      </c>
      <c r="K16" t="s">
        <v>101</v>
      </c>
      <c r="L16" t="s">
        <v>102</v>
      </c>
      <c r="M16" t="s">
        <v>103</v>
      </c>
      <c r="N16" t="s">
        <v>5017</v>
      </c>
      <c r="O16">
        <v>0</v>
      </c>
      <c r="S16" t="s">
        <v>104</v>
      </c>
      <c r="U16" t="s">
        <v>101</v>
      </c>
      <c r="V16">
        <v>40466697</v>
      </c>
      <c r="X16">
        <v>9603174000113</v>
      </c>
      <c r="Z16" t="s">
        <v>3747</v>
      </c>
      <c r="AA16" t="s">
        <v>4830</v>
      </c>
      <c r="AB16">
        <v>553534352375</v>
      </c>
      <c r="AF16" t="s">
        <v>3748</v>
      </c>
      <c r="AL16" t="s">
        <v>222</v>
      </c>
      <c r="AM16" t="s">
        <v>106</v>
      </c>
      <c r="AN16" t="s">
        <v>159</v>
      </c>
      <c r="AO16" t="s">
        <v>371</v>
      </c>
      <c r="AP16">
        <v>37640000</v>
      </c>
      <c r="AQ16" t="s">
        <v>161</v>
      </c>
      <c r="AR16" t="s">
        <v>186</v>
      </c>
      <c r="AS16">
        <v>549</v>
      </c>
      <c r="AU16" t="s">
        <v>108</v>
      </c>
    </row>
    <row r="17" spans="1:47" x14ac:dyDescent="0.25">
      <c r="A17" t="s">
        <v>5605</v>
      </c>
      <c r="B17">
        <v>27498682</v>
      </c>
      <c r="D17" t="s">
        <v>3759</v>
      </c>
      <c r="E17" t="s">
        <v>3760</v>
      </c>
      <c r="F17" t="s">
        <v>62</v>
      </c>
      <c r="G17">
        <v>45602</v>
      </c>
      <c r="I17">
        <v>45602.700613425928</v>
      </c>
      <c r="J17" t="s">
        <v>62</v>
      </c>
      <c r="K17" t="s">
        <v>101</v>
      </c>
      <c r="L17" t="s">
        <v>102</v>
      </c>
      <c r="M17" t="s">
        <v>103</v>
      </c>
      <c r="N17" t="s">
        <v>5017</v>
      </c>
      <c r="O17">
        <v>0</v>
      </c>
      <c r="S17" t="s">
        <v>104</v>
      </c>
      <c r="U17" t="s">
        <v>101</v>
      </c>
      <c r="V17">
        <v>40466117</v>
      </c>
      <c r="X17">
        <v>22931823000173</v>
      </c>
      <c r="Z17" t="s">
        <v>3761</v>
      </c>
      <c r="AA17" t="s">
        <v>1975</v>
      </c>
      <c r="AB17">
        <v>551938787789</v>
      </c>
      <c r="AF17" t="s">
        <v>1978</v>
      </c>
      <c r="AL17" t="s">
        <v>222</v>
      </c>
      <c r="AM17" t="s">
        <v>106</v>
      </c>
      <c r="AN17" t="s">
        <v>107</v>
      </c>
      <c r="AO17" t="s">
        <v>1979</v>
      </c>
      <c r="AP17">
        <v>13290000</v>
      </c>
      <c r="AQ17" t="s">
        <v>3762</v>
      </c>
      <c r="AR17" t="s">
        <v>3763</v>
      </c>
      <c r="AS17">
        <v>1337</v>
      </c>
      <c r="AU17" t="s">
        <v>108</v>
      </c>
    </row>
    <row r="18" spans="1:47" x14ac:dyDescent="0.25">
      <c r="A18" t="s">
        <v>5605</v>
      </c>
      <c r="B18">
        <v>28817516</v>
      </c>
      <c r="D18" t="s">
        <v>5320</v>
      </c>
      <c r="E18" t="s">
        <v>5319</v>
      </c>
      <c r="F18" t="s">
        <v>62</v>
      </c>
      <c r="G18">
        <v>45670</v>
      </c>
      <c r="I18">
        <v>45670.548831018517</v>
      </c>
      <c r="J18" t="s">
        <v>62</v>
      </c>
      <c r="K18" t="s">
        <v>101</v>
      </c>
      <c r="L18" t="s">
        <v>102</v>
      </c>
      <c r="M18" t="s">
        <v>103</v>
      </c>
      <c r="N18" t="s">
        <v>5000</v>
      </c>
      <c r="O18">
        <v>0</v>
      </c>
      <c r="S18" t="s">
        <v>104</v>
      </c>
      <c r="U18" t="s">
        <v>101</v>
      </c>
      <c r="V18">
        <v>41184314</v>
      </c>
      <c r="X18">
        <v>3725193000136</v>
      </c>
      <c r="AA18" t="s">
        <v>5321</v>
      </c>
      <c r="AF18" t="s">
        <v>5322</v>
      </c>
      <c r="AL18" t="s">
        <v>105</v>
      </c>
      <c r="AM18" t="s">
        <v>106</v>
      </c>
      <c r="AN18" t="s">
        <v>107</v>
      </c>
      <c r="AO18" t="s">
        <v>179</v>
      </c>
      <c r="AP18">
        <v>8538200</v>
      </c>
      <c r="AQ18" t="s">
        <v>5323</v>
      </c>
      <c r="AR18" t="s">
        <v>5324</v>
      </c>
      <c r="AS18">
        <v>1280</v>
      </c>
      <c r="AU18" t="s">
        <v>108</v>
      </c>
    </row>
    <row r="19" spans="1:47" x14ac:dyDescent="0.25">
      <c r="A19" t="s">
        <v>5605</v>
      </c>
      <c r="B19">
        <v>27498327</v>
      </c>
      <c r="D19" t="s">
        <v>3764</v>
      </c>
      <c r="E19" t="s">
        <v>3765</v>
      </c>
      <c r="F19" t="s">
        <v>62</v>
      </c>
      <c r="G19">
        <v>45602</v>
      </c>
      <c r="I19">
        <v>45602.694085648145</v>
      </c>
      <c r="J19" t="s">
        <v>62</v>
      </c>
      <c r="K19" t="s">
        <v>101</v>
      </c>
      <c r="L19" t="s">
        <v>102</v>
      </c>
      <c r="M19" t="s">
        <v>103</v>
      </c>
      <c r="N19" t="s">
        <v>5017</v>
      </c>
      <c r="O19">
        <v>0</v>
      </c>
      <c r="S19" t="s">
        <v>104</v>
      </c>
      <c r="U19" t="s">
        <v>101</v>
      </c>
      <c r="V19">
        <v>40466003</v>
      </c>
      <c r="X19">
        <v>35083999000164</v>
      </c>
      <c r="Z19" t="s">
        <v>4836</v>
      </c>
      <c r="AA19" t="s">
        <v>3766</v>
      </c>
      <c r="AB19">
        <v>551133370230</v>
      </c>
      <c r="AF19" t="s">
        <v>3767</v>
      </c>
      <c r="AL19" t="s">
        <v>222</v>
      </c>
      <c r="AM19" t="s">
        <v>106</v>
      </c>
      <c r="AN19" t="s">
        <v>107</v>
      </c>
      <c r="AO19" t="s">
        <v>110</v>
      </c>
      <c r="AP19">
        <v>1125000</v>
      </c>
      <c r="AQ19" t="s">
        <v>1354</v>
      </c>
      <c r="AR19" t="s">
        <v>3768</v>
      </c>
      <c r="AS19">
        <v>856</v>
      </c>
      <c r="AU19" t="s">
        <v>108</v>
      </c>
    </row>
    <row r="20" spans="1:47" x14ac:dyDescent="0.25">
      <c r="A20" t="s">
        <v>5605</v>
      </c>
      <c r="B20">
        <v>28663978</v>
      </c>
      <c r="D20" t="s">
        <v>113</v>
      </c>
      <c r="E20" t="s">
        <v>114</v>
      </c>
      <c r="F20" t="s">
        <v>62</v>
      </c>
      <c r="G20">
        <v>45663</v>
      </c>
      <c r="I20">
        <v>45663.390439814815</v>
      </c>
      <c r="J20" t="s">
        <v>62</v>
      </c>
      <c r="K20" t="s">
        <v>101</v>
      </c>
      <c r="L20" t="s">
        <v>102</v>
      </c>
      <c r="M20" t="s">
        <v>103</v>
      </c>
      <c r="N20" t="s">
        <v>5017</v>
      </c>
      <c r="O20">
        <v>0</v>
      </c>
      <c r="S20" t="s">
        <v>104</v>
      </c>
      <c r="U20" t="s">
        <v>101</v>
      </c>
      <c r="V20">
        <v>41071521</v>
      </c>
      <c r="X20">
        <v>4844206000400</v>
      </c>
      <c r="Y20" t="s">
        <v>115</v>
      </c>
      <c r="Z20" t="s">
        <v>116</v>
      </c>
      <c r="AA20" t="s">
        <v>117</v>
      </c>
      <c r="AF20" t="s">
        <v>118</v>
      </c>
      <c r="AL20" t="s">
        <v>119</v>
      </c>
      <c r="AM20" t="s">
        <v>106</v>
      </c>
      <c r="AN20" t="s">
        <v>107</v>
      </c>
      <c r="AO20" t="s">
        <v>120</v>
      </c>
      <c r="AP20">
        <v>13323505</v>
      </c>
      <c r="AQ20" t="s">
        <v>121</v>
      </c>
      <c r="AR20" t="s">
        <v>122</v>
      </c>
      <c r="AS20">
        <v>1920</v>
      </c>
    </row>
    <row r="21" spans="1:47" x14ac:dyDescent="0.25">
      <c r="A21" t="s">
        <v>5605</v>
      </c>
      <c r="B21">
        <v>28663976</v>
      </c>
      <c r="D21" t="s">
        <v>123</v>
      </c>
      <c r="E21" t="s">
        <v>124</v>
      </c>
      <c r="F21" t="s">
        <v>62</v>
      </c>
      <c r="G21">
        <v>45663</v>
      </c>
      <c r="I21">
        <v>45663.390370370369</v>
      </c>
      <c r="J21" t="s">
        <v>62</v>
      </c>
      <c r="K21" t="s">
        <v>101</v>
      </c>
      <c r="L21" t="s">
        <v>102</v>
      </c>
      <c r="M21" t="s">
        <v>103</v>
      </c>
      <c r="N21" t="s">
        <v>5017</v>
      </c>
      <c r="O21">
        <v>0</v>
      </c>
      <c r="S21" t="s">
        <v>104</v>
      </c>
      <c r="U21" t="s">
        <v>101</v>
      </c>
      <c r="V21">
        <v>41071833</v>
      </c>
      <c r="X21">
        <v>26651646000122</v>
      </c>
      <c r="Z21" t="s">
        <v>125</v>
      </c>
      <c r="AA21" t="s">
        <v>126</v>
      </c>
      <c r="AB21">
        <v>556240153540</v>
      </c>
      <c r="AF21" t="s">
        <v>127</v>
      </c>
      <c r="AL21" t="s">
        <v>119</v>
      </c>
      <c r="AM21" t="s">
        <v>106</v>
      </c>
      <c r="AN21" t="s">
        <v>128</v>
      </c>
      <c r="AO21" t="s">
        <v>129</v>
      </c>
      <c r="AP21">
        <v>75132010</v>
      </c>
      <c r="AQ21" t="s">
        <v>130</v>
      </c>
      <c r="AR21" t="s">
        <v>131</v>
      </c>
      <c r="AS21">
        <v>0</v>
      </c>
      <c r="AT21" t="s">
        <v>132</v>
      </c>
    </row>
    <row r="22" spans="1:47" x14ac:dyDescent="0.25">
      <c r="A22" t="s">
        <v>5605</v>
      </c>
      <c r="B22">
        <v>28616263</v>
      </c>
      <c r="D22" t="s">
        <v>375</v>
      </c>
      <c r="E22" t="s">
        <v>376</v>
      </c>
      <c r="F22" t="s">
        <v>62</v>
      </c>
      <c r="G22">
        <v>45656</v>
      </c>
      <c r="I22">
        <v>45656.722812499997</v>
      </c>
      <c r="J22" t="s">
        <v>62</v>
      </c>
      <c r="K22" t="s">
        <v>101</v>
      </c>
      <c r="L22" t="s">
        <v>102</v>
      </c>
      <c r="M22" t="s">
        <v>103</v>
      </c>
      <c r="N22" t="s">
        <v>5017</v>
      </c>
      <c r="O22">
        <v>0</v>
      </c>
      <c r="S22" t="s">
        <v>104</v>
      </c>
      <c r="U22" t="s">
        <v>101</v>
      </c>
      <c r="V22">
        <v>41072314</v>
      </c>
      <c r="X22">
        <v>9182124000100</v>
      </c>
      <c r="Z22" t="s">
        <v>377</v>
      </c>
      <c r="AL22" t="s">
        <v>119</v>
      </c>
      <c r="AM22" t="s">
        <v>106</v>
      </c>
      <c r="AN22" t="s">
        <v>148</v>
      </c>
      <c r="AO22" t="s">
        <v>149</v>
      </c>
      <c r="AP22">
        <v>20540004</v>
      </c>
      <c r="AQ22" t="s">
        <v>378</v>
      </c>
      <c r="AR22" t="s">
        <v>379</v>
      </c>
      <c r="AS22">
        <v>1032</v>
      </c>
      <c r="AT22" t="s">
        <v>380</v>
      </c>
    </row>
    <row r="23" spans="1:47" x14ac:dyDescent="0.25">
      <c r="A23" t="s">
        <v>5605</v>
      </c>
      <c r="B23">
        <v>28816024</v>
      </c>
      <c r="D23" t="s">
        <v>5341</v>
      </c>
      <c r="E23" t="s">
        <v>5340</v>
      </c>
      <c r="F23" t="s">
        <v>62</v>
      </c>
      <c r="G23">
        <v>45670</v>
      </c>
      <c r="I23">
        <v>45670.500034722223</v>
      </c>
      <c r="J23" t="s">
        <v>62</v>
      </c>
      <c r="K23" t="s">
        <v>101</v>
      </c>
      <c r="L23" t="s">
        <v>102</v>
      </c>
      <c r="M23" t="s">
        <v>103</v>
      </c>
      <c r="N23" t="s">
        <v>5000</v>
      </c>
      <c r="O23">
        <v>0</v>
      </c>
      <c r="S23" t="s">
        <v>104</v>
      </c>
      <c r="U23" t="s">
        <v>101</v>
      </c>
      <c r="V23">
        <v>41184312</v>
      </c>
      <c r="X23">
        <v>9512478000175</v>
      </c>
      <c r="AA23" t="s">
        <v>5342</v>
      </c>
      <c r="AF23" t="s">
        <v>5343</v>
      </c>
      <c r="AL23" t="s">
        <v>105</v>
      </c>
      <c r="AM23" t="s">
        <v>106</v>
      </c>
      <c r="AN23" t="s">
        <v>107</v>
      </c>
      <c r="AO23" t="s">
        <v>189</v>
      </c>
      <c r="AP23">
        <v>12236460</v>
      </c>
      <c r="AQ23" t="s">
        <v>5344</v>
      </c>
      <c r="AR23" t="s">
        <v>5345</v>
      </c>
      <c r="AS23">
        <v>954</v>
      </c>
      <c r="AU23" t="s">
        <v>108</v>
      </c>
    </row>
    <row r="24" spans="1:47" x14ac:dyDescent="0.25">
      <c r="A24" t="s">
        <v>5605</v>
      </c>
      <c r="B24">
        <v>28816010</v>
      </c>
      <c r="D24" t="s">
        <v>5335</v>
      </c>
      <c r="E24" t="s">
        <v>5334</v>
      </c>
      <c r="F24" t="s">
        <v>62</v>
      </c>
      <c r="G24">
        <v>45670</v>
      </c>
      <c r="I24">
        <v>45670.499745370369</v>
      </c>
      <c r="J24" t="s">
        <v>62</v>
      </c>
      <c r="K24" t="s">
        <v>101</v>
      </c>
      <c r="L24" t="s">
        <v>102</v>
      </c>
      <c r="M24" t="s">
        <v>103</v>
      </c>
      <c r="N24" t="s">
        <v>5000</v>
      </c>
      <c r="O24">
        <v>0</v>
      </c>
      <c r="S24" t="s">
        <v>104</v>
      </c>
      <c r="U24" t="s">
        <v>101</v>
      </c>
      <c r="V24">
        <v>41184310</v>
      </c>
      <c r="X24">
        <v>7587996000122</v>
      </c>
      <c r="AA24" t="s">
        <v>5336</v>
      </c>
      <c r="AF24" t="s">
        <v>5337</v>
      </c>
      <c r="AL24" t="s">
        <v>105</v>
      </c>
      <c r="AM24" t="s">
        <v>106</v>
      </c>
      <c r="AN24" t="s">
        <v>107</v>
      </c>
      <c r="AO24" t="s">
        <v>249</v>
      </c>
      <c r="AP24">
        <v>13187010</v>
      </c>
      <c r="AQ24" t="s">
        <v>5338</v>
      </c>
      <c r="AR24" t="s">
        <v>5339</v>
      </c>
      <c r="AS24">
        <v>445</v>
      </c>
      <c r="AU24" t="s">
        <v>108</v>
      </c>
    </row>
    <row r="25" spans="1:47" x14ac:dyDescent="0.25">
      <c r="A25" t="s">
        <v>5605</v>
      </c>
      <c r="B25">
        <v>28816008</v>
      </c>
      <c r="D25" t="s">
        <v>5348</v>
      </c>
      <c r="E25" t="s">
        <v>5347</v>
      </c>
      <c r="F25" t="s">
        <v>62</v>
      </c>
      <c r="G25">
        <v>45670</v>
      </c>
      <c r="I25">
        <v>45670.499594907407</v>
      </c>
      <c r="J25" t="s">
        <v>62</v>
      </c>
      <c r="K25" t="s">
        <v>101</v>
      </c>
      <c r="L25" t="s">
        <v>102</v>
      </c>
      <c r="M25" t="s">
        <v>103</v>
      </c>
      <c r="N25" t="s">
        <v>5000</v>
      </c>
      <c r="O25">
        <v>0</v>
      </c>
      <c r="S25" t="s">
        <v>104</v>
      </c>
      <c r="U25" t="s">
        <v>101</v>
      </c>
      <c r="V25">
        <v>41184309</v>
      </c>
      <c r="X25">
        <v>44474528000178</v>
      </c>
      <c r="AA25" t="s">
        <v>5349</v>
      </c>
      <c r="AF25" t="s">
        <v>5350</v>
      </c>
      <c r="AL25" t="s">
        <v>105</v>
      </c>
      <c r="AM25" t="s">
        <v>106</v>
      </c>
      <c r="AN25" t="s">
        <v>107</v>
      </c>
      <c r="AO25" t="s">
        <v>5351</v>
      </c>
      <c r="AP25">
        <v>11720090</v>
      </c>
      <c r="AQ25" t="s">
        <v>5352</v>
      </c>
      <c r="AR25" t="s">
        <v>5353</v>
      </c>
      <c r="AS25">
        <v>1484</v>
      </c>
      <c r="AU25" t="s">
        <v>108</v>
      </c>
    </row>
    <row r="26" spans="1:47" x14ac:dyDescent="0.25">
      <c r="A26" t="s">
        <v>5605</v>
      </c>
      <c r="B26">
        <v>28616253</v>
      </c>
      <c r="D26" t="s">
        <v>381</v>
      </c>
      <c r="E26" t="s">
        <v>382</v>
      </c>
      <c r="F26" t="s">
        <v>62</v>
      </c>
      <c r="G26">
        <v>45656</v>
      </c>
      <c r="I26">
        <v>45656.722129629627</v>
      </c>
      <c r="J26" t="s">
        <v>62</v>
      </c>
      <c r="K26" t="s">
        <v>101</v>
      </c>
      <c r="L26" t="s">
        <v>102</v>
      </c>
      <c r="M26" t="s">
        <v>103</v>
      </c>
      <c r="N26" t="s">
        <v>5017</v>
      </c>
      <c r="O26">
        <v>0</v>
      </c>
      <c r="S26" t="s">
        <v>104</v>
      </c>
      <c r="U26" t="s">
        <v>101</v>
      </c>
      <c r="V26">
        <v>41072311</v>
      </c>
      <c r="X26">
        <v>2141490000171</v>
      </c>
      <c r="Z26" t="s">
        <v>383</v>
      </c>
      <c r="AL26" t="s">
        <v>119</v>
      </c>
      <c r="AM26" t="s">
        <v>106</v>
      </c>
      <c r="AN26" t="s">
        <v>148</v>
      </c>
      <c r="AO26" t="s">
        <v>384</v>
      </c>
      <c r="AP26">
        <v>23900160</v>
      </c>
      <c r="AQ26" t="s">
        <v>161</v>
      </c>
      <c r="AR26" t="s">
        <v>385</v>
      </c>
      <c r="AS26">
        <v>208</v>
      </c>
    </row>
    <row r="27" spans="1:47" x14ac:dyDescent="0.25">
      <c r="A27" t="s">
        <v>5605</v>
      </c>
      <c r="B27">
        <v>28616241</v>
      </c>
      <c r="D27" t="s">
        <v>386</v>
      </c>
      <c r="E27" t="s">
        <v>387</v>
      </c>
      <c r="F27" t="s">
        <v>62</v>
      </c>
      <c r="G27">
        <v>45656</v>
      </c>
      <c r="I27">
        <v>45656.721458333333</v>
      </c>
      <c r="J27" t="s">
        <v>62</v>
      </c>
      <c r="K27" t="s">
        <v>101</v>
      </c>
      <c r="L27" t="s">
        <v>102</v>
      </c>
      <c r="M27" t="s">
        <v>103</v>
      </c>
      <c r="N27" t="s">
        <v>5017</v>
      </c>
      <c r="O27">
        <v>0</v>
      </c>
      <c r="S27" t="s">
        <v>104</v>
      </c>
      <c r="U27" t="s">
        <v>101</v>
      </c>
      <c r="V27">
        <v>41072309</v>
      </c>
      <c r="X27">
        <v>68438563000108</v>
      </c>
      <c r="Z27" t="s">
        <v>388</v>
      </c>
      <c r="AA27" t="s">
        <v>389</v>
      </c>
      <c r="AF27" t="s">
        <v>390</v>
      </c>
      <c r="AL27" t="s">
        <v>119</v>
      </c>
      <c r="AM27" t="s">
        <v>106</v>
      </c>
      <c r="AN27" t="s">
        <v>107</v>
      </c>
      <c r="AO27" t="s">
        <v>279</v>
      </c>
      <c r="AP27">
        <v>9080010</v>
      </c>
      <c r="AQ27" t="s">
        <v>391</v>
      </c>
      <c r="AR27" t="s">
        <v>392</v>
      </c>
      <c r="AS27">
        <v>745</v>
      </c>
    </row>
    <row r="28" spans="1:47" x14ac:dyDescent="0.25">
      <c r="A28" t="s">
        <v>5605</v>
      </c>
      <c r="B28">
        <v>28816003</v>
      </c>
      <c r="D28" t="s">
        <v>5356</v>
      </c>
      <c r="E28" t="s">
        <v>5355</v>
      </c>
      <c r="F28" t="s">
        <v>62</v>
      </c>
      <c r="G28">
        <v>45670</v>
      </c>
      <c r="I28">
        <v>45670.499444444446</v>
      </c>
      <c r="J28" t="s">
        <v>62</v>
      </c>
      <c r="K28" t="s">
        <v>101</v>
      </c>
      <c r="L28" t="s">
        <v>102</v>
      </c>
      <c r="M28" t="s">
        <v>103</v>
      </c>
      <c r="N28" t="s">
        <v>5000</v>
      </c>
      <c r="O28">
        <v>0</v>
      </c>
      <c r="S28" t="s">
        <v>104</v>
      </c>
      <c r="U28" t="s">
        <v>101</v>
      </c>
      <c r="V28">
        <v>41184308</v>
      </c>
      <c r="X28">
        <v>46596536000112</v>
      </c>
      <c r="AA28" t="s">
        <v>5357</v>
      </c>
      <c r="AB28">
        <v>551134533125</v>
      </c>
      <c r="AF28" t="s">
        <v>5358</v>
      </c>
      <c r="AL28" t="s">
        <v>105</v>
      </c>
      <c r="AM28" t="s">
        <v>106</v>
      </c>
      <c r="AN28" t="s">
        <v>107</v>
      </c>
      <c r="AO28" t="s">
        <v>2266</v>
      </c>
      <c r="AP28">
        <v>12042215</v>
      </c>
      <c r="AQ28" t="s">
        <v>5359</v>
      </c>
      <c r="AR28" t="s">
        <v>5360</v>
      </c>
      <c r="AS28">
        <v>71</v>
      </c>
      <c r="AU28" t="s">
        <v>108</v>
      </c>
    </row>
    <row r="29" spans="1:47" x14ac:dyDescent="0.25">
      <c r="A29" t="s">
        <v>5605</v>
      </c>
      <c r="B29">
        <v>28815994</v>
      </c>
      <c r="D29" t="s">
        <v>5362</v>
      </c>
      <c r="E29" t="s">
        <v>5361</v>
      </c>
      <c r="F29" t="s">
        <v>62</v>
      </c>
      <c r="G29">
        <v>45670</v>
      </c>
      <c r="I29">
        <v>45670.499305555553</v>
      </c>
      <c r="J29" t="s">
        <v>62</v>
      </c>
      <c r="K29" t="s">
        <v>101</v>
      </c>
      <c r="L29" t="s">
        <v>102</v>
      </c>
      <c r="M29" t="s">
        <v>103</v>
      </c>
      <c r="N29" t="s">
        <v>5000</v>
      </c>
      <c r="O29">
        <v>0</v>
      </c>
      <c r="S29" t="s">
        <v>104</v>
      </c>
      <c r="U29" t="s">
        <v>101</v>
      </c>
      <c r="V29">
        <v>41184307</v>
      </c>
      <c r="X29">
        <v>8627503000101</v>
      </c>
      <c r="AA29" t="s">
        <v>5363</v>
      </c>
      <c r="AF29" t="s">
        <v>5364</v>
      </c>
      <c r="AL29" t="s">
        <v>105</v>
      </c>
      <c r="AM29" t="s">
        <v>106</v>
      </c>
      <c r="AN29" t="s">
        <v>107</v>
      </c>
      <c r="AO29" t="s">
        <v>5365</v>
      </c>
      <c r="AP29">
        <v>18170000</v>
      </c>
      <c r="AQ29" t="s">
        <v>5366</v>
      </c>
      <c r="AR29" t="s">
        <v>5367</v>
      </c>
      <c r="AS29">
        <v>60</v>
      </c>
      <c r="AU29" t="s">
        <v>108</v>
      </c>
    </row>
    <row r="30" spans="1:47" x14ac:dyDescent="0.25">
      <c r="A30" t="s">
        <v>5605</v>
      </c>
      <c r="B30">
        <v>28815977</v>
      </c>
      <c r="D30" t="s">
        <v>5370</v>
      </c>
      <c r="E30" t="s">
        <v>5369</v>
      </c>
      <c r="F30" t="s">
        <v>62</v>
      </c>
      <c r="G30">
        <v>45670</v>
      </c>
      <c r="I30">
        <v>45670.499074074076</v>
      </c>
      <c r="J30" t="s">
        <v>62</v>
      </c>
      <c r="K30" t="s">
        <v>101</v>
      </c>
      <c r="L30" t="s">
        <v>102</v>
      </c>
      <c r="M30" t="s">
        <v>103</v>
      </c>
      <c r="N30" t="s">
        <v>5000</v>
      </c>
      <c r="O30">
        <v>0</v>
      </c>
      <c r="S30" t="s">
        <v>104</v>
      </c>
      <c r="U30" t="s">
        <v>101</v>
      </c>
      <c r="V30">
        <v>41184372</v>
      </c>
      <c r="X30">
        <v>55675669000175</v>
      </c>
      <c r="AA30" t="s">
        <v>5266</v>
      </c>
      <c r="AF30" t="s">
        <v>5267</v>
      </c>
      <c r="AL30" t="s">
        <v>105</v>
      </c>
      <c r="AM30" t="s">
        <v>106</v>
      </c>
      <c r="AN30" t="s">
        <v>107</v>
      </c>
      <c r="AO30" t="s">
        <v>358</v>
      </c>
      <c r="AP30">
        <v>13058355</v>
      </c>
      <c r="AQ30" t="s">
        <v>5268</v>
      </c>
      <c r="AR30" t="s">
        <v>5269</v>
      </c>
      <c r="AS30">
        <v>45</v>
      </c>
      <c r="AU30" t="s">
        <v>108</v>
      </c>
    </row>
    <row r="31" spans="1:47" x14ac:dyDescent="0.25">
      <c r="A31" t="s">
        <v>5605</v>
      </c>
      <c r="B31">
        <v>27298269</v>
      </c>
      <c r="D31" t="s">
        <v>3352</v>
      </c>
      <c r="E31" t="s">
        <v>5262</v>
      </c>
      <c r="F31" t="s">
        <v>62</v>
      </c>
      <c r="G31">
        <v>45597</v>
      </c>
      <c r="I31">
        <v>45597.497175925928</v>
      </c>
      <c r="J31" t="s">
        <v>255</v>
      </c>
      <c r="K31" t="s">
        <v>101</v>
      </c>
      <c r="L31" t="s">
        <v>102</v>
      </c>
      <c r="M31" t="s">
        <v>103</v>
      </c>
      <c r="N31" t="s">
        <v>155</v>
      </c>
      <c r="O31">
        <v>0</v>
      </c>
      <c r="S31" t="s">
        <v>104</v>
      </c>
      <c r="U31" t="s">
        <v>101</v>
      </c>
      <c r="V31">
        <v>40387105</v>
      </c>
      <c r="X31">
        <v>5131638000185</v>
      </c>
      <c r="Z31" t="s">
        <v>3353</v>
      </c>
      <c r="AF31" t="s">
        <v>3354</v>
      </c>
      <c r="AL31" t="s">
        <v>222</v>
      </c>
      <c r="AM31" t="s">
        <v>106</v>
      </c>
      <c r="AN31" t="s">
        <v>107</v>
      </c>
      <c r="AO31" t="s">
        <v>3355</v>
      </c>
      <c r="AP31">
        <v>17284632</v>
      </c>
      <c r="AQ31" t="s">
        <v>3356</v>
      </c>
      <c r="AR31" t="s">
        <v>3357</v>
      </c>
      <c r="AS31">
        <v>211</v>
      </c>
      <c r="AT31" t="s">
        <v>3358</v>
      </c>
      <c r="AU31" t="s">
        <v>108</v>
      </c>
    </row>
    <row r="32" spans="1:47" x14ac:dyDescent="0.25">
      <c r="A32" t="s">
        <v>5605</v>
      </c>
      <c r="B32">
        <v>28806212</v>
      </c>
      <c r="D32" t="s">
        <v>5379</v>
      </c>
      <c r="E32" t="s">
        <v>5378</v>
      </c>
      <c r="F32" t="s">
        <v>62</v>
      </c>
      <c r="G32">
        <v>45670</v>
      </c>
      <c r="I32">
        <v>45670.347384259258</v>
      </c>
      <c r="J32" t="s">
        <v>62</v>
      </c>
      <c r="K32" t="s">
        <v>101</v>
      </c>
      <c r="L32" t="s">
        <v>102</v>
      </c>
      <c r="M32" t="s">
        <v>103</v>
      </c>
      <c r="N32" t="s">
        <v>5000</v>
      </c>
      <c r="O32">
        <v>0</v>
      </c>
      <c r="S32" t="s">
        <v>104</v>
      </c>
      <c r="U32" t="s">
        <v>101</v>
      </c>
      <c r="V32">
        <v>41184376</v>
      </c>
      <c r="X32">
        <v>55648813000184</v>
      </c>
      <c r="AA32" t="s">
        <v>5122</v>
      </c>
      <c r="AF32" t="s">
        <v>5123</v>
      </c>
      <c r="AL32" t="s">
        <v>105</v>
      </c>
      <c r="AM32" t="s">
        <v>106</v>
      </c>
      <c r="AN32" t="s">
        <v>107</v>
      </c>
      <c r="AO32" t="s">
        <v>110</v>
      </c>
      <c r="AP32">
        <v>1311927</v>
      </c>
      <c r="AQ32" t="s">
        <v>199</v>
      </c>
      <c r="AR32" t="s">
        <v>5124</v>
      </c>
      <c r="AS32">
        <v>1471</v>
      </c>
      <c r="AT32" t="s">
        <v>5125</v>
      </c>
      <c r="AU32" t="s">
        <v>108</v>
      </c>
    </row>
    <row r="33" spans="1:47" x14ac:dyDescent="0.25">
      <c r="A33" t="s">
        <v>5605</v>
      </c>
      <c r="B33">
        <v>28768343</v>
      </c>
      <c r="D33" t="s">
        <v>5011</v>
      </c>
      <c r="E33" t="s">
        <v>5012</v>
      </c>
      <c r="F33" t="s">
        <v>62</v>
      </c>
      <c r="G33">
        <v>45666</v>
      </c>
      <c r="I33">
        <v>45666.685497685183</v>
      </c>
      <c r="J33" t="s">
        <v>62</v>
      </c>
      <c r="K33" t="s">
        <v>101</v>
      </c>
      <c r="L33" t="s">
        <v>102</v>
      </c>
      <c r="M33" t="s">
        <v>103</v>
      </c>
      <c r="N33" t="s">
        <v>5000</v>
      </c>
      <c r="O33">
        <v>0</v>
      </c>
      <c r="S33" t="s">
        <v>104</v>
      </c>
      <c r="U33" t="s">
        <v>101</v>
      </c>
      <c r="V33">
        <v>41058720</v>
      </c>
      <c r="X33">
        <v>4521030000102</v>
      </c>
      <c r="Z33" t="s">
        <v>5013</v>
      </c>
      <c r="AA33" t="s">
        <v>5014</v>
      </c>
      <c r="AB33">
        <v>5511987721717</v>
      </c>
      <c r="AF33" t="s">
        <v>5015</v>
      </c>
      <c r="AL33" t="s">
        <v>222</v>
      </c>
      <c r="AM33" t="s">
        <v>106</v>
      </c>
      <c r="AN33" t="s">
        <v>107</v>
      </c>
      <c r="AO33" t="s">
        <v>110</v>
      </c>
      <c r="AP33">
        <v>1314010</v>
      </c>
      <c r="AQ33" t="s">
        <v>199</v>
      </c>
      <c r="AR33" t="s">
        <v>162</v>
      </c>
      <c r="AS33">
        <v>230</v>
      </c>
    </row>
    <row r="34" spans="1:47" x14ac:dyDescent="0.25">
      <c r="A34" t="s">
        <v>5605</v>
      </c>
      <c r="B34">
        <v>28616236</v>
      </c>
      <c r="D34" t="s">
        <v>393</v>
      </c>
      <c r="E34" t="s">
        <v>394</v>
      </c>
      <c r="F34" t="s">
        <v>62</v>
      </c>
      <c r="G34">
        <v>45656</v>
      </c>
      <c r="I34">
        <v>45656.720902777779</v>
      </c>
      <c r="J34" t="s">
        <v>62</v>
      </c>
      <c r="K34" t="s">
        <v>101</v>
      </c>
      <c r="L34" t="s">
        <v>102</v>
      </c>
      <c r="M34" t="s">
        <v>103</v>
      </c>
      <c r="N34" t="s">
        <v>5017</v>
      </c>
      <c r="O34">
        <v>0</v>
      </c>
      <c r="S34" t="s">
        <v>104</v>
      </c>
      <c r="U34" t="s">
        <v>101</v>
      </c>
      <c r="V34">
        <v>41072304</v>
      </c>
      <c r="X34">
        <v>3096738000192</v>
      </c>
      <c r="Z34" t="s">
        <v>395</v>
      </c>
      <c r="AA34" t="s">
        <v>396</v>
      </c>
      <c r="AB34">
        <v>552124720117</v>
      </c>
      <c r="AL34" t="s">
        <v>119</v>
      </c>
      <c r="AM34" t="s">
        <v>106</v>
      </c>
      <c r="AN34" t="s">
        <v>148</v>
      </c>
      <c r="AO34" t="s">
        <v>149</v>
      </c>
      <c r="AP34">
        <v>21240001</v>
      </c>
      <c r="AQ34" t="s">
        <v>397</v>
      </c>
      <c r="AR34" t="s">
        <v>398</v>
      </c>
      <c r="AS34">
        <v>555</v>
      </c>
      <c r="AT34" t="s">
        <v>399</v>
      </c>
    </row>
    <row r="35" spans="1:47" x14ac:dyDescent="0.25">
      <c r="A35" t="s">
        <v>5605</v>
      </c>
      <c r="B35">
        <v>28767533</v>
      </c>
      <c r="E35" t="s">
        <v>5006</v>
      </c>
      <c r="F35" t="s">
        <v>62</v>
      </c>
      <c r="G35">
        <v>45666</v>
      </c>
      <c r="I35">
        <v>45666.671180555553</v>
      </c>
      <c r="J35" t="s">
        <v>62</v>
      </c>
      <c r="K35" t="s">
        <v>101</v>
      </c>
      <c r="L35" t="s">
        <v>102</v>
      </c>
      <c r="M35" t="s">
        <v>103</v>
      </c>
      <c r="N35" t="s">
        <v>5606</v>
      </c>
      <c r="O35">
        <v>0</v>
      </c>
      <c r="U35" t="s">
        <v>101</v>
      </c>
    </row>
    <row r="36" spans="1:47" x14ac:dyDescent="0.25">
      <c r="A36" t="s">
        <v>5605</v>
      </c>
      <c r="B36">
        <v>28816021</v>
      </c>
      <c r="D36" t="s">
        <v>5607</v>
      </c>
      <c r="E36" t="s">
        <v>5608</v>
      </c>
      <c r="F36" t="s">
        <v>62</v>
      </c>
      <c r="G36">
        <v>45670</v>
      </c>
      <c r="I36">
        <v>45670.499884259261</v>
      </c>
      <c r="J36" t="s">
        <v>62</v>
      </c>
      <c r="K36" t="s">
        <v>101</v>
      </c>
      <c r="L36" t="s">
        <v>102</v>
      </c>
      <c r="M36" t="s">
        <v>103</v>
      </c>
      <c r="N36" t="s">
        <v>5002</v>
      </c>
      <c r="O36">
        <v>0</v>
      </c>
      <c r="S36" t="s">
        <v>104</v>
      </c>
      <c r="U36" t="s">
        <v>101</v>
      </c>
      <c r="V36">
        <v>41184311</v>
      </c>
      <c r="X36">
        <v>32960448000143</v>
      </c>
      <c r="AA36" t="s">
        <v>5609</v>
      </c>
      <c r="AF36" t="s">
        <v>5610</v>
      </c>
      <c r="AL36" t="s">
        <v>105</v>
      </c>
      <c r="AM36" t="s">
        <v>106</v>
      </c>
      <c r="AN36" t="s">
        <v>107</v>
      </c>
      <c r="AO36" t="s">
        <v>2278</v>
      </c>
      <c r="AP36">
        <v>17050500</v>
      </c>
      <c r="AQ36" t="s">
        <v>5611</v>
      </c>
      <c r="AR36" t="s">
        <v>5612</v>
      </c>
      <c r="AS36">
        <v>0</v>
      </c>
      <c r="AU36" t="s">
        <v>108</v>
      </c>
    </row>
    <row r="37" spans="1:47" x14ac:dyDescent="0.25">
      <c r="A37" t="s">
        <v>5605</v>
      </c>
      <c r="B37">
        <v>28663234</v>
      </c>
      <c r="E37" t="s">
        <v>273</v>
      </c>
      <c r="F37" t="s">
        <v>62</v>
      </c>
      <c r="G37">
        <v>45663</v>
      </c>
      <c r="I37">
        <v>45663.375775462962</v>
      </c>
      <c r="J37" t="s">
        <v>62</v>
      </c>
      <c r="K37" t="s">
        <v>101</v>
      </c>
      <c r="L37" t="s">
        <v>102</v>
      </c>
      <c r="M37" t="s">
        <v>103</v>
      </c>
      <c r="N37" t="s">
        <v>5606</v>
      </c>
      <c r="O37">
        <v>0</v>
      </c>
      <c r="U37" t="s">
        <v>101</v>
      </c>
    </row>
    <row r="38" spans="1:47" x14ac:dyDescent="0.25">
      <c r="A38" t="s">
        <v>5605</v>
      </c>
      <c r="B38">
        <v>28806243</v>
      </c>
      <c r="D38" t="s">
        <v>5613</v>
      </c>
      <c r="E38" t="s">
        <v>5614</v>
      </c>
      <c r="F38" t="s">
        <v>62</v>
      </c>
      <c r="G38">
        <v>45670</v>
      </c>
      <c r="I38">
        <v>45670.348136574074</v>
      </c>
      <c r="J38" t="s">
        <v>62</v>
      </c>
      <c r="K38" t="s">
        <v>101</v>
      </c>
      <c r="L38" t="s">
        <v>102</v>
      </c>
      <c r="M38" t="s">
        <v>103</v>
      </c>
      <c r="N38" t="s">
        <v>5002</v>
      </c>
      <c r="O38">
        <v>0</v>
      </c>
      <c r="S38" t="s">
        <v>104</v>
      </c>
      <c r="U38" t="s">
        <v>101</v>
      </c>
      <c r="V38">
        <v>41184377</v>
      </c>
      <c r="X38">
        <v>55645938000150</v>
      </c>
      <c r="AA38" t="s">
        <v>5251</v>
      </c>
      <c r="AF38" t="s">
        <v>5252</v>
      </c>
      <c r="AL38" t="s">
        <v>105</v>
      </c>
      <c r="AM38" t="s">
        <v>106</v>
      </c>
      <c r="AN38" t="s">
        <v>107</v>
      </c>
      <c r="AO38" t="s">
        <v>274</v>
      </c>
      <c r="AP38">
        <v>15803170</v>
      </c>
      <c r="AQ38" t="s">
        <v>5253</v>
      </c>
      <c r="AR38" t="s">
        <v>5254</v>
      </c>
      <c r="AS38">
        <v>132</v>
      </c>
      <c r="AU38" t="s">
        <v>108</v>
      </c>
    </row>
    <row r="39" spans="1:47" x14ac:dyDescent="0.25">
      <c r="A39" t="s">
        <v>5605</v>
      </c>
      <c r="B39">
        <v>28663227</v>
      </c>
      <c r="E39" t="s">
        <v>276</v>
      </c>
      <c r="F39" t="s">
        <v>62</v>
      </c>
      <c r="G39">
        <v>45663</v>
      </c>
      <c r="I39">
        <v>45663.375636574077</v>
      </c>
      <c r="J39" t="s">
        <v>62</v>
      </c>
      <c r="K39" t="s">
        <v>101</v>
      </c>
      <c r="L39" t="s">
        <v>102</v>
      </c>
      <c r="M39" t="s">
        <v>103</v>
      </c>
      <c r="N39" t="s">
        <v>5606</v>
      </c>
      <c r="O39">
        <v>0</v>
      </c>
      <c r="U39" t="s">
        <v>101</v>
      </c>
    </row>
    <row r="40" spans="1:47" x14ac:dyDescent="0.25">
      <c r="A40" t="s">
        <v>5605</v>
      </c>
      <c r="B40">
        <v>28846700</v>
      </c>
      <c r="D40" t="s">
        <v>5615</v>
      </c>
      <c r="E40" t="s">
        <v>5616</v>
      </c>
      <c r="F40" t="s">
        <v>62</v>
      </c>
      <c r="G40">
        <v>45671</v>
      </c>
      <c r="I40">
        <v>45671.551620370374</v>
      </c>
      <c r="J40" t="s">
        <v>62</v>
      </c>
      <c r="K40" t="s">
        <v>101</v>
      </c>
      <c r="L40" t="s">
        <v>102</v>
      </c>
      <c r="M40" t="s">
        <v>103</v>
      </c>
      <c r="N40" t="s">
        <v>5002</v>
      </c>
      <c r="O40">
        <v>0</v>
      </c>
      <c r="S40" t="s">
        <v>104</v>
      </c>
      <c r="U40" t="s">
        <v>101</v>
      </c>
      <c r="V40">
        <v>41184375</v>
      </c>
      <c r="X40">
        <v>55647289000127</v>
      </c>
      <c r="AA40" t="s">
        <v>5126</v>
      </c>
      <c r="AF40" t="s">
        <v>5127</v>
      </c>
      <c r="AL40" t="s">
        <v>105</v>
      </c>
      <c r="AM40" t="s">
        <v>106</v>
      </c>
      <c r="AN40" t="s">
        <v>107</v>
      </c>
      <c r="AO40" t="s">
        <v>5128</v>
      </c>
      <c r="AP40">
        <v>14680000</v>
      </c>
      <c r="AQ40" t="s">
        <v>5129</v>
      </c>
      <c r="AR40" t="s">
        <v>5130</v>
      </c>
      <c r="AS40">
        <v>415</v>
      </c>
      <c r="AU40" t="s">
        <v>108</v>
      </c>
    </row>
    <row r="41" spans="1:47" x14ac:dyDescent="0.25">
      <c r="A41" t="s">
        <v>5605</v>
      </c>
      <c r="B41">
        <v>28846674</v>
      </c>
      <c r="D41" t="s">
        <v>5617</v>
      </c>
      <c r="E41" t="s">
        <v>5618</v>
      </c>
      <c r="F41" t="s">
        <v>62</v>
      </c>
      <c r="G41">
        <v>45671</v>
      </c>
      <c r="I41">
        <v>45671.550856481481</v>
      </c>
      <c r="J41" t="s">
        <v>62</v>
      </c>
      <c r="K41" t="s">
        <v>101</v>
      </c>
      <c r="L41" t="s">
        <v>102</v>
      </c>
      <c r="M41" t="s">
        <v>103</v>
      </c>
      <c r="N41" t="s">
        <v>5002</v>
      </c>
      <c r="O41">
        <v>0</v>
      </c>
      <c r="S41" t="s">
        <v>104</v>
      </c>
      <c r="U41" t="s">
        <v>101</v>
      </c>
      <c r="V41">
        <v>41184373</v>
      </c>
      <c r="X41">
        <v>55664963000181</v>
      </c>
      <c r="AA41" t="s">
        <v>5135</v>
      </c>
      <c r="AF41" t="s">
        <v>5136</v>
      </c>
      <c r="AL41" t="s">
        <v>105</v>
      </c>
      <c r="AM41" t="s">
        <v>106</v>
      </c>
      <c r="AN41" t="s">
        <v>107</v>
      </c>
      <c r="AO41" t="s">
        <v>279</v>
      </c>
      <c r="AP41">
        <v>9260090</v>
      </c>
      <c r="AQ41" t="s">
        <v>5137</v>
      </c>
      <c r="AR41" t="s">
        <v>5138</v>
      </c>
      <c r="AS41">
        <v>397</v>
      </c>
      <c r="AU41" t="s">
        <v>108</v>
      </c>
    </row>
    <row r="42" spans="1:47" x14ac:dyDescent="0.25">
      <c r="A42" t="s">
        <v>5605</v>
      </c>
      <c r="B42">
        <v>28663157</v>
      </c>
      <c r="E42" t="s">
        <v>278</v>
      </c>
      <c r="F42" t="s">
        <v>62</v>
      </c>
      <c r="G42">
        <v>45663</v>
      </c>
      <c r="I42">
        <v>45663.373437499999</v>
      </c>
      <c r="J42" t="s">
        <v>62</v>
      </c>
      <c r="K42" t="s">
        <v>101</v>
      </c>
      <c r="L42" t="s">
        <v>102</v>
      </c>
      <c r="M42" t="s">
        <v>103</v>
      </c>
      <c r="N42" t="s">
        <v>5606</v>
      </c>
      <c r="O42">
        <v>0</v>
      </c>
      <c r="U42" t="s">
        <v>101</v>
      </c>
    </row>
    <row r="43" spans="1:47" x14ac:dyDescent="0.25">
      <c r="A43" t="s">
        <v>5605</v>
      </c>
      <c r="B43">
        <v>28846590</v>
      </c>
      <c r="D43" t="s">
        <v>5619</v>
      </c>
      <c r="E43" t="s">
        <v>5620</v>
      </c>
      <c r="F43" t="s">
        <v>62</v>
      </c>
      <c r="G43">
        <v>45671</v>
      </c>
      <c r="I43">
        <v>45671.548009259262</v>
      </c>
      <c r="J43" t="s">
        <v>62</v>
      </c>
      <c r="K43" t="s">
        <v>101</v>
      </c>
      <c r="L43" t="s">
        <v>102</v>
      </c>
      <c r="M43" t="s">
        <v>103</v>
      </c>
      <c r="N43" t="s">
        <v>5002</v>
      </c>
      <c r="O43">
        <v>0</v>
      </c>
      <c r="S43" t="s">
        <v>104</v>
      </c>
      <c r="U43" t="s">
        <v>101</v>
      </c>
      <c r="V43">
        <v>41184374</v>
      </c>
      <c r="X43">
        <v>55669727000158</v>
      </c>
      <c r="AA43" t="s">
        <v>5131</v>
      </c>
      <c r="AB43">
        <v>55000000000000</v>
      </c>
      <c r="AF43" t="s">
        <v>5132</v>
      </c>
      <c r="AL43" t="s">
        <v>105</v>
      </c>
      <c r="AM43" t="s">
        <v>106</v>
      </c>
      <c r="AN43" t="s">
        <v>107</v>
      </c>
      <c r="AO43" t="s">
        <v>110</v>
      </c>
      <c r="AP43">
        <v>5125000</v>
      </c>
      <c r="AQ43" t="s">
        <v>5133</v>
      </c>
      <c r="AR43" t="s">
        <v>5134</v>
      </c>
      <c r="AS43">
        <v>253</v>
      </c>
      <c r="AU43" t="s">
        <v>108</v>
      </c>
    </row>
    <row r="44" spans="1:47" x14ac:dyDescent="0.25">
      <c r="A44" t="s">
        <v>5605</v>
      </c>
      <c r="B44">
        <v>28663224</v>
      </c>
      <c r="E44" t="s">
        <v>277</v>
      </c>
      <c r="F44" t="s">
        <v>62</v>
      </c>
      <c r="G44">
        <v>45663</v>
      </c>
      <c r="I44">
        <v>45663.375567129631</v>
      </c>
      <c r="J44" t="s">
        <v>62</v>
      </c>
      <c r="K44" t="s">
        <v>101</v>
      </c>
      <c r="L44" t="s">
        <v>102</v>
      </c>
      <c r="M44" t="s">
        <v>103</v>
      </c>
      <c r="N44" t="s">
        <v>5606</v>
      </c>
      <c r="O44">
        <v>0</v>
      </c>
      <c r="U44" t="s">
        <v>101</v>
      </c>
    </row>
    <row r="45" spans="1:47" x14ac:dyDescent="0.25">
      <c r="A45" t="s">
        <v>5605</v>
      </c>
      <c r="B45">
        <v>28663229</v>
      </c>
      <c r="E45" t="s">
        <v>275</v>
      </c>
      <c r="F45" t="s">
        <v>62</v>
      </c>
      <c r="G45">
        <v>45663</v>
      </c>
      <c r="I45">
        <v>45663.375706018516</v>
      </c>
      <c r="J45" t="s">
        <v>62</v>
      </c>
      <c r="K45" t="s">
        <v>101</v>
      </c>
      <c r="L45" t="s">
        <v>102</v>
      </c>
      <c r="M45" t="s">
        <v>103</v>
      </c>
      <c r="N45" t="s">
        <v>5606</v>
      </c>
      <c r="O45">
        <v>0</v>
      </c>
      <c r="U45" t="s">
        <v>101</v>
      </c>
    </row>
    <row r="46" spans="1:47" x14ac:dyDescent="0.25">
      <c r="A46" t="s">
        <v>5605</v>
      </c>
      <c r="B46">
        <v>28614724</v>
      </c>
      <c r="D46" t="s">
        <v>400</v>
      </c>
      <c r="E46" t="s">
        <v>401</v>
      </c>
      <c r="F46" t="s">
        <v>62</v>
      </c>
      <c r="G46">
        <v>45656</v>
      </c>
      <c r="I46">
        <v>45656.715358796297</v>
      </c>
      <c r="J46" t="s">
        <v>62</v>
      </c>
      <c r="K46" t="s">
        <v>101</v>
      </c>
      <c r="L46" t="s">
        <v>102</v>
      </c>
      <c r="M46" t="s">
        <v>103</v>
      </c>
      <c r="N46" t="s">
        <v>5017</v>
      </c>
      <c r="O46">
        <v>0</v>
      </c>
      <c r="S46" t="s">
        <v>104</v>
      </c>
      <c r="U46" t="s">
        <v>101</v>
      </c>
      <c r="V46">
        <v>41071950</v>
      </c>
      <c r="X46">
        <v>3753945000415</v>
      </c>
      <c r="Z46" t="s">
        <v>402</v>
      </c>
      <c r="AA46" t="s">
        <v>403</v>
      </c>
      <c r="AB46">
        <v>558235229900</v>
      </c>
      <c r="AF46" t="s">
        <v>404</v>
      </c>
      <c r="AL46" t="s">
        <v>119</v>
      </c>
      <c r="AM46" t="s">
        <v>106</v>
      </c>
      <c r="AN46" t="s">
        <v>405</v>
      </c>
      <c r="AO46" t="s">
        <v>406</v>
      </c>
      <c r="AP46">
        <v>49170000</v>
      </c>
      <c r="AQ46" t="s">
        <v>407</v>
      </c>
      <c r="AR46" t="s">
        <v>408</v>
      </c>
      <c r="AS46">
        <v>0</v>
      </c>
      <c r="AT46" t="s">
        <v>409</v>
      </c>
    </row>
    <row r="47" spans="1:47" x14ac:dyDescent="0.25">
      <c r="A47" t="s">
        <v>5605</v>
      </c>
      <c r="B47">
        <v>28806813</v>
      </c>
      <c r="D47" t="s">
        <v>5391</v>
      </c>
      <c r="E47" t="s">
        <v>5390</v>
      </c>
      <c r="F47" t="s">
        <v>62</v>
      </c>
      <c r="G47">
        <v>45670</v>
      </c>
      <c r="I47">
        <v>45670.361701388887</v>
      </c>
      <c r="J47" t="s">
        <v>62</v>
      </c>
      <c r="K47" t="s">
        <v>101</v>
      </c>
      <c r="L47" t="s">
        <v>102</v>
      </c>
      <c r="M47" t="s">
        <v>103</v>
      </c>
      <c r="N47" t="s">
        <v>5000</v>
      </c>
      <c r="O47">
        <v>0</v>
      </c>
      <c r="S47" t="s">
        <v>104</v>
      </c>
      <c r="U47" t="s">
        <v>101</v>
      </c>
      <c r="V47">
        <v>41184304</v>
      </c>
      <c r="X47">
        <v>34174815000109</v>
      </c>
      <c r="AA47" t="s">
        <v>5392</v>
      </c>
      <c r="AF47" t="s">
        <v>5393</v>
      </c>
      <c r="AL47" t="s">
        <v>105</v>
      </c>
      <c r="AM47" t="s">
        <v>106</v>
      </c>
      <c r="AN47" t="s">
        <v>107</v>
      </c>
      <c r="AO47" t="s">
        <v>179</v>
      </c>
      <c r="AP47">
        <v>8506330</v>
      </c>
      <c r="AQ47" t="s">
        <v>5394</v>
      </c>
      <c r="AR47" t="s">
        <v>5395</v>
      </c>
      <c r="AS47">
        <v>230</v>
      </c>
      <c r="AU47" t="s">
        <v>108</v>
      </c>
    </row>
    <row r="48" spans="1:47" x14ac:dyDescent="0.25">
      <c r="A48" t="s">
        <v>5605</v>
      </c>
      <c r="B48">
        <v>28806810</v>
      </c>
      <c r="D48" t="s">
        <v>5384</v>
      </c>
      <c r="E48" t="s">
        <v>5383</v>
      </c>
      <c r="F48" t="s">
        <v>62</v>
      </c>
      <c r="G48">
        <v>45670</v>
      </c>
      <c r="I48">
        <v>45670.361643518518</v>
      </c>
      <c r="J48" t="s">
        <v>62</v>
      </c>
      <c r="K48" t="s">
        <v>101</v>
      </c>
      <c r="L48" t="s">
        <v>102</v>
      </c>
      <c r="M48" t="s">
        <v>103</v>
      </c>
      <c r="N48" t="s">
        <v>5000</v>
      </c>
      <c r="O48">
        <v>0</v>
      </c>
      <c r="S48" t="s">
        <v>104</v>
      </c>
      <c r="U48" t="s">
        <v>101</v>
      </c>
      <c r="V48">
        <v>41184303</v>
      </c>
      <c r="X48">
        <v>25302677000105</v>
      </c>
      <c r="AA48" t="s">
        <v>5385</v>
      </c>
      <c r="AF48" t="s">
        <v>5386</v>
      </c>
      <c r="AL48" t="s">
        <v>105</v>
      </c>
      <c r="AM48" t="s">
        <v>106</v>
      </c>
      <c r="AN48" t="s">
        <v>107</v>
      </c>
      <c r="AO48" t="s">
        <v>5387</v>
      </c>
      <c r="AP48">
        <v>13834899</v>
      </c>
      <c r="AQ48" t="s">
        <v>5388</v>
      </c>
      <c r="AR48" t="s">
        <v>5389</v>
      </c>
      <c r="AS48">
        <v>0</v>
      </c>
      <c r="AT48" t="s">
        <v>847</v>
      </c>
      <c r="AU48" t="s">
        <v>108</v>
      </c>
    </row>
    <row r="49" spans="1:47" x14ac:dyDescent="0.25">
      <c r="A49" t="s">
        <v>5605</v>
      </c>
      <c r="B49">
        <v>28614674</v>
      </c>
      <c r="D49" t="s">
        <v>410</v>
      </c>
      <c r="E49" t="s">
        <v>411</v>
      </c>
      <c r="F49" t="s">
        <v>62</v>
      </c>
      <c r="G49">
        <v>45656</v>
      </c>
      <c r="I49">
        <v>45656.713275462964</v>
      </c>
      <c r="J49" t="s">
        <v>62</v>
      </c>
      <c r="K49" t="s">
        <v>101</v>
      </c>
      <c r="L49" t="s">
        <v>102</v>
      </c>
      <c r="M49" t="s">
        <v>103</v>
      </c>
      <c r="N49" t="s">
        <v>5017</v>
      </c>
      <c r="O49">
        <v>0</v>
      </c>
      <c r="S49" t="s">
        <v>104</v>
      </c>
      <c r="U49" t="s">
        <v>101</v>
      </c>
      <c r="V49">
        <v>41071936</v>
      </c>
      <c r="X49">
        <v>50264646000154</v>
      </c>
      <c r="Z49" t="s">
        <v>412</v>
      </c>
      <c r="AA49" t="s">
        <v>413</v>
      </c>
      <c r="AF49" t="s">
        <v>414</v>
      </c>
      <c r="AL49" t="s">
        <v>119</v>
      </c>
      <c r="AM49" t="s">
        <v>106</v>
      </c>
      <c r="AN49" t="s">
        <v>148</v>
      </c>
      <c r="AO49" t="s">
        <v>415</v>
      </c>
      <c r="AP49">
        <v>27338800</v>
      </c>
      <c r="AQ49" t="s">
        <v>416</v>
      </c>
      <c r="AR49" t="s">
        <v>417</v>
      </c>
      <c r="AS49">
        <v>596</v>
      </c>
    </row>
    <row r="50" spans="1:47" x14ac:dyDescent="0.25">
      <c r="A50" t="s">
        <v>5605</v>
      </c>
      <c r="B50">
        <v>28768345</v>
      </c>
      <c r="D50" t="s">
        <v>5007</v>
      </c>
      <c r="E50" t="s">
        <v>5008</v>
      </c>
      <c r="F50" t="s">
        <v>62</v>
      </c>
      <c r="G50">
        <v>45666</v>
      </c>
      <c r="I50">
        <v>45666.685543981483</v>
      </c>
      <c r="J50" t="s">
        <v>62</v>
      </c>
      <c r="K50" t="s">
        <v>101</v>
      </c>
      <c r="L50" t="s">
        <v>102</v>
      </c>
      <c r="M50" t="s">
        <v>103</v>
      </c>
      <c r="N50" t="s">
        <v>5000</v>
      </c>
      <c r="O50">
        <v>0</v>
      </c>
      <c r="S50" t="s">
        <v>104</v>
      </c>
      <c r="U50" t="s">
        <v>101</v>
      </c>
      <c r="V50">
        <v>41063408</v>
      </c>
      <c r="X50">
        <v>26634186000124</v>
      </c>
      <c r="AF50" t="s">
        <v>5009</v>
      </c>
      <c r="AL50" t="s">
        <v>222</v>
      </c>
      <c r="AM50" t="s">
        <v>106</v>
      </c>
      <c r="AN50" t="s">
        <v>107</v>
      </c>
      <c r="AO50" t="s">
        <v>743</v>
      </c>
      <c r="AP50">
        <v>6715867</v>
      </c>
      <c r="AQ50" t="s">
        <v>2407</v>
      </c>
      <c r="AR50" t="s">
        <v>2147</v>
      </c>
      <c r="AS50">
        <v>260</v>
      </c>
      <c r="AT50" t="s">
        <v>5010</v>
      </c>
    </row>
    <row r="51" spans="1:47" x14ac:dyDescent="0.25">
      <c r="A51" t="s">
        <v>5605</v>
      </c>
      <c r="B51">
        <v>28806773</v>
      </c>
      <c r="D51" t="s">
        <v>5398</v>
      </c>
      <c r="E51" t="s">
        <v>5397</v>
      </c>
      <c r="F51" t="s">
        <v>62</v>
      </c>
      <c r="G51">
        <v>45670</v>
      </c>
      <c r="I51">
        <v>45670.360381944447</v>
      </c>
      <c r="J51" t="s">
        <v>62</v>
      </c>
      <c r="K51" t="s">
        <v>101</v>
      </c>
      <c r="L51" t="s">
        <v>102</v>
      </c>
      <c r="M51" t="s">
        <v>103</v>
      </c>
      <c r="N51" t="s">
        <v>5000</v>
      </c>
      <c r="O51">
        <v>0</v>
      </c>
      <c r="S51" t="s">
        <v>104</v>
      </c>
      <c r="U51" t="s">
        <v>101</v>
      </c>
      <c r="V51">
        <v>41184302</v>
      </c>
      <c r="X51">
        <v>21053032000125</v>
      </c>
      <c r="AA51" t="s">
        <v>5399</v>
      </c>
      <c r="AF51" t="s">
        <v>5400</v>
      </c>
      <c r="AL51" t="s">
        <v>105</v>
      </c>
      <c r="AM51" t="s">
        <v>106</v>
      </c>
      <c r="AN51" t="s">
        <v>107</v>
      </c>
      <c r="AO51" t="s">
        <v>5401</v>
      </c>
      <c r="AP51">
        <v>14300001</v>
      </c>
      <c r="AQ51" t="s">
        <v>5402</v>
      </c>
      <c r="AR51" t="s">
        <v>5403</v>
      </c>
      <c r="AS51">
        <v>913</v>
      </c>
      <c r="AU51" t="s">
        <v>108</v>
      </c>
    </row>
    <row r="52" spans="1:47" x14ac:dyDescent="0.25">
      <c r="A52" t="s">
        <v>5605</v>
      </c>
      <c r="B52">
        <v>28806768</v>
      </c>
      <c r="D52" t="s">
        <v>5412</v>
      </c>
      <c r="E52" t="s">
        <v>5411</v>
      </c>
      <c r="F52" t="s">
        <v>62</v>
      </c>
      <c r="G52">
        <v>45670</v>
      </c>
      <c r="I52">
        <v>45670.360254629632</v>
      </c>
      <c r="J52" t="s">
        <v>62</v>
      </c>
      <c r="K52" t="s">
        <v>101</v>
      </c>
      <c r="L52" t="s">
        <v>102</v>
      </c>
      <c r="M52" t="s">
        <v>103</v>
      </c>
      <c r="N52" t="s">
        <v>5000</v>
      </c>
      <c r="O52">
        <v>0</v>
      </c>
      <c r="S52" t="s">
        <v>104</v>
      </c>
      <c r="U52" t="s">
        <v>101</v>
      </c>
      <c r="V52">
        <v>41184371</v>
      </c>
      <c r="X52">
        <v>55663654000197</v>
      </c>
      <c r="AF52" t="s">
        <v>5139</v>
      </c>
      <c r="AL52" t="s">
        <v>105</v>
      </c>
      <c r="AM52" t="s">
        <v>106</v>
      </c>
      <c r="AN52" t="s">
        <v>107</v>
      </c>
      <c r="AO52" t="s">
        <v>292</v>
      </c>
      <c r="AP52">
        <v>13211223</v>
      </c>
      <c r="AQ52" t="s">
        <v>5140</v>
      </c>
      <c r="AR52" t="s">
        <v>5141</v>
      </c>
      <c r="AS52">
        <v>72</v>
      </c>
      <c r="AU52" t="s">
        <v>108</v>
      </c>
    </row>
    <row r="53" spans="1:47" x14ac:dyDescent="0.25">
      <c r="A53" t="s">
        <v>5605</v>
      </c>
      <c r="B53">
        <v>28806758</v>
      </c>
      <c r="D53" t="s">
        <v>5415</v>
      </c>
      <c r="E53" t="s">
        <v>5414</v>
      </c>
      <c r="F53" t="s">
        <v>62</v>
      </c>
      <c r="G53">
        <v>45670</v>
      </c>
      <c r="I53">
        <v>45670.360115740739</v>
      </c>
      <c r="J53" t="s">
        <v>62</v>
      </c>
      <c r="K53" t="s">
        <v>101</v>
      </c>
      <c r="L53" t="s">
        <v>102</v>
      </c>
      <c r="M53" t="s">
        <v>103</v>
      </c>
      <c r="N53" t="s">
        <v>5000</v>
      </c>
      <c r="O53">
        <v>0</v>
      </c>
      <c r="S53" t="s">
        <v>104</v>
      </c>
      <c r="U53" t="s">
        <v>101</v>
      </c>
      <c r="V53">
        <v>41184370</v>
      </c>
      <c r="X53">
        <v>13349759000126</v>
      </c>
      <c r="AA53" t="s">
        <v>5142</v>
      </c>
      <c r="AB53">
        <v>551632129113</v>
      </c>
      <c r="AF53" t="s">
        <v>5143</v>
      </c>
      <c r="AL53" t="s">
        <v>105</v>
      </c>
      <c r="AM53" t="s">
        <v>106</v>
      </c>
      <c r="AN53" t="s">
        <v>107</v>
      </c>
      <c r="AO53" t="s">
        <v>5144</v>
      </c>
      <c r="AP53">
        <v>14883418</v>
      </c>
      <c r="AQ53" t="s">
        <v>5145</v>
      </c>
      <c r="AR53" t="s">
        <v>5146</v>
      </c>
      <c r="AS53">
        <v>221</v>
      </c>
      <c r="AU53" t="s">
        <v>108</v>
      </c>
    </row>
    <row r="54" spans="1:47" x14ac:dyDescent="0.25">
      <c r="A54" t="s">
        <v>5605</v>
      </c>
      <c r="B54">
        <v>28614498</v>
      </c>
      <c r="D54" t="s">
        <v>418</v>
      </c>
      <c r="E54" t="s">
        <v>419</v>
      </c>
      <c r="F54" t="s">
        <v>62</v>
      </c>
      <c r="G54">
        <v>45656</v>
      </c>
      <c r="I54">
        <v>45656.704513888886</v>
      </c>
      <c r="J54" t="s">
        <v>62</v>
      </c>
      <c r="K54" t="s">
        <v>101</v>
      </c>
      <c r="L54" t="s">
        <v>102</v>
      </c>
      <c r="M54" t="s">
        <v>103</v>
      </c>
      <c r="N54" t="s">
        <v>5017</v>
      </c>
      <c r="O54">
        <v>0</v>
      </c>
      <c r="S54" t="s">
        <v>104</v>
      </c>
      <c r="U54" t="s">
        <v>101</v>
      </c>
      <c r="V54">
        <v>41071860</v>
      </c>
      <c r="X54">
        <v>12351283000103</v>
      </c>
      <c r="Z54" t="s">
        <v>420</v>
      </c>
      <c r="AA54" t="s">
        <v>421</v>
      </c>
      <c r="AF54" t="s">
        <v>422</v>
      </c>
      <c r="AL54" t="s">
        <v>119</v>
      </c>
      <c r="AM54" t="s">
        <v>106</v>
      </c>
      <c r="AN54" t="s">
        <v>148</v>
      </c>
      <c r="AO54" t="s">
        <v>423</v>
      </c>
      <c r="AP54">
        <v>28623000</v>
      </c>
      <c r="AQ54" t="s">
        <v>424</v>
      </c>
      <c r="AR54" t="s">
        <v>425</v>
      </c>
      <c r="AS54">
        <v>390</v>
      </c>
      <c r="AT54" t="s">
        <v>426</v>
      </c>
    </row>
    <row r="55" spans="1:47" x14ac:dyDescent="0.25">
      <c r="A55" t="s">
        <v>5605</v>
      </c>
      <c r="B55">
        <v>28614478</v>
      </c>
      <c r="D55" t="s">
        <v>427</v>
      </c>
      <c r="E55" t="s">
        <v>428</v>
      </c>
      <c r="F55" t="s">
        <v>62</v>
      </c>
      <c r="G55">
        <v>45656</v>
      </c>
      <c r="I55">
        <v>45656.703240740739</v>
      </c>
      <c r="J55" t="s">
        <v>62</v>
      </c>
      <c r="K55" t="s">
        <v>101</v>
      </c>
      <c r="L55" t="s">
        <v>102</v>
      </c>
      <c r="M55" t="s">
        <v>103</v>
      </c>
      <c r="N55" t="s">
        <v>5017</v>
      </c>
      <c r="O55">
        <v>0</v>
      </c>
      <c r="S55" t="s">
        <v>104</v>
      </c>
      <c r="U55" t="s">
        <v>101</v>
      </c>
      <c r="V55">
        <v>41071845</v>
      </c>
      <c r="X55">
        <v>35475181000197</v>
      </c>
      <c r="Z55" t="s">
        <v>429</v>
      </c>
      <c r="AA55" t="s">
        <v>430</v>
      </c>
      <c r="AF55" t="s">
        <v>431</v>
      </c>
      <c r="AL55" t="s">
        <v>119</v>
      </c>
      <c r="AM55" t="s">
        <v>106</v>
      </c>
      <c r="AN55" t="s">
        <v>432</v>
      </c>
      <c r="AO55" t="s">
        <v>433</v>
      </c>
      <c r="AP55">
        <v>59030600</v>
      </c>
      <c r="AQ55" t="s">
        <v>434</v>
      </c>
      <c r="AR55" t="s">
        <v>435</v>
      </c>
      <c r="AS55">
        <v>1419</v>
      </c>
    </row>
    <row r="56" spans="1:47" x14ac:dyDescent="0.25">
      <c r="A56" t="s">
        <v>5605</v>
      </c>
      <c r="B56">
        <v>28614464</v>
      </c>
      <c r="D56" t="s">
        <v>436</v>
      </c>
      <c r="E56" t="s">
        <v>437</v>
      </c>
      <c r="F56" t="s">
        <v>62</v>
      </c>
      <c r="G56">
        <v>45656</v>
      </c>
      <c r="I56">
        <v>45656.702557870369</v>
      </c>
      <c r="J56" t="s">
        <v>62</v>
      </c>
      <c r="K56" t="s">
        <v>101</v>
      </c>
      <c r="L56" t="s">
        <v>102</v>
      </c>
      <c r="M56" t="s">
        <v>103</v>
      </c>
      <c r="N56" t="s">
        <v>5017</v>
      </c>
      <c r="O56">
        <v>0</v>
      </c>
      <c r="S56" t="s">
        <v>104</v>
      </c>
      <c r="U56" t="s">
        <v>101</v>
      </c>
      <c r="V56">
        <v>41071842</v>
      </c>
      <c r="X56">
        <v>33188637000102</v>
      </c>
      <c r="Z56" t="s">
        <v>438</v>
      </c>
      <c r="AA56" t="s">
        <v>439</v>
      </c>
      <c r="AL56" t="s">
        <v>119</v>
      </c>
      <c r="AM56" t="s">
        <v>106</v>
      </c>
      <c r="AN56" t="s">
        <v>440</v>
      </c>
      <c r="AO56" t="s">
        <v>441</v>
      </c>
      <c r="AP56">
        <v>89066003</v>
      </c>
      <c r="AQ56" t="s">
        <v>442</v>
      </c>
      <c r="AR56" t="s">
        <v>443</v>
      </c>
      <c r="AS56">
        <v>1831</v>
      </c>
      <c r="AT56" t="s">
        <v>444</v>
      </c>
    </row>
    <row r="57" spans="1:47" x14ac:dyDescent="0.25">
      <c r="A57" t="s">
        <v>5605</v>
      </c>
      <c r="B57">
        <v>28614387</v>
      </c>
      <c r="D57" t="s">
        <v>445</v>
      </c>
      <c r="E57" t="s">
        <v>446</v>
      </c>
      <c r="F57" t="s">
        <v>62</v>
      </c>
      <c r="G57">
        <v>45656</v>
      </c>
      <c r="I57">
        <v>45656.699548611112</v>
      </c>
      <c r="J57" t="s">
        <v>62</v>
      </c>
      <c r="K57" t="s">
        <v>101</v>
      </c>
      <c r="L57" t="s">
        <v>102</v>
      </c>
      <c r="M57" t="s">
        <v>103</v>
      </c>
      <c r="N57" t="s">
        <v>5017</v>
      </c>
      <c r="O57">
        <v>0</v>
      </c>
      <c r="S57" t="s">
        <v>104</v>
      </c>
      <c r="U57" t="s">
        <v>101</v>
      </c>
      <c r="V57">
        <v>41071823</v>
      </c>
      <c r="X57">
        <v>34614028000130</v>
      </c>
      <c r="Z57" t="s">
        <v>447</v>
      </c>
      <c r="AA57" t="s">
        <v>448</v>
      </c>
      <c r="AF57" t="s">
        <v>449</v>
      </c>
      <c r="AL57" t="s">
        <v>119</v>
      </c>
      <c r="AM57" t="s">
        <v>106</v>
      </c>
      <c r="AN57" t="s">
        <v>107</v>
      </c>
      <c r="AO57" t="s">
        <v>339</v>
      </c>
      <c r="AP57">
        <v>14078630</v>
      </c>
      <c r="AQ57" t="s">
        <v>450</v>
      </c>
      <c r="AR57" t="s">
        <v>451</v>
      </c>
      <c r="AS57">
        <v>485</v>
      </c>
    </row>
    <row r="58" spans="1:47" x14ac:dyDescent="0.25">
      <c r="A58" t="s">
        <v>5605</v>
      </c>
      <c r="B58">
        <v>28806755</v>
      </c>
      <c r="D58" t="s">
        <v>5417</v>
      </c>
      <c r="E58" t="s">
        <v>5416</v>
      </c>
      <c r="F58" t="s">
        <v>62</v>
      </c>
      <c r="G58">
        <v>45670</v>
      </c>
      <c r="I58">
        <v>45670.36005787037</v>
      </c>
      <c r="J58" t="s">
        <v>62</v>
      </c>
      <c r="K58" t="s">
        <v>101</v>
      </c>
      <c r="L58" t="s">
        <v>102</v>
      </c>
      <c r="M58" t="s">
        <v>103</v>
      </c>
      <c r="N58" t="s">
        <v>5000</v>
      </c>
      <c r="O58">
        <v>0</v>
      </c>
      <c r="S58" t="s">
        <v>104</v>
      </c>
      <c r="U58" t="s">
        <v>101</v>
      </c>
      <c r="V58">
        <v>41184369</v>
      </c>
      <c r="X58">
        <v>55668629000104</v>
      </c>
      <c r="AA58" t="s">
        <v>5270</v>
      </c>
      <c r="AF58" t="s">
        <v>5271</v>
      </c>
      <c r="AL58" t="s">
        <v>105</v>
      </c>
      <c r="AM58" t="s">
        <v>106</v>
      </c>
      <c r="AN58" t="s">
        <v>107</v>
      </c>
      <c r="AO58" t="s">
        <v>361</v>
      </c>
      <c r="AP58">
        <v>12908605</v>
      </c>
      <c r="AQ58" t="s">
        <v>5272</v>
      </c>
      <c r="AR58" t="s">
        <v>5273</v>
      </c>
      <c r="AS58">
        <v>321</v>
      </c>
      <c r="AU58" t="s">
        <v>108</v>
      </c>
    </row>
    <row r="59" spans="1:47" x14ac:dyDescent="0.25">
      <c r="A59" t="s">
        <v>5605</v>
      </c>
      <c r="B59">
        <v>28614370</v>
      </c>
      <c r="D59" t="s">
        <v>452</v>
      </c>
      <c r="E59" t="s">
        <v>453</v>
      </c>
      <c r="F59" t="s">
        <v>62</v>
      </c>
      <c r="G59">
        <v>45656</v>
      </c>
      <c r="I59">
        <v>45656.698703703703</v>
      </c>
      <c r="J59" t="s">
        <v>62</v>
      </c>
      <c r="K59" t="s">
        <v>101</v>
      </c>
      <c r="L59" t="s">
        <v>102</v>
      </c>
      <c r="M59" t="s">
        <v>103</v>
      </c>
      <c r="N59" t="s">
        <v>5017</v>
      </c>
      <c r="O59">
        <v>0</v>
      </c>
      <c r="S59" t="s">
        <v>104</v>
      </c>
      <c r="U59" t="s">
        <v>101</v>
      </c>
      <c r="V59">
        <v>41071819</v>
      </c>
      <c r="X59">
        <v>47132675000158</v>
      </c>
      <c r="Z59" t="s">
        <v>454</v>
      </c>
      <c r="AA59" t="s">
        <v>455</v>
      </c>
      <c r="AF59" t="s">
        <v>456</v>
      </c>
      <c r="AL59" t="s">
        <v>119</v>
      </c>
      <c r="AM59" t="s">
        <v>106</v>
      </c>
      <c r="AN59" t="s">
        <v>107</v>
      </c>
      <c r="AO59" t="s">
        <v>110</v>
      </c>
      <c r="AP59">
        <v>8340140</v>
      </c>
      <c r="AQ59" t="s">
        <v>457</v>
      </c>
      <c r="AR59" t="s">
        <v>458</v>
      </c>
      <c r="AS59">
        <v>671</v>
      </c>
    </row>
    <row r="60" spans="1:47" x14ac:dyDescent="0.25">
      <c r="A60" t="s">
        <v>5605</v>
      </c>
      <c r="B60">
        <v>28614315</v>
      </c>
      <c r="D60" t="s">
        <v>459</v>
      </c>
      <c r="E60" t="s">
        <v>460</v>
      </c>
      <c r="F60" t="s">
        <v>62</v>
      </c>
      <c r="G60">
        <v>45656</v>
      </c>
      <c r="I60">
        <v>45656.695462962962</v>
      </c>
      <c r="J60" t="s">
        <v>62</v>
      </c>
      <c r="K60" t="s">
        <v>101</v>
      </c>
      <c r="L60" t="s">
        <v>102</v>
      </c>
      <c r="M60" t="s">
        <v>103</v>
      </c>
      <c r="N60" t="s">
        <v>5017</v>
      </c>
      <c r="O60">
        <v>0</v>
      </c>
      <c r="S60" t="s">
        <v>104</v>
      </c>
      <c r="U60" t="s">
        <v>101</v>
      </c>
      <c r="V60">
        <v>41071795</v>
      </c>
      <c r="X60">
        <v>4067573000193</v>
      </c>
      <c r="Z60" t="s">
        <v>461</v>
      </c>
      <c r="AF60" t="s">
        <v>462</v>
      </c>
      <c r="AL60" t="s">
        <v>119</v>
      </c>
      <c r="AM60" t="s">
        <v>106</v>
      </c>
      <c r="AN60" t="s">
        <v>148</v>
      </c>
      <c r="AO60" t="s">
        <v>463</v>
      </c>
      <c r="AP60">
        <v>24744560</v>
      </c>
      <c r="AQ60" t="s">
        <v>464</v>
      </c>
      <c r="AR60" t="s">
        <v>465</v>
      </c>
      <c r="AS60">
        <v>40</v>
      </c>
      <c r="AT60" t="s">
        <v>466</v>
      </c>
    </row>
    <row r="61" spans="1:47" x14ac:dyDescent="0.25">
      <c r="A61" t="s">
        <v>5605</v>
      </c>
      <c r="B61">
        <v>28614297</v>
      </c>
      <c r="D61" t="s">
        <v>467</v>
      </c>
      <c r="E61" t="s">
        <v>468</v>
      </c>
      <c r="F61" t="s">
        <v>62</v>
      </c>
      <c r="G61">
        <v>45656</v>
      </c>
      <c r="I61">
        <v>45656.694432870368</v>
      </c>
      <c r="J61" t="s">
        <v>62</v>
      </c>
      <c r="K61" t="s">
        <v>101</v>
      </c>
      <c r="L61" t="s">
        <v>102</v>
      </c>
      <c r="M61" t="s">
        <v>103</v>
      </c>
      <c r="N61" t="s">
        <v>5017</v>
      </c>
      <c r="O61">
        <v>0</v>
      </c>
      <c r="S61" t="s">
        <v>104</v>
      </c>
      <c r="U61" t="s">
        <v>101</v>
      </c>
      <c r="V61">
        <v>41071791</v>
      </c>
      <c r="X61">
        <v>4337168000148</v>
      </c>
      <c r="Z61" t="s">
        <v>469</v>
      </c>
      <c r="AA61" t="s">
        <v>470</v>
      </c>
      <c r="AB61">
        <v>551155765155</v>
      </c>
      <c r="AF61" t="s">
        <v>471</v>
      </c>
      <c r="AL61" t="s">
        <v>119</v>
      </c>
      <c r="AM61" t="s">
        <v>106</v>
      </c>
      <c r="AN61" t="s">
        <v>472</v>
      </c>
      <c r="AO61" t="s">
        <v>473</v>
      </c>
      <c r="AP61">
        <v>69075120</v>
      </c>
      <c r="AQ61" t="s">
        <v>474</v>
      </c>
      <c r="AR61" t="s">
        <v>475</v>
      </c>
      <c r="AS61">
        <v>160</v>
      </c>
      <c r="AT61" t="s">
        <v>476</v>
      </c>
    </row>
    <row r="62" spans="1:47" x14ac:dyDescent="0.25">
      <c r="A62" t="s">
        <v>5605</v>
      </c>
      <c r="B62">
        <v>28614238</v>
      </c>
      <c r="D62" t="s">
        <v>477</v>
      </c>
      <c r="E62" t="s">
        <v>478</v>
      </c>
      <c r="F62" t="s">
        <v>62</v>
      </c>
      <c r="G62">
        <v>45656</v>
      </c>
      <c r="I62">
        <v>45656.69027777778</v>
      </c>
      <c r="J62" t="s">
        <v>62</v>
      </c>
      <c r="K62" t="s">
        <v>101</v>
      </c>
      <c r="L62" t="s">
        <v>102</v>
      </c>
      <c r="M62" t="s">
        <v>103</v>
      </c>
      <c r="N62" t="s">
        <v>5017</v>
      </c>
      <c r="O62">
        <v>0</v>
      </c>
      <c r="S62" t="s">
        <v>104</v>
      </c>
      <c r="U62" t="s">
        <v>101</v>
      </c>
      <c r="V62">
        <v>41071764</v>
      </c>
      <c r="X62">
        <v>30072320000460</v>
      </c>
      <c r="Z62" t="s">
        <v>479</v>
      </c>
      <c r="AA62" t="s">
        <v>480</v>
      </c>
      <c r="AB62">
        <v>5543991781411</v>
      </c>
      <c r="AF62" t="s">
        <v>481</v>
      </c>
      <c r="AL62" t="s">
        <v>119</v>
      </c>
      <c r="AM62" t="s">
        <v>106</v>
      </c>
      <c r="AN62" t="s">
        <v>107</v>
      </c>
      <c r="AO62" t="s">
        <v>482</v>
      </c>
      <c r="AP62">
        <v>19819899</v>
      </c>
      <c r="AQ62" t="s">
        <v>483</v>
      </c>
      <c r="AR62" t="s">
        <v>484</v>
      </c>
      <c r="AS62">
        <v>0</v>
      </c>
      <c r="AT62" t="s">
        <v>485</v>
      </c>
    </row>
    <row r="63" spans="1:47" x14ac:dyDescent="0.25">
      <c r="A63" t="s">
        <v>5605</v>
      </c>
      <c r="B63">
        <v>28614157</v>
      </c>
      <c r="D63" t="s">
        <v>486</v>
      </c>
      <c r="E63" t="s">
        <v>487</v>
      </c>
      <c r="F63" t="s">
        <v>62</v>
      </c>
      <c r="G63">
        <v>45656</v>
      </c>
      <c r="I63">
        <v>45656.686249999999</v>
      </c>
      <c r="J63" t="s">
        <v>62</v>
      </c>
      <c r="K63" t="s">
        <v>101</v>
      </c>
      <c r="L63" t="s">
        <v>102</v>
      </c>
      <c r="M63" t="s">
        <v>103</v>
      </c>
      <c r="N63" t="s">
        <v>5017</v>
      </c>
      <c r="O63">
        <v>0</v>
      </c>
      <c r="S63" t="s">
        <v>104</v>
      </c>
      <c r="U63" t="s">
        <v>101</v>
      </c>
      <c r="V63">
        <v>41071743</v>
      </c>
      <c r="X63">
        <v>40591755000122</v>
      </c>
      <c r="Z63" t="s">
        <v>488</v>
      </c>
      <c r="AA63" t="s">
        <v>489</v>
      </c>
      <c r="AB63">
        <v>553135152670</v>
      </c>
      <c r="AF63" t="s">
        <v>490</v>
      </c>
      <c r="AL63" t="s">
        <v>119</v>
      </c>
      <c r="AM63" t="s">
        <v>106</v>
      </c>
      <c r="AN63" t="s">
        <v>159</v>
      </c>
      <c r="AO63" t="s">
        <v>491</v>
      </c>
      <c r="AP63">
        <v>33105450</v>
      </c>
      <c r="AQ63" t="s">
        <v>492</v>
      </c>
      <c r="AR63" t="s">
        <v>493</v>
      </c>
      <c r="AS63">
        <v>330</v>
      </c>
      <c r="AT63" t="s">
        <v>494</v>
      </c>
    </row>
    <row r="64" spans="1:47" x14ac:dyDescent="0.25">
      <c r="A64" t="s">
        <v>5605</v>
      </c>
      <c r="B64">
        <v>28614137</v>
      </c>
      <c r="D64" t="s">
        <v>495</v>
      </c>
      <c r="E64" t="s">
        <v>496</v>
      </c>
      <c r="F64" t="s">
        <v>62</v>
      </c>
      <c r="G64">
        <v>45656</v>
      </c>
      <c r="I64">
        <v>45656.684560185182</v>
      </c>
      <c r="J64" t="s">
        <v>62</v>
      </c>
      <c r="K64" t="s">
        <v>101</v>
      </c>
      <c r="L64" t="s">
        <v>102</v>
      </c>
      <c r="M64" t="s">
        <v>103</v>
      </c>
      <c r="N64" t="s">
        <v>5017</v>
      </c>
      <c r="O64">
        <v>0</v>
      </c>
      <c r="S64" t="s">
        <v>104</v>
      </c>
      <c r="U64" t="s">
        <v>101</v>
      </c>
      <c r="V64">
        <v>41071724</v>
      </c>
      <c r="X64">
        <v>52011917000195</v>
      </c>
      <c r="Z64" t="s">
        <v>497</v>
      </c>
      <c r="AF64" t="s">
        <v>498</v>
      </c>
      <c r="AL64" t="s">
        <v>119</v>
      </c>
      <c r="AM64" t="s">
        <v>106</v>
      </c>
      <c r="AN64" t="s">
        <v>107</v>
      </c>
      <c r="AO64" t="s">
        <v>235</v>
      </c>
      <c r="AP64">
        <v>8586110</v>
      </c>
      <c r="AQ64" t="s">
        <v>499</v>
      </c>
      <c r="AR64" t="s">
        <v>500</v>
      </c>
      <c r="AS64">
        <v>275</v>
      </c>
      <c r="AT64" t="s">
        <v>501</v>
      </c>
    </row>
    <row r="65" spans="1:47" x14ac:dyDescent="0.25">
      <c r="A65" t="s">
        <v>5605</v>
      </c>
      <c r="B65">
        <v>28806690</v>
      </c>
      <c r="D65" t="s">
        <v>5424</v>
      </c>
      <c r="E65" t="s">
        <v>5423</v>
      </c>
      <c r="F65" t="s">
        <v>62</v>
      </c>
      <c r="G65">
        <v>45670</v>
      </c>
      <c r="I65">
        <v>45670.358287037037</v>
      </c>
      <c r="J65" t="s">
        <v>62</v>
      </c>
      <c r="K65" t="s">
        <v>101</v>
      </c>
      <c r="L65" t="s">
        <v>102</v>
      </c>
      <c r="M65" t="s">
        <v>103</v>
      </c>
      <c r="N65" t="s">
        <v>5000</v>
      </c>
      <c r="O65">
        <v>0</v>
      </c>
      <c r="S65" t="s">
        <v>104</v>
      </c>
      <c r="U65" t="s">
        <v>101</v>
      </c>
      <c r="V65">
        <v>41184367</v>
      </c>
      <c r="X65">
        <v>55685934000104</v>
      </c>
      <c r="AA65" t="s">
        <v>5147</v>
      </c>
      <c r="AF65" t="s">
        <v>5148</v>
      </c>
      <c r="AL65" t="s">
        <v>105</v>
      </c>
      <c r="AM65" t="s">
        <v>106</v>
      </c>
      <c r="AN65" t="s">
        <v>107</v>
      </c>
      <c r="AO65" t="s">
        <v>110</v>
      </c>
      <c r="AP65">
        <v>3621030</v>
      </c>
      <c r="AQ65" t="s">
        <v>5149</v>
      </c>
      <c r="AR65" t="s">
        <v>5150</v>
      </c>
      <c r="AS65">
        <v>127</v>
      </c>
      <c r="AU65" t="s">
        <v>108</v>
      </c>
    </row>
    <row r="66" spans="1:47" x14ac:dyDescent="0.25">
      <c r="A66" t="s">
        <v>5605</v>
      </c>
      <c r="B66">
        <v>28614113</v>
      </c>
      <c r="D66" t="s">
        <v>502</v>
      </c>
      <c r="E66" t="s">
        <v>503</v>
      </c>
      <c r="F66" t="s">
        <v>62</v>
      </c>
      <c r="G66">
        <v>45656</v>
      </c>
      <c r="I66">
        <v>45656.68341435185</v>
      </c>
      <c r="J66" t="s">
        <v>62</v>
      </c>
      <c r="K66" t="s">
        <v>101</v>
      </c>
      <c r="L66" t="s">
        <v>102</v>
      </c>
      <c r="M66" t="s">
        <v>103</v>
      </c>
      <c r="N66" t="s">
        <v>5017</v>
      </c>
      <c r="O66">
        <v>0</v>
      </c>
      <c r="S66" t="s">
        <v>104</v>
      </c>
      <c r="U66" t="s">
        <v>101</v>
      </c>
      <c r="V66">
        <v>41071701</v>
      </c>
      <c r="X66">
        <v>33450552000150</v>
      </c>
      <c r="Z66" t="s">
        <v>504</v>
      </c>
      <c r="AL66" t="s">
        <v>119</v>
      </c>
      <c r="AM66" t="s">
        <v>106</v>
      </c>
      <c r="AN66" t="s">
        <v>148</v>
      </c>
      <c r="AO66" t="s">
        <v>149</v>
      </c>
      <c r="AP66">
        <v>22410010</v>
      </c>
      <c r="AQ66" t="s">
        <v>331</v>
      </c>
      <c r="AR66" t="s">
        <v>505</v>
      </c>
      <c r="AS66">
        <v>77</v>
      </c>
      <c r="AT66" t="s">
        <v>380</v>
      </c>
    </row>
    <row r="67" spans="1:47" x14ac:dyDescent="0.25">
      <c r="A67" t="s">
        <v>5605</v>
      </c>
      <c r="B67">
        <v>28806688</v>
      </c>
      <c r="D67" t="s">
        <v>5426</v>
      </c>
      <c r="E67" t="s">
        <v>5425</v>
      </c>
      <c r="F67" t="s">
        <v>62</v>
      </c>
      <c r="G67">
        <v>45670</v>
      </c>
      <c r="I67">
        <v>45670.358229166668</v>
      </c>
      <c r="J67" t="s">
        <v>62</v>
      </c>
      <c r="K67" t="s">
        <v>101</v>
      </c>
      <c r="L67" t="s">
        <v>102</v>
      </c>
      <c r="M67" t="s">
        <v>103</v>
      </c>
      <c r="N67" t="s">
        <v>5000</v>
      </c>
      <c r="O67">
        <v>0</v>
      </c>
      <c r="S67" t="s">
        <v>104</v>
      </c>
      <c r="U67" t="s">
        <v>101</v>
      </c>
      <c r="V67">
        <v>41184366</v>
      </c>
      <c r="X67">
        <v>55695063000100</v>
      </c>
      <c r="AA67" t="s">
        <v>5160</v>
      </c>
      <c r="AF67" t="s">
        <v>5161</v>
      </c>
      <c r="AL67" t="s">
        <v>105</v>
      </c>
      <c r="AM67" t="s">
        <v>106</v>
      </c>
      <c r="AN67" t="s">
        <v>107</v>
      </c>
      <c r="AO67" t="s">
        <v>164</v>
      </c>
      <c r="AP67">
        <v>6396110</v>
      </c>
      <c r="AQ67" t="s">
        <v>5162</v>
      </c>
      <c r="AR67" t="s">
        <v>5163</v>
      </c>
      <c r="AS67">
        <v>195</v>
      </c>
      <c r="AU67" t="s">
        <v>108</v>
      </c>
    </row>
    <row r="68" spans="1:47" x14ac:dyDescent="0.25">
      <c r="A68" t="s">
        <v>5605</v>
      </c>
      <c r="B68">
        <v>28663052</v>
      </c>
      <c r="E68" t="s">
        <v>163</v>
      </c>
      <c r="F68" t="s">
        <v>62</v>
      </c>
      <c r="G68">
        <v>45663</v>
      </c>
      <c r="I68">
        <v>45663.370266203703</v>
      </c>
      <c r="J68" t="s">
        <v>62</v>
      </c>
      <c r="K68" t="s">
        <v>101</v>
      </c>
      <c r="L68" t="s">
        <v>102</v>
      </c>
      <c r="M68" t="s">
        <v>103</v>
      </c>
      <c r="N68" t="s">
        <v>4999</v>
      </c>
      <c r="O68">
        <v>0</v>
      </c>
      <c r="U68" t="s">
        <v>101</v>
      </c>
    </row>
    <row r="69" spans="1:47" x14ac:dyDescent="0.25">
      <c r="A69" t="s">
        <v>5605</v>
      </c>
      <c r="B69">
        <v>28614092</v>
      </c>
      <c r="D69" t="s">
        <v>506</v>
      </c>
      <c r="E69" t="s">
        <v>507</v>
      </c>
      <c r="F69" t="s">
        <v>62</v>
      </c>
      <c r="G69">
        <v>45656</v>
      </c>
      <c r="I69">
        <v>45656.682303240741</v>
      </c>
      <c r="J69" t="s">
        <v>62</v>
      </c>
      <c r="K69" t="s">
        <v>101</v>
      </c>
      <c r="L69" t="s">
        <v>102</v>
      </c>
      <c r="M69" t="s">
        <v>103</v>
      </c>
      <c r="N69" t="s">
        <v>5017</v>
      </c>
      <c r="O69">
        <v>0</v>
      </c>
      <c r="S69" t="s">
        <v>104</v>
      </c>
      <c r="U69" t="s">
        <v>101</v>
      </c>
      <c r="V69">
        <v>41071693</v>
      </c>
      <c r="X69">
        <v>19647138000105</v>
      </c>
      <c r="Z69" t="s">
        <v>508</v>
      </c>
      <c r="AF69" t="s">
        <v>509</v>
      </c>
      <c r="AL69" t="s">
        <v>119</v>
      </c>
      <c r="AM69" t="s">
        <v>106</v>
      </c>
      <c r="AN69" t="s">
        <v>148</v>
      </c>
      <c r="AO69" t="s">
        <v>510</v>
      </c>
      <c r="AP69">
        <v>25625000</v>
      </c>
      <c r="AQ69" t="s">
        <v>161</v>
      </c>
      <c r="AR69" t="s">
        <v>511</v>
      </c>
      <c r="AS69">
        <v>108</v>
      </c>
    </row>
    <row r="70" spans="1:47" x14ac:dyDescent="0.25">
      <c r="A70" t="s">
        <v>5605</v>
      </c>
      <c r="B70">
        <v>28614085</v>
      </c>
      <c r="D70" t="s">
        <v>512</v>
      </c>
      <c r="E70" t="s">
        <v>513</v>
      </c>
      <c r="F70" t="s">
        <v>62</v>
      </c>
      <c r="G70">
        <v>45656</v>
      </c>
      <c r="I70">
        <v>45656.681817129633</v>
      </c>
      <c r="J70" t="s">
        <v>62</v>
      </c>
      <c r="K70" t="s">
        <v>101</v>
      </c>
      <c r="L70" t="s">
        <v>102</v>
      </c>
      <c r="M70" t="s">
        <v>103</v>
      </c>
      <c r="N70" t="s">
        <v>5017</v>
      </c>
      <c r="O70">
        <v>0</v>
      </c>
      <c r="S70" t="s">
        <v>104</v>
      </c>
      <c r="U70" t="s">
        <v>101</v>
      </c>
      <c r="V70">
        <v>41071692</v>
      </c>
      <c r="X70">
        <v>52317364000101</v>
      </c>
      <c r="Z70" t="s">
        <v>514</v>
      </c>
      <c r="AF70" t="s">
        <v>515</v>
      </c>
      <c r="AL70" t="s">
        <v>119</v>
      </c>
      <c r="AM70" t="s">
        <v>106</v>
      </c>
      <c r="AN70" t="s">
        <v>107</v>
      </c>
      <c r="AO70" t="s">
        <v>358</v>
      </c>
      <c r="AP70">
        <v>13040001</v>
      </c>
      <c r="AQ70" t="s">
        <v>516</v>
      </c>
      <c r="AR70" t="s">
        <v>517</v>
      </c>
      <c r="AS70">
        <v>726</v>
      </c>
    </row>
    <row r="71" spans="1:47" x14ac:dyDescent="0.25">
      <c r="A71" t="s">
        <v>5605</v>
      </c>
      <c r="B71">
        <v>28806685</v>
      </c>
      <c r="D71" t="s">
        <v>5428</v>
      </c>
      <c r="E71" t="s">
        <v>5427</v>
      </c>
      <c r="F71" t="s">
        <v>62</v>
      </c>
      <c r="G71">
        <v>45670</v>
      </c>
      <c r="I71">
        <v>45670.358159722222</v>
      </c>
      <c r="J71" t="s">
        <v>62</v>
      </c>
      <c r="K71" t="s">
        <v>101</v>
      </c>
      <c r="L71" t="s">
        <v>102</v>
      </c>
      <c r="M71" t="s">
        <v>103</v>
      </c>
      <c r="N71" t="s">
        <v>5000</v>
      </c>
      <c r="O71">
        <v>0</v>
      </c>
      <c r="S71" t="s">
        <v>104</v>
      </c>
      <c r="U71" t="s">
        <v>101</v>
      </c>
      <c r="V71">
        <v>41184365</v>
      </c>
      <c r="X71">
        <v>55694286000144</v>
      </c>
      <c r="AA71" t="s">
        <v>5274</v>
      </c>
      <c r="AF71" t="s">
        <v>5119</v>
      </c>
      <c r="AL71" t="s">
        <v>105</v>
      </c>
      <c r="AM71" t="s">
        <v>106</v>
      </c>
      <c r="AN71" t="s">
        <v>107</v>
      </c>
      <c r="AO71" t="s">
        <v>365</v>
      </c>
      <c r="AP71">
        <v>13285622</v>
      </c>
      <c r="AQ71" t="s">
        <v>5120</v>
      </c>
      <c r="AR71" t="s">
        <v>5121</v>
      </c>
      <c r="AS71">
        <v>179</v>
      </c>
      <c r="AT71" t="s">
        <v>366</v>
      </c>
      <c r="AU71" t="s">
        <v>108</v>
      </c>
    </row>
    <row r="72" spans="1:47" x14ac:dyDescent="0.25">
      <c r="A72" t="s">
        <v>5605</v>
      </c>
      <c r="B72">
        <v>28614044</v>
      </c>
      <c r="D72" t="s">
        <v>518</v>
      </c>
      <c r="E72" t="s">
        <v>519</v>
      </c>
      <c r="F72" t="s">
        <v>62</v>
      </c>
      <c r="G72">
        <v>45656</v>
      </c>
      <c r="I72">
        <v>45656.678842592592</v>
      </c>
      <c r="J72" t="s">
        <v>62</v>
      </c>
      <c r="K72" t="s">
        <v>101</v>
      </c>
      <c r="L72" t="s">
        <v>102</v>
      </c>
      <c r="M72" t="s">
        <v>103</v>
      </c>
      <c r="N72" t="s">
        <v>5017</v>
      </c>
      <c r="O72">
        <v>0</v>
      </c>
      <c r="S72" t="s">
        <v>104</v>
      </c>
      <c r="U72" t="s">
        <v>101</v>
      </c>
      <c r="V72">
        <v>41071679</v>
      </c>
      <c r="X72">
        <v>21704420000129</v>
      </c>
      <c r="Z72" t="s">
        <v>520</v>
      </c>
      <c r="AA72" t="s">
        <v>521</v>
      </c>
      <c r="AB72">
        <v>553132534023</v>
      </c>
      <c r="AF72" t="s">
        <v>522</v>
      </c>
      <c r="AL72" t="s">
        <v>119</v>
      </c>
      <c r="AM72" t="s">
        <v>106</v>
      </c>
      <c r="AN72" t="s">
        <v>159</v>
      </c>
      <c r="AO72" t="s">
        <v>523</v>
      </c>
      <c r="AP72">
        <v>34006053</v>
      </c>
      <c r="AQ72" t="s">
        <v>524</v>
      </c>
      <c r="AR72" t="s">
        <v>525</v>
      </c>
      <c r="AS72">
        <v>102</v>
      </c>
      <c r="AT72" t="s">
        <v>526</v>
      </c>
    </row>
    <row r="73" spans="1:47" x14ac:dyDescent="0.25">
      <c r="A73" t="s">
        <v>5605</v>
      </c>
      <c r="B73">
        <v>28614027</v>
      </c>
      <c r="D73" t="s">
        <v>527</v>
      </c>
      <c r="E73" t="s">
        <v>528</v>
      </c>
      <c r="F73" t="s">
        <v>62</v>
      </c>
      <c r="G73">
        <v>45656</v>
      </c>
      <c r="I73">
        <v>45656.67765046296</v>
      </c>
      <c r="J73" t="s">
        <v>62</v>
      </c>
      <c r="K73" t="s">
        <v>101</v>
      </c>
      <c r="L73" t="s">
        <v>102</v>
      </c>
      <c r="M73" t="s">
        <v>103</v>
      </c>
      <c r="N73" t="s">
        <v>5017</v>
      </c>
      <c r="O73">
        <v>0</v>
      </c>
      <c r="S73" t="s">
        <v>104</v>
      </c>
      <c r="U73" t="s">
        <v>101</v>
      </c>
      <c r="V73">
        <v>41071674</v>
      </c>
      <c r="X73">
        <v>60398369000800</v>
      </c>
      <c r="Z73" t="s">
        <v>529</v>
      </c>
      <c r="AA73" t="s">
        <v>530</v>
      </c>
      <c r="AB73">
        <v>551121997881</v>
      </c>
      <c r="AF73" t="s">
        <v>531</v>
      </c>
      <c r="AL73" t="s">
        <v>119</v>
      </c>
      <c r="AM73" t="s">
        <v>106</v>
      </c>
      <c r="AN73" t="s">
        <v>107</v>
      </c>
      <c r="AO73" t="s">
        <v>279</v>
      </c>
      <c r="AP73">
        <v>9220580</v>
      </c>
      <c r="AQ73" t="s">
        <v>532</v>
      </c>
      <c r="AR73" t="s">
        <v>533</v>
      </c>
      <c r="AS73">
        <v>500</v>
      </c>
    </row>
    <row r="74" spans="1:47" x14ac:dyDescent="0.25">
      <c r="A74" t="s">
        <v>5605</v>
      </c>
      <c r="B74">
        <v>28614006</v>
      </c>
      <c r="D74" t="s">
        <v>534</v>
      </c>
      <c r="E74" t="s">
        <v>535</v>
      </c>
      <c r="F74" t="s">
        <v>62</v>
      </c>
      <c r="G74">
        <v>45656</v>
      </c>
      <c r="I74">
        <v>45656.676828703705</v>
      </c>
      <c r="J74" t="s">
        <v>62</v>
      </c>
      <c r="K74" t="s">
        <v>101</v>
      </c>
      <c r="L74" t="s">
        <v>102</v>
      </c>
      <c r="M74" t="s">
        <v>103</v>
      </c>
      <c r="N74" t="s">
        <v>5017</v>
      </c>
      <c r="O74">
        <v>0</v>
      </c>
      <c r="S74" t="s">
        <v>104</v>
      </c>
      <c r="U74" t="s">
        <v>101</v>
      </c>
      <c r="V74">
        <v>41071669</v>
      </c>
      <c r="X74">
        <v>41627201000109</v>
      </c>
      <c r="Z74" t="s">
        <v>536</v>
      </c>
      <c r="AF74" t="s">
        <v>537</v>
      </c>
      <c r="AL74" t="s">
        <v>119</v>
      </c>
      <c r="AM74" t="s">
        <v>106</v>
      </c>
      <c r="AN74" t="s">
        <v>107</v>
      </c>
      <c r="AO74" t="s">
        <v>235</v>
      </c>
      <c r="AP74">
        <v>8572810</v>
      </c>
      <c r="AQ74" t="s">
        <v>538</v>
      </c>
      <c r="AR74" t="s">
        <v>539</v>
      </c>
      <c r="AS74">
        <v>473</v>
      </c>
    </row>
    <row r="75" spans="1:47" x14ac:dyDescent="0.25">
      <c r="A75" t="s">
        <v>5605</v>
      </c>
      <c r="B75">
        <v>28613957</v>
      </c>
      <c r="D75" t="s">
        <v>540</v>
      </c>
      <c r="E75" t="s">
        <v>541</v>
      </c>
      <c r="F75" t="s">
        <v>62</v>
      </c>
      <c r="G75">
        <v>45656</v>
      </c>
      <c r="I75">
        <v>45656.67454861111</v>
      </c>
      <c r="J75" t="s">
        <v>62</v>
      </c>
      <c r="K75" t="s">
        <v>101</v>
      </c>
      <c r="L75" t="s">
        <v>102</v>
      </c>
      <c r="M75" t="s">
        <v>103</v>
      </c>
      <c r="N75" t="s">
        <v>5017</v>
      </c>
      <c r="O75">
        <v>0</v>
      </c>
      <c r="S75" t="s">
        <v>104</v>
      </c>
      <c r="U75" t="s">
        <v>101</v>
      </c>
      <c r="V75">
        <v>41071640</v>
      </c>
      <c r="X75">
        <v>16826043000160</v>
      </c>
      <c r="Z75" t="s">
        <v>542</v>
      </c>
      <c r="AA75" t="s">
        <v>543</v>
      </c>
      <c r="AB75">
        <v>558433712352</v>
      </c>
      <c r="AF75" t="s">
        <v>544</v>
      </c>
      <c r="AL75" t="s">
        <v>119</v>
      </c>
      <c r="AM75" t="s">
        <v>106</v>
      </c>
      <c r="AN75" t="s">
        <v>432</v>
      </c>
      <c r="AO75" t="s">
        <v>433</v>
      </c>
      <c r="AP75">
        <v>59056180</v>
      </c>
      <c r="AQ75" t="s">
        <v>545</v>
      </c>
      <c r="AR75" t="s">
        <v>546</v>
      </c>
      <c r="AS75">
        <v>1945</v>
      </c>
    </row>
    <row r="76" spans="1:47" x14ac:dyDescent="0.25">
      <c r="A76" t="s">
        <v>5605</v>
      </c>
      <c r="B76">
        <v>28806651</v>
      </c>
      <c r="D76" t="s">
        <v>5431</v>
      </c>
      <c r="E76" t="s">
        <v>5430</v>
      </c>
      <c r="F76" t="s">
        <v>62</v>
      </c>
      <c r="G76">
        <v>45670</v>
      </c>
      <c r="I76">
        <v>45670.357222222221</v>
      </c>
      <c r="J76" t="s">
        <v>62</v>
      </c>
      <c r="K76" t="s">
        <v>101</v>
      </c>
      <c r="L76" t="s">
        <v>102</v>
      </c>
      <c r="M76" t="s">
        <v>103</v>
      </c>
      <c r="N76" t="s">
        <v>5000</v>
      </c>
      <c r="O76">
        <v>0</v>
      </c>
      <c r="S76" t="s">
        <v>104</v>
      </c>
      <c r="U76" t="s">
        <v>101</v>
      </c>
      <c r="V76">
        <v>41184364</v>
      </c>
      <c r="X76">
        <v>55690526000132</v>
      </c>
      <c r="AA76" t="s">
        <v>5193</v>
      </c>
      <c r="AF76" t="s">
        <v>5194</v>
      </c>
      <c r="AL76" t="s">
        <v>105</v>
      </c>
      <c r="AM76" t="s">
        <v>106</v>
      </c>
      <c r="AN76" t="s">
        <v>107</v>
      </c>
      <c r="AO76" t="s">
        <v>110</v>
      </c>
      <c r="AP76">
        <v>4763280</v>
      </c>
      <c r="AQ76" t="s">
        <v>5195</v>
      </c>
      <c r="AR76" t="s">
        <v>5196</v>
      </c>
      <c r="AS76">
        <v>506</v>
      </c>
      <c r="AT76" t="s">
        <v>5197</v>
      </c>
      <c r="AU76" t="s">
        <v>108</v>
      </c>
    </row>
    <row r="77" spans="1:47" x14ac:dyDescent="0.25">
      <c r="A77" t="s">
        <v>5605</v>
      </c>
      <c r="B77">
        <v>28613825</v>
      </c>
      <c r="D77" t="s">
        <v>547</v>
      </c>
      <c r="E77" t="s">
        <v>548</v>
      </c>
      <c r="F77" t="s">
        <v>62</v>
      </c>
      <c r="G77">
        <v>45656</v>
      </c>
      <c r="I77">
        <v>45656.665856481479</v>
      </c>
      <c r="J77" t="s">
        <v>62</v>
      </c>
      <c r="K77" t="s">
        <v>101</v>
      </c>
      <c r="L77" t="s">
        <v>102</v>
      </c>
      <c r="M77" t="s">
        <v>103</v>
      </c>
      <c r="N77" t="s">
        <v>5017</v>
      </c>
      <c r="O77">
        <v>0</v>
      </c>
      <c r="S77" t="s">
        <v>104</v>
      </c>
      <c r="U77" t="s">
        <v>101</v>
      </c>
      <c r="V77">
        <v>41071590</v>
      </c>
      <c r="X77">
        <v>7066784000108</v>
      </c>
      <c r="Z77" t="s">
        <v>549</v>
      </c>
      <c r="AA77" t="s">
        <v>550</v>
      </c>
      <c r="AB77">
        <v>554430287887</v>
      </c>
      <c r="AF77" t="s">
        <v>551</v>
      </c>
      <c r="AL77" t="s">
        <v>119</v>
      </c>
      <c r="AM77" t="s">
        <v>106</v>
      </c>
      <c r="AN77" t="s">
        <v>315</v>
      </c>
      <c r="AO77" t="s">
        <v>552</v>
      </c>
      <c r="AP77">
        <v>87140000</v>
      </c>
      <c r="AQ77" t="s">
        <v>553</v>
      </c>
      <c r="AR77" t="s">
        <v>554</v>
      </c>
      <c r="AS77">
        <v>2760</v>
      </c>
    </row>
    <row r="78" spans="1:47" x14ac:dyDescent="0.25">
      <c r="A78" t="s">
        <v>5605</v>
      </c>
      <c r="B78">
        <v>28613765</v>
      </c>
      <c r="D78" t="s">
        <v>555</v>
      </c>
      <c r="E78" t="s">
        <v>556</v>
      </c>
      <c r="F78" t="s">
        <v>62</v>
      </c>
      <c r="G78">
        <v>45656</v>
      </c>
      <c r="I78">
        <v>45656.66070601852</v>
      </c>
      <c r="J78" t="s">
        <v>62</v>
      </c>
      <c r="K78" t="s">
        <v>101</v>
      </c>
      <c r="L78" t="s">
        <v>102</v>
      </c>
      <c r="M78" t="s">
        <v>103</v>
      </c>
      <c r="N78" t="s">
        <v>5017</v>
      </c>
      <c r="O78">
        <v>0</v>
      </c>
      <c r="S78" t="s">
        <v>104</v>
      </c>
      <c r="U78" t="s">
        <v>101</v>
      </c>
      <c r="V78">
        <v>41071563</v>
      </c>
      <c r="X78">
        <v>10942581000304</v>
      </c>
      <c r="Z78" t="s">
        <v>557</v>
      </c>
      <c r="AB78">
        <v>5515997541318</v>
      </c>
      <c r="AF78" t="s">
        <v>558</v>
      </c>
      <c r="AL78" t="s">
        <v>119</v>
      </c>
      <c r="AM78" t="s">
        <v>106</v>
      </c>
      <c r="AN78" t="s">
        <v>159</v>
      </c>
      <c r="AO78" t="s">
        <v>559</v>
      </c>
      <c r="AP78">
        <v>32670025</v>
      </c>
      <c r="AQ78" t="s">
        <v>560</v>
      </c>
      <c r="AR78" t="s">
        <v>561</v>
      </c>
      <c r="AS78">
        <v>141</v>
      </c>
      <c r="AT78" t="s">
        <v>562</v>
      </c>
    </row>
    <row r="79" spans="1:47" x14ac:dyDescent="0.25">
      <c r="A79" t="s">
        <v>5605</v>
      </c>
      <c r="B79">
        <v>28613747</v>
      </c>
      <c r="D79" t="s">
        <v>563</v>
      </c>
      <c r="E79" t="s">
        <v>564</v>
      </c>
      <c r="F79" t="s">
        <v>62</v>
      </c>
      <c r="G79">
        <v>45656</v>
      </c>
      <c r="I79">
        <v>45656.659641203703</v>
      </c>
      <c r="J79" t="s">
        <v>62</v>
      </c>
      <c r="K79" t="s">
        <v>101</v>
      </c>
      <c r="L79" t="s">
        <v>102</v>
      </c>
      <c r="M79" t="s">
        <v>103</v>
      </c>
      <c r="N79" t="s">
        <v>5017</v>
      </c>
      <c r="O79">
        <v>0</v>
      </c>
      <c r="S79" t="s">
        <v>104</v>
      </c>
      <c r="U79" t="s">
        <v>101</v>
      </c>
      <c r="V79">
        <v>41071559</v>
      </c>
      <c r="X79">
        <v>18787482000137</v>
      </c>
      <c r="Z79" t="s">
        <v>565</v>
      </c>
      <c r="AA79" t="s">
        <v>566</v>
      </c>
      <c r="AF79" t="s">
        <v>567</v>
      </c>
      <c r="AL79" t="s">
        <v>119</v>
      </c>
      <c r="AM79" t="s">
        <v>106</v>
      </c>
      <c r="AN79" t="s">
        <v>107</v>
      </c>
      <c r="AO79" t="s">
        <v>243</v>
      </c>
      <c r="AP79">
        <v>7190010</v>
      </c>
      <c r="AQ79" t="s">
        <v>568</v>
      </c>
      <c r="AR79" t="s">
        <v>569</v>
      </c>
      <c r="AS79">
        <v>1357</v>
      </c>
    </row>
    <row r="80" spans="1:47" x14ac:dyDescent="0.25">
      <c r="A80" t="s">
        <v>5605</v>
      </c>
      <c r="B80">
        <v>28806634</v>
      </c>
      <c r="D80" t="s">
        <v>5433</v>
      </c>
      <c r="E80" t="s">
        <v>5432</v>
      </c>
      <c r="F80" t="s">
        <v>62</v>
      </c>
      <c r="G80">
        <v>45670</v>
      </c>
      <c r="I80">
        <v>45670.356736111113</v>
      </c>
      <c r="J80" t="s">
        <v>62</v>
      </c>
      <c r="K80" t="s">
        <v>101</v>
      </c>
      <c r="L80" t="s">
        <v>102</v>
      </c>
      <c r="M80" t="s">
        <v>103</v>
      </c>
      <c r="N80" t="s">
        <v>5000</v>
      </c>
      <c r="O80">
        <v>0</v>
      </c>
      <c r="S80" t="s">
        <v>104</v>
      </c>
      <c r="U80" t="s">
        <v>101</v>
      </c>
      <c r="V80">
        <v>41184363</v>
      </c>
      <c r="X80">
        <v>55689107000180</v>
      </c>
      <c r="AA80" t="s">
        <v>5275</v>
      </c>
      <c r="AF80" t="s">
        <v>5276</v>
      </c>
      <c r="AL80" t="s">
        <v>105</v>
      </c>
      <c r="AM80" t="s">
        <v>106</v>
      </c>
      <c r="AN80" t="s">
        <v>107</v>
      </c>
      <c r="AO80" t="s">
        <v>844</v>
      </c>
      <c r="AP80">
        <v>18103051</v>
      </c>
      <c r="AQ80" t="s">
        <v>1393</v>
      </c>
      <c r="AR80" t="s">
        <v>5277</v>
      </c>
      <c r="AS80">
        <v>80</v>
      </c>
      <c r="AT80" t="s">
        <v>5278</v>
      </c>
      <c r="AU80" t="s">
        <v>108</v>
      </c>
    </row>
    <row r="81" spans="1:47" x14ac:dyDescent="0.25">
      <c r="A81" t="s">
        <v>5605</v>
      </c>
      <c r="B81">
        <v>28613673</v>
      </c>
      <c r="D81" t="s">
        <v>570</v>
      </c>
      <c r="E81" t="s">
        <v>571</v>
      </c>
      <c r="F81" t="s">
        <v>62</v>
      </c>
      <c r="G81">
        <v>45656</v>
      </c>
      <c r="I81">
        <v>45656.654340277775</v>
      </c>
      <c r="J81" t="s">
        <v>62</v>
      </c>
      <c r="K81" t="s">
        <v>101</v>
      </c>
      <c r="L81" t="s">
        <v>102</v>
      </c>
      <c r="M81" t="s">
        <v>103</v>
      </c>
      <c r="N81" t="s">
        <v>5017</v>
      </c>
      <c r="O81">
        <v>0</v>
      </c>
      <c r="S81" t="s">
        <v>104</v>
      </c>
      <c r="U81" t="s">
        <v>101</v>
      </c>
      <c r="V81">
        <v>41071530</v>
      </c>
      <c r="X81">
        <v>34085589000190</v>
      </c>
      <c r="Z81" t="s">
        <v>572</v>
      </c>
      <c r="AA81" t="s">
        <v>573</v>
      </c>
      <c r="AF81" t="s">
        <v>574</v>
      </c>
      <c r="AL81" t="s">
        <v>119</v>
      </c>
      <c r="AM81" t="s">
        <v>106</v>
      </c>
      <c r="AN81" t="s">
        <v>148</v>
      </c>
      <c r="AO81" t="s">
        <v>149</v>
      </c>
      <c r="AP81">
        <v>22051001</v>
      </c>
      <c r="AQ81" t="s">
        <v>346</v>
      </c>
      <c r="AR81" t="s">
        <v>575</v>
      </c>
      <c r="AS81">
        <v>727</v>
      </c>
      <c r="AT81" t="s">
        <v>576</v>
      </c>
    </row>
    <row r="82" spans="1:47" x14ac:dyDescent="0.25">
      <c r="A82" t="s">
        <v>5605</v>
      </c>
      <c r="B82">
        <v>28599410</v>
      </c>
      <c r="D82" t="s">
        <v>2631</v>
      </c>
      <c r="E82" t="s">
        <v>2632</v>
      </c>
      <c r="F82" t="s">
        <v>62</v>
      </c>
      <c r="G82">
        <v>45653</v>
      </c>
      <c r="I82">
        <v>45653.730405092596</v>
      </c>
      <c r="J82" t="s">
        <v>62</v>
      </c>
      <c r="K82" t="s">
        <v>101</v>
      </c>
      <c r="L82" t="s">
        <v>102</v>
      </c>
      <c r="M82" t="s">
        <v>103</v>
      </c>
      <c r="N82" t="s">
        <v>155</v>
      </c>
      <c r="O82">
        <v>0</v>
      </c>
      <c r="S82" t="s">
        <v>104</v>
      </c>
      <c r="U82" t="s">
        <v>101</v>
      </c>
      <c r="V82">
        <v>41063726</v>
      </c>
      <c r="X82">
        <v>23269650000132</v>
      </c>
      <c r="Z82" t="s">
        <v>2633</v>
      </c>
      <c r="AF82" t="s">
        <v>2634</v>
      </c>
      <c r="AL82" t="s">
        <v>222</v>
      </c>
      <c r="AM82" t="s">
        <v>106</v>
      </c>
      <c r="AN82" t="s">
        <v>107</v>
      </c>
      <c r="AO82" t="s">
        <v>171</v>
      </c>
      <c r="AP82">
        <v>6460200</v>
      </c>
      <c r="AQ82" t="s">
        <v>2635</v>
      </c>
      <c r="AR82" t="s">
        <v>2636</v>
      </c>
      <c r="AS82">
        <v>1810</v>
      </c>
      <c r="AT82" t="s">
        <v>2637</v>
      </c>
    </row>
    <row r="83" spans="1:47" x14ac:dyDescent="0.25">
      <c r="A83" t="s">
        <v>5605</v>
      </c>
      <c r="B83">
        <v>28613644</v>
      </c>
      <c r="D83" t="s">
        <v>577</v>
      </c>
      <c r="E83" t="s">
        <v>578</v>
      </c>
      <c r="F83" t="s">
        <v>62</v>
      </c>
      <c r="G83">
        <v>45656</v>
      </c>
      <c r="I83">
        <v>45656.652175925927</v>
      </c>
      <c r="J83" t="s">
        <v>62</v>
      </c>
      <c r="K83" t="s">
        <v>101</v>
      </c>
      <c r="L83" t="s">
        <v>102</v>
      </c>
      <c r="M83" t="s">
        <v>103</v>
      </c>
      <c r="N83" t="s">
        <v>5017</v>
      </c>
      <c r="O83">
        <v>0</v>
      </c>
      <c r="S83" t="s">
        <v>104</v>
      </c>
      <c r="U83" t="s">
        <v>101</v>
      </c>
      <c r="V83">
        <v>41071518</v>
      </c>
      <c r="X83">
        <v>20497694000121</v>
      </c>
      <c r="Z83" t="s">
        <v>579</v>
      </c>
      <c r="AF83" t="s">
        <v>580</v>
      </c>
      <c r="AL83" t="s">
        <v>119</v>
      </c>
      <c r="AM83" t="s">
        <v>106</v>
      </c>
      <c r="AN83" t="s">
        <v>581</v>
      </c>
      <c r="AO83" t="s">
        <v>582</v>
      </c>
      <c r="AP83">
        <v>71977180</v>
      </c>
      <c r="AQ83" t="s">
        <v>583</v>
      </c>
      <c r="AR83" t="s">
        <v>584</v>
      </c>
      <c r="AS83">
        <v>0</v>
      </c>
      <c r="AT83" t="s">
        <v>585</v>
      </c>
    </row>
    <row r="84" spans="1:47" x14ac:dyDescent="0.25">
      <c r="A84" t="s">
        <v>5605</v>
      </c>
      <c r="B84">
        <v>28806627</v>
      </c>
      <c r="D84" t="s">
        <v>5439</v>
      </c>
      <c r="E84" t="s">
        <v>5438</v>
      </c>
      <c r="F84" t="s">
        <v>62</v>
      </c>
      <c r="G84">
        <v>45670</v>
      </c>
      <c r="I84">
        <v>45670.356620370374</v>
      </c>
      <c r="J84" t="s">
        <v>62</v>
      </c>
      <c r="K84" t="s">
        <v>101</v>
      </c>
      <c r="L84" t="s">
        <v>102</v>
      </c>
      <c r="M84" t="s">
        <v>103</v>
      </c>
      <c r="N84" t="s">
        <v>5000</v>
      </c>
      <c r="O84">
        <v>0</v>
      </c>
      <c r="S84" t="s">
        <v>104</v>
      </c>
      <c r="U84" t="s">
        <v>101</v>
      </c>
      <c r="V84">
        <v>41184361</v>
      </c>
      <c r="X84">
        <v>31153012000180</v>
      </c>
      <c r="AA84" t="s">
        <v>5168</v>
      </c>
      <c r="AF84" t="s">
        <v>5169</v>
      </c>
      <c r="AL84" t="s">
        <v>105</v>
      </c>
      <c r="AM84" t="s">
        <v>106</v>
      </c>
      <c r="AN84" t="s">
        <v>107</v>
      </c>
      <c r="AO84" t="s">
        <v>189</v>
      </c>
      <c r="AP84">
        <v>12228000</v>
      </c>
      <c r="AQ84" t="s">
        <v>5170</v>
      </c>
      <c r="AR84" t="s">
        <v>5171</v>
      </c>
      <c r="AS84">
        <v>701</v>
      </c>
      <c r="AU84" t="s">
        <v>108</v>
      </c>
    </row>
    <row r="85" spans="1:47" x14ac:dyDescent="0.25">
      <c r="A85" t="s">
        <v>5605</v>
      </c>
      <c r="B85">
        <v>28806378</v>
      </c>
      <c r="D85" t="s">
        <v>5441</v>
      </c>
      <c r="E85" t="s">
        <v>5440</v>
      </c>
      <c r="F85" t="s">
        <v>62</v>
      </c>
      <c r="G85">
        <v>45670</v>
      </c>
      <c r="I85">
        <v>45670.352384259262</v>
      </c>
      <c r="J85" t="s">
        <v>62</v>
      </c>
      <c r="K85" t="s">
        <v>101</v>
      </c>
      <c r="L85" t="s">
        <v>102</v>
      </c>
      <c r="M85" t="s">
        <v>103</v>
      </c>
      <c r="N85" t="s">
        <v>5000</v>
      </c>
      <c r="O85">
        <v>0</v>
      </c>
      <c r="S85" t="s">
        <v>104</v>
      </c>
      <c r="U85" t="s">
        <v>101</v>
      </c>
      <c r="V85">
        <v>41184360</v>
      </c>
      <c r="X85">
        <v>55699379000161</v>
      </c>
      <c r="AA85" t="s">
        <v>5172</v>
      </c>
      <c r="AF85" t="s">
        <v>5173</v>
      </c>
      <c r="AL85" t="s">
        <v>105</v>
      </c>
      <c r="AM85" t="s">
        <v>106</v>
      </c>
      <c r="AN85" t="s">
        <v>107</v>
      </c>
      <c r="AO85" t="s">
        <v>192</v>
      </c>
      <c r="AP85">
        <v>8738150</v>
      </c>
      <c r="AQ85" t="s">
        <v>5174</v>
      </c>
      <c r="AR85" t="s">
        <v>5175</v>
      </c>
      <c r="AS85">
        <v>35</v>
      </c>
      <c r="AU85" t="s">
        <v>108</v>
      </c>
    </row>
    <row r="86" spans="1:47" x14ac:dyDescent="0.25">
      <c r="A86" t="s">
        <v>5605</v>
      </c>
      <c r="B86">
        <v>28613614</v>
      </c>
      <c r="D86" t="s">
        <v>586</v>
      </c>
      <c r="E86" t="s">
        <v>587</v>
      </c>
      <c r="F86" t="s">
        <v>62</v>
      </c>
      <c r="G86">
        <v>45656</v>
      </c>
      <c r="I86">
        <v>45656.649930555555</v>
      </c>
      <c r="J86" t="s">
        <v>62</v>
      </c>
      <c r="K86" t="s">
        <v>101</v>
      </c>
      <c r="L86" t="s">
        <v>102</v>
      </c>
      <c r="M86" t="s">
        <v>103</v>
      </c>
      <c r="N86" t="s">
        <v>5017</v>
      </c>
      <c r="O86">
        <v>0</v>
      </c>
      <c r="S86" t="s">
        <v>104</v>
      </c>
      <c r="U86" t="s">
        <v>101</v>
      </c>
      <c r="V86">
        <v>41071502</v>
      </c>
      <c r="X86">
        <v>6327131000164</v>
      </c>
      <c r="Z86" t="s">
        <v>588</v>
      </c>
      <c r="AA86" t="s">
        <v>589</v>
      </c>
      <c r="AF86" t="s">
        <v>590</v>
      </c>
      <c r="AL86" t="s">
        <v>119</v>
      </c>
      <c r="AM86" t="s">
        <v>106</v>
      </c>
      <c r="AN86" t="s">
        <v>107</v>
      </c>
      <c r="AO86" t="s">
        <v>591</v>
      </c>
      <c r="AP86">
        <v>8635150</v>
      </c>
      <c r="AQ86" t="s">
        <v>592</v>
      </c>
      <c r="AR86" t="s">
        <v>593</v>
      </c>
      <c r="AS86">
        <v>210</v>
      </c>
    </row>
    <row r="87" spans="1:47" x14ac:dyDescent="0.25">
      <c r="A87" t="s">
        <v>5605</v>
      </c>
      <c r="B87">
        <v>28613580</v>
      </c>
      <c r="D87" t="s">
        <v>594</v>
      </c>
      <c r="E87" t="s">
        <v>595</v>
      </c>
      <c r="F87" t="s">
        <v>62</v>
      </c>
      <c r="G87">
        <v>45656</v>
      </c>
      <c r="I87">
        <v>45656.647986111115</v>
      </c>
      <c r="J87" t="s">
        <v>62</v>
      </c>
      <c r="K87" t="s">
        <v>101</v>
      </c>
      <c r="L87" t="s">
        <v>102</v>
      </c>
      <c r="M87" t="s">
        <v>103</v>
      </c>
      <c r="N87" t="s">
        <v>5017</v>
      </c>
      <c r="O87">
        <v>0</v>
      </c>
      <c r="S87" t="s">
        <v>104</v>
      </c>
      <c r="U87" t="s">
        <v>101</v>
      </c>
      <c r="V87">
        <v>41071488</v>
      </c>
      <c r="X87">
        <v>17203880000104</v>
      </c>
      <c r="Z87" t="s">
        <v>596</v>
      </c>
      <c r="AL87" t="s">
        <v>119</v>
      </c>
      <c r="AM87" t="s">
        <v>106</v>
      </c>
      <c r="AN87" t="s">
        <v>315</v>
      </c>
      <c r="AO87" t="s">
        <v>597</v>
      </c>
      <c r="AP87">
        <v>86072000</v>
      </c>
      <c r="AQ87" t="s">
        <v>598</v>
      </c>
      <c r="AR87" t="s">
        <v>599</v>
      </c>
      <c r="AS87">
        <v>6611</v>
      </c>
      <c r="AT87" t="s">
        <v>600</v>
      </c>
    </row>
    <row r="88" spans="1:47" x14ac:dyDescent="0.25">
      <c r="A88" t="s">
        <v>5605</v>
      </c>
      <c r="B88">
        <v>28613541</v>
      </c>
      <c r="D88" t="s">
        <v>601</v>
      </c>
      <c r="E88" t="s">
        <v>602</v>
      </c>
      <c r="F88" t="s">
        <v>62</v>
      </c>
      <c r="G88">
        <v>45656</v>
      </c>
      <c r="I88">
        <v>45656.64607638889</v>
      </c>
      <c r="J88" t="s">
        <v>62</v>
      </c>
      <c r="K88" t="s">
        <v>101</v>
      </c>
      <c r="L88" t="s">
        <v>102</v>
      </c>
      <c r="M88" t="s">
        <v>103</v>
      </c>
      <c r="N88" t="s">
        <v>5017</v>
      </c>
      <c r="O88">
        <v>0</v>
      </c>
      <c r="S88" t="s">
        <v>104</v>
      </c>
      <c r="U88" t="s">
        <v>101</v>
      </c>
      <c r="V88">
        <v>41071474</v>
      </c>
      <c r="X88">
        <v>60894730006308</v>
      </c>
      <c r="Z88" t="s">
        <v>603</v>
      </c>
      <c r="AA88" t="s">
        <v>604</v>
      </c>
      <c r="AB88">
        <v>553134999019</v>
      </c>
      <c r="AF88" t="s">
        <v>605</v>
      </c>
      <c r="AL88" t="s">
        <v>119</v>
      </c>
      <c r="AM88" t="s">
        <v>106</v>
      </c>
      <c r="AN88" t="s">
        <v>107</v>
      </c>
      <c r="AO88" t="s">
        <v>606</v>
      </c>
      <c r="AP88">
        <v>11573900</v>
      </c>
      <c r="AQ88" t="s">
        <v>607</v>
      </c>
      <c r="AR88" t="s">
        <v>608</v>
      </c>
      <c r="AS88">
        <v>0</v>
      </c>
    </row>
    <row r="89" spans="1:47" x14ac:dyDescent="0.25">
      <c r="A89" t="s">
        <v>5605</v>
      </c>
      <c r="B89">
        <v>28613518</v>
      </c>
      <c r="D89" t="s">
        <v>609</v>
      </c>
      <c r="E89" t="s">
        <v>610</v>
      </c>
      <c r="F89" t="s">
        <v>62</v>
      </c>
      <c r="G89">
        <v>45656</v>
      </c>
      <c r="I89">
        <v>45656.644606481481</v>
      </c>
      <c r="J89" t="s">
        <v>62</v>
      </c>
      <c r="K89" t="s">
        <v>101</v>
      </c>
      <c r="L89" t="s">
        <v>102</v>
      </c>
      <c r="M89" t="s">
        <v>103</v>
      </c>
      <c r="N89" t="s">
        <v>5017</v>
      </c>
      <c r="O89">
        <v>0</v>
      </c>
      <c r="S89" t="s">
        <v>104</v>
      </c>
      <c r="U89" t="s">
        <v>101</v>
      </c>
      <c r="V89">
        <v>41071461</v>
      </c>
      <c r="X89">
        <v>36441931000172</v>
      </c>
      <c r="Z89" t="s">
        <v>611</v>
      </c>
      <c r="AF89" t="s">
        <v>612</v>
      </c>
      <c r="AL89" t="s">
        <v>119</v>
      </c>
      <c r="AM89" t="s">
        <v>106</v>
      </c>
      <c r="AN89" t="s">
        <v>613</v>
      </c>
      <c r="AO89" t="s">
        <v>614</v>
      </c>
      <c r="AP89">
        <v>45345000</v>
      </c>
      <c r="AQ89" t="s">
        <v>615</v>
      </c>
      <c r="AR89" t="s">
        <v>616</v>
      </c>
      <c r="AS89">
        <v>2</v>
      </c>
    </row>
    <row r="90" spans="1:47" x14ac:dyDescent="0.25">
      <c r="A90" t="s">
        <v>5605</v>
      </c>
      <c r="B90">
        <v>28613501</v>
      </c>
      <c r="D90" t="s">
        <v>617</v>
      </c>
      <c r="E90" t="s">
        <v>618</v>
      </c>
      <c r="F90" t="s">
        <v>62</v>
      </c>
      <c r="G90">
        <v>45656</v>
      </c>
      <c r="I90">
        <v>45656.64402777778</v>
      </c>
      <c r="J90" t="s">
        <v>62</v>
      </c>
      <c r="K90" t="s">
        <v>101</v>
      </c>
      <c r="L90" t="s">
        <v>102</v>
      </c>
      <c r="M90" t="s">
        <v>103</v>
      </c>
      <c r="N90" t="s">
        <v>5017</v>
      </c>
      <c r="O90">
        <v>0</v>
      </c>
      <c r="S90" t="s">
        <v>104</v>
      </c>
      <c r="U90" t="s">
        <v>101</v>
      </c>
      <c r="V90">
        <v>41071457</v>
      </c>
      <c r="X90">
        <v>34091577000178</v>
      </c>
      <c r="Z90" t="s">
        <v>619</v>
      </c>
      <c r="AA90" t="s">
        <v>620</v>
      </c>
      <c r="AF90" t="s">
        <v>621</v>
      </c>
      <c r="AL90" t="s">
        <v>119</v>
      </c>
      <c r="AM90" t="s">
        <v>106</v>
      </c>
      <c r="AN90" t="s">
        <v>107</v>
      </c>
      <c r="AO90" t="s">
        <v>622</v>
      </c>
      <c r="AP90">
        <v>15132030</v>
      </c>
      <c r="AQ90" t="s">
        <v>623</v>
      </c>
      <c r="AR90" t="s">
        <v>624</v>
      </c>
      <c r="AS90">
        <v>2370</v>
      </c>
    </row>
    <row r="91" spans="1:47" x14ac:dyDescent="0.25">
      <c r="A91" t="s">
        <v>5605</v>
      </c>
      <c r="B91">
        <v>28613488</v>
      </c>
      <c r="D91" t="s">
        <v>625</v>
      </c>
      <c r="E91" t="s">
        <v>626</v>
      </c>
      <c r="F91" t="s">
        <v>62</v>
      </c>
      <c r="G91">
        <v>45656</v>
      </c>
      <c r="I91">
        <v>45656.643171296295</v>
      </c>
      <c r="J91" t="s">
        <v>62</v>
      </c>
      <c r="K91" t="s">
        <v>101</v>
      </c>
      <c r="L91" t="s">
        <v>102</v>
      </c>
      <c r="M91" t="s">
        <v>103</v>
      </c>
      <c r="N91" t="s">
        <v>5017</v>
      </c>
      <c r="O91">
        <v>0</v>
      </c>
      <c r="S91" t="s">
        <v>104</v>
      </c>
      <c r="U91" t="s">
        <v>101</v>
      </c>
      <c r="V91">
        <v>41071449</v>
      </c>
      <c r="X91">
        <v>42488296000181</v>
      </c>
      <c r="Z91" t="s">
        <v>627</v>
      </c>
      <c r="AL91" t="s">
        <v>119</v>
      </c>
      <c r="AM91" t="s">
        <v>106</v>
      </c>
      <c r="AN91" t="s">
        <v>148</v>
      </c>
      <c r="AO91" t="s">
        <v>149</v>
      </c>
      <c r="AP91">
        <v>22011060</v>
      </c>
      <c r="AQ91" t="s">
        <v>346</v>
      </c>
      <c r="AR91" t="s">
        <v>628</v>
      </c>
      <c r="AS91">
        <v>98</v>
      </c>
      <c r="AT91" t="s">
        <v>629</v>
      </c>
    </row>
    <row r="92" spans="1:47" x14ac:dyDescent="0.25">
      <c r="A92" t="s">
        <v>5605</v>
      </c>
      <c r="B92">
        <v>28629489</v>
      </c>
      <c r="D92" t="s">
        <v>630</v>
      </c>
      <c r="E92" t="s">
        <v>631</v>
      </c>
      <c r="F92" t="s">
        <v>62</v>
      </c>
      <c r="G92">
        <v>45659</v>
      </c>
      <c r="I92">
        <v>45659.435324074075</v>
      </c>
      <c r="J92" t="s">
        <v>62</v>
      </c>
      <c r="K92" t="s">
        <v>101</v>
      </c>
      <c r="L92" t="s">
        <v>102</v>
      </c>
      <c r="M92" t="s">
        <v>103</v>
      </c>
      <c r="N92" t="s">
        <v>5017</v>
      </c>
      <c r="O92">
        <v>0</v>
      </c>
      <c r="S92" t="s">
        <v>104</v>
      </c>
      <c r="U92" t="s">
        <v>101</v>
      </c>
      <c r="V92">
        <v>41075833</v>
      </c>
      <c r="X92">
        <v>33130543000182</v>
      </c>
      <c r="Z92" t="s">
        <v>632</v>
      </c>
      <c r="AA92" t="s">
        <v>633</v>
      </c>
      <c r="AB92">
        <v>552124188439</v>
      </c>
      <c r="AL92" t="s">
        <v>119</v>
      </c>
      <c r="AM92" t="s">
        <v>106</v>
      </c>
      <c r="AN92" t="s">
        <v>148</v>
      </c>
      <c r="AO92" t="s">
        <v>149</v>
      </c>
      <c r="AP92">
        <v>21720161</v>
      </c>
      <c r="AQ92" t="s">
        <v>634</v>
      </c>
      <c r="AR92" t="s">
        <v>635</v>
      </c>
      <c r="AS92">
        <v>3400</v>
      </c>
    </row>
    <row r="93" spans="1:47" x14ac:dyDescent="0.25">
      <c r="A93" t="s">
        <v>5605</v>
      </c>
      <c r="B93">
        <v>28613442</v>
      </c>
      <c r="D93" t="s">
        <v>636</v>
      </c>
      <c r="E93" t="s">
        <v>637</v>
      </c>
      <c r="F93" t="s">
        <v>62</v>
      </c>
      <c r="G93">
        <v>45656</v>
      </c>
      <c r="I93">
        <v>45656.639930555553</v>
      </c>
      <c r="J93" t="s">
        <v>62</v>
      </c>
      <c r="K93" t="s">
        <v>101</v>
      </c>
      <c r="L93" t="s">
        <v>102</v>
      </c>
      <c r="M93" t="s">
        <v>103</v>
      </c>
      <c r="N93" t="s">
        <v>5017</v>
      </c>
      <c r="O93">
        <v>0</v>
      </c>
      <c r="S93" t="s">
        <v>104</v>
      </c>
      <c r="U93" t="s">
        <v>101</v>
      </c>
      <c r="V93">
        <v>41071421</v>
      </c>
      <c r="X93">
        <v>3459966000180</v>
      </c>
      <c r="Z93" t="s">
        <v>638</v>
      </c>
      <c r="AF93" t="s">
        <v>639</v>
      </c>
      <c r="AL93" t="s">
        <v>119</v>
      </c>
      <c r="AM93" t="s">
        <v>106</v>
      </c>
      <c r="AN93" t="s">
        <v>613</v>
      </c>
      <c r="AO93" t="s">
        <v>640</v>
      </c>
      <c r="AP93">
        <v>45440000</v>
      </c>
      <c r="AQ93" t="s">
        <v>641</v>
      </c>
      <c r="AR93" t="s">
        <v>642</v>
      </c>
      <c r="AS93">
        <v>0</v>
      </c>
      <c r="AT93" t="s">
        <v>643</v>
      </c>
    </row>
    <row r="94" spans="1:47" x14ac:dyDescent="0.25">
      <c r="A94" t="s">
        <v>5605</v>
      </c>
      <c r="B94">
        <v>28628248</v>
      </c>
      <c r="D94" t="s">
        <v>644</v>
      </c>
      <c r="E94" t="s">
        <v>645</v>
      </c>
      <c r="F94" t="s">
        <v>62</v>
      </c>
      <c r="G94">
        <v>45659</v>
      </c>
      <c r="I94">
        <v>45659.418807870374</v>
      </c>
      <c r="J94" t="s">
        <v>62</v>
      </c>
      <c r="K94" t="s">
        <v>101</v>
      </c>
      <c r="L94" t="s">
        <v>102</v>
      </c>
      <c r="M94" t="s">
        <v>103</v>
      </c>
      <c r="N94" t="s">
        <v>5017</v>
      </c>
      <c r="O94">
        <v>0</v>
      </c>
      <c r="S94" t="s">
        <v>104</v>
      </c>
      <c r="U94" t="s">
        <v>101</v>
      </c>
      <c r="V94">
        <v>41075556</v>
      </c>
      <c r="X94">
        <v>15321765000109</v>
      </c>
      <c r="Z94" t="s">
        <v>646</v>
      </c>
      <c r="AA94" t="s">
        <v>647</v>
      </c>
      <c r="AF94" t="s">
        <v>648</v>
      </c>
      <c r="AL94" t="s">
        <v>119</v>
      </c>
      <c r="AM94" t="s">
        <v>106</v>
      </c>
      <c r="AN94" t="s">
        <v>159</v>
      </c>
      <c r="AO94" t="s">
        <v>649</v>
      </c>
      <c r="AP94">
        <v>30170084</v>
      </c>
      <c r="AQ94" t="s">
        <v>650</v>
      </c>
      <c r="AR94" t="s">
        <v>651</v>
      </c>
      <c r="AS94">
        <v>894</v>
      </c>
      <c r="AT94" t="s">
        <v>652</v>
      </c>
    </row>
    <row r="95" spans="1:47" x14ac:dyDescent="0.25">
      <c r="A95" t="s">
        <v>5605</v>
      </c>
      <c r="B95">
        <v>28806371</v>
      </c>
      <c r="D95" t="s">
        <v>5443</v>
      </c>
      <c r="E95" t="s">
        <v>5442</v>
      </c>
      <c r="F95" t="s">
        <v>62</v>
      </c>
      <c r="G95">
        <v>45670</v>
      </c>
      <c r="I95">
        <v>45670.352233796293</v>
      </c>
      <c r="J95" t="s">
        <v>62</v>
      </c>
      <c r="K95" t="s">
        <v>101</v>
      </c>
      <c r="L95" t="s">
        <v>102</v>
      </c>
      <c r="M95" t="s">
        <v>103</v>
      </c>
      <c r="N95" t="s">
        <v>5000</v>
      </c>
      <c r="O95">
        <v>0</v>
      </c>
      <c r="S95" t="s">
        <v>104</v>
      </c>
      <c r="U95" t="s">
        <v>101</v>
      </c>
      <c r="V95">
        <v>41184359</v>
      </c>
      <c r="X95">
        <v>55707609000197</v>
      </c>
      <c r="AA95" t="s">
        <v>5176</v>
      </c>
      <c r="AF95" t="s">
        <v>5177</v>
      </c>
      <c r="AL95" t="s">
        <v>105</v>
      </c>
      <c r="AM95" t="s">
        <v>106</v>
      </c>
      <c r="AN95" t="s">
        <v>107</v>
      </c>
      <c r="AO95" t="s">
        <v>110</v>
      </c>
      <c r="AP95">
        <v>4760020</v>
      </c>
      <c r="AQ95" t="s">
        <v>5178</v>
      </c>
      <c r="AR95" t="s">
        <v>5179</v>
      </c>
      <c r="AS95">
        <v>69</v>
      </c>
      <c r="AT95" t="s">
        <v>5180</v>
      </c>
      <c r="AU95" t="s">
        <v>108</v>
      </c>
    </row>
    <row r="96" spans="1:47" x14ac:dyDescent="0.25">
      <c r="A96" t="s">
        <v>5605</v>
      </c>
      <c r="B96">
        <v>28613295</v>
      </c>
      <c r="D96" t="s">
        <v>653</v>
      </c>
      <c r="E96" t="s">
        <v>654</v>
      </c>
      <c r="F96" t="s">
        <v>62</v>
      </c>
      <c r="G96">
        <v>45656</v>
      </c>
      <c r="I96">
        <v>45656.632673611108</v>
      </c>
      <c r="J96" t="s">
        <v>62</v>
      </c>
      <c r="K96" t="s">
        <v>101</v>
      </c>
      <c r="L96" t="s">
        <v>102</v>
      </c>
      <c r="M96" t="s">
        <v>103</v>
      </c>
      <c r="N96" t="s">
        <v>5017</v>
      </c>
      <c r="O96">
        <v>0</v>
      </c>
      <c r="S96" t="s">
        <v>104</v>
      </c>
      <c r="U96" t="s">
        <v>101</v>
      </c>
      <c r="V96">
        <v>41071356</v>
      </c>
      <c r="X96">
        <v>28816270000194</v>
      </c>
      <c r="Z96" t="s">
        <v>655</v>
      </c>
      <c r="AA96" t="s">
        <v>656</v>
      </c>
      <c r="AB96">
        <v>552130858878</v>
      </c>
      <c r="AF96" t="s">
        <v>657</v>
      </c>
      <c r="AL96" t="s">
        <v>119</v>
      </c>
      <c r="AM96" t="s">
        <v>106</v>
      </c>
      <c r="AN96" t="s">
        <v>148</v>
      </c>
      <c r="AO96" t="s">
        <v>149</v>
      </c>
      <c r="AP96">
        <v>22775111</v>
      </c>
      <c r="AQ96" t="s">
        <v>658</v>
      </c>
      <c r="AR96" t="s">
        <v>659</v>
      </c>
      <c r="AS96">
        <v>2035</v>
      </c>
      <c r="AT96" t="s">
        <v>660</v>
      </c>
    </row>
    <row r="97" spans="1:47" x14ac:dyDescent="0.25">
      <c r="A97" t="s">
        <v>5605</v>
      </c>
      <c r="B97">
        <v>28613306</v>
      </c>
      <c r="D97" t="s">
        <v>661</v>
      </c>
      <c r="E97" t="s">
        <v>662</v>
      </c>
      <c r="F97" t="s">
        <v>62</v>
      </c>
      <c r="G97">
        <v>45656</v>
      </c>
      <c r="I97">
        <v>45656.633368055554</v>
      </c>
      <c r="J97" t="s">
        <v>62</v>
      </c>
      <c r="K97" t="s">
        <v>101</v>
      </c>
      <c r="L97" t="s">
        <v>102</v>
      </c>
      <c r="M97" t="s">
        <v>103</v>
      </c>
      <c r="N97" t="s">
        <v>5017</v>
      </c>
      <c r="O97">
        <v>0</v>
      </c>
      <c r="S97" t="s">
        <v>104</v>
      </c>
      <c r="U97" t="s">
        <v>101</v>
      </c>
      <c r="V97">
        <v>41071358</v>
      </c>
      <c r="X97">
        <v>18315016000159</v>
      </c>
      <c r="Z97" t="s">
        <v>663</v>
      </c>
      <c r="AA97" t="s">
        <v>664</v>
      </c>
      <c r="AF97" t="s">
        <v>665</v>
      </c>
      <c r="AL97" t="s">
        <v>119</v>
      </c>
      <c r="AM97" t="s">
        <v>106</v>
      </c>
      <c r="AN97" t="s">
        <v>107</v>
      </c>
      <c r="AO97" t="s">
        <v>591</v>
      </c>
      <c r="AP97">
        <v>8613130</v>
      </c>
      <c r="AQ97" t="s">
        <v>666</v>
      </c>
      <c r="AR97" t="s">
        <v>667</v>
      </c>
      <c r="AS97">
        <v>245</v>
      </c>
    </row>
    <row r="98" spans="1:47" x14ac:dyDescent="0.25">
      <c r="A98" t="s">
        <v>5605</v>
      </c>
      <c r="B98">
        <v>28613283</v>
      </c>
      <c r="D98" t="s">
        <v>668</v>
      </c>
      <c r="E98" t="s">
        <v>669</v>
      </c>
      <c r="F98" t="s">
        <v>62</v>
      </c>
      <c r="G98">
        <v>45656</v>
      </c>
      <c r="I98">
        <v>45656.631932870368</v>
      </c>
      <c r="J98" t="s">
        <v>62</v>
      </c>
      <c r="K98" t="s">
        <v>101</v>
      </c>
      <c r="L98" t="s">
        <v>102</v>
      </c>
      <c r="M98" t="s">
        <v>103</v>
      </c>
      <c r="N98" t="s">
        <v>5017</v>
      </c>
      <c r="O98">
        <v>0</v>
      </c>
      <c r="S98" t="s">
        <v>104</v>
      </c>
      <c r="U98" t="s">
        <v>101</v>
      </c>
      <c r="V98">
        <v>41071347</v>
      </c>
      <c r="X98">
        <v>10256548000150</v>
      </c>
      <c r="Z98" t="s">
        <v>670</v>
      </c>
      <c r="AL98" t="s">
        <v>119</v>
      </c>
      <c r="AM98" t="s">
        <v>106</v>
      </c>
      <c r="AN98" t="s">
        <v>148</v>
      </c>
      <c r="AO98" t="s">
        <v>149</v>
      </c>
      <c r="AP98">
        <v>21040290</v>
      </c>
      <c r="AQ98" t="s">
        <v>265</v>
      </c>
      <c r="AR98" t="s">
        <v>671</v>
      </c>
      <c r="AS98">
        <v>154</v>
      </c>
    </row>
    <row r="99" spans="1:47" x14ac:dyDescent="0.25">
      <c r="A99" t="s">
        <v>5605</v>
      </c>
      <c r="B99">
        <v>28613271</v>
      </c>
      <c r="D99" t="s">
        <v>672</v>
      </c>
      <c r="E99" t="s">
        <v>673</v>
      </c>
      <c r="F99" t="s">
        <v>62</v>
      </c>
      <c r="G99">
        <v>45656</v>
      </c>
      <c r="I99">
        <v>45656.631412037037</v>
      </c>
      <c r="J99" t="s">
        <v>62</v>
      </c>
      <c r="K99" t="s">
        <v>101</v>
      </c>
      <c r="L99" t="s">
        <v>102</v>
      </c>
      <c r="M99" t="s">
        <v>103</v>
      </c>
      <c r="N99" t="s">
        <v>5017</v>
      </c>
      <c r="O99">
        <v>0</v>
      </c>
      <c r="S99" t="s">
        <v>104</v>
      </c>
      <c r="U99" t="s">
        <v>101</v>
      </c>
      <c r="V99">
        <v>41071342</v>
      </c>
      <c r="X99">
        <v>1966919000105</v>
      </c>
      <c r="Z99" t="s">
        <v>674</v>
      </c>
      <c r="AA99" t="s">
        <v>675</v>
      </c>
      <c r="AL99" t="s">
        <v>119</v>
      </c>
      <c r="AM99" t="s">
        <v>106</v>
      </c>
      <c r="AN99" t="s">
        <v>148</v>
      </c>
      <c r="AO99" t="s">
        <v>149</v>
      </c>
      <c r="AP99">
        <v>22010010</v>
      </c>
      <c r="AQ99" t="s">
        <v>676</v>
      </c>
      <c r="AR99" t="s">
        <v>677</v>
      </c>
      <c r="AS99">
        <v>662</v>
      </c>
      <c r="AT99" t="s">
        <v>678</v>
      </c>
    </row>
    <row r="100" spans="1:47" x14ac:dyDescent="0.25">
      <c r="A100" t="s">
        <v>5605</v>
      </c>
      <c r="B100">
        <v>28806366</v>
      </c>
      <c r="D100" t="s">
        <v>5445</v>
      </c>
      <c r="E100" t="s">
        <v>5444</v>
      </c>
      <c r="F100" t="s">
        <v>62</v>
      </c>
      <c r="G100">
        <v>45670</v>
      </c>
      <c r="I100">
        <v>45670.352094907408</v>
      </c>
      <c r="J100" t="s">
        <v>62</v>
      </c>
      <c r="K100" t="s">
        <v>101</v>
      </c>
      <c r="L100" t="s">
        <v>102</v>
      </c>
      <c r="M100" t="s">
        <v>103</v>
      </c>
      <c r="N100" t="s">
        <v>5000</v>
      </c>
      <c r="O100">
        <v>0</v>
      </c>
      <c r="S100" t="s">
        <v>104</v>
      </c>
      <c r="U100" t="s">
        <v>101</v>
      </c>
      <c r="V100">
        <v>41184358</v>
      </c>
      <c r="X100">
        <v>55727167000140</v>
      </c>
      <c r="AA100" t="s">
        <v>5181</v>
      </c>
      <c r="AF100" t="s">
        <v>5182</v>
      </c>
      <c r="AL100" t="s">
        <v>105</v>
      </c>
      <c r="AM100" t="s">
        <v>106</v>
      </c>
      <c r="AN100" t="s">
        <v>107</v>
      </c>
      <c r="AO100" t="s">
        <v>110</v>
      </c>
      <c r="AP100">
        <v>3737020</v>
      </c>
      <c r="AQ100" t="s">
        <v>5183</v>
      </c>
      <c r="AR100" t="s">
        <v>5184</v>
      </c>
      <c r="AS100">
        <v>437</v>
      </c>
      <c r="AU100" t="s">
        <v>108</v>
      </c>
    </row>
    <row r="101" spans="1:47" x14ac:dyDescent="0.25">
      <c r="A101" t="s">
        <v>5605</v>
      </c>
      <c r="B101">
        <v>28613261</v>
      </c>
      <c r="D101" t="s">
        <v>679</v>
      </c>
      <c r="E101" t="s">
        <v>680</v>
      </c>
      <c r="F101" t="s">
        <v>62</v>
      </c>
      <c r="G101">
        <v>45656</v>
      </c>
      <c r="I101">
        <v>45656.630659722221</v>
      </c>
      <c r="J101" t="s">
        <v>62</v>
      </c>
      <c r="K101" t="s">
        <v>101</v>
      </c>
      <c r="L101" t="s">
        <v>102</v>
      </c>
      <c r="M101" t="s">
        <v>103</v>
      </c>
      <c r="N101" t="s">
        <v>5017</v>
      </c>
      <c r="O101">
        <v>0</v>
      </c>
      <c r="S101" t="s">
        <v>104</v>
      </c>
      <c r="U101" t="s">
        <v>101</v>
      </c>
      <c r="V101">
        <v>41071336</v>
      </c>
      <c r="X101">
        <v>26786853000194</v>
      </c>
      <c r="Z101" t="s">
        <v>681</v>
      </c>
      <c r="AA101" t="s">
        <v>682</v>
      </c>
      <c r="AL101" t="s">
        <v>119</v>
      </c>
      <c r="AM101" t="s">
        <v>106</v>
      </c>
      <c r="AN101" t="s">
        <v>148</v>
      </c>
      <c r="AO101" t="s">
        <v>300</v>
      </c>
      <c r="AP101">
        <v>24020110</v>
      </c>
      <c r="AQ101" t="s">
        <v>161</v>
      </c>
      <c r="AR101" t="s">
        <v>683</v>
      </c>
      <c r="AS101">
        <v>97</v>
      </c>
      <c r="AT101" t="s">
        <v>684</v>
      </c>
    </row>
    <row r="102" spans="1:47" x14ac:dyDescent="0.25">
      <c r="A102" t="s">
        <v>5605</v>
      </c>
      <c r="B102">
        <v>28806356</v>
      </c>
      <c r="D102" t="s">
        <v>5447</v>
      </c>
      <c r="E102" t="s">
        <v>5446</v>
      </c>
      <c r="F102" t="s">
        <v>62</v>
      </c>
      <c r="G102">
        <v>45670</v>
      </c>
      <c r="I102">
        <v>45670.351805555554</v>
      </c>
      <c r="J102" t="s">
        <v>62</v>
      </c>
      <c r="K102" t="s">
        <v>101</v>
      </c>
      <c r="L102" t="s">
        <v>102</v>
      </c>
      <c r="M102" t="s">
        <v>103</v>
      </c>
      <c r="N102" t="s">
        <v>5000</v>
      </c>
      <c r="O102">
        <v>0</v>
      </c>
      <c r="S102" t="s">
        <v>104</v>
      </c>
      <c r="U102" t="s">
        <v>101</v>
      </c>
      <c r="V102">
        <v>41184357</v>
      </c>
      <c r="X102">
        <v>55716384000135</v>
      </c>
      <c r="AA102" t="s">
        <v>5189</v>
      </c>
      <c r="AF102" t="s">
        <v>5190</v>
      </c>
      <c r="AL102" t="s">
        <v>105</v>
      </c>
      <c r="AM102" t="s">
        <v>106</v>
      </c>
      <c r="AN102" t="s">
        <v>107</v>
      </c>
      <c r="AO102" t="s">
        <v>110</v>
      </c>
      <c r="AP102">
        <v>4853090</v>
      </c>
      <c r="AQ102" t="s">
        <v>5191</v>
      </c>
      <c r="AR102" t="s">
        <v>5192</v>
      </c>
      <c r="AS102">
        <v>2</v>
      </c>
      <c r="AU102" t="s">
        <v>108</v>
      </c>
    </row>
    <row r="103" spans="1:47" x14ac:dyDescent="0.25">
      <c r="A103" t="s">
        <v>5605</v>
      </c>
      <c r="B103">
        <v>28613248</v>
      </c>
      <c r="D103" t="s">
        <v>685</v>
      </c>
      <c r="E103" t="s">
        <v>686</v>
      </c>
      <c r="F103" t="s">
        <v>62</v>
      </c>
      <c r="G103">
        <v>45656</v>
      </c>
      <c r="I103">
        <v>45656.630046296297</v>
      </c>
      <c r="J103" t="s">
        <v>62</v>
      </c>
      <c r="K103" t="s">
        <v>101</v>
      </c>
      <c r="L103" t="s">
        <v>102</v>
      </c>
      <c r="M103" t="s">
        <v>103</v>
      </c>
      <c r="N103" t="s">
        <v>5017</v>
      </c>
      <c r="O103">
        <v>0</v>
      </c>
      <c r="S103" t="s">
        <v>104</v>
      </c>
      <c r="U103" t="s">
        <v>101</v>
      </c>
      <c r="V103">
        <v>41071328</v>
      </c>
      <c r="X103">
        <v>25403749000100</v>
      </c>
      <c r="Z103" t="s">
        <v>687</v>
      </c>
      <c r="AA103" t="s">
        <v>688</v>
      </c>
      <c r="AF103" t="s">
        <v>689</v>
      </c>
      <c r="AL103" t="s">
        <v>119</v>
      </c>
      <c r="AM103" t="s">
        <v>106</v>
      </c>
      <c r="AN103" t="s">
        <v>107</v>
      </c>
      <c r="AO103" t="s">
        <v>690</v>
      </c>
      <c r="AP103">
        <v>11251175</v>
      </c>
      <c r="AQ103" t="s">
        <v>691</v>
      </c>
      <c r="AR103" t="s">
        <v>692</v>
      </c>
      <c r="AS103">
        <v>2207</v>
      </c>
      <c r="AT103" t="s">
        <v>693</v>
      </c>
    </row>
    <row r="104" spans="1:47" x14ac:dyDescent="0.25">
      <c r="A104" t="s">
        <v>5605</v>
      </c>
      <c r="B104">
        <v>28613214</v>
      </c>
      <c r="D104" t="s">
        <v>694</v>
      </c>
      <c r="E104" t="s">
        <v>695</v>
      </c>
      <c r="F104" t="s">
        <v>62</v>
      </c>
      <c r="G104">
        <v>45656</v>
      </c>
      <c r="I104">
        <v>45656.627083333333</v>
      </c>
      <c r="J104" t="s">
        <v>62</v>
      </c>
      <c r="K104" t="s">
        <v>101</v>
      </c>
      <c r="L104" t="s">
        <v>102</v>
      </c>
      <c r="M104" t="s">
        <v>103</v>
      </c>
      <c r="N104" t="s">
        <v>5017</v>
      </c>
      <c r="O104">
        <v>0</v>
      </c>
      <c r="S104" t="s">
        <v>104</v>
      </c>
      <c r="U104" t="s">
        <v>101</v>
      </c>
      <c r="V104">
        <v>41071308</v>
      </c>
      <c r="X104">
        <v>14031191000406</v>
      </c>
      <c r="Z104" t="s">
        <v>696</v>
      </c>
      <c r="AF104" t="s">
        <v>697</v>
      </c>
      <c r="AL104" t="s">
        <v>119</v>
      </c>
      <c r="AM104" t="s">
        <v>106</v>
      </c>
      <c r="AN104" t="s">
        <v>107</v>
      </c>
      <c r="AO104" t="s">
        <v>698</v>
      </c>
      <c r="AP104">
        <v>11900000</v>
      </c>
      <c r="AQ104" t="s">
        <v>615</v>
      </c>
      <c r="AR104" t="s">
        <v>699</v>
      </c>
      <c r="AS104">
        <v>0</v>
      </c>
      <c r="AT104" t="s">
        <v>700</v>
      </c>
    </row>
    <row r="105" spans="1:47" x14ac:dyDescent="0.25">
      <c r="A105" t="s">
        <v>5605</v>
      </c>
      <c r="B105">
        <v>28806350</v>
      </c>
      <c r="D105" t="s">
        <v>5450</v>
      </c>
      <c r="E105" t="s">
        <v>5449</v>
      </c>
      <c r="F105" t="s">
        <v>62</v>
      </c>
      <c r="G105">
        <v>45670</v>
      </c>
      <c r="I105">
        <v>45670.351655092592</v>
      </c>
      <c r="J105" t="s">
        <v>62</v>
      </c>
      <c r="K105" t="s">
        <v>101</v>
      </c>
      <c r="L105" t="s">
        <v>102</v>
      </c>
      <c r="M105" t="s">
        <v>103</v>
      </c>
      <c r="N105" t="s">
        <v>5000</v>
      </c>
      <c r="O105">
        <v>0</v>
      </c>
      <c r="S105" t="s">
        <v>104</v>
      </c>
      <c r="U105" t="s">
        <v>101</v>
      </c>
      <c r="V105">
        <v>41184356</v>
      </c>
      <c r="X105">
        <v>55719994000192</v>
      </c>
      <c r="AA105" t="s">
        <v>5147</v>
      </c>
      <c r="AF105" t="s">
        <v>5148</v>
      </c>
      <c r="AL105" t="s">
        <v>105</v>
      </c>
      <c r="AM105" t="s">
        <v>106</v>
      </c>
      <c r="AN105" t="s">
        <v>107</v>
      </c>
      <c r="AO105" t="s">
        <v>110</v>
      </c>
      <c r="AP105">
        <v>1310914</v>
      </c>
      <c r="AQ105" t="s">
        <v>199</v>
      </c>
      <c r="AR105" t="s">
        <v>5124</v>
      </c>
      <c r="AS105">
        <v>1106</v>
      </c>
      <c r="AT105" t="s">
        <v>5198</v>
      </c>
      <c r="AU105" t="s">
        <v>108</v>
      </c>
    </row>
    <row r="106" spans="1:47" x14ac:dyDescent="0.25">
      <c r="A106" t="s">
        <v>5605</v>
      </c>
      <c r="B106">
        <v>28613187</v>
      </c>
      <c r="D106" t="s">
        <v>701</v>
      </c>
      <c r="E106" t="s">
        <v>702</v>
      </c>
      <c r="F106" t="s">
        <v>62</v>
      </c>
      <c r="G106">
        <v>45656</v>
      </c>
      <c r="I106">
        <v>45656.625648148147</v>
      </c>
      <c r="J106" t="s">
        <v>62</v>
      </c>
      <c r="K106" t="s">
        <v>101</v>
      </c>
      <c r="L106" t="s">
        <v>102</v>
      </c>
      <c r="M106" t="s">
        <v>103</v>
      </c>
      <c r="N106" t="s">
        <v>5017</v>
      </c>
      <c r="O106">
        <v>0</v>
      </c>
      <c r="S106" t="s">
        <v>104</v>
      </c>
      <c r="U106" t="s">
        <v>101</v>
      </c>
      <c r="V106">
        <v>41071295</v>
      </c>
      <c r="X106">
        <v>33253730000153</v>
      </c>
      <c r="Z106" t="s">
        <v>703</v>
      </c>
      <c r="AF106" t="s">
        <v>704</v>
      </c>
      <c r="AL106" t="s">
        <v>119</v>
      </c>
      <c r="AM106" t="s">
        <v>106</v>
      </c>
      <c r="AN106" t="s">
        <v>159</v>
      </c>
      <c r="AO106" t="s">
        <v>705</v>
      </c>
      <c r="AP106">
        <v>36520000</v>
      </c>
      <c r="AQ106" t="s">
        <v>161</v>
      </c>
      <c r="AR106" t="s">
        <v>706</v>
      </c>
      <c r="AS106">
        <v>122</v>
      </c>
    </row>
    <row r="107" spans="1:47" x14ac:dyDescent="0.25">
      <c r="A107" t="s">
        <v>5605</v>
      </c>
      <c r="B107">
        <v>28613179</v>
      </c>
      <c r="D107" t="s">
        <v>707</v>
      </c>
      <c r="E107" t="s">
        <v>708</v>
      </c>
      <c r="F107" t="s">
        <v>62</v>
      </c>
      <c r="G107">
        <v>45656</v>
      </c>
      <c r="I107">
        <v>45656.624872685185</v>
      </c>
      <c r="J107" t="s">
        <v>62</v>
      </c>
      <c r="K107" t="s">
        <v>101</v>
      </c>
      <c r="L107" t="s">
        <v>102</v>
      </c>
      <c r="M107" t="s">
        <v>103</v>
      </c>
      <c r="N107" t="s">
        <v>5017</v>
      </c>
      <c r="O107">
        <v>0</v>
      </c>
      <c r="S107" t="s">
        <v>104</v>
      </c>
      <c r="U107" t="s">
        <v>101</v>
      </c>
      <c r="V107">
        <v>41071289</v>
      </c>
      <c r="X107">
        <v>17469701004326</v>
      </c>
      <c r="Z107" t="s">
        <v>709</v>
      </c>
      <c r="AA107" t="s">
        <v>710</v>
      </c>
      <c r="AF107" t="s">
        <v>711</v>
      </c>
      <c r="AL107" t="s">
        <v>119</v>
      </c>
      <c r="AM107" t="s">
        <v>106</v>
      </c>
      <c r="AN107" t="s">
        <v>107</v>
      </c>
      <c r="AO107" t="s">
        <v>110</v>
      </c>
      <c r="AP107">
        <v>3828000</v>
      </c>
      <c r="AQ107" t="s">
        <v>712</v>
      </c>
      <c r="AR107" t="s">
        <v>713</v>
      </c>
      <c r="AS107">
        <v>0</v>
      </c>
      <c r="AT107" t="s">
        <v>714</v>
      </c>
    </row>
    <row r="108" spans="1:47" x14ac:dyDescent="0.25">
      <c r="A108" t="s">
        <v>5605</v>
      </c>
      <c r="B108">
        <v>28806346</v>
      </c>
      <c r="D108" t="s">
        <v>5452</v>
      </c>
      <c r="E108" t="s">
        <v>5451</v>
      </c>
      <c r="F108" t="s">
        <v>62</v>
      </c>
      <c r="G108">
        <v>45670</v>
      </c>
      <c r="I108">
        <v>45670.351504629631</v>
      </c>
      <c r="J108" t="s">
        <v>62</v>
      </c>
      <c r="K108" t="s">
        <v>101</v>
      </c>
      <c r="L108" t="s">
        <v>102</v>
      </c>
      <c r="M108" t="s">
        <v>103</v>
      </c>
      <c r="N108" t="s">
        <v>5000</v>
      </c>
      <c r="O108">
        <v>0</v>
      </c>
      <c r="S108" t="s">
        <v>104</v>
      </c>
      <c r="U108" t="s">
        <v>101</v>
      </c>
      <c r="V108">
        <v>41184355</v>
      </c>
      <c r="X108">
        <v>44026637000122</v>
      </c>
      <c r="AF108" t="s">
        <v>5199</v>
      </c>
      <c r="AL108" t="s">
        <v>105</v>
      </c>
      <c r="AM108" t="s">
        <v>106</v>
      </c>
      <c r="AN108" t="s">
        <v>107</v>
      </c>
      <c r="AO108" t="s">
        <v>110</v>
      </c>
      <c r="AP108">
        <v>1026000</v>
      </c>
      <c r="AQ108" t="s">
        <v>161</v>
      </c>
      <c r="AR108" t="s">
        <v>5200</v>
      </c>
      <c r="AS108">
        <v>312</v>
      </c>
      <c r="AT108" t="s">
        <v>5201</v>
      </c>
      <c r="AU108" t="s">
        <v>108</v>
      </c>
    </row>
    <row r="109" spans="1:47" x14ac:dyDescent="0.25">
      <c r="A109" t="s">
        <v>5605</v>
      </c>
      <c r="B109">
        <v>28613123</v>
      </c>
      <c r="D109" t="s">
        <v>715</v>
      </c>
      <c r="E109" t="s">
        <v>716</v>
      </c>
      <c r="F109" t="s">
        <v>62</v>
      </c>
      <c r="G109">
        <v>45656</v>
      </c>
      <c r="I109">
        <v>45656.622071759259</v>
      </c>
      <c r="J109" t="s">
        <v>62</v>
      </c>
      <c r="K109" t="s">
        <v>101</v>
      </c>
      <c r="L109" t="s">
        <v>102</v>
      </c>
      <c r="M109" t="s">
        <v>103</v>
      </c>
      <c r="N109" t="s">
        <v>5017</v>
      </c>
      <c r="O109">
        <v>0</v>
      </c>
      <c r="S109" t="s">
        <v>104</v>
      </c>
      <c r="U109" t="s">
        <v>101</v>
      </c>
      <c r="V109">
        <v>41071257</v>
      </c>
      <c r="X109">
        <v>15063305000110</v>
      </c>
      <c r="Z109" t="s">
        <v>717</v>
      </c>
      <c r="AA109" t="s">
        <v>718</v>
      </c>
      <c r="AB109">
        <v>5591991627274</v>
      </c>
      <c r="AF109" t="s">
        <v>719</v>
      </c>
      <c r="AL109" t="s">
        <v>119</v>
      </c>
      <c r="AM109" t="s">
        <v>106</v>
      </c>
      <c r="AN109" t="s">
        <v>720</v>
      </c>
      <c r="AO109" t="s">
        <v>721</v>
      </c>
      <c r="AP109">
        <v>68745000</v>
      </c>
      <c r="AQ109" t="s">
        <v>722</v>
      </c>
      <c r="AR109" t="s">
        <v>723</v>
      </c>
      <c r="AS109">
        <v>0</v>
      </c>
    </row>
    <row r="110" spans="1:47" x14ac:dyDescent="0.25">
      <c r="A110" t="s">
        <v>5605</v>
      </c>
      <c r="B110">
        <v>28806342</v>
      </c>
      <c r="D110" t="s">
        <v>5457</v>
      </c>
      <c r="E110" t="s">
        <v>5456</v>
      </c>
      <c r="F110" t="s">
        <v>62</v>
      </c>
      <c r="G110">
        <v>45670</v>
      </c>
      <c r="I110">
        <v>45670.351365740738</v>
      </c>
      <c r="J110" t="s">
        <v>62</v>
      </c>
      <c r="K110" t="s">
        <v>101</v>
      </c>
      <c r="L110" t="s">
        <v>102</v>
      </c>
      <c r="M110" t="s">
        <v>103</v>
      </c>
      <c r="N110" t="s">
        <v>5000</v>
      </c>
      <c r="O110">
        <v>0</v>
      </c>
      <c r="S110" t="s">
        <v>104</v>
      </c>
      <c r="U110" t="s">
        <v>101</v>
      </c>
      <c r="V110">
        <v>41184354</v>
      </c>
      <c r="X110">
        <v>26892704000100</v>
      </c>
      <c r="AA110" t="s">
        <v>5202</v>
      </c>
      <c r="AF110" t="s">
        <v>5203</v>
      </c>
      <c r="AL110" t="s">
        <v>105</v>
      </c>
      <c r="AM110" t="s">
        <v>106</v>
      </c>
      <c r="AN110" t="s">
        <v>107</v>
      </c>
      <c r="AO110" t="s">
        <v>189</v>
      </c>
      <c r="AP110">
        <v>12230075</v>
      </c>
      <c r="AQ110" t="s">
        <v>5204</v>
      </c>
      <c r="AR110" t="s">
        <v>5205</v>
      </c>
      <c r="AS110">
        <v>321</v>
      </c>
      <c r="AT110" t="s">
        <v>5206</v>
      </c>
      <c r="AU110" t="s">
        <v>108</v>
      </c>
    </row>
    <row r="111" spans="1:47" x14ac:dyDescent="0.25">
      <c r="A111" t="s">
        <v>5605</v>
      </c>
      <c r="B111">
        <v>28613087</v>
      </c>
      <c r="D111" t="s">
        <v>724</v>
      </c>
      <c r="E111" t="s">
        <v>725</v>
      </c>
      <c r="F111" t="s">
        <v>62</v>
      </c>
      <c r="G111">
        <v>45656</v>
      </c>
      <c r="I111">
        <v>45656.619884259257</v>
      </c>
      <c r="J111" t="s">
        <v>62</v>
      </c>
      <c r="K111" t="s">
        <v>101</v>
      </c>
      <c r="L111" t="s">
        <v>102</v>
      </c>
      <c r="M111" t="s">
        <v>103</v>
      </c>
      <c r="N111" t="s">
        <v>5017</v>
      </c>
      <c r="O111">
        <v>0</v>
      </c>
      <c r="S111" t="s">
        <v>104</v>
      </c>
      <c r="U111" t="s">
        <v>101</v>
      </c>
      <c r="V111">
        <v>41071226</v>
      </c>
      <c r="X111">
        <v>52722372000125</v>
      </c>
      <c r="Z111" t="s">
        <v>726</v>
      </c>
      <c r="AF111" t="s">
        <v>727</v>
      </c>
      <c r="AL111" t="s">
        <v>119</v>
      </c>
      <c r="AM111" t="s">
        <v>106</v>
      </c>
      <c r="AN111" t="s">
        <v>107</v>
      </c>
      <c r="AO111" t="s">
        <v>110</v>
      </c>
      <c r="AP111">
        <v>5734150</v>
      </c>
      <c r="AQ111" t="s">
        <v>728</v>
      </c>
      <c r="AR111" t="s">
        <v>729</v>
      </c>
      <c r="AS111">
        <v>311</v>
      </c>
      <c r="AT111" t="s">
        <v>730</v>
      </c>
    </row>
    <row r="112" spans="1:47" x14ac:dyDescent="0.25">
      <c r="A112" t="s">
        <v>5605</v>
      </c>
      <c r="B112">
        <v>28806335</v>
      </c>
      <c r="D112" t="s">
        <v>5455</v>
      </c>
      <c r="E112" t="s">
        <v>5454</v>
      </c>
      <c r="F112" t="s">
        <v>62</v>
      </c>
      <c r="G112">
        <v>45670</v>
      </c>
      <c r="I112">
        <v>45670.351076388892</v>
      </c>
      <c r="J112" t="s">
        <v>62</v>
      </c>
      <c r="K112" t="s">
        <v>101</v>
      </c>
      <c r="L112" t="s">
        <v>102</v>
      </c>
      <c r="M112" t="s">
        <v>103</v>
      </c>
      <c r="N112" t="s">
        <v>5000</v>
      </c>
      <c r="O112">
        <v>0</v>
      </c>
      <c r="S112" t="s">
        <v>104</v>
      </c>
      <c r="U112" t="s">
        <v>101</v>
      </c>
      <c r="V112">
        <v>41184352</v>
      </c>
      <c r="X112">
        <v>44650689000175</v>
      </c>
      <c r="AA112" t="s">
        <v>5207</v>
      </c>
      <c r="AF112" t="s">
        <v>5208</v>
      </c>
      <c r="AL112" t="s">
        <v>105</v>
      </c>
      <c r="AM112" t="s">
        <v>106</v>
      </c>
      <c r="AN112" t="s">
        <v>107</v>
      </c>
      <c r="AO112" t="s">
        <v>210</v>
      </c>
      <c r="AP112">
        <v>13454080</v>
      </c>
      <c r="AQ112" t="s">
        <v>5209</v>
      </c>
      <c r="AR112" t="s">
        <v>5210</v>
      </c>
      <c r="AS112">
        <v>558</v>
      </c>
      <c r="AU112" t="s">
        <v>108</v>
      </c>
    </row>
    <row r="113" spans="1:47" x14ac:dyDescent="0.25">
      <c r="A113" t="s">
        <v>5605</v>
      </c>
      <c r="B113">
        <v>28613025</v>
      </c>
      <c r="D113" t="s">
        <v>731</v>
      </c>
      <c r="E113" t="s">
        <v>732</v>
      </c>
      <c r="F113" t="s">
        <v>62</v>
      </c>
      <c r="G113">
        <v>45656</v>
      </c>
      <c r="I113">
        <v>45656.616030092591</v>
      </c>
      <c r="J113" t="s">
        <v>62</v>
      </c>
      <c r="K113" t="s">
        <v>101</v>
      </c>
      <c r="L113" t="s">
        <v>102</v>
      </c>
      <c r="M113" t="s">
        <v>103</v>
      </c>
      <c r="N113" t="s">
        <v>5017</v>
      </c>
      <c r="O113">
        <v>0</v>
      </c>
      <c r="S113" t="s">
        <v>104</v>
      </c>
      <c r="U113" t="s">
        <v>101</v>
      </c>
      <c r="V113">
        <v>41071214</v>
      </c>
      <c r="X113">
        <v>27580334000138</v>
      </c>
      <c r="Z113" t="s">
        <v>733</v>
      </c>
      <c r="AF113" t="s">
        <v>734</v>
      </c>
      <c r="AL113" t="s">
        <v>119</v>
      </c>
      <c r="AM113" t="s">
        <v>106</v>
      </c>
      <c r="AN113" t="s">
        <v>720</v>
      </c>
      <c r="AO113" t="s">
        <v>735</v>
      </c>
      <c r="AP113">
        <v>68790000</v>
      </c>
      <c r="AQ113" t="s">
        <v>736</v>
      </c>
      <c r="AR113" t="s">
        <v>737</v>
      </c>
      <c r="AS113">
        <v>0</v>
      </c>
      <c r="AT113" t="s">
        <v>738</v>
      </c>
    </row>
    <row r="114" spans="1:47" x14ac:dyDescent="0.25">
      <c r="A114" t="s">
        <v>5605</v>
      </c>
      <c r="B114">
        <v>28806331</v>
      </c>
      <c r="D114" t="s">
        <v>5460</v>
      </c>
      <c r="E114" t="s">
        <v>5459</v>
      </c>
      <c r="F114" t="s">
        <v>62</v>
      </c>
      <c r="G114">
        <v>45670</v>
      </c>
      <c r="I114">
        <v>45670.350925925923</v>
      </c>
      <c r="J114" t="s">
        <v>62</v>
      </c>
      <c r="K114" t="s">
        <v>101</v>
      </c>
      <c r="L114" t="s">
        <v>102</v>
      </c>
      <c r="M114" t="s">
        <v>103</v>
      </c>
      <c r="N114" t="s">
        <v>5000</v>
      </c>
      <c r="O114">
        <v>0</v>
      </c>
      <c r="S114" t="s">
        <v>104</v>
      </c>
      <c r="U114" t="s">
        <v>101</v>
      </c>
      <c r="V114">
        <v>41184351</v>
      </c>
      <c r="X114">
        <v>8375847000162</v>
      </c>
      <c r="AA114" t="s">
        <v>5211</v>
      </c>
      <c r="AF114" t="s">
        <v>5212</v>
      </c>
      <c r="AL114" t="s">
        <v>105</v>
      </c>
      <c r="AM114" t="s">
        <v>106</v>
      </c>
      <c r="AN114" t="s">
        <v>107</v>
      </c>
      <c r="AO114" t="s">
        <v>212</v>
      </c>
      <c r="AP114">
        <v>13313111</v>
      </c>
      <c r="AQ114" t="s">
        <v>5213</v>
      </c>
      <c r="AR114" t="s">
        <v>5214</v>
      </c>
      <c r="AS114">
        <v>73</v>
      </c>
      <c r="AU114" t="s">
        <v>108</v>
      </c>
    </row>
    <row r="115" spans="1:47" x14ac:dyDescent="0.25">
      <c r="A115" t="s">
        <v>5605</v>
      </c>
      <c r="B115">
        <v>28613007</v>
      </c>
      <c r="D115" t="s">
        <v>739</v>
      </c>
      <c r="E115" t="s">
        <v>740</v>
      </c>
      <c r="F115" t="s">
        <v>62</v>
      </c>
      <c r="G115">
        <v>45656</v>
      </c>
      <c r="I115">
        <v>45656.614618055559</v>
      </c>
      <c r="J115" t="s">
        <v>62</v>
      </c>
      <c r="K115" t="s">
        <v>101</v>
      </c>
      <c r="L115" t="s">
        <v>102</v>
      </c>
      <c r="M115" t="s">
        <v>103</v>
      </c>
      <c r="N115" t="s">
        <v>5017</v>
      </c>
      <c r="O115">
        <v>0</v>
      </c>
      <c r="S115" t="s">
        <v>104</v>
      </c>
      <c r="U115" t="s">
        <v>101</v>
      </c>
      <c r="V115">
        <v>41071203</v>
      </c>
      <c r="X115">
        <v>28727596000145</v>
      </c>
      <c r="Z115" t="s">
        <v>741</v>
      </c>
      <c r="AF115" t="s">
        <v>742</v>
      </c>
      <c r="AL115" t="s">
        <v>119</v>
      </c>
      <c r="AM115" t="s">
        <v>106</v>
      </c>
      <c r="AN115" t="s">
        <v>107</v>
      </c>
      <c r="AO115" t="s">
        <v>743</v>
      </c>
      <c r="AP115">
        <v>6713140</v>
      </c>
      <c r="AQ115" t="s">
        <v>744</v>
      </c>
      <c r="AR115" t="s">
        <v>745</v>
      </c>
      <c r="AS115">
        <v>112</v>
      </c>
    </row>
    <row r="116" spans="1:47" x14ac:dyDescent="0.25">
      <c r="A116" t="s">
        <v>5605</v>
      </c>
      <c r="B116">
        <v>28580660</v>
      </c>
      <c r="D116" t="s">
        <v>746</v>
      </c>
      <c r="E116" t="s">
        <v>747</v>
      </c>
      <c r="F116" t="s">
        <v>62</v>
      </c>
      <c r="G116">
        <v>45652</v>
      </c>
      <c r="I116">
        <v>45652.468969907408</v>
      </c>
      <c r="J116" t="s">
        <v>62</v>
      </c>
      <c r="K116" t="s">
        <v>101</v>
      </c>
      <c r="L116" t="s">
        <v>102</v>
      </c>
      <c r="M116" t="s">
        <v>103</v>
      </c>
      <c r="N116" t="s">
        <v>5017</v>
      </c>
      <c r="O116">
        <v>0</v>
      </c>
      <c r="S116" t="s">
        <v>104</v>
      </c>
      <c r="U116" t="s">
        <v>101</v>
      </c>
      <c r="V116">
        <v>41050467</v>
      </c>
      <c r="X116">
        <v>34638896000150</v>
      </c>
      <c r="Z116" t="s">
        <v>748</v>
      </c>
      <c r="AB116">
        <v>5514991046952</v>
      </c>
      <c r="AF116" t="s">
        <v>749</v>
      </c>
      <c r="AL116" t="s">
        <v>119</v>
      </c>
      <c r="AM116" t="s">
        <v>106</v>
      </c>
      <c r="AN116" t="s">
        <v>107</v>
      </c>
      <c r="AO116" t="s">
        <v>750</v>
      </c>
      <c r="AP116">
        <v>6230098</v>
      </c>
      <c r="AQ116" t="s">
        <v>751</v>
      </c>
      <c r="AR116" t="s">
        <v>752</v>
      </c>
      <c r="AS116">
        <v>1206</v>
      </c>
      <c r="AU116" t="s">
        <v>108</v>
      </c>
    </row>
    <row r="117" spans="1:47" x14ac:dyDescent="0.25">
      <c r="A117" t="s">
        <v>5605</v>
      </c>
      <c r="B117">
        <v>28580590</v>
      </c>
      <c r="D117" t="s">
        <v>753</v>
      </c>
      <c r="E117" t="s">
        <v>754</v>
      </c>
      <c r="F117" t="s">
        <v>62</v>
      </c>
      <c r="G117">
        <v>45652</v>
      </c>
      <c r="I117">
        <v>45652.465671296297</v>
      </c>
      <c r="J117" t="s">
        <v>62</v>
      </c>
      <c r="K117" t="s">
        <v>101</v>
      </c>
      <c r="L117" t="s">
        <v>102</v>
      </c>
      <c r="M117" t="s">
        <v>103</v>
      </c>
      <c r="N117" t="s">
        <v>5017</v>
      </c>
      <c r="O117">
        <v>0</v>
      </c>
      <c r="S117" t="s">
        <v>104</v>
      </c>
      <c r="U117" t="s">
        <v>101</v>
      </c>
      <c r="V117">
        <v>41050427</v>
      </c>
      <c r="X117">
        <v>31560797000105</v>
      </c>
      <c r="Z117" t="s">
        <v>755</v>
      </c>
      <c r="AA117" t="s">
        <v>756</v>
      </c>
      <c r="AB117">
        <v>551120874826</v>
      </c>
      <c r="AF117" t="s">
        <v>757</v>
      </c>
      <c r="AL117" t="s">
        <v>119</v>
      </c>
      <c r="AM117" t="s">
        <v>106</v>
      </c>
      <c r="AN117" t="s">
        <v>107</v>
      </c>
      <c r="AO117" t="s">
        <v>243</v>
      </c>
      <c r="AP117">
        <v>7170381</v>
      </c>
      <c r="AQ117" t="s">
        <v>758</v>
      </c>
      <c r="AR117" t="s">
        <v>759</v>
      </c>
      <c r="AS117">
        <v>21</v>
      </c>
    </row>
    <row r="118" spans="1:47" x14ac:dyDescent="0.25">
      <c r="A118" t="s">
        <v>5605</v>
      </c>
      <c r="B118">
        <v>28806326</v>
      </c>
      <c r="D118" t="s">
        <v>5215</v>
      </c>
      <c r="E118" t="s">
        <v>5461</v>
      </c>
      <c r="F118" t="s">
        <v>62</v>
      </c>
      <c r="G118">
        <v>45670</v>
      </c>
      <c r="I118">
        <v>45670.350787037038</v>
      </c>
      <c r="J118" t="s">
        <v>62</v>
      </c>
      <c r="K118" t="s">
        <v>101</v>
      </c>
      <c r="L118" t="s">
        <v>102</v>
      </c>
      <c r="M118" t="s">
        <v>103</v>
      </c>
      <c r="N118" t="s">
        <v>5000</v>
      </c>
      <c r="O118">
        <v>0</v>
      </c>
      <c r="S118" t="s">
        <v>104</v>
      </c>
      <c r="U118" t="s">
        <v>101</v>
      </c>
      <c r="V118">
        <v>41184350</v>
      </c>
      <c r="X118">
        <v>38417951000133</v>
      </c>
      <c r="AA118" t="s">
        <v>5216</v>
      </c>
      <c r="AF118" t="s">
        <v>5217</v>
      </c>
      <c r="AL118" t="s">
        <v>105</v>
      </c>
      <c r="AM118" t="s">
        <v>106</v>
      </c>
      <c r="AN118" t="s">
        <v>107</v>
      </c>
      <c r="AO118" t="s">
        <v>110</v>
      </c>
      <c r="AP118">
        <v>2435000</v>
      </c>
      <c r="AQ118" t="s">
        <v>5218</v>
      </c>
      <c r="AR118" t="s">
        <v>5219</v>
      </c>
      <c r="AS118">
        <v>76</v>
      </c>
      <c r="AT118" t="s">
        <v>5220</v>
      </c>
      <c r="AU118" t="s">
        <v>108</v>
      </c>
    </row>
    <row r="119" spans="1:47" x14ac:dyDescent="0.25">
      <c r="A119" t="s">
        <v>5605</v>
      </c>
      <c r="B119">
        <v>28588791</v>
      </c>
      <c r="D119" t="s">
        <v>760</v>
      </c>
      <c r="E119" t="s">
        <v>761</v>
      </c>
      <c r="F119" t="s">
        <v>62</v>
      </c>
      <c r="G119">
        <v>45652</v>
      </c>
      <c r="I119">
        <v>45652.7028587963</v>
      </c>
      <c r="J119" t="s">
        <v>62</v>
      </c>
      <c r="K119" t="s">
        <v>101</v>
      </c>
      <c r="L119" t="s">
        <v>102</v>
      </c>
      <c r="M119" t="s">
        <v>103</v>
      </c>
      <c r="N119" t="s">
        <v>5017</v>
      </c>
      <c r="O119">
        <v>0</v>
      </c>
      <c r="S119" t="s">
        <v>104</v>
      </c>
      <c r="U119" t="s">
        <v>101</v>
      </c>
      <c r="V119">
        <v>41056880</v>
      </c>
      <c r="X119">
        <v>1013530000137</v>
      </c>
      <c r="Z119" t="s">
        <v>762</v>
      </c>
      <c r="AF119" t="s">
        <v>763</v>
      </c>
      <c r="AL119" t="s">
        <v>119</v>
      </c>
      <c r="AM119" t="s">
        <v>106</v>
      </c>
      <c r="AN119" t="s">
        <v>107</v>
      </c>
      <c r="AO119" t="s">
        <v>110</v>
      </c>
      <c r="AP119">
        <v>5852430</v>
      </c>
      <c r="AQ119" t="s">
        <v>764</v>
      </c>
      <c r="AR119" t="s">
        <v>765</v>
      </c>
      <c r="AS119">
        <v>26</v>
      </c>
    </row>
    <row r="120" spans="1:47" x14ac:dyDescent="0.25">
      <c r="A120" t="s">
        <v>5605</v>
      </c>
      <c r="B120">
        <v>28588848</v>
      </c>
      <c r="D120" t="s">
        <v>766</v>
      </c>
      <c r="E120" t="s">
        <v>767</v>
      </c>
      <c r="F120" t="s">
        <v>62</v>
      </c>
      <c r="G120">
        <v>45652</v>
      </c>
      <c r="I120">
        <v>45652.704976851855</v>
      </c>
      <c r="J120" t="s">
        <v>62</v>
      </c>
      <c r="K120" t="s">
        <v>101</v>
      </c>
      <c r="L120" t="s">
        <v>102</v>
      </c>
      <c r="M120" t="s">
        <v>103</v>
      </c>
      <c r="N120" t="s">
        <v>5017</v>
      </c>
      <c r="O120">
        <v>0</v>
      </c>
      <c r="S120" t="s">
        <v>104</v>
      </c>
      <c r="U120" t="s">
        <v>101</v>
      </c>
      <c r="V120">
        <v>41056896</v>
      </c>
      <c r="X120">
        <v>25077388000150</v>
      </c>
      <c r="Z120" t="s">
        <v>768</v>
      </c>
      <c r="AF120" t="s">
        <v>769</v>
      </c>
      <c r="AL120" t="s">
        <v>119</v>
      </c>
      <c r="AM120" t="s">
        <v>106</v>
      </c>
      <c r="AN120" t="s">
        <v>107</v>
      </c>
      <c r="AO120" t="s">
        <v>110</v>
      </c>
      <c r="AP120">
        <v>1455000</v>
      </c>
      <c r="AQ120" t="s">
        <v>770</v>
      </c>
      <c r="AR120" t="s">
        <v>771</v>
      </c>
      <c r="AS120">
        <v>514</v>
      </c>
      <c r="AT120" t="s">
        <v>772</v>
      </c>
    </row>
    <row r="121" spans="1:47" x14ac:dyDescent="0.25">
      <c r="A121" t="s">
        <v>5605</v>
      </c>
      <c r="B121">
        <v>28806305</v>
      </c>
      <c r="D121" t="s">
        <v>5465</v>
      </c>
      <c r="E121" t="s">
        <v>5464</v>
      </c>
      <c r="F121" t="s">
        <v>62</v>
      </c>
      <c r="G121">
        <v>45670</v>
      </c>
      <c r="I121">
        <v>45670.350057870368</v>
      </c>
      <c r="J121" t="s">
        <v>62</v>
      </c>
      <c r="K121" t="s">
        <v>101</v>
      </c>
      <c r="L121" t="s">
        <v>102</v>
      </c>
      <c r="M121" t="s">
        <v>103</v>
      </c>
      <c r="N121" t="s">
        <v>5000</v>
      </c>
      <c r="O121">
        <v>0</v>
      </c>
      <c r="S121" t="s">
        <v>104</v>
      </c>
      <c r="U121" t="s">
        <v>101</v>
      </c>
      <c r="V121">
        <v>41184347</v>
      </c>
      <c r="X121">
        <v>12226030000108</v>
      </c>
      <c r="AA121" t="s">
        <v>5466</v>
      </c>
      <c r="AB121">
        <v>5516981461784</v>
      </c>
      <c r="AF121" t="s">
        <v>5185</v>
      </c>
      <c r="AL121" t="s">
        <v>105</v>
      </c>
      <c r="AM121" t="s">
        <v>106</v>
      </c>
      <c r="AN121" t="s">
        <v>107</v>
      </c>
      <c r="AO121" t="s">
        <v>5186</v>
      </c>
      <c r="AP121">
        <v>14580000</v>
      </c>
      <c r="AQ121" t="s">
        <v>5187</v>
      </c>
      <c r="AR121" t="s">
        <v>5188</v>
      </c>
      <c r="AS121">
        <v>187</v>
      </c>
      <c r="AU121" t="s">
        <v>108</v>
      </c>
    </row>
    <row r="122" spans="1:47" x14ac:dyDescent="0.25">
      <c r="A122" t="s">
        <v>5605</v>
      </c>
      <c r="B122">
        <v>28806315</v>
      </c>
      <c r="D122" t="s">
        <v>5463</v>
      </c>
      <c r="E122" t="s">
        <v>5462</v>
      </c>
      <c r="F122" t="s">
        <v>62</v>
      </c>
      <c r="G122">
        <v>45670</v>
      </c>
      <c r="I122">
        <v>45670.350486111114</v>
      </c>
      <c r="J122" t="s">
        <v>62</v>
      </c>
      <c r="K122" t="s">
        <v>101</v>
      </c>
      <c r="L122" t="s">
        <v>102</v>
      </c>
      <c r="M122" t="s">
        <v>103</v>
      </c>
      <c r="N122" t="s">
        <v>5000</v>
      </c>
      <c r="O122">
        <v>0</v>
      </c>
      <c r="S122" t="s">
        <v>104</v>
      </c>
      <c r="U122" t="s">
        <v>101</v>
      </c>
      <c r="V122">
        <v>41184348</v>
      </c>
      <c r="X122">
        <v>34509140000101</v>
      </c>
      <c r="AA122" t="s">
        <v>5221</v>
      </c>
      <c r="AF122" t="s">
        <v>5222</v>
      </c>
      <c r="AL122" t="s">
        <v>105</v>
      </c>
      <c r="AM122" t="s">
        <v>106</v>
      </c>
      <c r="AN122" t="s">
        <v>107</v>
      </c>
      <c r="AO122" t="s">
        <v>215</v>
      </c>
      <c r="AP122">
        <v>9890003</v>
      </c>
      <c r="AQ122" t="s">
        <v>216</v>
      </c>
      <c r="AR122" t="s">
        <v>5223</v>
      </c>
      <c r="AS122">
        <v>1377</v>
      </c>
      <c r="AT122" t="s">
        <v>5224</v>
      </c>
      <c r="AU122" t="s">
        <v>108</v>
      </c>
    </row>
    <row r="123" spans="1:47" x14ac:dyDescent="0.25">
      <c r="A123" t="s">
        <v>5605</v>
      </c>
      <c r="B123">
        <v>28588879</v>
      </c>
      <c r="D123" t="s">
        <v>773</v>
      </c>
      <c r="E123" t="s">
        <v>774</v>
      </c>
      <c r="F123" t="s">
        <v>62</v>
      </c>
      <c r="G123">
        <v>45652</v>
      </c>
      <c r="I123">
        <v>45652.706655092596</v>
      </c>
      <c r="J123" t="s">
        <v>62</v>
      </c>
      <c r="K123" t="s">
        <v>101</v>
      </c>
      <c r="L123" t="s">
        <v>102</v>
      </c>
      <c r="M123" t="s">
        <v>103</v>
      </c>
      <c r="N123" t="s">
        <v>5017</v>
      </c>
      <c r="O123">
        <v>0</v>
      </c>
      <c r="S123" t="s">
        <v>104</v>
      </c>
      <c r="U123" t="s">
        <v>101</v>
      </c>
      <c r="V123">
        <v>41056910</v>
      </c>
      <c r="X123">
        <v>21459192000179</v>
      </c>
      <c r="Z123" t="s">
        <v>775</v>
      </c>
      <c r="AA123" t="s">
        <v>776</v>
      </c>
      <c r="AB123">
        <v>551145264323</v>
      </c>
      <c r="AF123" t="s">
        <v>777</v>
      </c>
      <c r="AL123" t="s">
        <v>119</v>
      </c>
      <c r="AM123" t="s">
        <v>106</v>
      </c>
      <c r="AN123" t="s">
        <v>107</v>
      </c>
      <c r="AO123" t="s">
        <v>292</v>
      </c>
      <c r="AP123">
        <v>13206765</v>
      </c>
      <c r="AQ123" t="s">
        <v>778</v>
      </c>
      <c r="AR123" t="s">
        <v>779</v>
      </c>
      <c r="AS123">
        <v>396</v>
      </c>
      <c r="AT123" t="s">
        <v>780</v>
      </c>
    </row>
    <row r="124" spans="1:47" x14ac:dyDescent="0.25">
      <c r="A124" t="s">
        <v>5605</v>
      </c>
      <c r="B124">
        <v>28588897</v>
      </c>
      <c r="D124" t="s">
        <v>781</v>
      </c>
      <c r="E124" t="s">
        <v>782</v>
      </c>
      <c r="F124" t="s">
        <v>62</v>
      </c>
      <c r="G124">
        <v>45652</v>
      </c>
      <c r="I124">
        <v>45652.707488425927</v>
      </c>
      <c r="J124" t="s">
        <v>62</v>
      </c>
      <c r="K124" t="s">
        <v>101</v>
      </c>
      <c r="L124" t="s">
        <v>102</v>
      </c>
      <c r="M124" t="s">
        <v>103</v>
      </c>
      <c r="N124" t="s">
        <v>5017</v>
      </c>
      <c r="O124">
        <v>0</v>
      </c>
      <c r="S124" t="s">
        <v>104</v>
      </c>
      <c r="U124" t="s">
        <v>101</v>
      </c>
      <c r="V124">
        <v>41056914</v>
      </c>
      <c r="X124">
        <v>1869258000191</v>
      </c>
      <c r="Z124" t="s">
        <v>783</v>
      </c>
      <c r="AL124" t="s">
        <v>119</v>
      </c>
      <c r="AM124" t="s">
        <v>106</v>
      </c>
      <c r="AN124" t="s">
        <v>107</v>
      </c>
      <c r="AO124" t="s">
        <v>192</v>
      </c>
      <c r="AP124">
        <v>8747000</v>
      </c>
      <c r="AQ124" t="s">
        <v>784</v>
      </c>
      <c r="AR124" t="s">
        <v>785</v>
      </c>
      <c r="AS124">
        <v>167</v>
      </c>
    </row>
    <row r="125" spans="1:47" x14ac:dyDescent="0.25">
      <c r="A125" t="s">
        <v>5605</v>
      </c>
      <c r="B125">
        <v>28806300</v>
      </c>
      <c r="D125" t="s">
        <v>5468</v>
      </c>
      <c r="E125" t="s">
        <v>5467</v>
      </c>
      <c r="F125" t="s">
        <v>62</v>
      </c>
      <c r="G125">
        <v>45670</v>
      </c>
      <c r="I125">
        <v>45670.349907407406</v>
      </c>
      <c r="J125" t="s">
        <v>62</v>
      </c>
      <c r="K125" t="s">
        <v>101</v>
      </c>
      <c r="L125" t="s">
        <v>102</v>
      </c>
      <c r="M125" t="s">
        <v>103</v>
      </c>
      <c r="N125" t="s">
        <v>5000</v>
      </c>
      <c r="O125">
        <v>0</v>
      </c>
      <c r="S125" t="s">
        <v>104</v>
      </c>
      <c r="U125" t="s">
        <v>101</v>
      </c>
      <c r="V125">
        <v>41184346</v>
      </c>
      <c r="X125">
        <v>13677622000109</v>
      </c>
      <c r="AA125" t="s">
        <v>5225</v>
      </c>
      <c r="AF125" t="s">
        <v>5226</v>
      </c>
      <c r="AL125" t="s">
        <v>105</v>
      </c>
      <c r="AM125" t="s">
        <v>106</v>
      </c>
      <c r="AN125" t="s">
        <v>107</v>
      </c>
      <c r="AO125" t="s">
        <v>110</v>
      </c>
      <c r="AP125">
        <v>3976200</v>
      </c>
      <c r="AQ125" t="s">
        <v>5227</v>
      </c>
      <c r="AR125" t="s">
        <v>5228</v>
      </c>
      <c r="AS125">
        <v>191</v>
      </c>
      <c r="AU125" t="s">
        <v>108</v>
      </c>
    </row>
    <row r="126" spans="1:47" x14ac:dyDescent="0.25">
      <c r="A126" t="s">
        <v>5605</v>
      </c>
      <c r="B126">
        <v>28588916</v>
      </c>
      <c r="D126" t="s">
        <v>786</v>
      </c>
      <c r="E126" t="s">
        <v>787</v>
      </c>
      <c r="F126" t="s">
        <v>62</v>
      </c>
      <c r="G126">
        <v>45652</v>
      </c>
      <c r="I126">
        <v>45652.708726851852</v>
      </c>
      <c r="J126" t="s">
        <v>62</v>
      </c>
      <c r="K126" t="s">
        <v>101</v>
      </c>
      <c r="L126" t="s">
        <v>102</v>
      </c>
      <c r="M126" t="s">
        <v>103</v>
      </c>
      <c r="N126" t="s">
        <v>5017</v>
      </c>
      <c r="O126">
        <v>0</v>
      </c>
      <c r="S126" t="s">
        <v>104</v>
      </c>
      <c r="U126" t="s">
        <v>101</v>
      </c>
      <c r="V126">
        <v>41056933</v>
      </c>
      <c r="X126">
        <v>35790915000122</v>
      </c>
      <c r="Z126" t="s">
        <v>788</v>
      </c>
      <c r="AF126" t="s">
        <v>789</v>
      </c>
      <c r="AL126" t="s">
        <v>119</v>
      </c>
      <c r="AM126" t="s">
        <v>106</v>
      </c>
      <c r="AN126" t="s">
        <v>107</v>
      </c>
      <c r="AO126" t="s">
        <v>235</v>
      </c>
      <c r="AP126">
        <v>8570170</v>
      </c>
      <c r="AQ126" t="s">
        <v>161</v>
      </c>
      <c r="AR126" t="s">
        <v>790</v>
      </c>
      <c r="AS126">
        <v>150</v>
      </c>
    </row>
    <row r="127" spans="1:47" x14ac:dyDescent="0.25">
      <c r="A127" t="s">
        <v>5605</v>
      </c>
      <c r="B127">
        <v>28806297</v>
      </c>
      <c r="D127" t="s">
        <v>5470</v>
      </c>
      <c r="E127" t="s">
        <v>5469</v>
      </c>
      <c r="F127" t="s">
        <v>62</v>
      </c>
      <c r="G127">
        <v>45670</v>
      </c>
      <c r="I127">
        <v>45670.349756944444</v>
      </c>
      <c r="J127" t="s">
        <v>62</v>
      </c>
      <c r="K127" t="s">
        <v>101</v>
      </c>
      <c r="L127" t="s">
        <v>102</v>
      </c>
      <c r="M127" t="s">
        <v>103</v>
      </c>
      <c r="N127" t="s">
        <v>5000</v>
      </c>
      <c r="O127">
        <v>0</v>
      </c>
      <c r="S127" t="s">
        <v>104</v>
      </c>
      <c r="U127" t="s">
        <v>101</v>
      </c>
      <c r="V127">
        <v>41184345</v>
      </c>
      <c r="X127">
        <v>8351046000167</v>
      </c>
      <c r="AA127" t="s">
        <v>5229</v>
      </c>
      <c r="AF127" t="s">
        <v>5230</v>
      </c>
      <c r="AL127" t="s">
        <v>105</v>
      </c>
      <c r="AM127" t="s">
        <v>106</v>
      </c>
      <c r="AN127" t="s">
        <v>107</v>
      </c>
      <c r="AO127" t="s">
        <v>5231</v>
      </c>
      <c r="AP127">
        <v>7600000</v>
      </c>
      <c r="AQ127" t="s">
        <v>5232</v>
      </c>
      <c r="AR127" t="s">
        <v>5233</v>
      </c>
      <c r="AS127">
        <v>595</v>
      </c>
      <c r="AT127" t="s">
        <v>5234</v>
      </c>
      <c r="AU127" t="s">
        <v>108</v>
      </c>
    </row>
    <row r="128" spans="1:47" x14ac:dyDescent="0.25">
      <c r="A128" t="s">
        <v>5605</v>
      </c>
      <c r="B128">
        <v>28588930</v>
      </c>
      <c r="D128" t="s">
        <v>791</v>
      </c>
      <c r="E128" t="s">
        <v>792</v>
      </c>
      <c r="F128" t="s">
        <v>62</v>
      </c>
      <c r="G128">
        <v>45652</v>
      </c>
      <c r="I128">
        <v>45652.709293981483</v>
      </c>
      <c r="J128" t="s">
        <v>62</v>
      </c>
      <c r="K128" t="s">
        <v>101</v>
      </c>
      <c r="L128" t="s">
        <v>102</v>
      </c>
      <c r="M128" t="s">
        <v>103</v>
      </c>
      <c r="N128" t="s">
        <v>5017</v>
      </c>
      <c r="O128">
        <v>0</v>
      </c>
      <c r="S128" t="s">
        <v>104</v>
      </c>
      <c r="U128" t="s">
        <v>101</v>
      </c>
      <c r="V128">
        <v>41056940</v>
      </c>
      <c r="X128">
        <v>38288392000109</v>
      </c>
      <c r="Z128" t="s">
        <v>793</v>
      </c>
      <c r="AF128" t="s">
        <v>794</v>
      </c>
      <c r="AL128" t="s">
        <v>119</v>
      </c>
      <c r="AM128" t="s">
        <v>106</v>
      </c>
      <c r="AN128" t="s">
        <v>107</v>
      </c>
      <c r="AO128" t="s">
        <v>110</v>
      </c>
      <c r="AP128">
        <v>4438200</v>
      </c>
      <c r="AQ128" t="s">
        <v>795</v>
      </c>
      <c r="AR128" t="s">
        <v>796</v>
      </c>
      <c r="AS128">
        <v>305</v>
      </c>
    </row>
    <row r="129" spans="1:47" x14ac:dyDescent="0.25">
      <c r="A129" t="s">
        <v>5605</v>
      </c>
      <c r="B129">
        <v>28806291</v>
      </c>
      <c r="D129" t="s">
        <v>5472</v>
      </c>
      <c r="E129" t="s">
        <v>5471</v>
      </c>
      <c r="F129" t="s">
        <v>62</v>
      </c>
      <c r="G129">
        <v>45670</v>
      </c>
      <c r="I129">
        <v>45670.349618055552</v>
      </c>
      <c r="J129" t="s">
        <v>62</v>
      </c>
      <c r="K129" t="s">
        <v>101</v>
      </c>
      <c r="L129" t="s">
        <v>102</v>
      </c>
      <c r="M129" t="s">
        <v>103</v>
      </c>
      <c r="N129" t="s">
        <v>5000</v>
      </c>
      <c r="O129">
        <v>0</v>
      </c>
      <c r="S129" t="s">
        <v>104</v>
      </c>
      <c r="U129" t="s">
        <v>101</v>
      </c>
      <c r="V129">
        <v>41184344</v>
      </c>
      <c r="X129">
        <v>4513277000179</v>
      </c>
      <c r="AA129" t="s">
        <v>5151</v>
      </c>
      <c r="AB129">
        <v>550129454500</v>
      </c>
      <c r="AF129" t="s">
        <v>5152</v>
      </c>
      <c r="AL129" t="s">
        <v>105</v>
      </c>
      <c r="AM129" t="s">
        <v>106</v>
      </c>
      <c r="AN129" t="s">
        <v>107</v>
      </c>
      <c r="AO129" t="s">
        <v>110</v>
      </c>
      <c r="AP129">
        <v>5423010</v>
      </c>
      <c r="AQ129" t="s">
        <v>112</v>
      </c>
      <c r="AR129" t="s">
        <v>5153</v>
      </c>
      <c r="AS129">
        <v>132</v>
      </c>
      <c r="AT129" t="s">
        <v>5154</v>
      </c>
      <c r="AU129" t="s">
        <v>108</v>
      </c>
    </row>
    <row r="130" spans="1:47" x14ac:dyDescent="0.25">
      <c r="A130" t="s">
        <v>5605</v>
      </c>
      <c r="B130">
        <v>28806285</v>
      </c>
      <c r="D130" t="s">
        <v>5474</v>
      </c>
      <c r="E130" t="s">
        <v>5473</v>
      </c>
      <c r="F130" t="s">
        <v>62</v>
      </c>
      <c r="G130">
        <v>45670</v>
      </c>
      <c r="I130">
        <v>45670.34946759259</v>
      </c>
      <c r="J130" t="s">
        <v>62</v>
      </c>
      <c r="K130" t="s">
        <v>101</v>
      </c>
      <c r="L130" t="s">
        <v>102</v>
      </c>
      <c r="M130" t="s">
        <v>103</v>
      </c>
      <c r="N130" t="s">
        <v>5000</v>
      </c>
      <c r="O130">
        <v>0</v>
      </c>
      <c r="S130" t="s">
        <v>104</v>
      </c>
      <c r="U130" t="s">
        <v>101</v>
      </c>
      <c r="V130">
        <v>41184343</v>
      </c>
      <c r="X130">
        <v>15111998000179</v>
      </c>
      <c r="AA130" t="s">
        <v>5235</v>
      </c>
      <c r="AF130" t="s">
        <v>5236</v>
      </c>
      <c r="AL130" t="s">
        <v>105</v>
      </c>
      <c r="AM130" t="s">
        <v>106</v>
      </c>
      <c r="AN130" t="s">
        <v>107</v>
      </c>
      <c r="AO130" t="s">
        <v>235</v>
      </c>
      <c r="AP130">
        <v>8599020</v>
      </c>
      <c r="AQ130" t="s">
        <v>236</v>
      </c>
      <c r="AR130" t="s">
        <v>5237</v>
      </c>
      <c r="AS130">
        <v>1125</v>
      </c>
      <c r="AU130" t="s">
        <v>108</v>
      </c>
    </row>
    <row r="131" spans="1:47" x14ac:dyDescent="0.25">
      <c r="A131" t="s">
        <v>5605</v>
      </c>
      <c r="B131">
        <v>28806281</v>
      </c>
      <c r="D131" t="s">
        <v>5478</v>
      </c>
      <c r="E131" t="s">
        <v>5477</v>
      </c>
      <c r="F131" t="s">
        <v>62</v>
      </c>
      <c r="G131">
        <v>45670</v>
      </c>
      <c r="I131">
        <v>45670.349328703705</v>
      </c>
      <c r="J131" t="s">
        <v>62</v>
      </c>
      <c r="K131" t="s">
        <v>101</v>
      </c>
      <c r="L131" t="s">
        <v>102</v>
      </c>
      <c r="M131" t="s">
        <v>103</v>
      </c>
      <c r="N131" t="s">
        <v>5000</v>
      </c>
      <c r="O131">
        <v>0</v>
      </c>
      <c r="S131" t="s">
        <v>104</v>
      </c>
      <c r="U131" t="s">
        <v>101</v>
      </c>
      <c r="V131">
        <v>41184342</v>
      </c>
      <c r="X131">
        <v>12658919000156</v>
      </c>
      <c r="AA131" t="s">
        <v>5238</v>
      </c>
      <c r="AF131" t="s">
        <v>5239</v>
      </c>
      <c r="AL131" t="s">
        <v>105</v>
      </c>
      <c r="AM131" t="s">
        <v>106</v>
      </c>
      <c r="AN131" t="s">
        <v>107</v>
      </c>
      <c r="AO131" t="s">
        <v>253</v>
      </c>
      <c r="AP131">
        <v>18500000</v>
      </c>
      <c r="AQ131" t="s">
        <v>5240</v>
      </c>
      <c r="AR131" t="s">
        <v>5241</v>
      </c>
      <c r="AS131">
        <v>1661</v>
      </c>
      <c r="AU131" t="s">
        <v>108</v>
      </c>
    </row>
    <row r="132" spans="1:47" x14ac:dyDescent="0.25">
      <c r="A132" t="s">
        <v>5605</v>
      </c>
      <c r="B132">
        <v>28588939</v>
      </c>
      <c r="D132" t="s">
        <v>797</v>
      </c>
      <c r="E132" t="s">
        <v>798</v>
      </c>
      <c r="F132" t="s">
        <v>62</v>
      </c>
      <c r="G132">
        <v>45652</v>
      </c>
      <c r="I132">
        <v>45652.709965277776</v>
      </c>
      <c r="J132" t="s">
        <v>62</v>
      </c>
      <c r="K132" t="s">
        <v>101</v>
      </c>
      <c r="L132" t="s">
        <v>102</v>
      </c>
      <c r="M132" t="s">
        <v>103</v>
      </c>
      <c r="N132" t="s">
        <v>5017</v>
      </c>
      <c r="O132">
        <v>0</v>
      </c>
      <c r="S132" t="s">
        <v>104</v>
      </c>
      <c r="U132" t="s">
        <v>101</v>
      </c>
      <c r="V132">
        <v>41056946</v>
      </c>
      <c r="X132">
        <v>17336615000196</v>
      </c>
      <c r="Z132" t="s">
        <v>799</v>
      </c>
      <c r="AA132" t="s">
        <v>800</v>
      </c>
      <c r="AB132">
        <v>5511976685334</v>
      </c>
      <c r="AF132" t="s">
        <v>801</v>
      </c>
      <c r="AL132" t="s">
        <v>119</v>
      </c>
      <c r="AM132" t="s">
        <v>106</v>
      </c>
      <c r="AN132" t="s">
        <v>107</v>
      </c>
      <c r="AO132" t="s">
        <v>110</v>
      </c>
      <c r="AP132">
        <v>4125150</v>
      </c>
      <c r="AQ132" t="s">
        <v>802</v>
      </c>
      <c r="AR132" t="s">
        <v>803</v>
      </c>
      <c r="AS132">
        <v>120</v>
      </c>
    </row>
    <row r="133" spans="1:47" x14ac:dyDescent="0.25">
      <c r="A133" t="s">
        <v>5605</v>
      </c>
      <c r="B133">
        <v>28806266</v>
      </c>
      <c r="D133" t="s">
        <v>5480</v>
      </c>
      <c r="E133" t="s">
        <v>5479</v>
      </c>
      <c r="F133" t="s">
        <v>62</v>
      </c>
      <c r="G133">
        <v>45670</v>
      </c>
      <c r="I133">
        <v>45670.349039351851</v>
      </c>
      <c r="J133" t="s">
        <v>62</v>
      </c>
      <c r="K133" t="s">
        <v>101</v>
      </c>
      <c r="L133" t="s">
        <v>102</v>
      </c>
      <c r="M133" t="s">
        <v>103</v>
      </c>
      <c r="N133" t="s">
        <v>5000</v>
      </c>
      <c r="O133">
        <v>0</v>
      </c>
      <c r="S133" t="s">
        <v>104</v>
      </c>
      <c r="U133" t="s">
        <v>101</v>
      </c>
      <c r="V133">
        <v>41184340</v>
      </c>
      <c r="X133">
        <v>13051991000183</v>
      </c>
      <c r="AF133" t="s">
        <v>5264</v>
      </c>
      <c r="AL133" t="s">
        <v>105</v>
      </c>
      <c r="AM133" t="s">
        <v>106</v>
      </c>
      <c r="AN133" t="s">
        <v>107</v>
      </c>
      <c r="AO133" t="s">
        <v>110</v>
      </c>
      <c r="AP133">
        <v>3416050</v>
      </c>
      <c r="AQ133" t="s">
        <v>260</v>
      </c>
      <c r="AR133" t="s">
        <v>5265</v>
      </c>
      <c r="AS133">
        <v>463</v>
      </c>
      <c r="AU133" t="s">
        <v>108</v>
      </c>
    </row>
    <row r="134" spans="1:47" x14ac:dyDescent="0.25">
      <c r="A134" t="s">
        <v>5605</v>
      </c>
      <c r="B134">
        <v>28588959</v>
      </c>
      <c r="D134" t="s">
        <v>804</v>
      </c>
      <c r="E134" t="s">
        <v>805</v>
      </c>
      <c r="F134" t="s">
        <v>62</v>
      </c>
      <c r="G134">
        <v>45652</v>
      </c>
      <c r="I134">
        <v>45652.710925925923</v>
      </c>
      <c r="J134" t="s">
        <v>62</v>
      </c>
      <c r="K134" t="s">
        <v>101</v>
      </c>
      <c r="L134" t="s">
        <v>102</v>
      </c>
      <c r="M134" t="s">
        <v>103</v>
      </c>
      <c r="N134" t="s">
        <v>5017</v>
      </c>
      <c r="O134">
        <v>0</v>
      </c>
      <c r="S134" t="s">
        <v>104</v>
      </c>
      <c r="U134" t="s">
        <v>101</v>
      </c>
      <c r="V134">
        <v>41056956</v>
      </c>
      <c r="X134">
        <v>7852778000178</v>
      </c>
      <c r="Z134" t="s">
        <v>806</v>
      </c>
      <c r="AA134" t="s">
        <v>807</v>
      </c>
      <c r="AF134" t="s">
        <v>808</v>
      </c>
      <c r="AL134" t="s">
        <v>119</v>
      </c>
      <c r="AM134" t="s">
        <v>106</v>
      </c>
      <c r="AN134" t="s">
        <v>107</v>
      </c>
      <c r="AO134" t="s">
        <v>110</v>
      </c>
      <c r="AP134">
        <v>3054040</v>
      </c>
      <c r="AQ134" t="s">
        <v>809</v>
      </c>
      <c r="AR134" t="s">
        <v>810</v>
      </c>
      <c r="AS134">
        <v>410</v>
      </c>
    </row>
    <row r="135" spans="1:47" x14ac:dyDescent="0.25">
      <c r="A135" t="s">
        <v>5605</v>
      </c>
      <c r="B135">
        <v>28589041</v>
      </c>
      <c r="D135" t="s">
        <v>811</v>
      </c>
      <c r="E135" t="s">
        <v>812</v>
      </c>
      <c r="F135" t="s">
        <v>62</v>
      </c>
      <c r="G135">
        <v>45652</v>
      </c>
      <c r="I135">
        <v>45652.71534722222</v>
      </c>
      <c r="J135" t="s">
        <v>62</v>
      </c>
      <c r="K135" t="s">
        <v>101</v>
      </c>
      <c r="L135" t="s">
        <v>102</v>
      </c>
      <c r="M135" t="s">
        <v>103</v>
      </c>
      <c r="N135" t="s">
        <v>5017</v>
      </c>
      <c r="O135">
        <v>0</v>
      </c>
      <c r="S135" t="s">
        <v>104</v>
      </c>
      <c r="U135" t="s">
        <v>101</v>
      </c>
      <c r="V135">
        <v>41056974</v>
      </c>
      <c r="X135">
        <v>7544236000138</v>
      </c>
      <c r="Z135" t="s">
        <v>813</v>
      </c>
      <c r="AA135" t="s">
        <v>814</v>
      </c>
      <c r="AB135">
        <v>5511991648393</v>
      </c>
      <c r="AL135" t="s">
        <v>119</v>
      </c>
      <c r="AM135" t="s">
        <v>106</v>
      </c>
      <c r="AN135" t="s">
        <v>107</v>
      </c>
      <c r="AO135" t="s">
        <v>110</v>
      </c>
      <c r="AP135">
        <v>4285040</v>
      </c>
      <c r="AQ135" t="s">
        <v>744</v>
      </c>
      <c r="AR135" t="s">
        <v>815</v>
      </c>
      <c r="AS135">
        <v>48</v>
      </c>
      <c r="AT135" t="s">
        <v>816</v>
      </c>
    </row>
    <row r="136" spans="1:47" x14ac:dyDescent="0.25">
      <c r="A136" t="s">
        <v>5605</v>
      </c>
      <c r="B136">
        <v>28589141</v>
      </c>
      <c r="D136" t="s">
        <v>833</v>
      </c>
      <c r="E136" t="s">
        <v>834</v>
      </c>
      <c r="F136" t="s">
        <v>62</v>
      </c>
      <c r="G136">
        <v>45652</v>
      </c>
      <c r="I136">
        <v>45652.722708333335</v>
      </c>
      <c r="J136" t="s">
        <v>62</v>
      </c>
      <c r="K136" t="s">
        <v>101</v>
      </c>
      <c r="L136" t="s">
        <v>102</v>
      </c>
      <c r="M136" t="s">
        <v>103</v>
      </c>
      <c r="N136" t="s">
        <v>5017</v>
      </c>
      <c r="O136">
        <v>0</v>
      </c>
      <c r="S136" t="s">
        <v>104</v>
      </c>
      <c r="U136" t="s">
        <v>101</v>
      </c>
      <c r="V136">
        <v>41057025</v>
      </c>
      <c r="X136">
        <v>49965788000160</v>
      </c>
      <c r="Z136" t="s">
        <v>835</v>
      </c>
      <c r="AF136" t="s">
        <v>836</v>
      </c>
      <c r="AL136" t="s">
        <v>119</v>
      </c>
      <c r="AM136" t="s">
        <v>106</v>
      </c>
      <c r="AN136" t="s">
        <v>107</v>
      </c>
      <c r="AO136" t="s">
        <v>837</v>
      </c>
      <c r="AP136">
        <v>13240000</v>
      </c>
      <c r="AQ136" t="s">
        <v>838</v>
      </c>
      <c r="AR136" t="s">
        <v>839</v>
      </c>
      <c r="AS136">
        <v>277</v>
      </c>
    </row>
    <row r="137" spans="1:47" x14ac:dyDescent="0.25">
      <c r="A137" t="s">
        <v>5605</v>
      </c>
      <c r="B137">
        <v>28589104</v>
      </c>
      <c r="D137" t="s">
        <v>817</v>
      </c>
      <c r="E137" t="s">
        <v>818</v>
      </c>
      <c r="F137" t="s">
        <v>62</v>
      </c>
      <c r="G137">
        <v>45652</v>
      </c>
      <c r="I137">
        <v>45652.720046296294</v>
      </c>
      <c r="J137" t="s">
        <v>62</v>
      </c>
      <c r="K137" t="s">
        <v>101</v>
      </c>
      <c r="L137" t="s">
        <v>102</v>
      </c>
      <c r="M137" t="s">
        <v>103</v>
      </c>
      <c r="N137" t="s">
        <v>5017</v>
      </c>
      <c r="O137">
        <v>0</v>
      </c>
      <c r="S137" t="s">
        <v>104</v>
      </c>
      <c r="U137" t="s">
        <v>101</v>
      </c>
      <c r="V137">
        <v>41057004</v>
      </c>
      <c r="X137">
        <v>23323905000106</v>
      </c>
      <c r="Z137" t="s">
        <v>819</v>
      </c>
      <c r="AA137" t="s">
        <v>820</v>
      </c>
      <c r="AF137" t="s">
        <v>821</v>
      </c>
      <c r="AL137" t="s">
        <v>119</v>
      </c>
      <c r="AM137" t="s">
        <v>106</v>
      </c>
      <c r="AN137" t="s">
        <v>107</v>
      </c>
      <c r="AO137" t="s">
        <v>243</v>
      </c>
      <c r="AP137">
        <v>7020001</v>
      </c>
      <c r="AQ137" t="s">
        <v>822</v>
      </c>
      <c r="AR137" t="s">
        <v>823</v>
      </c>
      <c r="AS137">
        <v>51</v>
      </c>
      <c r="AT137" t="s">
        <v>824</v>
      </c>
    </row>
    <row r="138" spans="1:47" x14ac:dyDescent="0.25">
      <c r="A138" t="s">
        <v>5605</v>
      </c>
      <c r="B138">
        <v>28589120</v>
      </c>
      <c r="D138" t="s">
        <v>825</v>
      </c>
      <c r="E138" t="s">
        <v>826</v>
      </c>
      <c r="F138" t="s">
        <v>62</v>
      </c>
      <c r="G138">
        <v>45652</v>
      </c>
      <c r="I138">
        <v>45652.720891203702</v>
      </c>
      <c r="J138" t="s">
        <v>62</v>
      </c>
      <c r="K138" t="s">
        <v>101</v>
      </c>
      <c r="L138" t="s">
        <v>102</v>
      </c>
      <c r="M138" t="s">
        <v>103</v>
      </c>
      <c r="N138" t="s">
        <v>5017</v>
      </c>
      <c r="O138">
        <v>0</v>
      </c>
      <c r="S138" t="s">
        <v>104</v>
      </c>
      <c r="U138" t="s">
        <v>101</v>
      </c>
      <c r="V138">
        <v>41057012</v>
      </c>
      <c r="X138">
        <v>17199991000186</v>
      </c>
      <c r="Z138" t="s">
        <v>827</v>
      </c>
      <c r="AA138" t="s">
        <v>828</v>
      </c>
      <c r="AB138">
        <v>551934425365</v>
      </c>
      <c r="AF138" t="s">
        <v>829</v>
      </c>
      <c r="AL138" t="s">
        <v>119</v>
      </c>
      <c r="AM138" t="s">
        <v>106</v>
      </c>
      <c r="AN138" t="s">
        <v>107</v>
      </c>
      <c r="AO138" t="s">
        <v>830</v>
      </c>
      <c r="AP138">
        <v>13495000</v>
      </c>
      <c r="AQ138" t="s">
        <v>831</v>
      </c>
      <c r="AR138" t="s">
        <v>832</v>
      </c>
      <c r="AS138">
        <v>241</v>
      </c>
    </row>
    <row r="139" spans="1:47" x14ac:dyDescent="0.25">
      <c r="A139" t="s">
        <v>5605</v>
      </c>
      <c r="B139">
        <v>28589131</v>
      </c>
      <c r="D139" t="s">
        <v>840</v>
      </c>
      <c r="E139" t="s">
        <v>841</v>
      </c>
      <c r="F139" t="s">
        <v>62</v>
      </c>
      <c r="G139">
        <v>45652</v>
      </c>
      <c r="I139">
        <v>45652.722141203703</v>
      </c>
      <c r="J139" t="s">
        <v>62</v>
      </c>
      <c r="K139" t="s">
        <v>101</v>
      </c>
      <c r="L139" t="s">
        <v>102</v>
      </c>
      <c r="M139" t="s">
        <v>103</v>
      </c>
      <c r="N139" t="s">
        <v>5017</v>
      </c>
      <c r="O139">
        <v>0</v>
      </c>
      <c r="S139" t="s">
        <v>104</v>
      </c>
      <c r="U139" t="s">
        <v>101</v>
      </c>
      <c r="V139">
        <v>41057021</v>
      </c>
      <c r="X139">
        <v>46539084000137</v>
      </c>
      <c r="Z139" t="s">
        <v>842</v>
      </c>
      <c r="AF139" t="s">
        <v>843</v>
      </c>
      <c r="AL139" t="s">
        <v>119</v>
      </c>
      <c r="AM139" t="s">
        <v>106</v>
      </c>
      <c r="AN139" t="s">
        <v>107</v>
      </c>
      <c r="AO139" t="s">
        <v>844</v>
      </c>
      <c r="AP139">
        <v>18085005</v>
      </c>
      <c r="AQ139" t="s">
        <v>845</v>
      </c>
      <c r="AR139" t="s">
        <v>846</v>
      </c>
      <c r="AS139">
        <v>280</v>
      </c>
      <c r="AT139" t="s">
        <v>847</v>
      </c>
    </row>
    <row r="140" spans="1:47" x14ac:dyDescent="0.25">
      <c r="A140" t="s">
        <v>5605</v>
      </c>
      <c r="B140">
        <v>28589170</v>
      </c>
      <c r="D140" t="s">
        <v>848</v>
      </c>
      <c r="E140" t="s">
        <v>849</v>
      </c>
      <c r="F140" t="s">
        <v>62</v>
      </c>
      <c r="G140">
        <v>45652</v>
      </c>
      <c r="I140">
        <v>45652.724999999999</v>
      </c>
      <c r="J140" t="s">
        <v>62</v>
      </c>
      <c r="K140" t="s">
        <v>101</v>
      </c>
      <c r="L140" t="s">
        <v>102</v>
      </c>
      <c r="M140" t="s">
        <v>103</v>
      </c>
      <c r="N140" t="s">
        <v>5017</v>
      </c>
      <c r="O140">
        <v>0</v>
      </c>
      <c r="S140" t="s">
        <v>104</v>
      </c>
      <c r="U140" t="s">
        <v>101</v>
      </c>
      <c r="V140">
        <v>41057044</v>
      </c>
      <c r="X140">
        <v>66581224000142</v>
      </c>
      <c r="Z140" t="s">
        <v>850</v>
      </c>
      <c r="AA140" t="s">
        <v>851</v>
      </c>
      <c r="AB140">
        <v>551532057710</v>
      </c>
      <c r="AC140" t="s">
        <v>852</v>
      </c>
      <c r="AF140" t="s">
        <v>853</v>
      </c>
      <c r="AL140" t="s">
        <v>119</v>
      </c>
      <c r="AM140" t="s">
        <v>106</v>
      </c>
      <c r="AN140" t="s">
        <v>107</v>
      </c>
      <c r="AO140" t="s">
        <v>854</v>
      </c>
      <c r="AP140">
        <v>18278725</v>
      </c>
      <c r="AQ140" t="s">
        <v>855</v>
      </c>
      <c r="AR140" t="s">
        <v>856</v>
      </c>
      <c r="AS140">
        <v>202</v>
      </c>
    </row>
    <row r="141" spans="1:47" x14ac:dyDescent="0.25">
      <c r="A141" t="s">
        <v>5605</v>
      </c>
      <c r="B141">
        <v>27500160</v>
      </c>
      <c r="D141" t="s">
        <v>1623</v>
      </c>
      <c r="E141" t="s">
        <v>4822</v>
      </c>
      <c r="F141" t="s">
        <v>62</v>
      </c>
      <c r="G141">
        <v>45602</v>
      </c>
      <c r="I141">
        <v>45602.723576388889</v>
      </c>
      <c r="J141" t="s">
        <v>62</v>
      </c>
      <c r="K141" t="s">
        <v>101</v>
      </c>
      <c r="L141" t="s">
        <v>102</v>
      </c>
      <c r="M141" t="s">
        <v>103</v>
      </c>
      <c r="N141" t="s">
        <v>155</v>
      </c>
      <c r="O141">
        <v>0</v>
      </c>
      <c r="S141" t="s">
        <v>104</v>
      </c>
      <c r="U141" t="s">
        <v>101</v>
      </c>
      <c r="V141">
        <v>40466480</v>
      </c>
      <c r="X141">
        <v>43165042000195</v>
      </c>
      <c r="Z141" t="s">
        <v>1624</v>
      </c>
      <c r="AF141" t="s">
        <v>1625</v>
      </c>
      <c r="AL141" t="s">
        <v>222</v>
      </c>
      <c r="AM141" t="s">
        <v>106</v>
      </c>
      <c r="AN141" t="s">
        <v>107</v>
      </c>
      <c r="AO141" t="s">
        <v>1626</v>
      </c>
      <c r="AP141">
        <v>6612060</v>
      </c>
      <c r="AQ141" t="s">
        <v>1627</v>
      </c>
      <c r="AR141" t="s">
        <v>1628</v>
      </c>
      <c r="AS141">
        <v>326</v>
      </c>
      <c r="AU141" t="s">
        <v>108</v>
      </c>
    </row>
    <row r="142" spans="1:47" x14ac:dyDescent="0.25">
      <c r="A142" t="s">
        <v>5605</v>
      </c>
      <c r="B142">
        <v>26698676</v>
      </c>
      <c r="D142" t="s">
        <v>3720</v>
      </c>
      <c r="E142" t="s">
        <v>4861</v>
      </c>
      <c r="F142" t="s">
        <v>62</v>
      </c>
      <c r="G142">
        <v>45569</v>
      </c>
      <c r="I142">
        <v>45569.422824074078</v>
      </c>
      <c r="J142" t="s">
        <v>1407</v>
      </c>
      <c r="K142" t="s">
        <v>101</v>
      </c>
      <c r="L142" t="s">
        <v>102</v>
      </c>
      <c r="M142" t="s">
        <v>103</v>
      </c>
      <c r="N142" t="s">
        <v>155</v>
      </c>
      <c r="O142">
        <v>0</v>
      </c>
      <c r="S142" t="s">
        <v>104</v>
      </c>
      <c r="U142" t="s">
        <v>101</v>
      </c>
      <c r="V142">
        <v>39813174</v>
      </c>
      <c r="X142">
        <v>45404390000101</v>
      </c>
      <c r="Z142" t="s">
        <v>5287</v>
      </c>
      <c r="AF142" t="s">
        <v>3721</v>
      </c>
      <c r="AL142" t="s">
        <v>1410</v>
      </c>
      <c r="AM142" t="s">
        <v>106</v>
      </c>
      <c r="AN142" t="s">
        <v>107</v>
      </c>
      <c r="AO142" t="s">
        <v>235</v>
      </c>
      <c r="AP142">
        <v>8597620</v>
      </c>
      <c r="AQ142" t="s">
        <v>3722</v>
      </c>
      <c r="AR142" t="s">
        <v>3723</v>
      </c>
      <c r="AS142">
        <v>1127</v>
      </c>
      <c r="AT142" t="s">
        <v>3724</v>
      </c>
      <c r="AU142" t="s">
        <v>261</v>
      </c>
    </row>
    <row r="143" spans="1:47" x14ac:dyDescent="0.25">
      <c r="A143" t="s">
        <v>5605</v>
      </c>
      <c r="B143">
        <v>27529910</v>
      </c>
      <c r="D143" t="s">
        <v>3385</v>
      </c>
      <c r="E143" t="s">
        <v>3386</v>
      </c>
      <c r="F143" t="s">
        <v>62</v>
      </c>
      <c r="G143">
        <v>45603</v>
      </c>
      <c r="I143">
        <v>45603.734490740739</v>
      </c>
      <c r="J143" t="s">
        <v>62</v>
      </c>
      <c r="K143" t="s">
        <v>101</v>
      </c>
      <c r="L143" t="s">
        <v>102</v>
      </c>
      <c r="M143" t="s">
        <v>103</v>
      </c>
      <c r="N143" t="s">
        <v>4911</v>
      </c>
      <c r="O143">
        <v>0</v>
      </c>
      <c r="S143" t="s">
        <v>104</v>
      </c>
      <c r="U143" t="s">
        <v>101</v>
      </c>
      <c r="V143">
        <v>40491480</v>
      </c>
      <c r="X143">
        <v>44801361000102</v>
      </c>
      <c r="Z143" t="s">
        <v>1607</v>
      </c>
      <c r="AB143">
        <v>551149665522</v>
      </c>
      <c r="AF143" t="s">
        <v>1608</v>
      </c>
      <c r="AL143" t="s">
        <v>222</v>
      </c>
      <c r="AM143" t="s">
        <v>106</v>
      </c>
      <c r="AN143" t="s">
        <v>148</v>
      </c>
      <c r="AO143" t="s">
        <v>415</v>
      </c>
      <c r="AP143">
        <v>27313190</v>
      </c>
      <c r="AQ143" t="s">
        <v>1609</v>
      </c>
      <c r="AR143" t="s">
        <v>1610</v>
      </c>
      <c r="AS143">
        <v>198</v>
      </c>
      <c r="AU143" t="s">
        <v>258</v>
      </c>
    </row>
    <row r="144" spans="1:47" x14ac:dyDescent="0.25">
      <c r="A144" t="s">
        <v>5605</v>
      </c>
      <c r="B144">
        <v>28591853</v>
      </c>
      <c r="D144" t="s">
        <v>237</v>
      </c>
      <c r="E144" t="s">
        <v>238</v>
      </c>
      <c r="F144" t="s">
        <v>62</v>
      </c>
      <c r="G144">
        <v>45653</v>
      </c>
      <c r="I144">
        <v>45653.388275462959</v>
      </c>
      <c r="J144" t="s">
        <v>62</v>
      </c>
      <c r="K144" t="s">
        <v>101</v>
      </c>
      <c r="L144" t="s">
        <v>102</v>
      </c>
      <c r="M144" t="s">
        <v>103</v>
      </c>
      <c r="N144" t="s">
        <v>155</v>
      </c>
      <c r="O144">
        <v>0</v>
      </c>
      <c r="S144" t="s">
        <v>104</v>
      </c>
      <c r="U144" t="s">
        <v>101</v>
      </c>
      <c r="V144">
        <v>41058256</v>
      </c>
      <c r="X144">
        <v>38843249000131</v>
      </c>
      <c r="Z144" t="s">
        <v>239</v>
      </c>
      <c r="AA144" t="s">
        <v>240</v>
      </c>
      <c r="AB144">
        <v>551135279970</v>
      </c>
      <c r="AC144" t="s">
        <v>241</v>
      </c>
      <c r="AF144" t="s">
        <v>242</v>
      </c>
      <c r="AL144" t="s">
        <v>222</v>
      </c>
      <c r="AM144" t="s">
        <v>106</v>
      </c>
      <c r="AN144" t="s">
        <v>107</v>
      </c>
      <c r="AO144" t="s">
        <v>243</v>
      </c>
      <c r="AP144">
        <v>7054030</v>
      </c>
      <c r="AQ144" t="s">
        <v>244</v>
      </c>
      <c r="AR144" t="s">
        <v>245</v>
      </c>
      <c r="AS144">
        <v>747</v>
      </c>
    </row>
    <row r="145" spans="1:47" x14ac:dyDescent="0.25">
      <c r="A145" t="s">
        <v>5605</v>
      </c>
      <c r="B145">
        <v>26698670</v>
      </c>
      <c r="D145" t="s">
        <v>3700</v>
      </c>
      <c r="E145" t="s">
        <v>4859</v>
      </c>
      <c r="F145" t="s">
        <v>62</v>
      </c>
      <c r="G145">
        <v>45569</v>
      </c>
      <c r="I145">
        <v>45569.422766203701</v>
      </c>
      <c r="J145" t="s">
        <v>1407</v>
      </c>
      <c r="K145" t="s">
        <v>101</v>
      </c>
      <c r="L145" t="s">
        <v>102</v>
      </c>
      <c r="M145" t="s">
        <v>103</v>
      </c>
      <c r="N145" t="s">
        <v>155</v>
      </c>
      <c r="O145">
        <v>0</v>
      </c>
      <c r="S145" t="s">
        <v>104</v>
      </c>
      <c r="U145" t="s">
        <v>101</v>
      </c>
      <c r="V145">
        <v>39812991</v>
      </c>
      <c r="X145">
        <v>33107426000106</v>
      </c>
      <c r="Z145" t="s">
        <v>3701</v>
      </c>
      <c r="AB145">
        <v>5521991197021</v>
      </c>
      <c r="AL145" t="s">
        <v>1410</v>
      </c>
      <c r="AM145" t="s">
        <v>106</v>
      </c>
      <c r="AN145" t="s">
        <v>148</v>
      </c>
      <c r="AO145" t="s">
        <v>149</v>
      </c>
      <c r="AP145">
        <v>20940200</v>
      </c>
      <c r="AQ145" t="s">
        <v>1697</v>
      </c>
      <c r="AR145" t="s">
        <v>3702</v>
      </c>
      <c r="AS145">
        <v>129</v>
      </c>
      <c r="AT145" t="s">
        <v>399</v>
      </c>
      <c r="AU145" t="s">
        <v>3703</v>
      </c>
    </row>
    <row r="146" spans="1:47" x14ac:dyDescent="0.25">
      <c r="A146" t="s">
        <v>5605</v>
      </c>
      <c r="B146">
        <v>27506595</v>
      </c>
      <c r="D146" t="s">
        <v>3526</v>
      </c>
      <c r="E146" t="s">
        <v>3527</v>
      </c>
      <c r="F146" t="s">
        <v>62</v>
      </c>
      <c r="G146">
        <v>45603</v>
      </c>
      <c r="I146">
        <v>45603.383761574078</v>
      </c>
      <c r="J146" t="s">
        <v>62</v>
      </c>
      <c r="K146" t="s">
        <v>101</v>
      </c>
      <c r="L146" t="s">
        <v>102</v>
      </c>
      <c r="M146" t="s">
        <v>103</v>
      </c>
      <c r="N146" t="s">
        <v>4911</v>
      </c>
      <c r="O146">
        <v>0</v>
      </c>
      <c r="S146" t="s">
        <v>104</v>
      </c>
      <c r="U146" t="s">
        <v>101</v>
      </c>
      <c r="V146">
        <v>40466608</v>
      </c>
      <c r="X146">
        <v>75341800000175</v>
      </c>
      <c r="Z146" t="s">
        <v>3528</v>
      </c>
      <c r="AA146" t="s">
        <v>3529</v>
      </c>
      <c r="AB146">
        <v>554332748611</v>
      </c>
      <c r="AF146" t="s">
        <v>3530</v>
      </c>
      <c r="AL146" t="s">
        <v>222</v>
      </c>
      <c r="AM146" t="s">
        <v>106</v>
      </c>
      <c r="AN146" t="s">
        <v>315</v>
      </c>
      <c r="AO146" t="s">
        <v>3410</v>
      </c>
      <c r="AP146">
        <v>86703290</v>
      </c>
      <c r="AQ146" t="s">
        <v>2721</v>
      </c>
      <c r="AR146" t="s">
        <v>3531</v>
      </c>
      <c r="AS146">
        <v>145</v>
      </c>
      <c r="AU146" t="s">
        <v>108</v>
      </c>
    </row>
    <row r="147" spans="1:47" x14ac:dyDescent="0.25">
      <c r="A147" t="s">
        <v>5605</v>
      </c>
      <c r="B147">
        <v>27490538</v>
      </c>
      <c r="D147" t="s">
        <v>3793</v>
      </c>
      <c r="E147" t="s">
        <v>3794</v>
      </c>
      <c r="F147" t="s">
        <v>62</v>
      </c>
      <c r="G147">
        <v>45602</v>
      </c>
      <c r="I147">
        <v>45602.563807870371</v>
      </c>
      <c r="J147" t="s">
        <v>254</v>
      </c>
      <c r="K147" t="s">
        <v>101</v>
      </c>
      <c r="L147" t="s">
        <v>102</v>
      </c>
      <c r="M147" t="s">
        <v>103</v>
      </c>
      <c r="N147" t="s">
        <v>4911</v>
      </c>
      <c r="O147">
        <v>0</v>
      </c>
      <c r="S147" t="s">
        <v>104</v>
      </c>
      <c r="U147" t="s">
        <v>101</v>
      </c>
      <c r="V147">
        <v>40462659</v>
      </c>
      <c r="X147">
        <v>4755388000191</v>
      </c>
      <c r="Z147" t="s">
        <v>3795</v>
      </c>
      <c r="AA147" t="s">
        <v>3796</v>
      </c>
      <c r="AF147" t="s">
        <v>3797</v>
      </c>
      <c r="AL147" t="s">
        <v>119</v>
      </c>
      <c r="AM147" t="s">
        <v>106</v>
      </c>
      <c r="AN147" t="s">
        <v>159</v>
      </c>
      <c r="AO147" t="s">
        <v>3211</v>
      </c>
      <c r="AP147">
        <v>36500364</v>
      </c>
      <c r="AQ147" t="s">
        <v>3798</v>
      </c>
      <c r="AR147" t="s">
        <v>3799</v>
      </c>
      <c r="AS147">
        <v>1725</v>
      </c>
      <c r="AU147" t="s">
        <v>108</v>
      </c>
    </row>
    <row r="148" spans="1:47" x14ac:dyDescent="0.25">
      <c r="A148" t="s">
        <v>5605</v>
      </c>
      <c r="B148">
        <v>28589192</v>
      </c>
      <c r="D148" t="s">
        <v>857</v>
      </c>
      <c r="E148" t="s">
        <v>858</v>
      </c>
      <c r="F148" t="s">
        <v>62</v>
      </c>
      <c r="G148">
        <v>45652</v>
      </c>
      <c r="I148">
        <v>45652.726134259261</v>
      </c>
      <c r="J148" t="s">
        <v>62</v>
      </c>
      <c r="K148" t="s">
        <v>101</v>
      </c>
      <c r="L148" t="s">
        <v>102</v>
      </c>
      <c r="M148" t="s">
        <v>103</v>
      </c>
      <c r="N148" t="s">
        <v>5017</v>
      </c>
      <c r="O148">
        <v>0</v>
      </c>
      <c r="S148" t="s">
        <v>104</v>
      </c>
      <c r="U148" t="s">
        <v>101</v>
      </c>
      <c r="V148">
        <v>41057049</v>
      </c>
      <c r="X148">
        <v>6180571000131</v>
      </c>
      <c r="Z148" t="s">
        <v>859</v>
      </c>
      <c r="AA148" t="s">
        <v>860</v>
      </c>
      <c r="AB148">
        <v>5511966518152</v>
      </c>
      <c r="AL148" t="s">
        <v>119</v>
      </c>
      <c r="AM148" t="s">
        <v>106</v>
      </c>
      <c r="AN148" t="s">
        <v>107</v>
      </c>
      <c r="AO148" t="s">
        <v>110</v>
      </c>
      <c r="AP148">
        <v>3516030</v>
      </c>
      <c r="AQ148" t="s">
        <v>861</v>
      </c>
      <c r="AR148" t="s">
        <v>862</v>
      </c>
      <c r="AS148">
        <v>166</v>
      </c>
      <c r="AT148" t="s">
        <v>863</v>
      </c>
    </row>
    <row r="149" spans="1:47" x14ac:dyDescent="0.25">
      <c r="A149" t="s">
        <v>5605</v>
      </c>
      <c r="B149">
        <v>28589203</v>
      </c>
      <c r="D149" t="s">
        <v>864</v>
      </c>
      <c r="E149" t="s">
        <v>865</v>
      </c>
      <c r="F149" t="s">
        <v>62</v>
      </c>
      <c r="G149">
        <v>45652</v>
      </c>
      <c r="I149">
        <v>45652.726956018516</v>
      </c>
      <c r="J149" t="s">
        <v>62</v>
      </c>
      <c r="K149" t="s">
        <v>101</v>
      </c>
      <c r="L149" t="s">
        <v>102</v>
      </c>
      <c r="M149" t="s">
        <v>103</v>
      </c>
      <c r="N149" t="s">
        <v>5017</v>
      </c>
      <c r="O149">
        <v>0</v>
      </c>
      <c r="S149" t="s">
        <v>104</v>
      </c>
      <c r="U149" t="s">
        <v>101</v>
      </c>
      <c r="V149">
        <v>41057053</v>
      </c>
      <c r="X149">
        <v>11002510000114</v>
      </c>
      <c r="Z149" t="s">
        <v>866</v>
      </c>
      <c r="AA149" t="s">
        <v>867</v>
      </c>
      <c r="AB149">
        <v>554733704232</v>
      </c>
      <c r="AF149" t="s">
        <v>868</v>
      </c>
      <c r="AL149" t="s">
        <v>119</v>
      </c>
      <c r="AM149" t="s">
        <v>106</v>
      </c>
      <c r="AN149" t="s">
        <v>440</v>
      </c>
      <c r="AO149" t="s">
        <v>869</v>
      </c>
      <c r="AP149">
        <v>89257000</v>
      </c>
      <c r="AQ149" t="s">
        <v>870</v>
      </c>
      <c r="AR149" t="s">
        <v>871</v>
      </c>
      <c r="AS149">
        <v>2110</v>
      </c>
    </row>
    <row r="150" spans="1:47" x14ac:dyDescent="0.25">
      <c r="A150" t="s">
        <v>5605</v>
      </c>
      <c r="B150">
        <v>28589215</v>
      </c>
      <c r="D150" t="s">
        <v>872</v>
      </c>
      <c r="E150" t="s">
        <v>873</v>
      </c>
      <c r="F150" t="s">
        <v>62</v>
      </c>
      <c r="G150">
        <v>45652</v>
      </c>
      <c r="I150">
        <v>45652.727777777778</v>
      </c>
      <c r="J150" t="s">
        <v>62</v>
      </c>
      <c r="K150" t="s">
        <v>101</v>
      </c>
      <c r="L150" t="s">
        <v>102</v>
      </c>
      <c r="M150" t="s">
        <v>103</v>
      </c>
      <c r="N150" t="s">
        <v>5017</v>
      </c>
      <c r="O150">
        <v>0</v>
      </c>
      <c r="S150" t="s">
        <v>104</v>
      </c>
      <c r="U150" t="s">
        <v>101</v>
      </c>
      <c r="V150">
        <v>41057059</v>
      </c>
      <c r="X150">
        <v>42074911000103</v>
      </c>
      <c r="Z150" t="s">
        <v>874</v>
      </c>
      <c r="AF150" t="s">
        <v>875</v>
      </c>
      <c r="AL150" t="s">
        <v>119</v>
      </c>
      <c r="AM150" t="s">
        <v>106</v>
      </c>
      <c r="AN150" t="s">
        <v>107</v>
      </c>
      <c r="AO150" t="s">
        <v>210</v>
      </c>
      <c r="AP150">
        <v>13457192</v>
      </c>
      <c r="AQ150" t="s">
        <v>876</v>
      </c>
      <c r="AR150" t="s">
        <v>877</v>
      </c>
      <c r="AS150">
        <v>712</v>
      </c>
    </row>
    <row r="151" spans="1:47" x14ac:dyDescent="0.25">
      <c r="A151" t="s">
        <v>5605</v>
      </c>
      <c r="B151">
        <v>28589225</v>
      </c>
      <c r="D151" t="s">
        <v>878</v>
      </c>
      <c r="E151" t="s">
        <v>879</v>
      </c>
      <c r="F151" t="s">
        <v>62</v>
      </c>
      <c r="G151">
        <v>45652</v>
      </c>
      <c r="I151">
        <v>45652.728472222225</v>
      </c>
      <c r="J151" t="s">
        <v>62</v>
      </c>
      <c r="K151" t="s">
        <v>101</v>
      </c>
      <c r="L151" t="s">
        <v>102</v>
      </c>
      <c r="M151" t="s">
        <v>103</v>
      </c>
      <c r="N151" t="s">
        <v>5017</v>
      </c>
      <c r="O151">
        <v>0</v>
      </c>
      <c r="S151" t="s">
        <v>104</v>
      </c>
      <c r="U151" t="s">
        <v>101</v>
      </c>
      <c r="V151">
        <v>41057066</v>
      </c>
      <c r="X151">
        <v>36840782000114</v>
      </c>
      <c r="Z151" t="s">
        <v>880</v>
      </c>
      <c r="AF151" t="s">
        <v>881</v>
      </c>
      <c r="AL151" t="s">
        <v>119</v>
      </c>
      <c r="AM151" t="s">
        <v>106</v>
      </c>
      <c r="AN151" t="s">
        <v>315</v>
      </c>
      <c r="AO151" t="s">
        <v>882</v>
      </c>
      <c r="AP151">
        <v>83403144</v>
      </c>
      <c r="AQ151" t="s">
        <v>883</v>
      </c>
      <c r="AR151" t="s">
        <v>884</v>
      </c>
      <c r="AS151">
        <v>5306</v>
      </c>
      <c r="AT151" t="s">
        <v>885</v>
      </c>
    </row>
    <row r="152" spans="1:47" x14ac:dyDescent="0.25">
      <c r="A152" t="s">
        <v>5605</v>
      </c>
      <c r="B152">
        <v>28589233</v>
      </c>
      <c r="D152" t="s">
        <v>886</v>
      </c>
      <c r="E152" t="s">
        <v>887</v>
      </c>
      <c r="F152" t="s">
        <v>62</v>
      </c>
      <c r="G152">
        <v>45652</v>
      </c>
      <c r="I152">
        <v>45652.729120370372</v>
      </c>
      <c r="J152" t="s">
        <v>62</v>
      </c>
      <c r="K152" t="s">
        <v>101</v>
      </c>
      <c r="L152" t="s">
        <v>102</v>
      </c>
      <c r="M152" t="s">
        <v>103</v>
      </c>
      <c r="N152" t="s">
        <v>5017</v>
      </c>
      <c r="O152">
        <v>0</v>
      </c>
      <c r="S152" t="s">
        <v>104</v>
      </c>
      <c r="U152" t="s">
        <v>101</v>
      </c>
      <c r="V152">
        <v>41057070</v>
      </c>
      <c r="X152">
        <v>5812088000160</v>
      </c>
      <c r="Z152" t="s">
        <v>888</v>
      </c>
      <c r="AA152" t="s">
        <v>889</v>
      </c>
      <c r="AL152" t="s">
        <v>119</v>
      </c>
      <c r="AM152" t="s">
        <v>106</v>
      </c>
      <c r="AN152" t="s">
        <v>315</v>
      </c>
      <c r="AO152" t="s">
        <v>882</v>
      </c>
      <c r="AP152">
        <v>83403230</v>
      </c>
      <c r="AQ152" t="s">
        <v>890</v>
      </c>
      <c r="AR152" t="s">
        <v>891</v>
      </c>
      <c r="AS152">
        <v>125</v>
      </c>
    </row>
    <row r="153" spans="1:47" x14ac:dyDescent="0.25">
      <c r="A153" t="s">
        <v>5605</v>
      </c>
      <c r="B153">
        <v>28589262</v>
      </c>
      <c r="D153" t="s">
        <v>892</v>
      </c>
      <c r="E153" t="s">
        <v>893</v>
      </c>
      <c r="F153" t="s">
        <v>62</v>
      </c>
      <c r="G153">
        <v>45652</v>
      </c>
      <c r="I153">
        <v>45652.730462962965</v>
      </c>
      <c r="J153" t="s">
        <v>62</v>
      </c>
      <c r="K153" t="s">
        <v>101</v>
      </c>
      <c r="L153" t="s">
        <v>102</v>
      </c>
      <c r="M153" t="s">
        <v>103</v>
      </c>
      <c r="N153" t="s">
        <v>5017</v>
      </c>
      <c r="O153">
        <v>0</v>
      </c>
      <c r="S153" t="s">
        <v>104</v>
      </c>
      <c r="U153" t="s">
        <v>101</v>
      </c>
      <c r="V153">
        <v>41057080</v>
      </c>
      <c r="X153">
        <v>36580822000136</v>
      </c>
      <c r="Z153" t="s">
        <v>894</v>
      </c>
      <c r="AA153" t="s">
        <v>895</v>
      </c>
      <c r="AF153" t="s">
        <v>896</v>
      </c>
      <c r="AL153" t="s">
        <v>119</v>
      </c>
      <c r="AM153" t="s">
        <v>106</v>
      </c>
      <c r="AN153" t="s">
        <v>159</v>
      </c>
      <c r="AO153" t="s">
        <v>649</v>
      </c>
      <c r="AP153">
        <v>31255190</v>
      </c>
      <c r="AQ153" t="s">
        <v>897</v>
      </c>
      <c r="AR153" t="s">
        <v>898</v>
      </c>
      <c r="AS153">
        <v>1958</v>
      </c>
    </row>
    <row r="154" spans="1:47" x14ac:dyDescent="0.25">
      <c r="A154" t="s">
        <v>5605</v>
      </c>
      <c r="B154">
        <v>28591560</v>
      </c>
      <c r="D154" t="s">
        <v>899</v>
      </c>
      <c r="E154" t="s">
        <v>900</v>
      </c>
      <c r="F154" t="s">
        <v>62</v>
      </c>
      <c r="G154">
        <v>45653</v>
      </c>
      <c r="I154">
        <v>45653.371446759258</v>
      </c>
      <c r="J154" t="s">
        <v>62</v>
      </c>
      <c r="K154" t="s">
        <v>101</v>
      </c>
      <c r="L154" t="s">
        <v>102</v>
      </c>
      <c r="M154" t="s">
        <v>103</v>
      </c>
      <c r="N154" t="s">
        <v>5017</v>
      </c>
      <c r="O154">
        <v>0</v>
      </c>
      <c r="S154" t="s">
        <v>104</v>
      </c>
      <c r="U154" t="s">
        <v>101</v>
      </c>
      <c r="V154">
        <v>41058135</v>
      </c>
      <c r="X154">
        <v>17153081000162</v>
      </c>
      <c r="Z154" t="s">
        <v>901</v>
      </c>
      <c r="AA154" t="s">
        <v>902</v>
      </c>
      <c r="AB154">
        <v>553221014669</v>
      </c>
      <c r="AC154" t="s">
        <v>903</v>
      </c>
      <c r="AF154" t="s">
        <v>904</v>
      </c>
      <c r="AL154" t="s">
        <v>222</v>
      </c>
      <c r="AM154" t="s">
        <v>106</v>
      </c>
      <c r="AN154" t="s">
        <v>159</v>
      </c>
      <c r="AO154" t="s">
        <v>905</v>
      </c>
      <c r="AP154">
        <v>36020110</v>
      </c>
      <c r="AQ154" t="s">
        <v>906</v>
      </c>
      <c r="AR154" t="s">
        <v>186</v>
      </c>
      <c r="AS154">
        <v>1405</v>
      </c>
    </row>
    <row r="155" spans="1:47" x14ac:dyDescent="0.25">
      <c r="A155" t="s">
        <v>5605</v>
      </c>
      <c r="B155">
        <v>28591567</v>
      </c>
      <c r="D155" t="s">
        <v>907</v>
      </c>
      <c r="E155" t="s">
        <v>908</v>
      </c>
      <c r="F155" t="s">
        <v>62</v>
      </c>
      <c r="G155">
        <v>45653</v>
      </c>
      <c r="I155">
        <v>45653.372094907405</v>
      </c>
      <c r="J155" t="s">
        <v>62</v>
      </c>
      <c r="K155" t="s">
        <v>101</v>
      </c>
      <c r="L155" t="s">
        <v>102</v>
      </c>
      <c r="M155" t="s">
        <v>103</v>
      </c>
      <c r="N155" t="s">
        <v>5017</v>
      </c>
      <c r="O155">
        <v>0</v>
      </c>
      <c r="S155" t="s">
        <v>104</v>
      </c>
      <c r="U155" t="s">
        <v>101</v>
      </c>
      <c r="V155">
        <v>41058143</v>
      </c>
      <c r="X155">
        <v>23900534000170</v>
      </c>
      <c r="Z155" t="s">
        <v>909</v>
      </c>
      <c r="AF155" t="s">
        <v>910</v>
      </c>
      <c r="AL155" t="s">
        <v>222</v>
      </c>
      <c r="AM155" t="s">
        <v>106</v>
      </c>
      <c r="AN155" t="s">
        <v>148</v>
      </c>
      <c r="AO155" t="s">
        <v>149</v>
      </c>
      <c r="AP155">
        <v>20231050</v>
      </c>
      <c r="AQ155" t="s">
        <v>911</v>
      </c>
      <c r="AR155" t="s">
        <v>912</v>
      </c>
      <c r="AS155">
        <v>133</v>
      </c>
      <c r="AT155" t="s">
        <v>913</v>
      </c>
    </row>
    <row r="156" spans="1:47" x14ac:dyDescent="0.25">
      <c r="A156" t="s">
        <v>5605</v>
      </c>
      <c r="B156">
        <v>28591595</v>
      </c>
      <c r="D156" t="s">
        <v>914</v>
      </c>
      <c r="E156" t="s">
        <v>915</v>
      </c>
      <c r="F156" t="s">
        <v>62</v>
      </c>
      <c r="G156">
        <v>45653</v>
      </c>
      <c r="I156">
        <v>45653.373495370368</v>
      </c>
      <c r="J156" t="s">
        <v>62</v>
      </c>
      <c r="K156" t="s">
        <v>101</v>
      </c>
      <c r="L156" t="s">
        <v>102</v>
      </c>
      <c r="M156" t="s">
        <v>103</v>
      </c>
      <c r="N156" t="s">
        <v>5017</v>
      </c>
      <c r="O156">
        <v>0</v>
      </c>
      <c r="S156" t="s">
        <v>104</v>
      </c>
      <c r="U156" t="s">
        <v>101</v>
      </c>
      <c r="V156">
        <v>41058150</v>
      </c>
      <c r="X156">
        <v>8604593000107</v>
      </c>
      <c r="Z156" t="s">
        <v>916</v>
      </c>
      <c r="AA156" t="s">
        <v>917</v>
      </c>
      <c r="AF156" t="s">
        <v>918</v>
      </c>
      <c r="AL156" t="s">
        <v>222</v>
      </c>
      <c r="AM156" t="s">
        <v>106</v>
      </c>
      <c r="AN156" t="s">
        <v>107</v>
      </c>
      <c r="AO156" t="s">
        <v>110</v>
      </c>
      <c r="AP156">
        <v>5711000</v>
      </c>
      <c r="AQ156" t="s">
        <v>919</v>
      </c>
      <c r="AR156" t="s">
        <v>920</v>
      </c>
      <c r="AS156">
        <v>193</v>
      </c>
    </row>
    <row r="157" spans="1:47" x14ac:dyDescent="0.25">
      <c r="A157" t="s">
        <v>5605</v>
      </c>
      <c r="B157">
        <v>28591633</v>
      </c>
      <c r="D157" t="s">
        <v>921</v>
      </c>
      <c r="E157" t="s">
        <v>922</v>
      </c>
      <c r="F157" t="s">
        <v>62</v>
      </c>
      <c r="G157">
        <v>45653</v>
      </c>
      <c r="I157">
        <v>45653.375543981485</v>
      </c>
      <c r="J157" t="s">
        <v>62</v>
      </c>
      <c r="K157" t="s">
        <v>101</v>
      </c>
      <c r="L157" t="s">
        <v>102</v>
      </c>
      <c r="M157" t="s">
        <v>103</v>
      </c>
      <c r="N157" t="s">
        <v>5017</v>
      </c>
      <c r="O157">
        <v>0</v>
      </c>
      <c r="S157" t="s">
        <v>104</v>
      </c>
      <c r="U157" t="s">
        <v>101</v>
      </c>
      <c r="V157">
        <v>41058160</v>
      </c>
      <c r="X157">
        <v>19309753000101</v>
      </c>
      <c r="Z157" t="s">
        <v>923</v>
      </c>
      <c r="AA157" t="s">
        <v>924</v>
      </c>
      <c r="AF157" t="s">
        <v>925</v>
      </c>
      <c r="AL157" t="s">
        <v>222</v>
      </c>
      <c r="AM157" t="s">
        <v>106</v>
      </c>
      <c r="AN157" t="s">
        <v>107</v>
      </c>
      <c r="AO157" t="s">
        <v>120</v>
      </c>
      <c r="AP157">
        <v>13326090</v>
      </c>
      <c r="AQ157" t="s">
        <v>926</v>
      </c>
      <c r="AR157" t="s">
        <v>927</v>
      </c>
      <c r="AS157">
        <v>324</v>
      </c>
      <c r="AT157" t="s">
        <v>144</v>
      </c>
    </row>
    <row r="158" spans="1:47" x14ac:dyDescent="0.25">
      <c r="A158" t="s">
        <v>5605</v>
      </c>
      <c r="B158">
        <v>28591654</v>
      </c>
      <c r="D158" t="s">
        <v>928</v>
      </c>
      <c r="E158" t="s">
        <v>929</v>
      </c>
      <c r="F158" t="s">
        <v>62</v>
      </c>
      <c r="G158">
        <v>45653</v>
      </c>
      <c r="I158">
        <v>45653.376643518517</v>
      </c>
      <c r="J158" t="s">
        <v>62</v>
      </c>
      <c r="K158" t="s">
        <v>101</v>
      </c>
      <c r="L158" t="s">
        <v>102</v>
      </c>
      <c r="M158" t="s">
        <v>103</v>
      </c>
      <c r="N158" t="s">
        <v>5017</v>
      </c>
      <c r="O158">
        <v>0</v>
      </c>
      <c r="S158" t="s">
        <v>104</v>
      </c>
      <c r="U158" t="s">
        <v>101</v>
      </c>
      <c r="V158">
        <v>41058168</v>
      </c>
      <c r="X158">
        <v>43787127000105</v>
      </c>
      <c r="Z158" t="s">
        <v>930</v>
      </c>
      <c r="AA158" t="s">
        <v>931</v>
      </c>
      <c r="AB158">
        <v>5565998015888</v>
      </c>
      <c r="AF158" t="s">
        <v>932</v>
      </c>
      <c r="AL158" t="s">
        <v>222</v>
      </c>
      <c r="AM158" t="s">
        <v>106</v>
      </c>
      <c r="AN158" t="s">
        <v>138</v>
      </c>
      <c r="AO158" t="s">
        <v>933</v>
      </c>
      <c r="AP158">
        <v>78045000</v>
      </c>
      <c r="AQ158" t="s">
        <v>934</v>
      </c>
      <c r="AR158" t="s">
        <v>935</v>
      </c>
      <c r="AS158">
        <v>3161</v>
      </c>
      <c r="AT158" t="s">
        <v>936</v>
      </c>
    </row>
    <row r="159" spans="1:47" x14ac:dyDescent="0.25">
      <c r="A159" t="s">
        <v>5605</v>
      </c>
      <c r="B159">
        <v>28591682</v>
      </c>
      <c r="D159" t="s">
        <v>937</v>
      </c>
      <c r="E159" t="s">
        <v>938</v>
      </c>
      <c r="F159" t="s">
        <v>62</v>
      </c>
      <c r="G159">
        <v>45653</v>
      </c>
      <c r="I159">
        <v>45653.378611111111</v>
      </c>
      <c r="J159" t="s">
        <v>62</v>
      </c>
      <c r="K159" t="s">
        <v>101</v>
      </c>
      <c r="L159" t="s">
        <v>102</v>
      </c>
      <c r="M159" t="s">
        <v>103</v>
      </c>
      <c r="N159" t="s">
        <v>5017</v>
      </c>
      <c r="O159">
        <v>0</v>
      </c>
      <c r="S159" t="s">
        <v>104</v>
      </c>
      <c r="U159" t="s">
        <v>101</v>
      </c>
      <c r="V159">
        <v>41058185</v>
      </c>
      <c r="X159">
        <v>10230480000130</v>
      </c>
      <c r="Y159" t="s">
        <v>939</v>
      </c>
      <c r="Z159" t="s">
        <v>940</v>
      </c>
      <c r="AA159" t="s">
        <v>941</v>
      </c>
      <c r="AB159">
        <v>558137628000</v>
      </c>
      <c r="AC159" t="s">
        <v>942</v>
      </c>
      <c r="AF159" t="s">
        <v>943</v>
      </c>
      <c r="AL159" t="s">
        <v>222</v>
      </c>
      <c r="AM159" t="s">
        <v>106</v>
      </c>
      <c r="AN159" t="s">
        <v>944</v>
      </c>
      <c r="AO159" t="s">
        <v>945</v>
      </c>
      <c r="AP159">
        <v>55293909</v>
      </c>
      <c r="AQ159" t="s">
        <v>946</v>
      </c>
      <c r="AR159" t="s">
        <v>947</v>
      </c>
      <c r="AS159">
        <v>515</v>
      </c>
      <c r="AT159" t="s">
        <v>948</v>
      </c>
    </row>
    <row r="160" spans="1:47" x14ac:dyDescent="0.25">
      <c r="A160" t="s">
        <v>5605</v>
      </c>
      <c r="B160">
        <v>28591705</v>
      </c>
      <c r="D160" t="s">
        <v>949</v>
      </c>
      <c r="E160" t="s">
        <v>950</v>
      </c>
      <c r="F160" t="s">
        <v>62</v>
      </c>
      <c r="G160">
        <v>45653</v>
      </c>
      <c r="I160">
        <v>45653.379976851851</v>
      </c>
      <c r="J160" t="s">
        <v>62</v>
      </c>
      <c r="K160" t="s">
        <v>101</v>
      </c>
      <c r="L160" t="s">
        <v>102</v>
      </c>
      <c r="M160" t="s">
        <v>103</v>
      </c>
      <c r="N160" t="s">
        <v>5017</v>
      </c>
      <c r="O160">
        <v>0</v>
      </c>
      <c r="S160" t="s">
        <v>104</v>
      </c>
      <c r="U160" t="s">
        <v>101</v>
      </c>
      <c r="V160">
        <v>41058194</v>
      </c>
      <c r="X160">
        <v>18328164000108</v>
      </c>
      <c r="Z160" t="s">
        <v>951</v>
      </c>
      <c r="AA160" t="s">
        <v>952</v>
      </c>
      <c r="AF160" t="s">
        <v>953</v>
      </c>
      <c r="AL160" t="s">
        <v>222</v>
      </c>
      <c r="AM160" t="s">
        <v>106</v>
      </c>
      <c r="AN160" t="s">
        <v>440</v>
      </c>
      <c r="AO160" t="s">
        <v>441</v>
      </c>
      <c r="AP160">
        <v>89060070</v>
      </c>
      <c r="AQ160" t="s">
        <v>954</v>
      </c>
      <c r="AR160" t="s">
        <v>955</v>
      </c>
      <c r="AS160">
        <v>287</v>
      </c>
      <c r="AT160" t="s">
        <v>956</v>
      </c>
    </row>
    <row r="161" spans="1:46" x14ac:dyDescent="0.25">
      <c r="A161" t="s">
        <v>5605</v>
      </c>
      <c r="B161">
        <v>28591721</v>
      </c>
      <c r="D161" t="s">
        <v>957</v>
      </c>
      <c r="E161" t="s">
        <v>958</v>
      </c>
      <c r="F161" t="s">
        <v>62</v>
      </c>
      <c r="G161">
        <v>45653</v>
      </c>
      <c r="I161">
        <v>45653.380810185183</v>
      </c>
      <c r="J161" t="s">
        <v>62</v>
      </c>
      <c r="K161" t="s">
        <v>101</v>
      </c>
      <c r="L161" t="s">
        <v>102</v>
      </c>
      <c r="M161" t="s">
        <v>103</v>
      </c>
      <c r="N161" t="s">
        <v>5017</v>
      </c>
      <c r="O161">
        <v>0</v>
      </c>
      <c r="S161" t="s">
        <v>104</v>
      </c>
      <c r="U161" t="s">
        <v>101</v>
      </c>
      <c r="V161">
        <v>41058199</v>
      </c>
      <c r="X161">
        <v>13435162000102</v>
      </c>
      <c r="Z161" t="s">
        <v>959</v>
      </c>
      <c r="AF161" t="s">
        <v>960</v>
      </c>
      <c r="AL161" t="s">
        <v>222</v>
      </c>
      <c r="AM161" t="s">
        <v>106</v>
      </c>
      <c r="AN161" t="s">
        <v>440</v>
      </c>
      <c r="AO161" t="s">
        <v>961</v>
      </c>
      <c r="AP161">
        <v>89245000</v>
      </c>
      <c r="AQ161" t="s">
        <v>962</v>
      </c>
      <c r="AR161" t="s">
        <v>963</v>
      </c>
      <c r="AS161">
        <v>1111</v>
      </c>
      <c r="AT161" t="s">
        <v>964</v>
      </c>
    </row>
    <row r="162" spans="1:46" x14ac:dyDescent="0.25">
      <c r="A162" t="s">
        <v>5605</v>
      </c>
      <c r="B162">
        <v>28591736</v>
      </c>
      <c r="D162" t="s">
        <v>965</v>
      </c>
      <c r="E162" t="s">
        <v>966</v>
      </c>
      <c r="F162" t="s">
        <v>62</v>
      </c>
      <c r="G162">
        <v>45653</v>
      </c>
      <c r="I162">
        <v>45653.381574074076</v>
      </c>
      <c r="J162" t="s">
        <v>62</v>
      </c>
      <c r="K162" t="s">
        <v>101</v>
      </c>
      <c r="L162" t="s">
        <v>102</v>
      </c>
      <c r="M162" t="s">
        <v>103</v>
      </c>
      <c r="N162" t="s">
        <v>5017</v>
      </c>
      <c r="O162">
        <v>0</v>
      </c>
      <c r="S162" t="s">
        <v>104</v>
      </c>
      <c r="U162" t="s">
        <v>101</v>
      </c>
      <c r="V162">
        <v>41058207</v>
      </c>
      <c r="X162">
        <v>33855532000160</v>
      </c>
      <c r="Z162" t="s">
        <v>967</v>
      </c>
      <c r="AF162" t="s">
        <v>968</v>
      </c>
      <c r="AL162" t="s">
        <v>222</v>
      </c>
      <c r="AM162" t="s">
        <v>106</v>
      </c>
      <c r="AN162" t="s">
        <v>440</v>
      </c>
      <c r="AO162" t="s">
        <v>969</v>
      </c>
      <c r="AP162">
        <v>88311725</v>
      </c>
      <c r="AQ162" t="s">
        <v>970</v>
      </c>
      <c r="AR162" t="s">
        <v>971</v>
      </c>
      <c r="AS162">
        <v>455</v>
      </c>
      <c r="AT162" t="s">
        <v>972</v>
      </c>
    </row>
    <row r="163" spans="1:46" x14ac:dyDescent="0.25">
      <c r="A163" t="s">
        <v>5605</v>
      </c>
      <c r="B163">
        <v>28591830</v>
      </c>
      <c r="D163" t="s">
        <v>973</v>
      </c>
      <c r="E163" t="s">
        <v>974</v>
      </c>
      <c r="F163" t="s">
        <v>62</v>
      </c>
      <c r="G163">
        <v>45653</v>
      </c>
      <c r="I163">
        <v>45653.38690972222</v>
      </c>
      <c r="J163" t="s">
        <v>62</v>
      </c>
      <c r="K163" t="s">
        <v>101</v>
      </c>
      <c r="L163" t="s">
        <v>102</v>
      </c>
      <c r="M163" t="s">
        <v>103</v>
      </c>
      <c r="N163" t="s">
        <v>5017</v>
      </c>
      <c r="O163">
        <v>0</v>
      </c>
      <c r="S163" t="s">
        <v>104</v>
      </c>
      <c r="U163" t="s">
        <v>101</v>
      </c>
      <c r="V163">
        <v>41058245</v>
      </c>
      <c r="X163">
        <v>40413031000199</v>
      </c>
      <c r="Z163" t="s">
        <v>975</v>
      </c>
      <c r="AA163" t="s">
        <v>976</v>
      </c>
      <c r="AF163" t="s">
        <v>977</v>
      </c>
      <c r="AL163" t="s">
        <v>222</v>
      </c>
      <c r="AM163" t="s">
        <v>106</v>
      </c>
      <c r="AN163" t="s">
        <v>148</v>
      </c>
      <c r="AO163" t="s">
        <v>510</v>
      </c>
      <c r="AP163">
        <v>25650027</v>
      </c>
      <c r="AQ163" t="s">
        <v>978</v>
      </c>
      <c r="AR163" t="s">
        <v>979</v>
      </c>
      <c r="AS163">
        <v>1240</v>
      </c>
      <c r="AT163" t="s">
        <v>980</v>
      </c>
    </row>
    <row r="164" spans="1:46" x14ac:dyDescent="0.25">
      <c r="A164" t="s">
        <v>5605</v>
      </c>
      <c r="B164">
        <v>28591953</v>
      </c>
      <c r="D164" t="s">
        <v>981</v>
      </c>
      <c r="E164" t="s">
        <v>982</v>
      </c>
      <c r="F164" t="s">
        <v>62</v>
      </c>
      <c r="G164">
        <v>45653</v>
      </c>
      <c r="I164">
        <v>45653.393437500003</v>
      </c>
      <c r="J164" t="s">
        <v>62</v>
      </c>
      <c r="K164" t="s">
        <v>101</v>
      </c>
      <c r="L164" t="s">
        <v>102</v>
      </c>
      <c r="M164" t="s">
        <v>103</v>
      </c>
      <c r="N164" t="s">
        <v>5017</v>
      </c>
      <c r="O164">
        <v>0</v>
      </c>
      <c r="S164" t="s">
        <v>104</v>
      </c>
      <c r="U164" t="s">
        <v>101</v>
      </c>
      <c r="V164">
        <v>41058288</v>
      </c>
      <c r="X164">
        <v>70114000108</v>
      </c>
      <c r="Z164" t="s">
        <v>983</v>
      </c>
      <c r="AA164" t="s">
        <v>984</v>
      </c>
      <c r="AB164">
        <v>552133889212</v>
      </c>
      <c r="AF164" t="s">
        <v>985</v>
      </c>
      <c r="AL164" t="s">
        <v>222</v>
      </c>
      <c r="AM164" t="s">
        <v>106</v>
      </c>
      <c r="AN164" t="s">
        <v>148</v>
      </c>
      <c r="AO164" t="s">
        <v>149</v>
      </c>
      <c r="AP164">
        <v>21011130</v>
      </c>
      <c r="AQ164" t="s">
        <v>986</v>
      </c>
      <c r="AR164" t="s">
        <v>987</v>
      </c>
      <c r="AS164">
        <v>170</v>
      </c>
      <c r="AT164" t="s">
        <v>988</v>
      </c>
    </row>
    <row r="165" spans="1:46" x14ac:dyDescent="0.25">
      <c r="A165" t="s">
        <v>5605</v>
      </c>
      <c r="B165">
        <v>28591966</v>
      </c>
      <c r="D165" t="s">
        <v>989</v>
      </c>
      <c r="E165" t="s">
        <v>990</v>
      </c>
      <c r="F165" t="s">
        <v>62</v>
      </c>
      <c r="G165">
        <v>45653</v>
      </c>
      <c r="I165">
        <v>45653.39439814815</v>
      </c>
      <c r="J165" t="s">
        <v>62</v>
      </c>
      <c r="K165" t="s">
        <v>101</v>
      </c>
      <c r="L165" t="s">
        <v>102</v>
      </c>
      <c r="M165" t="s">
        <v>103</v>
      </c>
      <c r="N165" t="s">
        <v>5017</v>
      </c>
      <c r="O165">
        <v>0</v>
      </c>
      <c r="S165" t="s">
        <v>104</v>
      </c>
      <c r="U165" t="s">
        <v>101</v>
      </c>
      <c r="V165">
        <v>41058294</v>
      </c>
      <c r="X165">
        <v>1201041000109</v>
      </c>
      <c r="Z165" t="s">
        <v>991</v>
      </c>
      <c r="AA165" t="s">
        <v>992</v>
      </c>
      <c r="AF165" t="s">
        <v>993</v>
      </c>
      <c r="AL165" t="s">
        <v>222</v>
      </c>
      <c r="AM165" t="s">
        <v>106</v>
      </c>
      <c r="AN165" t="s">
        <v>994</v>
      </c>
      <c r="AO165" t="s">
        <v>995</v>
      </c>
      <c r="AP165">
        <v>79740000</v>
      </c>
      <c r="AQ165" t="s">
        <v>996</v>
      </c>
      <c r="AR165" t="s">
        <v>997</v>
      </c>
      <c r="AS165">
        <v>30</v>
      </c>
    </row>
    <row r="166" spans="1:46" x14ac:dyDescent="0.25">
      <c r="A166" t="s">
        <v>5605</v>
      </c>
      <c r="B166">
        <v>28592178</v>
      </c>
      <c r="D166" t="s">
        <v>998</v>
      </c>
      <c r="E166" t="s">
        <v>999</v>
      </c>
      <c r="F166" t="s">
        <v>62</v>
      </c>
      <c r="G166">
        <v>45653</v>
      </c>
      <c r="I166">
        <v>45653.401076388887</v>
      </c>
      <c r="J166" t="s">
        <v>62</v>
      </c>
      <c r="K166" t="s">
        <v>101</v>
      </c>
      <c r="L166" t="s">
        <v>102</v>
      </c>
      <c r="M166" t="s">
        <v>103</v>
      </c>
      <c r="N166" t="s">
        <v>5017</v>
      </c>
      <c r="O166">
        <v>0</v>
      </c>
      <c r="S166" t="s">
        <v>104</v>
      </c>
      <c r="U166" t="s">
        <v>101</v>
      </c>
      <c r="V166">
        <v>41058338</v>
      </c>
      <c r="X166">
        <v>15078240000186</v>
      </c>
      <c r="Z166" t="s">
        <v>1000</v>
      </c>
      <c r="AL166" t="s">
        <v>222</v>
      </c>
      <c r="AM166" t="s">
        <v>106</v>
      </c>
      <c r="AN166" t="s">
        <v>128</v>
      </c>
      <c r="AO166" t="s">
        <v>129</v>
      </c>
      <c r="AP166">
        <v>75132095</v>
      </c>
      <c r="AQ166" t="s">
        <v>1001</v>
      </c>
      <c r="AR166" t="s">
        <v>1002</v>
      </c>
      <c r="AS166">
        <v>0</v>
      </c>
      <c r="AT166" t="s">
        <v>1003</v>
      </c>
    </row>
    <row r="167" spans="1:46" x14ac:dyDescent="0.25">
      <c r="A167" t="s">
        <v>5605</v>
      </c>
      <c r="B167">
        <v>28592286</v>
      </c>
      <c r="D167" t="s">
        <v>1004</v>
      </c>
      <c r="E167" t="s">
        <v>1005</v>
      </c>
      <c r="F167" t="s">
        <v>62</v>
      </c>
      <c r="G167">
        <v>45653</v>
      </c>
      <c r="I167">
        <v>45653.406342592592</v>
      </c>
      <c r="J167" t="s">
        <v>62</v>
      </c>
      <c r="K167" t="s">
        <v>101</v>
      </c>
      <c r="L167" t="s">
        <v>102</v>
      </c>
      <c r="M167" t="s">
        <v>103</v>
      </c>
      <c r="N167" t="s">
        <v>5017</v>
      </c>
      <c r="O167">
        <v>0</v>
      </c>
      <c r="S167" t="s">
        <v>104</v>
      </c>
      <c r="U167" t="s">
        <v>101</v>
      </c>
      <c r="V167">
        <v>41058366</v>
      </c>
      <c r="X167">
        <v>6203812000110</v>
      </c>
      <c r="Z167" t="s">
        <v>1006</v>
      </c>
      <c r="AA167" t="s">
        <v>1007</v>
      </c>
      <c r="AB167">
        <v>5516991225222</v>
      </c>
      <c r="AF167" t="s">
        <v>1008</v>
      </c>
      <c r="AL167" t="s">
        <v>222</v>
      </c>
      <c r="AM167" t="s">
        <v>106</v>
      </c>
      <c r="AN167" t="s">
        <v>107</v>
      </c>
      <c r="AO167" t="s">
        <v>1009</v>
      </c>
      <c r="AP167">
        <v>14760000</v>
      </c>
      <c r="AQ167" t="s">
        <v>1010</v>
      </c>
      <c r="AR167" t="s">
        <v>1011</v>
      </c>
      <c r="AS167">
        <v>10</v>
      </c>
    </row>
    <row r="168" spans="1:46" x14ac:dyDescent="0.25">
      <c r="A168" t="s">
        <v>5605</v>
      </c>
      <c r="B168">
        <v>28592322</v>
      </c>
      <c r="D168" t="s">
        <v>1012</v>
      </c>
      <c r="E168" t="s">
        <v>1013</v>
      </c>
      <c r="F168" t="s">
        <v>62</v>
      </c>
      <c r="G168">
        <v>45653</v>
      </c>
      <c r="I168">
        <v>45653.407743055555</v>
      </c>
      <c r="J168" t="s">
        <v>62</v>
      </c>
      <c r="K168" t="s">
        <v>101</v>
      </c>
      <c r="L168" t="s">
        <v>102</v>
      </c>
      <c r="M168" t="s">
        <v>103</v>
      </c>
      <c r="N168" t="s">
        <v>5017</v>
      </c>
      <c r="O168">
        <v>0</v>
      </c>
      <c r="S168" t="s">
        <v>104</v>
      </c>
      <c r="U168" t="s">
        <v>101</v>
      </c>
      <c r="V168">
        <v>41058373</v>
      </c>
      <c r="X168">
        <v>11292600000197</v>
      </c>
      <c r="Z168" t="s">
        <v>1014</v>
      </c>
      <c r="AA168" t="s">
        <v>1015</v>
      </c>
      <c r="AB168">
        <v>554933225766</v>
      </c>
      <c r="AC168" t="s">
        <v>1016</v>
      </c>
      <c r="AL168" t="s">
        <v>222</v>
      </c>
      <c r="AM168" t="s">
        <v>106</v>
      </c>
      <c r="AN168" t="s">
        <v>440</v>
      </c>
      <c r="AO168" t="s">
        <v>1017</v>
      </c>
      <c r="AP168">
        <v>89805290</v>
      </c>
      <c r="AQ168" t="s">
        <v>1018</v>
      </c>
      <c r="AR168" t="s">
        <v>1019</v>
      </c>
      <c r="AS168">
        <v>670</v>
      </c>
      <c r="AT168" t="s">
        <v>1020</v>
      </c>
    </row>
    <row r="169" spans="1:46" x14ac:dyDescent="0.25">
      <c r="A169" t="s">
        <v>5605</v>
      </c>
      <c r="B169">
        <v>28592362</v>
      </c>
      <c r="D169" t="s">
        <v>1021</v>
      </c>
      <c r="E169" t="s">
        <v>1022</v>
      </c>
      <c r="F169" t="s">
        <v>62</v>
      </c>
      <c r="G169">
        <v>45653</v>
      </c>
      <c r="I169">
        <v>45653.409375000003</v>
      </c>
      <c r="J169" t="s">
        <v>62</v>
      </c>
      <c r="K169" t="s">
        <v>101</v>
      </c>
      <c r="L169" t="s">
        <v>102</v>
      </c>
      <c r="M169" t="s">
        <v>103</v>
      </c>
      <c r="N169" t="s">
        <v>5017</v>
      </c>
      <c r="O169">
        <v>0</v>
      </c>
      <c r="S169" t="s">
        <v>104</v>
      </c>
      <c r="U169" t="s">
        <v>101</v>
      </c>
      <c r="V169">
        <v>41058387</v>
      </c>
      <c r="X169">
        <v>7691872000192</v>
      </c>
      <c r="Z169" t="s">
        <v>1023</v>
      </c>
      <c r="AA169" t="s">
        <v>1024</v>
      </c>
      <c r="AB169">
        <v>558332340548</v>
      </c>
      <c r="AF169" t="s">
        <v>1025</v>
      </c>
      <c r="AL169" t="s">
        <v>256</v>
      </c>
      <c r="AM169" t="s">
        <v>106</v>
      </c>
      <c r="AN169" t="s">
        <v>1026</v>
      </c>
      <c r="AO169" t="s">
        <v>1027</v>
      </c>
      <c r="AP169">
        <v>58108646</v>
      </c>
      <c r="AQ169" t="s">
        <v>1028</v>
      </c>
      <c r="AR169" t="s">
        <v>1029</v>
      </c>
      <c r="AS169">
        <v>29</v>
      </c>
      <c r="AT169" t="s">
        <v>1030</v>
      </c>
    </row>
    <row r="170" spans="1:46" x14ac:dyDescent="0.25">
      <c r="A170" t="s">
        <v>5605</v>
      </c>
      <c r="B170">
        <v>28592401</v>
      </c>
      <c r="D170" t="s">
        <v>1031</v>
      </c>
      <c r="E170" t="s">
        <v>1032</v>
      </c>
      <c r="F170" t="s">
        <v>62</v>
      </c>
      <c r="G170">
        <v>45653</v>
      </c>
      <c r="I170">
        <v>45653.410636574074</v>
      </c>
      <c r="J170" t="s">
        <v>62</v>
      </c>
      <c r="K170" t="s">
        <v>101</v>
      </c>
      <c r="L170" t="s">
        <v>102</v>
      </c>
      <c r="M170" t="s">
        <v>103</v>
      </c>
      <c r="N170" t="s">
        <v>5017</v>
      </c>
      <c r="O170">
        <v>0</v>
      </c>
      <c r="S170" t="s">
        <v>104</v>
      </c>
      <c r="U170" t="s">
        <v>101</v>
      </c>
      <c r="V170">
        <v>41058394</v>
      </c>
      <c r="X170">
        <v>5303179000170</v>
      </c>
      <c r="Z170" t="s">
        <v>1033</v>
      </c>
      <c r="AL170" t="s">
        <v>222</v>
      </c>
      <c r="AM170" t="s">
        <v>106</v>
      </c>
      <c r="AN170" t="s">
        <v>107</v>
      </c>
      <c r="AO170" t="s">
        <v>844</v>
      </c>
      <c r="AP170">
        <v>18052280</v>
      </c>
      <c r="AQ170" t="s">
        <v>1034</v>
      </c>
      <c r="AR170" t="s">
        <v>1035</v>
      </c>
      <c r="AS170">
        <v>1124</v>
      </c>
    </row>
    <row r="171" spans="1:46" x14ac:dyDescent="0.25">
      <c r="A171" t="s">
        <v>5605</v>
      </c>
      <c r="B171">
        <v>28592425</v>
      </c>
      <c r="D171" t="s">
        <v>1036</v>
      </c>
      <c r="E171" t="s">
        <v>1037</v>
      </c>
      <c r="F171" t="s">
        <v>62</v>
      </c>
      <c r="G171">
        <v>45653</v>
      </c>
      <c r="I171">
        <v>45653.411805555559</v>
      </c>
      <c r="J171" t="s">
        <v>62</v>
      </c>
      <c r="K171" t="s">
        <v>101</v>
      </c>
      <c r="L171" t="s">
        <v>102</v>
      </c>
      <c r="M171" t="s">
        <v>103</v>
      </c>
      <c r="N171" t="s">
        <v>5017</v>
      </c>
      <c r="O171">
        <v>0</v>
      </c>
      <c r="S171" t="s">
        <v>104</v>
      </c>
      <c r="U171" t="s">
        <v>101</v>
      </c>
      <c r="V171">
        <v>41058404</v>
      </c>
      <c r="X171">
        <v>34125700000124</v>
      </c>
      <c r="Z171" t="s">
        <v>1038</v>
      </c>
      <c r="AF171" t="s">
        <v>1039</v>
      </c>
      <c r="AL171" t="s">
        <v>222</v>
      </c>
      <c r="AM171" t="s">
        <v>106</v>
      </c>
      <c r="AN171" t="s">
        <v>107</v>
      </c>
      <c r="AO171" t="s">
        <v>110</v>
      </c>
      <c r="AP171">
        <v>4578910</v>
      </c>
      <c r="AQ171" t="s">
        <v>1040</v>
      </c>
      <c r="AR171" t="s">
        <v>1041</v>
      </c>
      <c r="AS171">
        <v>12901</v>
      </c>
      <c r="AT171" t="s">
        <v>1042</v>
      </c>
    </row>
    <row r="172" spans="1:46" x14ac:dyDescent="0.25">
      <c r="A172" t="s">
        <v>5605</v>
      </c>
      <c r="B172">
        <v>28592443</v>
      </c>
      <c r="D172" t="s">
        <v>1043</v>
      </c>
      <c r="E172" t="s">
        <v>1044</v>
      </c>
      <c r="F172" t="s">
        <v>62</v>
      </c>
      <c r="G172">
        <v>45653</v>
      </c>
      <c r="I172">
        <v>45653.412789351853</v>
      </c>
      <c r="J172" t="s">
        <v>62</v>
      </c>
      <c r="K172" t="s">
        <v>101</v>
      </c>
      <c r="L172" t="s">
        <v>102</v>
      </c>
      <c r="M172" t="s">
        <v>103</v>
      </c>
      <c r="N172" t="s">
        <v>5017</v>
      </c>
      <c r="O172">
        <v>0</v>
      </c>
      <c r="S172" t="s">
        <v>104</v>
      </c>
      <c r="U172" t="s">
        <v>101</v>
      </c>
      <c r="V172">
        <v>41058413</v>
      </c>
      <c r="X172">
        <v>93428258000174</v>
      </c>
      <c r="Z172" t="s">
        <v>1045</v>
      </c>
      <c r="AA172" t="s">
        <v>1046</v>
      </c>
      <c r="AB172">
        <v>555435353516</v>
      </c>
      <c r="AF172" t="s">
        <v>1047</v>
      </c>
      <c r="AL172" t="s">
        <v>222</v>
      </c>
      <c r="AM172" t="s">
        <v>106</v>
      </c>
      <c r="AN172" t="s">
        <v>1048</v>
      </c>
      <c r="AO172" t="s">
        <v>1049</v>
      </c>
      <c r="AP172">
        <v>95052250</v>
      </c>
      <c r="AQ172" t="s">
        <v>1050</v>
      </c>
      <c r="AR172" t="s">
        <v>1051</v>
      </c>
      <c r="AS172">
        <v>470</v>
      </c>
    </row>
    <row r="173" spans="1:46" x14ac:dyDescent="0.25">
      <c r="A173" t="s">
        <v>5605</v>
      </c>
      <c r="B173">
        <v>28599454</v>
      </c>
      <c r="D173" t="s">
        <v>1052</v>
      </c>
      <c r="E173" t="s">
        <v>1053</v>
      </c>
      <c r="F173" t="s">
        <v>62</v>
      </c>
      <c r="G173">
        <v>45653</v>
      </c>
      <c r="I173">
        <v>45653.734560185185</v>
      </c>
      <c r="J173" t="s">
        <v>62</v>
      </c>
      <c r="K173" t="s">
        <v>101</v>
      </c>
      <c r="L173" t="s">
        <v>102</v>
      </c>
      <c r="M173" t="s">
        <v>103</v>
      </c>
      <c r="N173" t="s">
        <v>5017</v>
      </c>
      <c r="O173">
        <v>0</v>
      </c>
      <c r="S173" t="s">
        <v>104</v>
      </c>
      <c r="U173" t="s">
        <v>101</v>
      </c>
      <c r="V173">
        <v>41063756</v>
      </c>
      <c r="X173">
        <v>33333454000133</v>
      </c>
      <c r="Z173" t="s">
        <v>1054</v>
      </c>
      <c r="AF173" t="s">
        <v>1055</v>
      </c>
      <c r="AL173" t="s">
        <v>222</v>
      </c>
      <c r="AM173" t="s">
        <v>106</v>
      </c>
      <c r="AN173" t="s">
        <v>148</v>
      </c>
      <c r="AO173" t="s">
        <v>1056</v>
      </c>
      <c r="AP173">
        <v>25231210</v>
      </c>
      <c r="AQ173" t="s">
        <v>1057</v>
      </c>
      <c r="AR173" t="s">
        <v>1058</v>
      </c>
      <c r="AS173">
        <v>847</v>
      </c>
      <c r="AT173" t="s">
        <v>1059</v>
      </c>
    </row>
    <row r="174" spans="1:46" x14ac:dyDescent="0.25">
      <c r="A174" t="s">
        <v>5605</v>
      </c>
      <c r="B174">
        <v>28599475</v>
      </c>
      <c r="D174" t="s">
        <v>1060</v>
      </c>
      <c r="E174" t="s">
        <v>1061</v>
      </c>
      <c r="F174" t="s">
        <v>62</v>
      </c>
      <c r="G174">
        <v>45653</v>
      </c>
      <c r="I174">
        <v>45653.736354166664</v>
      </c>
      <c r="J174" t="s">
        <v>62</v>
      </c>
      <c r="K174" t="s">
        <v>101</v>
      </c>
      <c r="L174" t="s">
        <v>102</v>
      </c>
      <c r="M174" t="s">
        <v>103</v>
      </c>
      <c r="N174" t="s">
        <v>5017</v>
      </c>
      <c r="O174">
        <v>0</v>
      </c>
      <c r="S174" t="s">
        <v>104</v>
      </c>
      <c r="U174" t="s">
        <v>101</v>
      </c>
      <c r="V174">
        <v>41063769</v>
      </c>
      <c r="X174">
        <v>28393466000113</v>
      </c>
      <c r="Z174" t="s">
        <v>1062</v>
      </c>
      <c r="AA174" t="s">
        <v>1063</v>
      </c>
      <c r="AF174" t="s">
        <v>1064</v>
      </c>
      <c r="AL174" t="s">
        <v>222</v>
      </c>
      <c r="AM174" t="s">
        <v>106</v>
      </c>
      <c r="AN174" t="s">
        <v>128</v>
      </c>
      <c r="AO174" t="s">
        <v>1065</v>
      </c>
      <c r="AP174">
        <v>75400000</v>
      </c>
      <c r="AQ174" t="s">
        <v>1066</v>
      </c>
      <c r="AR174" t="s">
        <v>1067</v>
      </c>
      <c r="AS174">
        <v>0</v>
      </c>
      <c r="AT174" t="s">
        <v>1068</v>
      </c>
    </row>
    <row r="175" spans="1:46" x14ac:dyDescent="0.25">
      <c r="A175" t="s">
        <v>5605</v>
      </c>
      <c r="B175">
        <v>28599495</v>
      </c>
      <c r="D175" t="s">
        <v>1069</v>
      </c>
      <c r="E175" t="s">
        <v>1070</v>
      </c>
      <c r="F175" t="s">
        <v>62</v>
      </c>
      <c r="G175">
        <v>45653</v>
      </c>
      <c r="I175">
        <v>45653.737604166665</v>
      </c>
      <c r="J175" t="s">
        <v>62</v>
      </c>
      <c r="K175" t="s">
        <v>101</v>
      </c>
      <c r="L175" t="s">
        <v>102</v>
      </c>
      <c r="M175" t="s">
        <v>103</v>
      </c>
      <c r="N175" t="s">
        <v>5017</v>
      </c>
      <c r="O175">
        <v>0</v>
      </c>
      <c r="S175" t="s">
        <v>104</v>
      </c>
      <c r="U175" t="s">
        <v>101</v>
      </c>
      <c r="V175">
        <v>41063779</v>
      </c>
      <c r="X175">
        <v>21217137000172</v>
      </c>
      <c r="Z175" t="s">
        <v>1071</v>
      </c>
      <c r="AA175" t="s">
        <v>1072</v>
      </c>
      <c r="AB175">
        <v>552732445321</v>
      </c>
      <c r="AF175" t="s">
        <v>1073</v>
      </c>
      <c r="AL175" t="s">
        <v>222</v>
      </c>
      <c r="AM175" t="s">
        <v>106</v>
      </c>
      <c r="AN175" t="s">
        <v>1074</v>
      </c>
      <c r="AO175" t="s">
        <v>1075</v>
      </c>
      <c r="AP175">
        <v>29112410</v>
      </c>
      <c r="AQ175" t="s">
        <v>1076</v>
      </c>
      <c r="AR175" t="s">
        <v>1077</v>
      </c>
      <c r="AS175">
        <v>0</v>
      </c>
    </row>
    <row r="176" spans="1:46" x14ac:dyDescent="0.25">
      <c r="A176" t="s">
        <v>5605</v>
      </c>
      <c r="B176">
        <v>28599524</v>
      </c>
      <c r="D176" t="s">
        <v>1078</v>
      </c>
      <c r="E176" t="s">
        <v>1079</v>
      </c>
      <c r="F176" t="s">
        <v>62</v>
      </c>
      <c r="G176">
        <v>45653</v>
      </c>
      <c r="I176">
        <v>45653.740115740744</v>
      </c>
      <c r="J176" t="s">
        <v>62</v>
      </c>
      <c r="K176" t="s">
        <v>101</v>
      </c>
      <c r="L176" t="s">
        <v>102</v>
      </c>
      <c r="M176" t="s">
        <v>103</v>
      </c>
      <c r="N176" t="s">
        <v>5017</v>
      </c>
      <c r="O176">
        <v>0</v>
      </c>
      <c r="S176" t="s">
        <v>104</v>
      </c>
      <c r="U176" t="s">
        <v>101</v>
      </c>
      <c r="V176">
        <v>41063792</v>
      </c>
      <c r="X176">
        <v>29737368000119</v>
      </c>
      <c r="Z176" t="s">
        <v>1080</v>
      </c>
      <c r="AA176" t="s">
        <v>1081</v>
      </c>
      <c r="AF176" t="s">
        <v>1082</v>
      </c>
      <c r="AL176" t="s">
        <v>222</v>
      </c>
      <c r="AM176" t="s">
        <v>106</v>
      </c>
      <c r="AN176" t="s">
        <v>107</v>
      </c>
      <c r="AO176" t="s">
        <v>284</v>
      </c>
      <c r="AP176">
        <v>13803340</v>
      </c>
      <c r="AQ176" t="s">
        <v>1083</v>
      </c>
      <c r="AR176" t="s">
        <v>1084</v>
      </c>
      <c r="AS176">
        <v>900</v>
      </c>
      <c r="AT176" t="s">
        <v>1085</v>
      </c>
    </row>
    <row r="177" spans="1:46" x14ac:dyDescent="0.25">
      <c r="A177" t="s">
        <v>5605</v>
      </c>
      <c r="B177">
        <v>28599537</v>
      </c>
      <c r="D177" t="s">
        <v>1086</v>
      </c>
      <c r="E177" t="s">
        <v>1087</v>
      </c>
      <c r="F177" t="s">
        <v>62</v>
      </c>
      <c r="G177">
        <v>45653</v>
      </c>
      <c r="I177">
        <v>45653.740937499999</v>
      </c>
      <c r="J177" t="s">
        <v>62</v>
      </c>
      <c r="K177" t="s">
        <v>101</v>
      </c>
      <c r="L177" t="s">
        <v>102</v>
      </c>
      <c r="M177" t="s">
        <v>103</v>
      </c>
      <c r="N177" t="s">
        <v>5017</v>
      </c>
      <c r="O177">
        <v>0</v>
      </c>
      <c r="S177" t="s">
        <v>104</v>
      </c>
      <c r="U177" t="s">
        <v>101</v>
      </c>
      <c r="V177">
        <v>41063795</v>
      </c>
      <c r="X177">
        <v>34325200000136</v>
      </c>
      <c r="Z177" t="s">
        <v>1088</v>
      </c>
      <c r="AA177" t="s">
        <v>1089</v>
      </c>
      <c r="AB177">
        <v>551120246640</v>
      </c>
      <c r="AF177" t="s">
        <v>1090</v>
      </c>
      <c r="AL177" t="s">
        <v>222</v>
      </c>
      <c r="AM177" t="s">
        <v>106</v>
      </c>
      <c r="AN177" t="s">
        <v>107</v>
      </c>
      <c r="AO177" t="s">
        <v>110</v>
      </c>
      <c r="AP177">
        <v>3389080</v>
      </c>
      <c r="AQ177" t="s">
        <v>1091</v>
      </c>
      <c r="AR177" t="s">
        <v>1092</v>
      </c>
      <c r="AS177">
        <v>317</v>
      </c>
    </row>
    <row r="178" spans="1:46" x14ac:dyDescent="0.25">
      <c r="A178" t="s">
        <v>5605</v>
      </c>
      <c r="B178">
        <v>28588616</v>
      </c>
      <c r="D178" t="s">
        <v>1099</v>
      </c>
      <c r="E178" t="s">
        <v>1100</v>
      </c>
      <c r="F178" t="s">
        <v>62</v>
      </c>
      <c r="G178">
        <v>45652</v>
      </c>
      <c r="I178">
        <v>45652.695324074077</v>
      </c>
      <c r="J178" t="s">
        <v>62</v>
      </c>
      <c r="K178" t="s">
        <v>101</v>
      </c>
      <c r="L178" t="s">
        <v>102</v>
      </c>
      <c r="M178" t="s">
        <v>103</v>
      </c>
      <c r="N178" t="s">
        <v>5017</v>
      </c>
      <c r="O178">
        <v>0</v>
      </c>
      <c r="S178" t="s">
        <v>104</v>
      </c>
      <c r="U178" t="s">
        <v>101</v>
      </c>
      <c r="V178">
        <v>41056815</v>
      </c>
      <c r="X178">
        <v>37321848000122</v>
      </c>
      <c r="Z178" t="s">
        <v>1101</v>
      </c>
      <c r="AA178" t="s">
        <v>1102</v>
      </c>
      <c r="AB178">
        <v>552135491204</v>
      </c>
      <c r="AF178" t="s">
        <v>1103</v>
      </c>
      <c r="AL178" t="s">
        <v>119</v>
      </c>
      <c r="AM178" t="s">
        <v>106</v>
      </c>
      <c r="AN178" t="s">
        <v>107</v>
      </c>
      <c r="AO178" t="s">
        <v>110</v>
      </c>
      <c r="AP178">
        <v>4794000</v>
      </c>
      <c r="AQ178" t="s">
        <v>1104</v>
      </c>
      <c r="AR178" t="s">
        <v>1041</v>
      </c>
      <c r="AS178">
        <v>14401</v>
      </c>
      <c r="AT178" t="s">
        <v>1105</v>
      </c>
    </row>
    <row r="179" spans="1:46" x14ac:dyDescent="0.25">
      <c r="A179" t="s">
        <v>5605</v>
      </c>
      <c r="B179">
        <v>28599546</v>
      </c>
      <c r="D179" t="s">
        <v>1093</v>
      </c>
      <c r="E179" t="s">
        <v>1094</v>
      </c>
      <c r="F179" t="s">
        <v>62</v>
      </c>
      <c r="G179">
        <v>45653</v>
      </c>
      <c r="I179">
        <v>45653.741724537038</v>
      </c>
      <c r="J179" t="s">
        <v>62</v>
      </c>
      <c r="K179" t="s">
        <v>101</v>
      </c>
      <c r="L179" t="s">
        <v>102</v>
      </c>
      <c r="M179" t="s">
        <v>103</v>
      </c>
      <c r="N179" t="s">
        <v>5017</v>
      </c>
      <c r="O179">
        <v>0</v>
      </c>
      <c r="S179" t="s">
        <v>104</v>
      </c>
      <c r="U179" t="s">
        <v>101</v>
      </c>
      <c r="V179">
        <v>41063796</v>
      </c>
      <c r="X179">
        <v>1799423000186</v>
      </c>
      <c r="Z179" t="s">
        <v>1095</v>
      </c>
      <c r="AF179" t="s">
        <v>1096</v>
      </c>
      <c r="AL179" t="s">
        <v>222</v>
      </c>
      <c r="AM179" t="s">
        <v>106</v>
      </c>
      <c r="AN179" t="s">
        <v>1048</v>
      </c>
      <c r="AO179" t="s">
        <v>1097</v>
      </c>
      <c r="AP179">
        <v>95190000</v>
      </c>
      <c r="AQ179" t="s">
        <v>161</v>
      </c>
      <c r="AR179" t="s">
        <v>1098</v>
      </c>
      <c r="AS179">
        <v>20</v>
      </c>
    </row>
    <row r="180" spans="1:46" x14ac:dyDescent="0.25">
      <c r="A180" t="s">
        <v>5605</v>
      </c>
      <c r="B180">
        <v>28587910</v>
      </c>
      <c r="D180" t="s">
        <v>1106</v>
      </c>
      <c r="E180" t="s">
        <v>1107</v>
      </c>
      <c r="F180" t="s">
        <v>62</v>
      </c>
      <c r="G180">
        <v>45652</v>
      </c>
      <c r="I180">
        <v>45652.684513888889</v>
      </c>
      <c r="J180" t="s">
        <v>62</v>
      </c>
      <c r="K180" t="s">
        <v>101</v>
      </c>
      <c r="L180" t="s">
        <v>102</v>
      </c>
      <c r="M180" t="s">
        <v>103</v>
      </c>
      <c r="N180" t="s">
        <v>5017</v>
      </c>
      <c r="O180">
        <v>0</v>
      </c>
      <c r="S180" t="s">
        <v>104</v>
      </c>
      <c r="U180" t="s">
        <v>101</v>
      </c>
      <c r="V180">
        <v>41056741</v>
      </c>
      <c r="X180">
        <v>12563107000127</v>
      </c>
      <c r="Z180" t="s">
        <v>1108</v>
      </c>
      <c r="AA180" t="s">
        <v>1109</v>
      </c>
      <c r="AF180" t="s">
        <v>1110</v>
      </c>
      <c r="AL180" t="s">
        <v>119</v>
      </c>
      <c r="AM180" t="s">
        <v>106</v>
      </c>
      <c r="AN180" t="s">
        <v>107</v>
      </c>
      <c r="AO180" t="s">
        <v>110</v>
      </c>
      <c r="AP180">
        <v>4552000</v>
      </c>
      <c r="AQ180" t="s">
        <v>1111</v>
      </c>
      <c r="AR180" t="s">
        <v>1112</v>
      </c>
      <c r="AS180">
        <v>350</v>
      </c>
      <c r="AT180" t="s">
        <v>1113</v>
      </c>
    </row>
    <row r="181" spans="1:46" x14ac:dyDescent="0.25">
      <c r="A181" t="s">
        <v>5605</v>
      </c>
      <c r="B181">
        <v>28587895</v>
      </c>
      <c r="D181" t="s">
        <v>1114</v>
      </c>
      <c r="E181" t="s">
        <v>1115</v>
      </c>
      <c r="F181" t="s">
        <v>62</v>
      </c>
      <c r="G181">
        <v>45652</v>
      </c>
      <c r="I181">
        <v>45652.68340277778</v>
      </c>
      <c r="J181" t="s">
        <v>62</v>
      </c>
      <c r="K181" t="s">
        <v>101</v>
      </c>
      <c r="L181" t="s">
        <v>102</v>
      </c>
      <c r="M181" t="s">
        <v>103</v>
      </c>
      <c r="N181" t="s">
        <v>5017</v>
      </c>
      <c r="O181">
        <v>0</v>
      </c>
      <c r="S181" t="s">
        <v>104</v>
      </c>
      <c r="U181" t="s">
        <v>101</v>
      </c>
      <c r="V181">
        <v>41056729</v>
      </c>
      <c r="X181">
        <v>96505102000138</v>
      </c>
      <c r="Z181" t="s">
        <v>1116</v>
      </c>
      <c r="AA181" t="s">
        <v>1117</v>
      </c>
      <c r="AB181">
        <v>5519997245848</v>
      </c>
      <c r="AF181" t="s">
        <v>1118</v>
      </c>
      <c r="AL181" t="s">
        <v>119</v>
      </c>
      <c r="AM181" t="s">
        <v>106</v>
      </c>
      <c r="AN181" t="s">
        <v>107</v>
      </c>
      <c r="AO181" t="s">
        <v>1119</v>
      </c>
      <c r="AP181">
        <v>13485333</v>
      </c>
      <c r="AQ181" t="s">
        <v>1120</v>
      </c>
      <c r="AR181" t="s">
        <v>1121</v>
      </c>
      <c r="AS181">
        <v>2040</v>
      </c>
    </row>
    <row r="182" spans="1:46" x14ac:dyDescent="0.25">
      <c r="A182" t="s">
        <v>5605</v>
      </c>
      <c r="B182">
        <v>28587856</v>
      </c>
      <c r="D182" t="s">
        <v>1122</v>
      </c>
      <c r="E182" t="s">
        <v>1123</v>
      </c>
      <c r="F182" t="s">
        <v>62</v>
      </c>
      <c r="G182">
        <v>45652</v>
      </c>
      <c r="I182">
        <v>45652.681643518517</v>
      </c>
      <c r="J182" t="s">
        <v>62</v>
      </c>
      <c r="K182" t="s">
        <v>101</v>
      </c>
      <c r="L182" t="s">
        <v>102</v>
      </c>
      <c r="M182" t="s">
        <v>103</v>
      </c>
      <c r="N182" t="s">
        <v>5017</v>
      </c>
      <c r="O182">
        <v>0</v>
      </c>
      <c r="S182" t="s">
        <v>104</v>
      </c>
      <c r="U182" t="s">
        <v>101</v>
      </c>
      <c r="V182">
        <v>41056713</v>
      </c>
      <c r="X182">
        <v>5341245000104</v>
      </c>
      <c r="Z182" t="s">
        <v>1124</v>
      </c>
      <c r="AF182" t="s">
        <v>1125</v>
      </c>
      <c r="AL182" t="s">
        <v>119</v>
      </c>
      <c r="AM182" t="s">
        <v>106</v>
      </c>
      <c r="AN182" t="s">
        <v>107</v>
      </c>
      <c r="AO182" t="s">
        <v>243</v>
      </c>
      <c r="AP182">
        <v>7056180</v>
      </c>
      <c r="AQ182" t="s">
        <v>1126</v>
      </c>
      <c r="AR182" t="s">
        <v>1127</v>
      </c>
      <c r="AS182">
        <v>201</v>
      </c>
    </row>
    <row r="183" spans="1:46" x14ac:dyDescent="0.25">
      <c r="A183" t="s">
        <v>5605</v>
      </c>
      <c r="B183">
        <v>28587827</v>
      </c>
      <c r="D183" t="s">
        <v>1128</v>
      </c>
      <c r="E183" t="s">
        <v>1129</v>
      </c>
      <c r="F183" t="s">
        <v>62</v>
      </c>
      <c r="G183">
        <v>45652</v>
      </c>
      <c r="I183">
        <v>45652.680532407408</v>
      </c>
      <c r="J183" t="s">
        <v>62</v>
      </c>
      <c r="K183" t="s">
        <v>101</v>
      </c>
      <c r="L183" t="s">
        <v>102</v>
      </c>
      <c r="M183" t="s">
        <v>103</v>
      </c>
      <c r="N183" t="s">
        <v>5017</v>
      </c>
      <c r="O183">
        <v>0</v>
      </c>
      <c r="S183" t="s">
        <v>104</v>
      </c>
      <c r="U183" t="s">
        <v>101</v>
      </c>
      <c r="V183">
        <v>41056705</v>
      </c>
      <c r="X183">
        <v>44590172000138</v>
      </c>
      <c r="Z183" t="s">
        <v>1130</v>
      </c>
      <c r="AL183" t="s">
        <v>119</v>
      </c>
      <c r="AM183" t="s">
        <v>106</v>
      </c>
      <c r="AN183" t="s">
        <v>107</v>
      </c>
      <c r="AO183" t="s">
        <v>110</v>
      </c>
      <c r="AP183">
        <v>2032020</v>
      </c>
      <c r="AQ183" t="s">
        <v>1131</v>
      </c>
      <c r="AR183" t="s">
        <v>1132</v>
      </c>
      <c r="AS183">
        <v>190</v>
      </c>
    </row>
    <row r="184" spans="1:46" x14ac:dyDescent="0.25">
      <c r="A184" t="s">
        <v>5605</v>
      </c>
      <c r="B184">
        <v>28587807</v>
      </c>
      <c r="D184" t="s">
        <v>1133</v>
      </c>
      <c r="E184" t="s">
        <v>1134</v>
      </c>
      <c r="F184" t="s">
        <v>62</v>
      </c>
      <c r="G184">
        <v>45652</v>
      </c>
      <c r="I184">
        <v>45652.679270833331</v>
      </c>
      <c r="J184" t="s">
        <v>62</v>
      </c>
      <c r="K184" t="s">
        <v>101</v>
      </c>
      <c r="L184" t="s">
        <v>102</v>
      </c>
      <c r="M184" t="s">
        <v>103</v>
      </c>
      <c r="N184" t="s">
        <v>5017</v>
      </c>
      <c r="O184">
        <v>0</v>
      </c>
      <c r="S184" t="s">
        <v>104</v>
      </c>
      <c r="U184" t="s">
        <v>101</v>
      </c>
      <c r="V184">
        <v>41056688</v>
      </c>
      <c r="X184">
        <v>13602058000157</v>
      </c>
      <c r="Z184" t="s">
        <v>1135</v>
      </c>
      <c r="AA184" t="s">
        <v>1136</v>
      </c>
      <c r="AB184">
        <v>5519988714139</v>
      </c>
      <c r="AF184" t="s">
        <v>1137</v>
      </c>
      <c r="AL184" t="s">
        <v>119</v>
      </c>
      <c r="AM184" t="s">
        <v>106</v>
      </c>
      <c r="AN184" t="s">
        <v>107</v>
      </c>
      <c r="AO184" t="s">
        <v>358</v>
      </c>
      <c r="AP184">
        <v>13050080</v>
      </c>
      <c r="AQ184" t="s">
        <v>1138</v>
      </c>
      <c r="AR184" t="s">
        <v>1139</v>
      </c>
      <c r="AS184">
        <v>455</v>
      </c>
    </row>
    <row r="185" spans="1:46" x14ac:dyDescent="0.25">
      <c r="A185" t="s">
        <v>5605</v>
      </c>
      <c r="B185">
        <v>28587733</v>
      </c>
      <c r="D185" t="s">
        <v>1140</v>
      </c>
      <c r="E185" t="s">
        <v>1141</v>
      </c>
      <c r="F185" t="s">
        <v>62</v>
      </c>
      <c r="G185">
        <v>45652</v>
      </c>
      <c r="I185">
        <v>45652.674085648148</v>
      </c>
      <c r="J185" t="s">
        <v>62</v>
      </c>
      <c r="K185" t="s">
        <v>101</v>
      </c>
      <c r="L185" t="s">
        <v>102</v>
      </c>
      <c r="M185" t="s">
        <v>103</v>
      </c>
      <c r="N185" t="s">
        <v>5017</v>
      </c>
      <c r="O185">
        <v>0</v>
      </c>
      <c r="S185" t="s">
        <v>104</v>
      </c>
      <c r="U185" t="s">
        <v>101</v>
      </c>
      <c r="V185">
        <v>41056648</v>
      </c>
      <c r="X185">
        <v>1376473000150</v>
      </c>
      <c r="Z185" t="s">
        <v>1142</v>
      </c>
      <c r="AA185" t="s">
        <v>1143</v>
      </c>
      <c r="AB185">
        <v>551126047705</v>
      </c>
      <c r="AC185" t="s">
        <v>1144</v>
      </c>
      <c r="AF185" t="s">
        <v>1145</v>
      </c>
      <c r="AL185" t="s">
        <v>119</v>
      </c>
      <c r="AM185" t="s">
        <v>106</v>
      </c>
      <c r="AN185" t="s">
        <v>107</v>
      </c>
      <c r="AO185" t="s">
        <v>110</v>
      </c>
      <c r="AP185">
        <v>3118000</v>
      </c>
      <c r="AQ185" t="s">
        <v>1146</v>
      </c>
      <c r="AR185" t="s">
        <v>1147</v>
      </c>
      <c r="AS185">
        <v>497</v>
      </c>
    </row>
    <row r="186" spans="1:46" x14ac:dyDescent="0.25">
      <c r="A186" t="s">
        <v>5605</v>
      </c>
      <c r="B186">
        <v>28587707</v>
      </c>
      <c r="D186" t="s">
        <v>1148</v>
      </c>
      <c r="E186" t="s">
        <v>1149</v>
      </c>
      <c r="F186" t="s">
        <v>62</v>
      </c>
      <c r="G186">
        <v>45652</v>
      </c>
      <c r="I186">
        <v>45652.672430555554</v>
      </c>
      <c r="J186" t="s">
        <v>62</v>
      </c>
      <c r="K186" t="s">
        <v>101</v>
      </c>
      <c r="L186" t="s">
        <v>102</v>
      </c>
      <c r="M186" t="s">
        <v>103</v>
      </c>
      <c r="N186" t="s">
        <v>5017</v>
      </c>
      <c r="O186">
        <v>0</v>
      </c>
      <c r="S186" t="s">
        <v>104</v>
      </c>
      <c r="U186" t="s">
        <v>101</v>
      </c>
      <c r="V186">
        <v>41056632</v>
      </c>
      <c r="X186">
        <v>33119545000170</v>
      </c>
      <c r="Z186" t="s">
        <v>1150</v>
      </c>
      <c r="AA186" t="s">
        <v>1151</v>
      </c>
      <c r="AB186">
        <v>5511994093909</v>
      </c>
      <c r="AC186" t="s">
        <v>1152</v>
      </c>
      <c r="AF186" t="s">
        <v>1153</v>
      </c>
      <c r="AL186" t="s">
        <v>119</v>
      </c>
      <c r="AM186" t="s">
        <v>106</v>
      </c>
      <c r="AN186" t="s">
        <v>107</v>
      </c>
      <c r="AO186" t="s">
        <v>110</v>
      </c>
      <c r="AP186">
        <v>4571050</v>
      </c>
      <c r="AQ186" t="s">
        <v>1154</v>
      </c>
      <c r="AR186" t="s">
        <v>1155</v>
      </c>
      <c r="AS186">
        <v>373</v>
      </c>
      <c r="AT186" t="s">
        <v>1156</v>
      </c>
    </row>
    <row r="187" spans="1:46" x14ac:dyDescent="0.25">
      <c r="A187" t="s">
        <v>5605</v>
      </c>
      <c r="B187">
        <v>28587687</v>
      </c>
      <c r="D187" t="s">
        <v>1157</v>
      </c>
      <c r="E187" t="s">
        <v>1158</v>
      </c>
      <c r="F187" t="s">
        <v>62</v>
      </c>
      <c r="G187">
        <v>45652</v>
      </c>
      <c r="I187">
        <v>45652.671342592592</v>
      </c>
      <c r="J187" t="s">
        <v>62</v>
      </c>
      <c r="K187" t="s">
        <v>101</v>
      </c>
      <c r="L187" t="s">
        <v>102</v>
      </c>
      <c r="M187" t="s">
        <v>103</v>
      </c>
      <c r="N187" t="s">
        <v>5017</v>
      </c>
      <c r="O187">
        <v>0</v>
      </c>
      <c r="S187" t="s">
        <v>104</v>
      </c>
      <c r="U187" t="s">
        <v>101</v>
      </c>
      <c r="V187">
        <v>41056623</v>
      </c>
      <c r="X187">
        <v>14803330000120</v>
      </c>
      <c r="Z187" t="s">
        <v>1159</v>
      </c>
      <c r="AA187" t="s">
        <v>1160</v>
      </c>
      <c r="AF187" t="s">
        <v>1161</v>
      </c>
      <c r="AL187" t="s">
        <v>119</v>
      </c>
      <c r="AM187" t="s">
        <v>106</v>
      </c>
      <c r="AN187" t="s">
        <v>107</v>
      </c>
      <c r="AO187" t="s">
        <v>358</v>
      </c>
      <c r="AP187">
        <v>13065610</v>
      </c>
      <c r="AQ187" t="s">
        <v>1162</v>
      </c>
      <c r="AR187" t="s">
        <v>1163</v>
      </c>
      <c r="AS187">
        <v>234</v>
      </c>
    </row>
    <row r="188" spans="1:46" x14ac:dyDescent="0.25">
      <c r="A188" t="s">
        <v>5605</v>
      </c>
      <c r="B188">
        <v>28587618</v>
      </c>
      <c r="D188" t="s">
        <v>1164</v>
      </c>
      <c r="E188" t="s">
        <v>1165</v>
      </c>
      <c r="F188" t="s">
        <v>62</v>
      </c>
      <c r="G188">
        <v>45652</v>
      </c>
      <c r="I188">
        <v>45652.667025462964</v>
      </c>
      <c r="J188" t="s">
        <v>62</v>
      </c>
      <c r="K188" t="s">
        <v>101</v>
      </c>
      <c r="L188" t="s">
        <v>102</v>
      </c>
      <c r="M188" t="s">
        <v>103</v>
      </c>
      <c r="N188" t="s">
        <v>5017</v>
      </c>
      <c r="O188">
        <v>0</v>
      </c>
      <c r="S188" t="s">
        <v>104</v>
      </c>
      <c r="U188" t="s">
        <v>101</v>
      </c>
      <c r="V188">
        <v>41056579</v>
      </c>
      <c r="X188">
        <v>17433866000199</v>
      </c>
      <c r="Z188" t="s">
        <v>1166</v>
      </c>
      <c r="AF188" t="s">
        <v>1167</v>
      </c>
      <c r="AL188" t="s">
        <v>119</v>
      </c>
      <c r="AM188" t="s">
        <v>106</v>
      </c>
      <c r="AN188" t="s">
        <v>148</v>
      </c>
      <c r="AO188" t="s">
        <v>1168</v>
      </c>
      <c r="AP188">
        <v>27197000</v>
      </c>
      <c r="AQ188" t="s">
        <v>1169</v>
      </c>
      <c r="AR188" t="s">
        <v>1170</v>
      </c>
      <c r="AS188">
        <v>201</v>
      </c>
    </row>
    <row r="189" spans="1:46" x14ac:dyDescent="0.25">
      <c r="A189" t="s">
        <v>5605</v>
      </c>
      <c r="B189">
        <v>28587505</v>
      </c>
      <c r="D189" t="s">
        <v>1171</v>
      </c>
      <c r="E189" t="s">
        <v>1172</v>
      </c>
      <c r="F189" t="s">
        <v>62</v>
      </c>
      <c r="G189">
        <v>45652</v>
      </c>
      <c r="I189">
        <v>45652.660624999997</v>
      </c>
      <c r="J189" t="s">
        <v>62</v>
      </c>
      <c r="K189" t="s">
        <v>101</v>
      </c>
      <c r="L189" t="s">
        <v>102</v>
      </c>
      <c r="M189" t="s">
        <v>103</v>
      </c>
      <c r="N189" t="s">
        <v>5017</v>
      </c>
      <c r="O189">
        <v>0</v>
      </c>
      <c r="S189" t="s">
        <v>104</v>
      </c>
      <c r="U189" t="s">
        <v>101</v>
      </c>
      <c r="V189">
        <v>41034665</v>
      </c>
      <c r="X189">
        <v>33390170000189</v>
      </c>
      <c r="Z189" t="s">
        <v>1173</v>
      </c>
      <c r="AF189" t="s">
        <v>1174</v>
      </c>
      <c r="AL189" t="s">
        <v>119</v>
      </c>
      <c r="AM189" t="s">
        <v>106</v>
      </c>
      <c r="AN189" t="s">
        <v>159</v>
      </c>
      <c r="AO189" t="s">
        <v>1175</v>
      </c>
      <c r="AP189">
        <v>35180018</v>
      </c>
      <c r="AQ189" t="s">
        <v>161</v>
      </c>
      <c r="AR189" t="s">
        <v>1176</v>
      </c>
      <c r="AS189">
        <v>9</v>
      </c>
    </row>
    <row r="190" spans="1:46" x14ac:dyDescent="0.25">
      <c r="A190" t="s">
        <v>5605</v>
      </c>
      <c r="B190">
        <v>28587420</v>
      </c>
      <c r="D190" t="s">
        <v>1177</v>
      </c>
      <c r="E190" t="s">
        <v>1178</v>
      </c>
      <c r="F190" t="s">
        <v>62</v>
      </c>
      <c r="G190">
        <v>45652</v>
      </c>
      <c r="I190">
        <v>45652.655810185184</v>
      </c>
      <c r="J190" t="s">
        <v>62</v>
      </c>
      <c r="K190" t="s">
        <v>101</v>
      </c>
      <c r="L190" t="s">
        <v>102</v>
      </c>
      <c r="M190" t="s">
        <v>103</v>
      </c>
      <c r="N190" t="s">
        <v>5017</v>
      </c>
      <c r="O190">
        <v>0</v>
      </c>
      <c r="S190" t="s">
        <v>104</v>
      </c>
      <c r="U190" t="s">
        <v>101</v>
      </c>
      <c r="V190">
        <v>41051957</v>
      </c>
      <c r="X190">
        <v>21577334000100</v>
      </c>
      <c r="Z190" t="s">
        <v>1179</v>
      </c>
      <c r="AF190" t="s">
        <v>1180</v>
      </c>
      <c r="AL190" t="s">
        <v>119</v>
      </c>
      <c r="AM190" t="s">
        <v>106</v>
      </c>
      <c r="AN190" t="s">
        <v>107</v>
      </c>
      <c r="AO190" t="s">
        <v>1181</v>
      </c>
      <c r="AP190">
        <v>6786350</v>
      </c>
      <c r="AQ190" t="s">
        <v>1182</v>
      </c>
      <c r="AR190" t="s">
        <v>1183</v>
      </c>
      <c r="AS190">
        <v>117</v>
      </c>
    </row>
    <row r="191" spans="1:46" x14ac:dyDescent="0.25">
      <c r="A191" t="s">
        <v>5605</v>
      </c>
      <c r="B191">
        <v>28587088</v>
      </c>
      <c r="D191" t="s">
        <v>1184</v>
      </c>
      <c r="E191" t="s">
        <v>1185</v>
      </c>
      <c r="F191" t="s">
        <v>62</v>
      </c>
      <c r="G191">
        <v>45652</v>
      </c>
      <c r="I191">
        <v>45652.648009259261</v>
      </c>
      <c r="J191" t="s">
        <v>62</v>
      </c>
      <c r="K191" t="s">
        <v>101</v>
      </c>
      <c r="L191" t="s">
        <v>102</v>
      </c>
      <c r="M191" t="s">
        <v>103</v>
      </c>
      <c r="N191" t="s">
        <v>5017</v>
      </c>
      <c r="O191">
        <v>0</v>
      </c>
      <c r="S191" t="s">
        <v>104</v>
      </c>
      <c r="U191" t="s">
        <v>101</v>
      </c>
      <c r="V191">
        <v>41056354</v>
      </c>
      <c r="X191">
        <v>26581903000105</v>
      </c>
      <c r="Z191" t="s">
        <v>1186</v>
      </c>
      <c r="AA191" t="s">
        <v>1187</v>
      </c>
      <c r="AF191" t="s">
        <v>1188</v>
      </c>
      <c r="AL191" t="s">
        <v>119</v>
      </c>
      <c r="AM191" t="s">
        <v>106</v>
      </c>
      <c r="AN191" t="s">
        <v>107</v>
      </c>
      <c r="AO191" t="s">
        <v>110</v>
      </c>
      <c r="AP191">
        <v>4223120</v>
      </c>
      <c r="AQ191" t="s">
        <v>1189</v>
      </c>
      <c r="AR191" t="s">
        <v>1190</v>
      </c>
      <c r="AS191">
        <v>341</v>
      </c>
    </row>
    <row r="192" spans="1:46" x14ac:dyDescent="0.25">
      <c r="A192" t="s">
        <v>5605</v>
      </c>
      <c r="B192">
        <v>28587080</v>
      </c>
      <c r="D192" t="s">
        <v>1191</v>
      </c>
      <c r="E192" t="s">
        <v>1192</v>
      </c>
      <c r="F192" t="s">
        <v>62</v>
      </c>
      <c r="G192">
        <v>45652</v>
      </c>
      <c r="I192">
        <v>45652.64738425926</v>
      </c>
      <c r="J192" t="s">
        <v>62</v>
      </c>
      <c r="K192" t="s">
        <v>101</v>
      </c>
      <c r="L192" t="s">
        <v>102</v>
      </c>
      <c r="M192" t="s">
        <v>103</v>
      </c>
      <c r="N192" t="s">
        <v>5017</v>
      </c>
      <c r="O192">
        <v>0</v>
      </c>
      <c r="S192" t="s">
        <v>104</v>
      </c>
      <c r="U192" t="s">
        <v>101</v>
      </c>
      <c r="V192">
        <v>41056346</v>
      </c>
      <c r="X192">
        <v>39314145000100</v>
      </c>
      <c r="Z192" t="s">
        <v>1193</v>
      </c>
      <c r="AF192" t="s">
        <v>1194</v>
      </c>
      <c r="AL192" t="s">
        <v>119</v>
      </c>
      <c r="AM192" t="s">
        <v>106</v>
      </c>
      <c r="AN192" t="s">
        <v>107</v>
      </c>
      <c r="AO192" t="s">
        <v>279</v>
      </c>
      <c r="AP192">
        <v>9270410</v>
      </c>
      <c r="AQ192" t="s">
        <v>1195</v>
      </c>
      <c r="AR192" t="s">
        <v>1196</v>
      </c>
      <c r="AS192">
        <v>25</v>
      </c>
      <c r="AT192" t="s">
        <v>1197</v>
      </c>
    </row>
    <row r="193" spans="1:46" x14ac:dyDescent="0.25">
      <c r="A193" t="s">
        <v>5605</v>
      </c>
      <c r="B193">
        <v>28587031</v>
      </c>
      <c r="D193" t="s">
        <v>1198</v>
      </c>
      <c r="E193" t="s">
        <v>1199</v>
      </c>
      <c r="F193" t="s">
        <v>62</v>
      </c>
      <c r="G193">
        <v>45652</v>
      </c>
      <c r="I193">
        <v>45652.645486111112</v>
      </c>
      <c r="J193" t="s">
        <v>62</v>
      </c>
      <c r="K193" t="s">
        <v>101</v>
      </c>
      <c r="L193" t="s">
        <v>102</v>
      </c>
      <c r="M193" t="s">
        <v>103</v>
      </c>
      <c r="N193" t="s">
        <v>5017</v>
      </c>
      <c r="O193">
        <v>0</v>
      </c>
      <c r="S193" t="s">
        <v>104</v>
      </c>
      <c r="U193" t="s">
        <v>101</v>
      </c>
      <c r="V193">
        <v>41056320</v>
      </c>
      <c r="X193">
        <v>17895070000158</v>
      </c>
      <c r="Z193" t="s">
        <v>1200</v>
      </c>
      <c r="AA193" t="s">
        <v>1201</v>
      </c>
      <c r="AF193" t="s">
        <v>1202</v>
      </c>
      <c r="AL193" t="s">
        <v>119</v>
      </c>
      <c r="AM193" t="s">
        <v>106</v>
      </c>
      <c r="AN193" t="s">
        <v>107</v>
      </c>
      <c r="AO193" t="s">
        <v>110</v>
      </c>
      <c r="AP193">
        <v>3321040</v>
      </c>
      <c r="AQ193" t="s">
        <v>1203</v>
      </c>
      <c r="AR193" t="s">
        <v>1204</v>
      </c>
      <c r="AS193">
        <v>5</v>
      </c>
    </row>
    <row r="194" spans="1:46" x14ac:dyDescent="0.25">
      <c r="A194" t="s">
        <v>5605</v>
      </c>
      <c r="B194">
        <v>28587012</v>
      </c>
      <c r="D194" t="s">
        <v>1205</v>
      </c>
      <c r="E194" t="s">
        <v>1206</v>
      </c>
      <c r="F194" t="s">
        <v>62</v>
      </c>
      <c r="G194">
        <v>45652</v>
      </c>
      <c r="I194">
        <v>45652.64466435185</v>
      </c>
      <c r="J194" t="s">
        <v>62</v>
      </c>
      <c r="K194" t="s">
        <v>101</v>
      </c>
      <c r="L194" t="s">
        <v>102</v>
      </c>
      <c r="M194" t="s">
        <v>103</v>
      </c>
      <c r="N194" t="s">
        <v>5017</v>
      </c>
      <c r="O194">
        <v>0</v>
      </c>
      <c r="S194" t="s">
        <v>104</v>
      </c>
      <c r="U194" t="s">
        <v>101</v>
      </c>
      <c r="V194">
        <v>41056309</v>
      </c>
      <c r="X194">
        <v>20364344000197</v>
      </c>
      <c r="Z194" t="s">
        <v>1207</v>
      </c>
      <c r="AA194" t="s">
        <v>1208</v>
      </c>
      <c r="AF194" t="s">
        <v>1209</v>
      </c>
      <c r="AL194" t="s">
        <v>119</v>
      </c>
      <c r="AM194" t="s">
        <v>106</v>
      </c>
      <c r="AN194" t="s">
        <v>107</v>
      </c>
      <c r="AO194" t="s">
        <v>215</v>
      </c>
      <c r="AP194">
        <v>9665000</v>
      </c>
      <c r="AQ194" t="s">
        <v>1210</v>
      </c>
      <c r="AR194" t="s">
        <v>1211</v>
      </c>
      <c r="AS194">
        <v>1233</v>
      </c>
    </row>
    <row r="195" spans="1:46" x14ac:dyDescent="0.25">
      <c r="A195" t="s">
        <v>5605</v>
      </c>
      <c r="B195">
        <v>28586948</v>
      </c>
      <c r="D195" t="s">
        <v>1212</v>
      </c>
      <c r="E195" t="s">
        <v>1213</v>
      </c>
      <c r="F195" t="s">
        <v>62</v>
      </c>
      <c r="G195">
        <v>45652</v>
      </c>
      <c r="I195">
        <v>45652.642500000002</v>
      </c>
      <c r="J195" t="s">
        <v>62</v>
      </c>
      <c r="K195" t="s">
        <v>101</v>
      </c>
      <c r="L195" t="s">
        <v>102</v>
      </c>
      <c r="M195" t="s">
        <v>103</v>
      </c>
      <c r="N195" t="s">
        <v>5017</v>
      </c>
      <c r="O195">
        <v>0</v>
      </c>
      <c r="S195" t="s">
        <v>104</v>
      </c>
      <c r="U195" t="s">
        <v>101</v>
      </c>
      <c r="V195">
        <v>41056279</v>
      </c>
      <c r="X195">
        <v>15774278000193</v>
      </c>
      <c r="Z195" t="s">
        <v>1214</v>
      </c>
      <c r="AA195" t="s">
        <v>1215</v>
      </c>
      <c r="AB195">
        <v>551121545519</v>
      </c>
      <c r="AF195" t="s">
        <v>1216</v>
      </c>
      <c r="AL195" t="s">
        <v>119</v>
      </c>
      <c r="AM195" t="s">
        <v>106</v>
      </c>
      <c r="AN195" t="s">
        <v>107</v>
      </c>
      <c r="AO195" t="s">
        <v>110</v>
      </c>
      <c r="AP195">
        <v>3376160</v>
      </c>
      <c r="AQ195" t="s">
        <v>1217</v>
      </c>
      <c r="AR195" t="s">
        <v>1218</v>
      </c>
      <c r="AS195">
        <v>347</v>
      </c>
    </row>
    <row r="196" spans="1:46" x14ac:dyDescent="0.25">
      <c r="A196" t="s">
        <v>5605</v>
      </c>
      <c r="B196">
        <v>28586880</v>
      </c>
      <c r="D196" t="s">
        <v>1219</v>
      </c>
      <c r="E196" t="s">
        <v>1220</v>
      </c>
      <c r="F196" t="s">
        <v>62</v>
      </c>
      <c r="G196">
        <v>45652</v>
      </c>
      <c r="I196">
        <v>45652.639965277776</v>
      </c>
      <c r="J196" t="s">
        <v>62</v>
      </c>
      <c r="K196" t="s">
        <v>101</v>
      </c>
      <c r="L196" t="s">
        <v>102</v>
      </c>
      <c r="M196" t="s">
        <v>103</v>
      </c>
      <c r="N196" t="s">
        <v>5017</v>
      </c>
      <c r="O196">
        <v>0</v>
      </c>
      <c r="S196" t="s">
        <v>104</v>
      </c>
      <c r="U196" t="s">
        <v>101</v>
      </c>
      <c r="V196">
        <v>41056250</v>
      </c>
      <c r="X196">
        <v>3151125000100</v>
      </c>
      <c r="Z196" t="s">
        <v>1221</v>
      </c>
      <c r="AA196" t="s">
        <v>1222</v>
      </c>
      <c r="AB196">
        <v>551122369902</v>
      </c>
      <c r="AF196" t="s">
        <v>1223</v>
      </c>
      <c r="AL196" t="s">
        <v>119</v>
      </c>
      <c r="AM196" t="s">
        <v>106</v>
      </c>
      <c r="AN196" t="s">
        <v>107</v>
      </c>
      <c r="AO196" t="s">
        <v>110</v>
      </c>
      <c r="AP196">
        <v>3109040</v>
      </c>
      <c r="AQ196" t="s">
        <v>1224</v>
      </c>
      <c r="AR196" t="s">
        <v>1225</v>
      </c>
      <c r="AS196">
        <v>629</v>
      </c>
      <c r="AT196" t="s">
        <v>1226</v>
      </c>
    </row>
    <row r="197" spans="1:46" x14ac:dyDescent="0.25">
      <c r="A197" t="s">
        <v>5605</v>
      </c>
      <c r="B197">
        <v>28584923</v>
      </c>
      <c r="D197" t="s">
        <v>1227</v>
      </c>
      <c r="E197" t="s">
        <v>1228</v>
      </c>
      <c r="F197" t="s">
        <v>62</v>
      </c>
      <c r="G197">
        <v>45652</v>
      </c>
      <c r="I197">
        <v>45652.604710648149</v>
      </c>
      <c r="J197" t="s">
        <v>62</v>
      </c>
      <c r="K197" t="s">
        <v>101</v>
      </c>
      <c r="L197" t="s">
        <v>102</v>
      </c>
      <c r="M197" t="s">
        <v>103</v>
      </c>
      <c r="N197" t="s">
        <v>5017</v>
      </c>
      <c r="O197">
        <v>0</v>
      </c>
      <c r="S197" t="s">
        <v>104</v>
      </c>
      <c r="U197" t="s">
        <v>101</v>
      </c>
      <c r="V197">
        <v>41053409</v>
      </c>
      <c r="X197">
        <v>43059151000128</v>
      </c>
      <c r="Z197" t="s">
        <v>1229</v>
      </c>
      <c r="AF197" t="s">
        <v>1230</v>
      </c>
      <c r="AL197" t="s">
        <v>119</v>
      </c>
      <c r="AM197" t="s">
        <v>106</v>
      </c>
      <c r="AN197" t="s">
        <v>107</v>
      </c>
      <c r="AO197" t="s">
        <v>215</v>
      </c>
      <c r="AP197">
        <v>9665000</v>
      </c>
      <c r="AQ197" t="s">
        <v>1210</v>
      </c>
      <c r="AR197" t="s">
        <v>1211</v>
      </c>
      <c r="AS197">
        <v>1433</v>
      </c>
    </row>
    <row r="198" spans="1:46" x14ac:dyDescent="0.25">
      <c r="A198" t="s">
        <v>5605</v>
      </c>
      <c r="B198">
        <v>28584898</v>
      </c>
      <c r="D198" t="s">
        <v>1231</v>
      </c>
      <c r="E198" t="s">
        <v>1232</v>
      </c>
      <c r="F198" t="s">
        <v>62</v>
      </c>
      <c r="G198">
        <v>45652</v>
      </c>
      <c r="I198">
        <v>45652.60365740741</v>
      </c>
      <c r="J198" t="s">
        <v>62</v>
      </c>
      <c r="K198" t="s">
        <v>101</v>
      </c>
      <c r="L198" t="s">
        <v>102</v>
      </c>
      <c r="M198" t="s">
        <v>103</v>
      </c>
      <c r="N198" t="s">
        <v>5017</v>
      </c>
      <c r="O198">
        <v>0</v>
      </c>
      <c r="S198" t="s">
        <v>104</v>
      </c>
      <c r="U198" t="s">
        <v>101</v>
      </c>
      <c r="V198">
        <v>41053394</v>
      </c>
      <c r="X198">
        <v>19747296000137</v>
      </c>
      <c r="Z198" t="s">
        <v>1233</v>
      </c>
      <c r="AA198" t="s">
        <v>1234</v>
      </c>
      <c r="AF198" t="s">
        <v>1235</v>
      </c>
      <c r="AL198" t="s">
        <v>119</v>
      </c>
      <c r="AM198" t="s">
        <v>106</v>
      </c>
      <c r="AN198" t="s">
        <v>107</v>
      </c>
      <c r="AO198" t="s">
        <v>110</v>
      </c>
      <c r="AP198">
        <v>4880110</v>
      </c>
      <c r="AQ198" t="s">
        <v>1236</v>
      </c>
      <c r="AR198" t="s">
        <v>1237</v>
      </c>
      <c r="AS198">
        <v>537</v>
      </c>
    </row>
    <row r="199" spans="1:46" x14ac:dyDescent="0.25">
      <c r="A199" t="s">
        <v>5605</v>
      </c>
      <c r="B199">
        <v>28584819</v>
      </c>
      <c r="D199" t="s">
        <v>1238</v>
      </c>
      <c r="E199" t="s">
        <v>1239</v>
      </c>
      <c r="F199" t="s">
        <v>62</v>
      </c>
      <c r="G199">
        <v>45652</v>
      </c>
      <c r="I199">
        <v>45652.599351851852</v>
      </c>
      <c r="J199" t="s">
        <v>62</v>
      </c>
      <c r="K199" t="s">
        <v>101</v>
      </c>
      <c r="L199" t="s">
        <v>102</v>
      </c>
      <c r="M199" t="s">
        <v>103</v>
      </c>
      <c r="N199" t="s">
        <v>5017</v>
      </c>
      <c r="O199">
        <v>0</v>
      </c>
      <c r="S199" t="s">
        <v>104</v>
      </c>
      <c r="U199" t="s">
        <v>101</v>
      </c>
      <c r="V199">
        <v>41053337</v>
      </c>
      <c r="X199">
        <v>23690263000175</v>
      </c>
      <c r="Z199" t="s">
        <v>1240</v>
      </c>
      <c r="AA199" t="s">
        <v>1241</v>
      </c>
      <c r="AB199">
        <v>551129574182</v>
      </c>
      <c r="AF199" t="s">
        <v>1242</v>
      </c>
      <c r="AL199" t="s">
        <v>119</v>
      </c>
      <c r="AM199" t="s">
        <v>106</v>
      </c>
      <c r="AN199" t="s">
        <v>107</v>
      </c>
      <c r="AO199" t="s">
        <v>279</v>
      </c>
      <c r="AP199">
        <v>9070310</v>
      </c>
      <c r="AQ199" t="s">
        <v>391</v>
      </c>
      <c r="AR199" t="s">
        <v>1243</v>
      </c>
      <c r="AS199">
        <v>45</v>
      </c>
    </row>
    <row r="200" spans="1:46" x14ac:dyDescent="0.25">
      <c r="A200" t="s">
        <v>5605</v>
      </c>
      <c r="B200">
        <v>28582954</v>
      </c>
      <c r="D200" t="s">
        <v>1244</v>
      </c>
      <c r="E200" t="s">
        <v>1245</v>
      </c>
      <c r="F200" t="s">
        <v>62</v>
      </c>
      <c r="G200">
        <v>45652</v>
      </c>
      <c r="I200">
        <v>45652.590439814812</v>
      </c>
      <c r="J200" t="s">
        <v>62</v>
      </c>
      <c r="K200" t="s">
        <v>101</v>
      </c>
      <c r="L200" t="s">
        <v>102</v>
      </c>
      <c r="M200" t="s">
        <v>103</v>
      </c>
      <c r="N200" t="s">
        <v>5017</v>
      </c>
      <c r="O200">
        <v>0</v>
      </c>
      <c r="S200" t="s">
        <v>104</v>
      </c>
      <c r="U200" t="s">
        <v>101</v>
      </c>
      <c r="V200">
        <v>41053195</v>
      </c>
      <c r="X200">
        <v>10673839000144</v>
      </c>
      <c r="Z200" t="s">
        <v>1246</v>
      </c>
      <c r="AA200" t="s">
        <v>1247</v>
      </c>
      <c r="AB200">
        <v>5519978106507</v>
      </c>
      <c r="AC200" t="s">
        <v>1248</v>
      </c>
      <c r="AF200" t="s">
        <v>1249</v>
      </c>
      <c r="AL200" t="s">
        <v>119</v>
      </c>
      <c r="AM200" t="s">
        <v>106</v>
      </c>
      <c r="AN200" t="s">
        <v>107</v>
      </c>
      <c r="AO200" t="s">
        <v>1250</v>
      </c>
      <c r="AP200">
        <v>13171105</v>
      </c>
      <c r="AQ200" t="s">
        <v>1251</v>
      </c>
      <c r="AR200" t="s">
        <v>1252</v>
      </c>
      <c r="AS200">
        <v>3000</v>
      </c>
    </row>
    <row r="201" spans="1:46" x14ac:dyDescent="0.25">
      <c r="A201" t="s">
        <v>5605</v>
      </c>
      <c r="B201">
        <v>28582919</v>
      </c>
      <c r="D201" t="s">
        <v>1253</v>
      </c>
      <c r="E201" t="s">
        <v>1254</v>
      </c>
      <c r="F201" t="s">
        <v>62</v>
      </c>
      <c r="G201">
        <v>45652</v>
      </c>
      <c r="I201">
        <v>45652.588888888888</v>
      </c>
      <c r="J201" t="s">
        <v>62</v>
      </c>
      <c r="K201" t="s">
        <v>101</v>
      </c>
      <c r="L201" t="s">
        <v>102</v>
      </c>
      <c r="M201" t="s">
        <v>103</v>
      </c>
      <c r="N201" t="s">
        <v>5017</v>
      </c>
      <c r="O201">
        <v>0</v>
      </c>
      <c r="S201" t="s">
        <v>104</v>
      </c>
      <c r="U201" t="s">
        <v>101</v>
      </c>
      <c r="V201">
        <v>41053176</v>
      </c>
      <c r="X201">
        <v>35132228000110</v>
      </c>
      <c r="Z201" t="s">
        <v>1255</v>
      </c>
      <c r="AF201" t="s">
        <v>1256</v>
      </c>
      <c r="AL201" t="s">
        <v>119</v>
      </c>
      <c r="AM201" t="s">
        <v>106</v>
      </c>
      <c r="AN201" t="s">
        <v>107</v>
      </c>
      <c r="AO201" t="s">
        <v>110</v>
      </c>
      <c r="AP201">
        <v>5676120</v>
      </c>
      <c r="AQ201" t="s">
        <v>1257</v>
      </c>
      <c r="AR201" t="s">
        <v>1258</v>
      </c>
      <c r="AS201">
        <v>4800</v>
      </c>
      <c r="AT201" t="s">
        <v>1259</v>
      </c>
    </row>
    <row r="202" spans="1:46" x14ac:dyDescent="0.25">
      <c r="A202" t="s">
        <v>5605</v>
      </c>
      <c r="B202">
        <v>28582618</v>
      </c>
      <c r="D202" t="s">
        <v>1260</v>
      </c>
      <c r="E202" t="s">
        <v>1261</v>
      </c>
      <c r="F202" t="s">
        <v>62</v>
      </c>
      <c r="G202">
        <v>45652</v>
      </c>
      <c r="H202">
        <v>45652</v>
      </c>
      <c r="I202">
        <v>45652.575243055559</v>
      </c>
      <c r="J202" t="s">
        <v>62</v>
      </c>
      <c r="K202" t="s">
        <v>101</v>
      </c>
      <c r="L202" t="s">
        <v>102</v>
      </c>
      <c r="M202" t="s">
        <v>103</v>
      </c>
      <c r="N202" t="s">
        <v>5017</v>
      </c>
      <c r="O202">
        <v>0</v>
      </c>
      <c r="S202" t="s">
        <v>104</v>
      </c>
      <c r="U202" t="s">
        <v>101</v>
      </c>
      <c r="V202">
        <v>41052660</v>
      </c>
      <c r="X202">
        <v>14453667000154</v>
      </c>
      <c r="Z202" t="s">
        <v>1262</v>
      </c>
      <c r="AF202" t="s">
        <v>1263</v>
      </c>
      <c r="AL202" t="s">
        <v>119</v>
      </c>
      <c r="AM202" t="s">
        <v>106</v>
      </c>
      <c r="AN202" t="s">
        <v>107</v>
      </c>
      <c r="AO202" t="s">
        <v>110</v>
      </c>
      <c r="AP202">
        <v>8280260</v>
      </c>
      <c r="AQ202" t="s">
        <v>1264</v>
      </c>
      <c r="AR202" t="s">
        <v>1265</v>
      </c>
      <c r="AS202">
        <v>372</v>
      </c>
    </row>
    <row r="203" spans="1:46" x14ac:dyDescent="0.25">
      <c r="A203" t="s">
        <v>5605</v>
      </c>
      <c r="B203">
        <v>28582682</v>
      </c>
      <c r="D203" t="s">
        <v>1266</v>
      </c>
      <c r="E203" t="s">
        <v>1267</v>
      </c>
      <c r="F203" t="s">
        <v>62</v>
      </c>
      <c r="G203">
        <v>45652</v>
      </c>
      <c r="I203">
        <v>45652.579606481479</v>
      </c>
      <c r="J203" t="s">
        <v>62</v>
      </c>
      <c r="K203" t="s">
        <v>101</v>
      </c>
      <c r="L203" t="s">
        <v>102</v>
      </c>
      <c r="M203" t="s">
        <v>103</v>
      </c>
      <c r="N203" t="s">
        <v>5017</v>
      </c>
      <c r="O203">
        <v>0</v>
      </c>
      <c r="S203" t="s">
        <v>104</v>
      </c>
      <c r="U203" t="s">
        <v>101</v>
      </c>
      <c r="V203">
        <v>41053059</v>
      </c>
      <c r="X203">
        <v>11498935000166</v>
      </c>
      <c r="Z203" t="s">
        <v>1268</v>
      </c>
      <c r="AA203" t="s">
        <v>1269</v>
      </c>
      <c r="AF203" t="s">
        <v>1270</v>
      </c>
      <c r="AL203" t="s">
        <v>119</v>
      </c>
      <c r="AM203" t="s">
        <v>106</v>
      </c>
      <c r="AN203" t="s">
        <v>107</v>
      </c>
      <c r="AO203" t="s">
        <v>110</v>
      </c>
      <c r="AP203">
        <v>3223110</v>
      </c>
      <c r="AQ203" t="s">
        <v>1271</v>
      </c>
      <c r="AR203" t="s">
        <v>1272</v>
      </c>
      <c r="AS203">
        <v>451</v>
      </c>
    </row>
    <row r="204" spans="1:46" x14ac:dyDescent="0.25">
      <c r="A204" t="s">
        <v>5605</v>
      </c>
      <c r="B204">
        <v>28582601</v>
      </c>
      <c r="D204" t="s">
        <v>1273</v>
      </c>
      <c r="E204" t="s">
        <v>1274</v>
      </c>
      <c r="F204" t="s">
        <v>62</v>
      </c>
      <c r="G204">
        <v>45652</v>
      </c>
      <c r="I204">
        <v>45652.574444444443</v>
      </c>
      <c r="J204" t="s">
        <v>62</v>
      </c>
      <c r="K204" t="s">
        <v>101</v>
      </c>
      <c r="L204" t="s">
        <v>102</v>
      </c>
      <c r="M204" t="s">
        <v>103</v>
      </c>
      <c r="N204" t="s">
        <v>5017</v>
      </c>
      <c r="O204">
        <v>0</v>
      </c>
      <c r="S204" t="s">
        <v>104</v>
      </c>
      <c r="U204" t="s">
        <v>101</v>
      </c>
      <c r="V204">
        <v>41052643</v>
      </c>
      <c r="X204">
        <v>24612247000127</v>
      </c>
      <c r="Z204" t="s">
        <v>1275</v>
      </c>
      <c r="AF204" t="s">
        <v>1276</v>
      </c>
      <c r="AL204" t="s">
        <v>119</v>
      </c>
      <c r="AM204" t="s">
        <v>106</v>
      </c>
      <c r="AN204" t="s">
        <v>107</v>
      </c>
      <c r="AO204" t="s">
        <v>110</v>
      </c>
      <c r="AP204">
        <v>4836210</v>
      </c>
      <c r="AQ204" t="s">
        <v>1277</v>
      </c>
      <c r="AR204" t="s">
        <v>1278</v>
      </c>
      <c r="AS204">
        <v>48</v>
      </c>
    </row>
    <row r="205" spans="1:46" x14ac:dyDescent="0.25">
      <c r="A205" t="s">
        <v>5605</v>
      </c>
      <c r="B205">
        <v>28582589</v>
      </c>
      <c r="D205" t="s">
        <v>1279</v>
      </c>
      <c r="E205" t="s">
        <v>1280</v>
      </c>
      <c r="F205" t="s">
        <v>62</v>
      </c>
      <c r="G205">
        <v>45652</v>
      </c>
      <c r="I205">
        <v>45652.573819444442</v>
      </c>
      <c r="J205" t="s">
        <v>62</v>
      </c>
      <c r="K205" t="s">
        <v>101</v>
      </c>
      <c r="L205" t="s">
        <v>102</v>
      </c>
      <c r="M205" t="s">
        <v>103</v>
      </c>
      <c r="N205" t="s">
        <v>5017</v>
      </c>
      <c r="O205">
        <v>0</v>
      </c>
      <c r="S205" t="s">
        <v>104</v>
      </c>
      <c r="U205" t="s">
        <v>101</v>
      </c>
      <c r="V205">
        <v>41052637</v>
      </c>
      <c r="X205">
        <v>7371196000170</v>
      </c>
      <c r="Z205" t="s">
        <v>1281</v>
      </c>
      <c r="AA205" t="s">
        <v>1282</v>
      </c>
      <c r="AB205">
        <v>551133260465</v>
      </c>
      <c r="AF205" t="s">
        <v>1283</v>
      </c>
      <c r="AL205" t="s">
        <v>119</v>
      </c>
      <c r="AM205" t="s">
        <v>106</v>
      </c>
      <c r="AN205" t="s">
        <v>107</v>
      </c>
      <c r="AO205" t="s">
        <v>243</v>
      </c>
      <c r="AP205">
        <v>7223270</v>
      </c>
      <c r="AQ205" t="s">
        <v>1284</v>
      </c>
      <c r="AR205" t="s">
        <v>1285</v>
      </c>
      <c r="AS205">
        <v>100</v>
      </c>
    </row>
    <row r="206" spans="1:46" x14ac:dyDescent="0.25">
      <c r="A206" t="s">
        <v>5605</v>
      </c>
      <c r="B206">
        <v>28582544</v>
      </c>
      <c r="D206" t="s">
        <v>1286</v>
      </c>
      <c r="E206" t="s">
        <v>1287</v>
      </c>
      <c r="F206" t="s">
        <v>62</v>
      </c>
      <c r="G206">
        <v>45652</v>
      </c>
      <c r="I206">
        <v>45652.571631944447</v>
      </c>
      <c r="J206" t="s">
        <v>62</v>
      </c>
      <c r="K206" t="s">
        <v>101</v>
      </c>
      <c r="L206" t="s">
        <v>102</v>
      </c>
      <c r="M206" t="s">
        <v>103</v>
      </c>
      <c r="N206" t="s">
        <v>5017</v>
      </c>
      <c r="O206">
        <v>0</v>
      </c>
      <c r="S206" t="s">
        <v>104</v>
      </c>
      <c r="U206" t="s">
        <v>101</v>
      </c>
      <c r="V206">
        <v>41052618</v>
      </c>
      <c r="X206">
        <v>7917780000188</v>
      </c>
      <c r="Z206" t="s">
        <v>1262</v>
      </c>
      <c r="AF206" t="s">
        <v>1263</v>
      </c>
      <c r="AL206" t="s">
        <v>119</v>
      </c>
      <c r="AM206" t="s">
        <v>106</v>
      </c>
      <c r="AN206" t="s">
        <v>107</v>
      </c>
      <c r="AO206" t="s">
        <v>110</v>
      </c>
      <c r="AP206">
        <v>8210220</v>
      </c>
      <c r="AQ206" t="s">
        <v>1288</v>
      </c>
      <c r="AR206" t="s">
        <v>1289</v>
      </c>
      <c r="AS206">
        <v>437</v>
      </c>
    </row>
    <row r="207" spans="1:46" x14ac:dyDescent="0.25">
      <c r="A207" t="s">
        <v>5605</v>
      </c>
      <c r="B207">
        <v>28582352</v>
      </c>
      <c r="D207" t="s">
        <v>1290</v>
      </c>
      <c r="E207" t="s">
        <v>1291</v>
      </c>
      <c r="F207" t="s">
        <v>62</v>
      </c>
      <c r="G207">
        <v>45652</v>
      </c>
      <c r="I207">
        <v>45652.562106481484</v>
      </c>
      <c r="J207" t="s">
        <v>62</v>
      </c>
      <c r="K207" t="s">
        <v>101</v>
      </c>
      <c r="L207" t="s">
        <v>102</v>
      </c>
      <c r="M207" t="s">
        <v>103</v>
      </c>
      <c r="N207" t="s">
        <v>5017</v>
      </c>
      <c r="O207">
        <v>0</v>
      </c>
      <c r="S207" t="s">
        <v>104</v>
      </c>
      <c r="U207" t="s">
        <v>101</v>
      </c>
      <c r="V207">
        <v>41051947</v>
      </c>
      <c r="X207">
        <v>2617979000177</v>
      </c>
      <c r="Z207" t="s">
        <v>1292</v>
      </c>
      <c r="AA207" t="s">
        <v>1293</v>
      </c>
      <c r="AB207">
        <v>551123024990</v>
      </c>
      <c r="AF207" t="s">
        <v>1294</v>
      </c>
      <c r="AL207" t="s">
        <v>119</v>
      </c>
      <c r="AM207" t="s">
        <v>106</v>
      </c>
      <c r="AN207" t="s">
        <v>107</v>
      </c>
      <c r="AO207" t="s">
        <v>110</v>
      </c>
      <c r="AP207">
        <v>5780300</v>
      </c>
      <c r="AQ207" t="s">
        <v>1295</v>
      </c>
      <c r="AR207" t="s">
        <v>1296</v>
      </c>
      <c r="AS207">
        <v>87</v>
      </c>
      <c r="AT207" t="s">
        <v>1297</v>
      </c>
    </row>
    <row r="208" spans="1:46" x14ac:dyDescent="0.25">
      <c r="A208" t="s">
        <v>5605</v>
      </c>
      <c r="B208">
        <v>28582307</v>
      </c>
      <c r="D208" t="s">
        <v>1298</v>
      </c>
      <c r="E208" t="s">
        <v>1299</v>
      </c>
      <c r="F208" t="s">
        <v>62</v>
      </c>
      <c r="G208">
        <v>45652</v>
      </c>
      <c r="I208">
        <v>45652.560196759259</v>
      </c>
      <c r="J208" t="s">
        <v>62</v>
      </c>
      <c r="K208" t="s">
        <v>101</v>
      </c>
      <c r="L208" t="s">
        <v>102</v>
      </c>
      <c r="M208" t="s">
        <v>103</v>
      </c>
      <c r="N208" t="s">
        <v>5017</v>
      </c>
      <c r="O208">
        <v>0</v>
      </c>
      <c r="S208" t="s">
        <v>104</v>
      </c>
      <c r="U208" t="s">
        <v>101</v>
      </c>
      <c r="V208">
        <v>41051934</v>
      </c>
      <c r="X208">
        <v>37746750000117</v>
      </c>
      <c r="Z208" t="s">
        <v>1300</v>
      </c>
      <c r="AF208" t="s">
        <v>1301</v>
      </c>
      <c r="AL208" t="s">
        <v>119</v>
      </c>
      <c r="AM208" t="s">
        <v>106</v>
      </c>
      <c r="AN208" t="s">
        <v>107</v>
      </c>
      <c r="AO208" t="s">
        <v>243</v>
      </c>
      <c r="AP208">
        <v>7260210</v>
      </c>
      <c r="AQ208" t="s">
        <v>1302</v>
      </c>
      <c r="AR208" t="s">
        <v>1303</v>
      </c>
      <c r="AS208">
        <v>328</v>
      </c>
    </row>
    <row r="209" spans="1:47" x14ac:dyDescent="0.25">
      <c r="A209" t="s">
        <v>5605</v>
      </c>
      <c r="B209">
        <v>28582287</v>
      </c>
      <c r="D209" t="s">
        <v>1304</v>
      </c>
      <c r="E209" t="s">
        <v>1305</v>
      </c>
      <c r="F209" t="s">
        <v>62</v>
      </c>
      <c r="G209">
        <v>45652</v>
      </c>
      <c r="I209">
        <v>45652.558668981481</v>
      </c>
      <c r="J209" t="s">
        <v>62</v>
      </c>
      <c r="K209" t="s">
        <v>101</v>
      </c>
      <c r="L209" t="s">
        <v>102</v>
      </c>
      <c r="M209" t="s">
        <v>103</v>
      </c>
      <c r="N209" t="s">
        <v>5017</v>
      </c>
      <c r="O209">
        <v>0</v>
      </c>
      <c r="S209" t="s">
        <v>104</v>
      </c>
      <c r="U209" t="s">
        <v>101</v>
      </c>
      <c r="V209">
        <v>41051676</v>
      </c>
      <c r="X209">
        <v>34259915000138</v>
      </c>
      <c r="Z209" t="s">
        <v>1306</v>
      </c>
      <c r="AA209" t="s">
        <v>1307</v>
      </c>
      <c r="AB209">
        <v>551120363226</v>
      </c>
      <c r="AF209" t="s">
        <v>1308</v>
      </c>
      <c r="AL209" t="s">
        <v>119</v>
      </c>
      <c r="AM209" t="s">
        <v>106</v>
      </c>
      <c r="AN209" t="s">
        <v>107</v>
      </c>
      <c r="AO209" t="s">
        <v>110</v>
      </c>
      <c r="AP209">
        <v>3317000</v>
      </c>
      <c r="AQ209" t="s">
        <v>1203</v>
      </c>
      <c r="AR209" t="s">
        <v>1309</v>
      </c>
      <c r="AS209">
        <v>878</v>
      </c>
      <c r="AT209" t="s">
        <v>1310</v>
      </c>
    </row>
    <row r="210" spans="1:47" x14ac:dyDescent="0.25">
      <c r="A210" t="s">
        <v>5605</v>
      </c>
      <c r="B210">
        <v>28582264</v>
      </c>
      <c r="D210" t="s">
        <v>1311</v>
      </c>
      <c r="E210" t="s">
        <v>1312</v>
      </c>
      <c r="F210" t="s">
        <v>62</v>
      </c>
      <c r="G210">
        <v>45652</v>
      </c>
      <c r="I210">
        <v>45652.557627314818</v>
      </c>
      <c r="J210" t="s">
        <v>62</v>
      </c>
      <c r="K210" t="s">
        <v>101</v>
      </c>
      <c r="L210" t="s">
        <v>102</v>
      </c>
      <c r="M210" t="s">
        <v>103</v>
      </c>
      <c r="N210" t="s">
        <v>5017</v>
      </c>
      <c r="O210">
        <v>0</v>
      </c>
      <c r="S210" t="s">
        <v>104</v>
      </c>
      <c r="U210" t="s">
        <v>101</v>
      </c>
      <c r="V210">
        <v>41051397</v>
      </c>
      <c r="X210">
        <v>32805521000102</v>
      </c>
      <c r="Z210" t="s">
        <v>1313</v>
      </c>
      <c r="AF210" t="s">
        <v>1314</v>
      </c>
      <c r="AL210" t="s">
        <v>119</v>
      </c>
      <c r="AM210" t="s">
        <v>106</v>
      </c>
      <c r="AN210" t="s">
        <v>107</v>
      </c>
      <c r="AO210" t="s">
        <v>110</v>
      </c>
      <c r="AP210">
        <v>3267120</v>
      </c>
      <c r="AQ210" t="s">
        <v>1315</v>
      </c>
      <c r="AR210" t="s">
        <v>1316</v>
      </c>
      <c r="AS210">
        <v>229</v>
      </c>
      <c r="AT210" t="s">
        <v>366</v>
      </c>
    </row>
    <row r="211" spans="1:47" x14ac:dyDescent="0.25">
      <c r="A211" t="s">
        <v>5605</v>
      </c>
      <c r="B211">
        <v>28582253</v>
      </c>
      <c r="D211" t="s">
        <v>1317</v>
      </c>
      <c r="E211" t="s">
        <v>1318</v>
      </c>
      <c r="F211" t="s">
        <v>62</v>
      </c>
      <c r="G211">
        <v>45652</v>
      </c>
      <c r="I211">
        <v>45652.556886574072</v>
      </c>
      <c r="J211" t="s">
        <v>62</v>
      </c>
      <c r="K211" t="s">
        <v>101</v>
      </c>
      <c r="L211" t="s">
        <v>102</v>
      </c>
      <c r="M211" t="s">
        <v>103</v>
      </c>
      <c r="N211" t="s">
        <v>5017</v>
      </c>
      <c r="O211">
        <v>0</v>
      </c>
      <c r="S211" t="s">
        <v>104</v>
      </c>
      <c r="U211" t="s">
        <v>101</v>
      </c>
      <c r="V211">
        <v>41051392</v>
      </c>
      <c r="X211">
        <v>13402773000146</v>
      </c>
      <c r="Z211" t="s">
        <v>1269</v>
      </c>
      <c r="AA211" t="s">
        <v>1268</v>
      </c>
      <c r="AF211" t="s">
        <v>1319</v>
      </c>
      <c r="AL211" t="s">
        <v>119</v>
      </c>
      <c r="AM211" t="s">
        <v>106</v>
      </c>
      <c r="AN211" t="s">
        <v>107</v>
      </c>
      <c r="AO211" t="s">
        <v>110</v>
      </c>
      <c r="AP211">
        <v>3223190</v>
      </c>
      <c r="AQ211" t="s">
        <v>1189</v>
      </c>
      <c r="AR211" t="s">
        <v>1320</v>
      </c>
      <c r="AS211">
        <v>134</v>
      </c>
    </row>
    <row r="212" spans="1:47" x14ac:dyDescent="0.25">
      <c r="A212" t="s">
        <v>5605</v>
      </c>
      <c r="B212">
        <v>28582194</v>
      </c>
      <c r="D212" t="s">
        <v>1321</v>
      </c>
      <c r="E212" t="s">
        <v>1322</v>
      </c>
      <c r="F212" t="s">
        <v>62</v>
      </c>
      <c r="G212">
        <v>45652</v>
      </c>
      <c r="I212">
        <v>45652.553657407407</v>
      </c>
      <c r="J212" t="s">
        <v>62</v>
      </c>
      <c r="K212" t="s">
        <v>101</v>
      </c>
      <c r="L212" t="s">
        <v>102</v>
      </c>
      <c r="M212" t="s">
        <v>103</v>
      </c>
      <c r="N212" t="s">
        <v>5017</v>
      </c>
      <c r="O212">
        <v>0</v>
      </c>
      <c r="S212" t="s">
        <v>104</v>
      </c>
      <c r="U212" t="s">
        <v>101</v>
      </c>
      <c r="V212">
        <v>41051264</v>
      </c>
      <c r="X212">
        <v>22703239000160</v>
      </c>
      <c r="Z212" t="s">
        <v>1323</v>
      </c>
      <c r="AA212" t="s">
        <v>1324</v>
      </c>
      <c r="AF212" t="s">
        <v>1325</v>
      </c>
      <c r="AL212" t="s">
        <v>119</v>
      </c>
      <c r="AM212" t="s">
        <v>106</v>
      </c>
      <c r="AN212" t="s">
        <v>107</v>
      </c>
      <c r="AO212" t="s">
        <v>215</v>
      </c>
      <c r="AP212">
        <v>9895280</v>
      </c>
      <c r="AQ212" t="s">
        <v>216</v>
      </c>
      <c r="AR212" t="s">
        <v>1326</v>
      </c>
      <c r="AS212">
        <v>721</v>
      </c>
    </row>
    <row r="213" spans="1:47" x14ac:dyDescent="0.25">
      <c r="A213" t="s">
        <v>5605</v>
      </c>
      <c r="B213">
        <v>28582158</v>
      </c>
      <c r="D213" t="s">
        <v>1327</v>
      </c>
      <c r="E213" t="s">
        <v>1328</v>
      </c>
      <c r="F213" t="s">
        <v>62</v>
      </c>
      <c r="G213">
        <v>45652</v>
      </c>
      <c r="I213">
        <v>45652.551076388889</v>
      </c>
      <c r="J213" t="s">
        <v>62</v>
      </c>
      <c r="K213" t="s">
        <v>101</v>
      </c>
      <c r="L213" t="s">
        <v>102</v>
      </c>
      <c r="M213" t="s">
        <v>103</v>
      </c>
      <c r="N213" t="s">
        <v>5017</v>
      </c>
      <c r="O213">
        <v>0</v>
      </c>
      <c r="S213" t="s">
        <v>104</v>
      </c>
      <c r="U213" t="s">
        <v>101</v>
      </c>
      <c r="V213">
        <v>41051253</v>
      </c>
      <c r="X213">
        <v>10460896000145</v>
      </c>
      <c r="Z213" t="s">
        <v>1329</v>
      </c>
      <c r="AF213" t="s">
        <v>1330</v>
      </c>
      <c r="AL213" t="s">
        <v>119</v>
      </c>
      <c r="AM213" t="s">
        <v>106</v>
      </c>
      <c r="AN213" t="s">
        <v>107</v>
      </c>
      <c r="AO213" t="s">
        <v>110</v>
      </c>
      <c r="AP213">
        <v>4548004</v>
      </c>
      <c r="AQ213" t="s">
        <v>1111</v>
      </c>
      <c r="AR213" t="s">
        <v>1331</v>
      </c>
      <c r="AS213">
        <v>1340</v>
      </c>
      <c r="AT213" t="s">
        <v>1332</v>
      </c>
    </row>
    <row r="214" spans="1:47" x14ac:dyDescent="0.25">
      <c r="A214" t="s">
        <v>5605</v>
      </c>
      <c r="B214">
        <v>28582134</v>
      </c>
      <c r="D214" t="s">
        <v>1333</v>
      </c>
      <c r="E214" t="s">
        <v>1334</v>
      </c>
      <c r="F214" t="s">
        <v>62</v>
      </c>
      <c r="G214">
        <v>45652</v>
      </c>
      <c r="I214">
        <v>45652.548750000002</v>
      </c>
      <c r="J214" t="s">
        <v>62</v>
      </c>
      <c r="K214" t="s">
        <v>101</v>
      </c>
      <c r="L214" t="s">
        <v>102</v>
      </c>
      <c r="M214" t="s">
        <v>103</v>
      </c>
      <c r="N214" t="s">
        <v>5017</v>
      </c>
      <c r="O214">
        <v>0</v>
      </c>
      <c r="S214" t="s">
        <v>104</v>
      </c>
      <c r="U214" t="s">
        <v>101</v>
      </c>
      <c r="V214">
        <v>41051243</v>
      </c>
      <c r="X214">
        <v>42747242000193</v>
      </c>
      <c r="Z214" t="s">
        <v>1335</v>
      </c>
      <c r="AF214" t="s">
        <v>1336</v>
      </c>
      <c r="AL214" t="s">
        <v>119</v>
      </c>
      <c r="AM214" t="s">
        <v>106</v>
      </c>
      <c r="AN214" t="s">
        <v>107</v>
      </c>
      <c r="AO214" t="s">
        <v>243</v>
      </c>
      <c r="AP214">
        <v>7171100</v>
      </c>
      <c r="AQ214" t="s">
        <v>1337</v>
      </c>
      <c r="AR214" t="s">
        <v>1338</v>
      </c>
      <c r="AS214">
        <v>859</v>
      </c>
    </row>
    <row r="215" spans="1:47" x14ac:dyDescent="0.25">
      <c r="A215" t="s">
        <v>5605</v>
      </c>
      <c r="B215">
        <v>28581466</v>
      </c>
      <c r="D215" t="s">
        <v>1339</v>
      </c>
      <c r="E215" t="s">
        <v>1340</v>
      </c>
      <c r="F215" t="s">
        <v>62</v>
      </c>
      <c r="G215">
        <v>45652</v>
      </c>
      <c r="I215">
        <v>45652.500347222223</v>
      </c>
      <c r="J215" t="s">
        <v>62</v>
      </c>
      <c r="K215" t="s">
        <v>101</v>
      </c>
      <c r="L215" t="s">
        <v>102</v>
      </c>
      <c r="M215" t="s">
        <v>103</v>
      </c>
      <c r="N215" t="s">
        <v>5017</v>
      </c>
      <c r="O215">
        <v>0</v>
      </c>
      <c r="S215" t="s">
        <v>104</v>
      </c>
      <c r="U215" t="s">
        <v>101</v>
      </c>
      <c r="V215">
        <v>41050816</v>
      </c>
      <c r="X215">
        <v>27287210000169</v>
      </c>
      <c r="Z215" t="s">
        <v>1341</v>
      </c>
      <c r="AF215" t="s">
        <v>1342</v>
      </c>
      <c r="AL215" t="s">
        <v>119</v>
      </c>
      <c r="AM215" t="s">
        <v>106</v>
      </c>
      <c r="AN215" t="s">
        <v>1074</v>
      </c>
      <c r="AO215" t="s">
        <v>1343</v>
      </c>
      <c r="AP215">
        <v>29704890</v>
      </c>
      <c r="AQ215" t="s">
        <v>1344</v>
      </c>
      <c r="AR215" t="s">
        <v>1345</v>
      </c>
      <c r="AS215">
        <v>460</v>
      </c>
      <c r="AU215" t="s">
        <v>108</v>
      </c>
    </row>
    <row r="216" spans="1:47" x14ac:dyDescent="0.25">
      <c r="A216" t="s">
        <v>5605</v>
      </c>
      <c r="B216">
        <v>28581406</v>
      </c>
      <c r="D216" t="s">
        <v>1346</v>
      </c>
      <c r="E216" t="s">
        <v>1347</v>
      </c>
      <c r="F216" t="s">
        <v>62</v>
      </c>
      <c r="G216">
        <v>45652</v>
      </c>
      <c r="I216">
        <v>45652.497673611113</v>
      </c>
      <c r="J216" t="s">
        <v>62</v>
      </c>
      <c r="K216" t="s">
        <v>101</v>
      </c>
      <c r="L216" t="s">
        <v>102</v>
      </c>
      <c r="M216" t="s">
        <v>103</v>
      </c>
      <c r="N216" t="s">
        <v>5017</v>
      </c>
      <c r="O216">
        <v>0</v>
      </c>
      <c r="S216" t="s">
        <v>104</v>
      </c>
      <c r="U216" t="s">
        <v>101</v>
      </c>
      <c r="V216">
        <v>41050746</v>
      </c>
      <c r="X216">
        <v>38445521000125</v>
      </c>
      <c r="Z216" t="s">
        <v>1341</v>
      </c>
      <c r="AF216" t="s">
        <v>1342</v>
      </c>
      <c r="AL216" t="s">
        <v>119</v>
      </c>
      <c r="AM216" t="s">
        <v>106</v>
      </c>
      <c r="AN216" t="s">
        <v>1074</v>
      </c>
      <c r="AO216" t="s">
        <v>1343</v>
      </c>
      <c r="AP216">
        <v>29704890</v>
      </c>
      <c r="AQ216" t="s">
        <v>1344</v>
      </c>
      <c r="AR216" t="s">
        <v>1345</v>
      </c>
      <c r="AS216">
        <v>460</v>
      </c>
      <c r="AT216" t="s">
        <v>1348</v>
      </c>
      <c r="AU216" t="s">
        <v>108</v>
      </c>
    </row>
    <row r="217" spans="1:47" x14ac:dyDescent="0.25">
      <c r="A217" t="s">
        <v>5605</v>
      </c>
      <c r="B217">
        <v>28581275</v>
      </c>
      <c r="D217" t="s">
        <v>1349</v>
      </c>
      <c r="E217" t="s">
        <v>1350</v>
      </c>
      <c r="F217" t="s">
        <v>62</v>
      </c>
      <c r="G217">
        <v>45652</v>
      </c>
      <c r="I217">
        <v>45652.493275462963</v>
      </c>
      <c r="J217" t="s">
        <v>62</v>
      </c>
      <c r="K217" t="s">
        <v>101</v>
      </c>
      <c r="L217" t="s">
        <v>102</v>
      </c>
      <c r="M217" t="s">
        <v>103</v>
      </c>
      <c r="N217" t="s">
        <v>5017</v>
      </c>
      <c r="O217">
        <v>0</v>
      </c>
      <c r="S217" t="s">
        <v>104</v>
      </c>
      <c r="U217" t="s">
        <v>101</v>
      </c>
      <c r="V217">
        <v>41050707</v>
      </c>
      <c r="X217">
        <v>35403270000128</v>
      </c>
      <c r="Z217" t="s">
        <v>1351</v>
      </c>
      <c r="AA217" t="s">
        <v>1352</v>
      </c>
      <c r="AF217" t="s">
        <v>1353</v>
      </c>
      <c r="AL217" t="s">
        <v>119</v>
      </c>
      <c r="AM217" t="s">
        <v>106</v>
      </c>
      <c r="AN217" t="s">
        <v>107</v>
      </c>
      <c r="AO217" t="s">
        <v>110</v>
      </c>
      <c r="AP217">
        <v>1133040</v>
      </c>
      <c r="AQ217" t="s">
        <v>1354</v>
      </c>
      <c r="AR217" t="s">
        <v>1355</v>
      </c>
      <c r="AS217">
        <v>2</v>
      </c>
      <c r="AT217" t="s">
        <v>1356</v>
      </c>
    </row>
    <row r="218" spans="1:47" x14ac:dyDescent="0.25">
      <c r="A218" t="s">
        <v>5605</v>
      </c>
      <c r="B218">
        <v>28581204</v>
      </c>
      <c r="D218" t="s">
        <v>1357</v>
      </c>
      <c r="E218" t="s">
        <v>1358</v>
      </c>
      <c r="F218" t="s">
        <v>62</v>
      </c>
      <c r="G218">
        <v>45652</v>
      </c>
      <c r="I218">
        <v>45652.489571759259</v>
      </c>
      <c r="J218" t="s">
        <v>62</v>
      </c>
      <c r="K218" t="s">
        <v>101</v>
      </c>
      <c r="L218" t="s">
        <v>102</v>
      </c>
      <c r="M218" t="s">
        <v>103</v>
      </c>
      <c r="N218" t="s">
        <v>5017</v>
      </c>
      <c r="O218">
        <v>0</v>
      </c>
      <c r="S218" t="s">
        <v>104</v>
      </c>
      <c r="U218" t="s">
        <v>101</v>
      </c>
      <c r="V218">
        <v>41050694</v>
      </c>
      <c r="X218">
        <v>9294431000182</v>
      </c>
      <c r="Z218" t="s">
        <v>1359</v>
      </c>
      <c r="AA218" t="s">
        <v>1360</v>
      </c>
      <c r="AB218">
        <v>551143651147</v>
      </c>
      <c r="AF218" t="s">
        <v>1361</v>
      </c>
      <c r="AL218" t="s">
        <v>119</v>
      </c>
      <c r="AM218" t="s">
        <v>106</v>
      </c>
      <c r="AN218" t="s">
        <v>107</v>
      </c>
      <c r="AO218" t="s">
        <v>279</v>
      </c>
      <c r="AP218">
        <v>9170530</v>
      </c>
      <c r="AQ218" t="s">
        <v>1362</v>
      </c>
      <c r="AR218" t="s">
        <v>1363</v>
      </c>
      <c r="AS218">
        <v>1362</v>
      </c>
    </row>
    <row r="219" spans="1:47" x14ac:dyDescent="0.25">
      <c r="A219" t="s">
        <v>5605</v>
      </c>
      <c r="B219">
        <v>28581067</v>
      </c>
      <c r="D219" t="s">
        <v>1364</v>
      </c>
      <c r="E219" t="s">
        <v>1365</v>
      </c>
      <c r="F219" t="s">
        <v>62</v>
      </c>
      <c r="G219">
        <v>45652</v>
      </c>
      <c r="I219">
        <v>45652.483136574076</v>
      </c>
      <c r="J219" t="s">
        <v>62</v>
      </c>
      <c r="K219" t="s">
        <v>101</v>
      </c>
      <c r="L219" t="s">
        <v>102</v>
      </c>
      <c r="M219" t="s">
        <v>103</v>
      </c>
      <c r="N219" t="s">
        <v>5017</v>
      </c>
      <c r="O219">
        <v>0</v>
      </c>
      <c r="S219" t="s">
        <v>104</v>
      </c>
      <c r="U219" t="s">
        <v>101</v>
      </c>
      <c r="V219">
        <v>41050636</v>
      </c>
      <c r="X219">
        <v>24503642000171</v>
      </c>
      <c r="Z219" t="s">
        <v>1366</v>
      </c>
      <c r="AA219" t="s">
        <v>1367</v>
      </c>
      <c r="AF219" t="s">
        <v>1368</v>
      </c>
      <c r="AL219" t="s">
        <v>119</v>
      </c>
      <c r="AM219" t="s">
        <v>106</v>
      </c>
      <c r="AN219" t="s">
        <v>107</v>
      </c>
      <c r="AO219" t="s">
        <v>750</v>
      </c>
      <c r="AP219">
        <v>6223055</v>
      </c>
      <c r="AQ219" t="s">
        <v>1369</v>
      </c>
      <c r="AR219" t="s">
        <v>1370</v>
      </c>
      <c r="AS219">
        <v>77</v>
      </c>
    </row>
    <row r="220" spans="1:47" x14ac:dyDescent="0.25">
      <c r="A220" t="s">
        <v>5605</v>
      </c>
      <c r="B220">
        <v>28580945</v>
      </c>
      <c r="D220" t="s">
        <v>1371</v>
      </c>
      <c r="E220" t="s">
        <v>1372</v>
      </c>
      <c r="F220" t="s">
        <v>62</v>
      </c>
      <c r="G220">
        <v>45652</v>
      </c>
      <c r="I220">
        <v>45652.477893518517</v>
      </c>
      <c r="J220" t="s">
        <v>62</v>
      </c>
      <c r="K220" t="s">
        <v>101</v>
      </c>
      <c r="L220" t="s">
        <v>102</v>
      </c>
      <c r="M220" t="s">
        <v>103</v>
      </c>
      <c r="N220" t="s">
        <v>5017</v>
      </c>
      <c r="O220">
        <v>0</v>
      </c>
      <c r="S220" t="s">
        <v>104</v>
      </c>
      <c r="U220" t="s">
        <v>101</v>
      </c>
      <c r="V220">
        <v>41050587</v>
      </c>
      <c r="X220">
        <v>62365804000141</v>
      </c>
      <c r="Z220" t="s">
        <v>1373</v>
      </c>
      <c r="AA220" t="s">
        <v>1374</v>
      </c>
      <c r="AF220" t="s">
        <v>1375</v>
      </c>
      <c r="AL220" t="s">
        <v>119</v>
      </c>
      <c r="AM220" t="s">
        <v>106</v>
      </c>
      <c r="AN220" t="s">
        <v>107</v>
      </c>
      <c r="AO220" t="s">
        <v>110</v>
      </c>
      <c r="AP220">
        <v>4220002</v>
      </c>
      <c r="AQ220" t="s">
        <v>1189</v>
      </c>
      <c r="AR220" t="s">
        <v>1376</v>
      </c>
      <c r="AS220">
        <v>5915</v>
      </c>
    </row>
    <row r="221" spans="1:47" x14ac:dyDescent="0.25">
      <c r="A221" t="s">
        <v>5605</v>
      </c>
      <c r="B221">
        <v>28580753</v>
      </c>
      <c r="D221" t="s">
        <v>1377</v>
      </c>
      <c r="E221" t="s">
        <v>1378</v>
      </c>
      <c r="F221" t="s">
        <v>62</v>
      </c>
      <c r="G221">
        <v>45652</v>
      </c>
      <c r="I221">
        <v>45652.471921296295</v>
      </c>
      <c r="J221" t="s">
        <v>62</v>
      </c>
      <c r="K221" t="s">
        <v>101</v>
      </c>
      <c r="L221" t="s">
        <v>102</v>
      </c>
      <c r="M221" t="s">
        <v>103</v>
      </c>
      <c r="N221" t="s">
        <v>5017</v>
      </c>
      <c r="O221">
        <v>0</v>
      </c>
      <c r="S221" t="s">
        <v>104</v>
      </c>
      <c r="U221" t="s">
        <v>101</v>
      </c>
      <c r="V221">
        <v>41050510</v>
      </c>
      <c r="X221">
        <v>4004937000196</v>
      </c>
      <c r="Z221" t="s">
        <v>1379</v>
      </c>
      <c r="AA221" t="s">
        <v>1380</v>
      </c>
      <c r="AF221" t="s">
        <v>1381</v>
      </c>
      <c r="AL221" t="s">
        <v>119</v>
      </c>
      <c r="AM221" t="s">
        <v>106</v>
      </c>
      <c r="AN221" t="s">
        <v>107</v>
      </c>
      <c r="AO221" t="s">
        <v>110</v>
      </c>
      <c r="AP221">
        <v>4367060</v>
      </c>
      <c r="AQ221" t="s">
        <v>1382</v>
      </c>
      <c r="AR221" t="s">
        <v>1383</v>
      </c>
      <c r="AS221">
        <v>163</v>
      </c>
      <c r="AU221" t="s">
        <v>108</v>
      </c>
    </row>
    <row r="222" spans="1:47" x14ac:dyDescent="0.25">
      <c r="A222" t="s">
        <v>5605</v>
      </c>
      <c r="B222">
        <v>28580712</v>
      </c>
      <c r="D222" t="s">
        <v>1384</v>
      </c>
      <c r="E222" t="s">
        <v>1385</v>
      </c>
      <c r="F222" t="s">
        <v>62</v>
      </c>
      <c r="G222">
        <v>45652</v>
      </c>
      <c r="I222">
        <v>45652.470671296294</v>
      </c>
      <c r="J222" t="s">
        <v>62</v>
      </c>
      <c r="K222" t="s">
        <v>101</v>
      </c>
      <c r="L222" t="s">
        <v>102</v>
      </c>
      <c r="M222" t="s">
        <v>103</v>
      </c>
      <c r="N222" t="s">
        <v>5017</v>
      </c>
      <c r="O222">
        <v>0</v>
      </c>
      <c r="S222" t="s">
        <v>104</v>
      </c>
      <c r="U222" t="s">
        <v>101</v>
      </c>
      <c r="V222">
        <v>41050490</v>
      </c>
      <c r="X222">
        <v>25130995000136</v>
      </c>
      <c r="Z222" t="s">
        <v>1386</v>
      </c>
      <c r="AA222" t="s">
        <v>1387</v>
      </c>
      <c r="AF222" t="s">
        <v>1388</v>
      </c>
      <c r="AL222" t="s">
        <v>119</v>
      </c>
      <c r="AM222" t="s">
        <v>106</v>
      </c>
      <c r="AN222" t="s">
        <v>107</v>
      </c>
      <c r="AO222" t="s">
        <v>243</v>
      </c>
      <c r="AP222">
        <v>7273100</v>
      </c>
      <c r="AQ222" t="s">
        <v>1389</v>
      </c>
      <c r="AR222" t="s">
        <v>1390</v>
      </c>
      <c r="AS222">
        <v>399</v>
      </c>
      <c r="AT222" t="s">
        <v>1391</v>
      </c>
      <c r="AU222" t="s">
        <v>108</v>
      </c>
    </row>
    <row r="223" spans="1:47" x14ac:dyDescent="0.25">
      <c r="A223" t="s">
        <v>5605</v>
      </c>
      <c r="B223">
        <v>28613938</v>
      </c>
      <c r="D223" t="s">
        <v>1645</v>
      </c>
      <c r="E223" t="s">
        <v>1646</v>
      </c>
      <c r="F223" t="s">
        <v>62</v>
      </c>
      <c r="G223">
        <v>45656</v>
      </c>
      <c r="I223">
        <v>45656.673402777778</v>
      </c>
      <c r="J223" t="s">
        <v>62</v>
      </c>
      <c r="K223" t="s">
        <v>101</v>
      </c>
      <c r="L223" t="s">
        <v>102</v>
      </c>
      <c r="M223" t="s">
        <v>103</v>
      </c>
      <c r="N223" t="s">
        <v>5017</v>
      </c>
      <c r="O223">
        <v>0</v>
      </c>
      <c r="S223" t="s">
        <v>104</v>
      </c>
      <c r="U223" t="s">
        <v>101</v>
      </c>
      <c r="V223">
        <v>41071629</v>
      </c>
      <c r="X223">
        <v>21211836000105</v>
      </c>
      <c r="Z223" t="s">
        <v>1647</v>
      </c>
      <c r="AB223">
        <v>551137433284</v>
      </c>
      <c r="AF223" t="s">
        <v>1648</v>
      </c>
      <c r="AL223" t="s">
        <v>119</v>
      </c>
      <c r="AM223" t="s">
        <v>106</v>
      </c>
      <c r="AN223" t="s">
        <v>107</v>
      </c>
      <c r="AO223" t="s">
        <v>743</v>
      </c>
      <c r="AP223">
        <v>6715775</v>
      </c>
      <c r="AQ223" t="s">
        <v>1649</v>
      </c>
      <c r="AR223" t="s">
        <v>1650</v>
      </c>
      <c r="AS223">
        <v>185</v>
      </c>
      <c r="AT223" t="s">
        <v>1651</v>
      </c>
    </row>
    <row r="224" spans="1:47" x14ac:dyDescent="0.25">
      <c r="A224" t="s">
        <v>5605</v>
      </c>
      <c r="B224">
        <v>28582374</v>
      </c>
      <c r="D224" t="s">
        <v>1676</v>
      </c>
      <c r="E224" t="s">
        <v>1677</v>
      </c>
      <c r="F224" t="s">
        <v>62</v>
      </c>
      <c r="G224">
        <v>45652</v>
      </c>
      <c r="I224">
        <v>45652.563009259262</v>
      </c>
      <c r="J224" t="s">
        <v>254</v>
      </c>
      <c r="K224" t="s">
        <v>101</v>
      </c>
      <c r="L224" t="s">
        <v>102</v>
      </c>
      <c r="M224" t="s">
        <v>103</v>
      </c>
      <c r="N224" t="s">
        <v>5017</v>
      </c>
      <c r="O224">
        <v>0</v>
      </c>
      <c r="S224" t="s">
        <v>104</v>
      </c>
      <c r="U224" t="s">
        <v>101</v>
      </c>
      <c r="V224">
        <v>41051956</v>
      </c>
      <c r="X224">
        <v>54569684000176</v>
      </c>
      <c r="Z224" t="s">
        <v>1678</v>
      </c>
      <c r="AA224" t="s">
        <v>1679</v>
      </c>
      <c r="AB224">
        <v>5517997322487</v>
      </c>
      <c r="AF224" t="s">
        <v>1680</v>
      </c>
      <c r="AL224" t="s">
        <v>119</v>
      </c>
      <c r="AM224" t="s">
        <v>106</v>
      </c>
      <c r="AN224" t="s">
        <v>107</v>
      </c>
      <c r="AO224" t="s">
        <v>1681</v>
      </c>
      <c r="AP224">
        <v>15046320</v>
      </c>
      <c r="AQ224" t="s">
        <v>1682</v>
      </c>
      <c r="AR224" t="s">
        <v>1683</v>
      </c>
      <c r="AS224">
        <v>410</v>
      </c>
      <c r="AU224" t="s">
        <v>1429</v>
      </c>
    </row>
    <row r="225" spans="1:47" x14ac:dyDescent="0.25">
      <c r="A225" t="s">
        <v>5605</v>
      </c>
      <c r="B225">
        <v>28616272</v>
      </c>
      <c r="D225" t="s">
        <v>1700</v>
      </c>
      <c r="E225" t="s">
        <v>1701</v>
      </c>
      <c r="F225" t="s">
        <v>62</v>
      </c>
      <c r="G225">
        <v>45656</v>
      </c>
      <c r="I225">
        <v>45656.723564814813</v>
      </c>
      <c r="J225" t="s">
        <v>62</v>
      </c>
      <c r="K225" t="s">
        <v>101</v>
      </c>
      <c r="L225" t="s">
        <v>102</v>
      </c>
      <c r="M225" t="s">
        <v>103</v>
      </c>
      <c r="N225" t="s">
        <v>5017</v>
      </c>
      <c r="O225">
        <v>0</v>
      </c>
      <c r="S225" t="s">
        <v>104</v>
      </c>
      <c r="U225" t="s">
        <v>101</v>
      </c>
      <c r="V225">
        <v>41072319</v>
      </c>
      <c r="X225">
        <v>42509257000113</v>
      </c>
      <c r="Z225" t="s">
        <v>1702</v>
      </c>
      <c r="AA225" t="s">
        <v>1703</v>
      </c>
      <c r="AB225">
        <v>557435328442</v>
      </c>
      <c r="AF225" t="s">
        <v>1704</v>
      </c>
      <c r="AL225" t="s">
        <v>119</v>
      </c>
      <c r="AM225" t="s">
        <v>106</v>
      </c>
      <c r="AN225" t="s">
        <v>613</v>
      </c>
      <c r="AO225" t="s">
        <v>1705</v>
      </c>
      <c r="AP225">
        <v>48960000</v>
      </c>
      <c r="AQ225" t="s">
        <v>1706</v>
      </c>
      <c r="AR225" t="s">
        <v>1707</v>
      </c>
      <c r="AS225">
        <v>0</v>
      </c>
    </row>
    <row r="226" spans="1:47" x14ac:dyDescent="0.25">
      <c r="A226" t="s">
        <v>5605</v>
      </c>
      <c r="B226">
        <v>28614787</v>
      </c>
      <c r="D226" t="s">
        <v>1715</v>
      </c>
      <c r="E226" t="s">
        <v>1716</v>
      </c>
      <c r="F226" t="s">
        <v>62</v>
      </c>
      <c r="G226">
        <v>45656</v>
      </c>
      <c r="I226">
        <v>45656.718680555554</v>
      </c>
      <c r="J226" t="s">
        <v>62</v>
      </c>
      <c r="K226" t="s">
        <v>101</v>
      </c>
      <c r="L226" t="s">
        <v>102</v>
      </c>
      <c r="M226" t="s">
        <v>103</v>
      </c>
      <c r="N226" t="s">
        <v>5017</v>
      </c>
      <c r="O226">
        <v>0</v>
      </c>
      <c r="S226" t="s">
        <v>104</v>
      </c>
      <c r="U226" t="s">
        <v>101</v>
      </c>
      <c r="V226">
        <v>41071965</v>
      </c>
      <c r="X226">
        <v>7147518000100</v>
      </c>
      <c r="Z226" t="s">
        <v>1717</v>
      </c>
      <c r="AA226" t="s">
        <v>1718</v>
      </c>
      <c r="AB226">
        <v>5517991503457</v>
      </c>
      <c r="AF226" t="s">
        <v>1719</v>
      </c>
      <c r="AL226" t="s">
        <v>119</v>
      </c>
      <c r="AM226" t="s">
        <v>106</v>
      </c>
      <c r="AN226" t="s">
        <v>107</v>
      </c>
      <c r="AO226" t="s">
        <v>274</v>
      </c>
      <c r="AP226">
        <v>15803300</v>
      </c>
      <c r="AQ226" t="s">
        <v>1720</v>
      </c>
      <c r="AR226" t="s">
        <v>1721</v>
      </c>
      <c r="AS226">
        <v>343</v>
      </c>
    </row>
    <row r="227" spans="1:47" x14ac:dyDescent="0.25">
      <c r="A227" t="s">
        <v>5605</v>
      </c>
      <c r="B227">
        <v>28614769</v>
      </c>
      <c r="D227" t="s">
        <v>1759</v>
      </c>
      <c r="E227" t="s">
        <v>1760</v>
      </c>
      <c r="F227" t="s">
        <v>62</v>
      </c>
      <c r="G227">
        <v>45656</v>
      </c>
      <c r="I227">
        <v>45656.717615740738</v>
      </c>
      <c r="J227" t="s">
        <v>62</v>
      </c>
      <c r="K227" t="s">
        <v>101</v>
      </c>
      <c r="L227" t="s">
        <v>102</v>
      </c>
      <c r="M227" t="s">
        <v>103</v>
      </c>
      <c r="N227" t="s">
        <v>5017</v>
      </c>
      <c r="O227">
        <v>0</v>
      </c>
      <c r="S227" t="s">
        <v>104</v>
      </c>
      <c r="U227" t="s">
        <v>101</v>
      </c>
      <c r="V227">
        <v>41071958</v>
      </c>
      <c r="X227">
        <v>4597673000393</v>
      </c>
      <c r="Z227" t="s">
        <v>1761</v>
      </c>
      <c r="AA227" t="s">
        <v>1762</v>
      </c>
      <c r="AB227">
        <v>552127204595</v>
      </c>
      <c r="AF227" t="s">
        <v>1763</v>
      </c>
      <c r="AL227" t="s">
        <v>119</v>
      </c>
      <c r="AM227" t="s">
        <v>106</v>
      </c>
      <c r="AN227" t="s">
        <v>148</v>
      </c>
      <c r="AO227" t="s">
        <v>463</v>
      </c>
      <c r="AP227">
        <v>24744770</v>
      </c>
      <c r="AQ227" t="s">
        <v>464</v>
      </c>
      <c r="AR227" t="s">
        <v>1764</v>
      </c>
      <c r="AS227">
        <v>125</v>
      </c>
      <c r="AT227" t="s">
        <v>399</v>
      </c>
    </row>
    <row r="228" spans="1:47" x14ac:dyDescent="0.25">
      <c r="A228" t="s">
        <v>5605</v>
      </c>
      <c r="B228">
        <v>28614735</v>
      </c>
      <c r="D228" t="s">
        <v>1795</v>
      </c>
      <c r="E228" t="s">
        <v>1796</v>
      </c>
      <c r="F228" t="s">
        <v>62</v>
      </c>
      <c r="G228">
        <v>45656</v>
      </c>
      <c r="I228">
        <v>45656.715949074074</v>
      </c>
      <c r="J228" t="s">
        <v>62</v>
      </c>
      <c r="K228" t="s">
        <v>101</v>
      </c>
      <c r="L228" t="s">
        <v>102</v>
      </c>
      <c r="M228" t="s">
        <v>103</v>
      </c>
      <c r="N228" t="s">
        <v>5017</v>
      </c>
      <c r="O228">
        <v>0</v>
      </c>
      <c r="U228" t="s">
        <v>101</v>
      </c>
      <c r="V228">
        <v>41071954</v>
      </c>
      <c r="X228">
        <v>45123456000268</v>
      </c>
      <c r="Z228" t="s">
        <v>1797</v>
      </c>
      <c r="AA228" t="s">
        <v>1798</v>
      </c>
      <c r="AF228" t="s">
        <v>1799</v>
      </c>
      <c r="AM228" t="s">
        <v>106</v>
      </c>
      <c r="AN228" t="s">
        <v>107</v>
      </c>
      <c r="AO228" t="s">
        <v>171</v>
      </c>
      <c r="AP228">
        <v>6460040</v>
      </c>
      <c r="AQ228" t="s">
        <v>1800</v>
      </c>
      <c r="AR228" t="s">
        <v>1801</v>
      </c>
      <c r="AS228">
        <v>1119</v>
      </c>
      <c r="AT228" t="s">
        <v>1802</v>
      </c>
    </row>
    <row r="229" spans="1:47" x14ac:dyDescent="0.25">
      <c r="A229" t="s">
        <v>5605</v>
      </c>
      <c r="B229">
        <v>28614643</v>
      </c>
      <c r="D229" t="s">
        <v>1818</v>
      </c>
      <c r="E229" t="s">
        <v>1819</v>
      </c>
      <c r="F229" t="s">
        <v>62</v>
      </c>
      <c r="G229">
        <v>45656</v>
      </c>
      <c r="I229">
        <v>45656.712013888886</v>
      </c>
      <c r="J229" t="s">
        <v>62</v>
      </c>
      <c r="K229" t="s">
        <v>101</v>
      </c>
      <c r="L229" t="s">
        <v>102</v>
      </c>
      <c r="M229" t="s">
        <v>103</v>
      </c>
      <c r="N229" t="s">
        <v>5017</v>
      </c>
      <c r="O229">
        <v>0</v>
      </c>
      <c r="S229" t="s">
        <v>104</v>
      </c>
      <c r="U229" t="s">
        <v>101</v>
      </c>
      <c r="V229">
        <v>41071929</v>
      </c>
      <c r="X229">
        <v>1371166000187</v>
      </c>
      <c r="Z229" t="s">
        <v>1820</v>
      </c>
      <c r="AA229" t="s">
        <v>1821</v>
      </c>
      <c r="AB229">
        <v>554133761101</v>
      </c>
      <c r="AF229" t="s">
        <v>1822</v>
      </c>
      <c r="AL229" t="s">
        <v>119</v>
      </c>
      <c r="AM229" t="s">
        <v>106</v>
      </c>
      <c r="AN229" t="s">
        <v>315</v>
      </c>
      <c r="AO229" t="s">
        <v>1823</v>
      </c>
      <c r="AP229">
        <v>83020792</v>
      </c>
      <c r="AQ229" t="s">
        <v>1824</v>
      </c>
      <c r="AR229" t="s">
        <v>1825</v>
      </c>
      <c r="AS229">
        <v>235</v>
      </c>
      <c r="AT229" t="s">
        <v>1826</v>
      </c>
    </row>
    <row r="230" spans="1:47" x14ac:dyDescent="0.25">
      <c r="A230" t="s">
        <v>5605</v>
      </c>
      <c r="B230">
        <v>28614151</v>
      </c>
      <c r="D230" t="s">
        <v>1908</v>
      </c>
      <c r="E230" t="s">
        <v>1909</v>
      </c>
      <c r="F230" t="s">
        <v>62</v>
      </c>
      <c r="G230">
        <v>45656</v>
      </c>
      <c r="I230">
        <v>45656.685555555552</v>
      </c>
      <c r="J230" t="s">
        <v>62</v>
      </c>
      <c r="K230" t="s">
        <v>101</v>
      </c>
      <c r="L230" t="s">
        <v>102</v>
      </c>
      <c r="M230" t="s">
        <v>103</v>
      </c>
      <c r="N230" t="s">
        <v>5017</v>
      </c>
      <c r="O230">
        <v>0</v>
      </c>
      <c r="S230" t="s">
        <v>104</v>
      </c>
      <c r="U230" t="s">
        <v>101</v>
      </c>
      <c r="V230">
        <v>41071738</v>
      </c>
      <c r="X230">
        <v>28955146003125</v>
      </c>
      <c r="Z230" t="s">
        <v>1910</v>
      </c>
      <c r="AA230" t="s">
        <v>1911</v>
      </c>
      <c r="AB230">
        <v>552134475328</v>
      </c>
      <c r="AF230" t="s">
        <v>1912</v>
      </c>
      <c r="AL230" t="s">
        <v>119</v>
      </c>
      <c r="AM230" t="s">
        <v>106</v>
      </c>
      <c r="AN230" t="s">
        <v>148</v>
      </c>
      <c r="AO230" t="s">
        <v>1913</v>
      </c>
      <c r="AP230">
        <v>28893076</v>
      </c>
      <c r="AQ230" t="s">
        <v>161</v>
      </c>
      <c r="AR230" t="s">
        <v>1914</v>
      </c>
      <c r="AS230">
        <v>4789</v>
      </c>
      <c r="AT230" t="s">
        <v>1915</v>
      </c>
    </row>
    <row r="231" spans="1:47" x14ac:dyDescent="0.25">
      <c r="A231" t="s">
        <v>5605</v>
      </c>
      <c r="B231">
        <v>28614070</v>
      </c>
      <c r="D231" t="s">
        <v>1946</v>
      </c>
      <c r="E231" t="s">
        <v>1947</v>
      </c>
      <c r="F231" t="s">
        <v>62</v>
      </c>
      <c r="G231">
        <v>45656</v>
      </c>
      <c r="I231">
        <v>45656.680694444447</v>
      </c>
      <c r="J231" t="s">
        <v>62</v>
      </c>
      <c r="K231" t="s">
        <v>101</v>
      </c>
      <c r="L231" t="s">
        <v>102</v>
      </c>
      <c r="M231" t="s">
        <v>103</v>
      </c>
      <c r="N231" t="s">
        <v>5017</v>
      </c>
      <c r="O231">
        <v>0</v>
      </c>
      <c r="S231" t="s">
        <v>104</v>
      </c>
      <c r="U231" t="s">
        <v>101</v>
      </c>
      <c r="V231">
        <v>41071689</v>
      </c>
      <c r="X231">
        <v>39374215000108</v>
      </c>
      <c r="Z231" t="s">
        <v>1948</v>
      </c>
      <c r="AA231" t="s">
        <v>1949</v>
      </c>
      <c r="AF231" t="s">
        <v>1950</v>
      </c>
      <c r="AL231" t="s">
        <v>119</v>
      </c>
      <c r="AM231" t="s">
        <v>106</v>
      </c>
      <c r="AN231" t="s">
        <v>107</v>
      </c>
      <c r="AO231" t="s">
        <v>354</v>
      </c>
      <c r="AP231">
        <v>9950320</v>
      </c>
      <c r="AQ231" t="s">
        <v>1951</v>
      </c>
      <c r="AR231" t="s">
        <v>1952</v>
      </c>
      <c r="AS231">
        <v>184</v>
      </c>
      <c r="AT231" t="s">
        <v>1953</v>
      </c>
    </row>
    <row r="232" spans="1:47" x14ac:dyDescent="0.25">
      <c r="A232" t="s">
        <v>5605</v>
      </c>
      <c r="B232">
        <v>28614062</v>
      </c>
      <c r="D232" t="s">
        <v>1959</v>
      </c>
      <c r="E232" t="s">
        <v>1960</v>
      </c>
      <c r="F232" t="s">
        <v>62</v>
      </c>
      <c r="G232">
        <v>45656</v>
      </c>
      <c r="I232">
        <v>45656.680011574077</v>
      </c>
      <c r="J232" t="s">
        <v>62</v>
      </c>
      <c r="K232" t="s">
        <v>101</v>
      </c>
      <c r="L232" t="s">
        <v>102</v>
      </c>
      <c r="M232" t="s">
        <v>103</v>
      </c>
      <c r="N232" t="s">
        <v>5017</v>
      </c>
      <c r="O232">
        <v>0</v>
      </c>
      <c r="S232" t="s">
        <v>104</v>
      </c>
      <c r="U232" t="s">
        <v>101</v>
      </c>
      <c r="V232">
        <v>41071686</v>
      </c>
      <c r="X232">
        <v>5606383000160</v>
      </c>
      <c r="Z232" t="s">
        <v>1961</v>
      </c>
      <c r="AA232" t="s">
        <v>1962</v>
      </c>
      <c r="AB232">
        <v>553135044749</v>
      </c>
      <c r="AF232" t="s">
        <v>1963</v>
      </c>
      <c r="AL232" t="s">
        <v>119</v>
      </c>
      <c r="AM232" t="s">
        <v>106</v>
      </c>
      <c r="AN232" t="s">
        <v>159</v>
      </c>
      <c r="AO232" t="s">
        <v>491</v>
      </c>
      <c r="AP232">
        <v>33172030</v>
      </c>
      <c r="AQ232" t="s">
        <v>1964</v>
      </c>
      <c r="AR232" t="s">
        <v>1965</v>
      </c>
      <c r="AS232">
        <v>596</v>
      </c>
    </row>
    <row r="233" spans="1:47" x14ac:dyDescent="0.25">
      <c r="A233" t="s">
        <v>5605</v>
      </c>
      <c r="B233">
        <v>28613972</v>
      </c>
      <c r="D233" t="s">
        <v>2084</v>
      </c>
      <c r="E233" t="s">
        <v>2085</v>
      </c>
      <c r="F233" t="s">
        <v>62</v>
      </c>
      <c r="G233">
        <v>45656</v>
      </c>
      <c r="I233">
        <v>45656.675393518519</v>
      </c>
      <c r="J233" t="s">
        <v>62</v>
      </c>
      <c r="K233" t="s">
        <v>101</v>
      </c>
      <c r="L233" t="s">
        <v>102</v>
      </c>
      <c r="M233" t="s">
        <v>103</v>
      </c>
      <c r="N233" t="s">
        <v>5017</v>
      </c>
      <c r="O233">
        <v>0</v>
      </c>
      <c r="S233" t="s">
        <v>104</v>
      </c>
      <c r="U233" t="s">
        <v>101</v>
      </c>
      <c r="V233">
        <v>41071661</v>
      </c>
      <c r="X233">
        <v>12229415001605</v>
      </c>
      <c r="Z233" t="s">
        <v>2086</v>
      </c>
      <c r="AA233" t="s">
        <v>2087</v>
      </c>
      <c r="AB233">
        <v>558232172129</v>
      </c>
      <c r="AL233" t="s">
        <v>119</v>
      </c>
      <c r="AM233" t="s">
        <v>106</v>
      </c>
      <c r="AN233" t="s">
        <v>159</v>
      </c>
      <c r="AO233" t="s">
        <v>2088</v>
      </c>
      <c r="AP233">
        <v>38295000</v>
      </c>
      <c r="AQ233" t="s">
        <v>615</v>
      </c>
      <c r="AR233" t="s">
        <v>2089</v>
      </c>
      <c r="AS233">
        <v>0</v>
      </c>
    </row>
    <row r="234" spans="1:47" x14ac:dyDescent="0.25">
      <c r="A234" t="s">
        <v>5605</v>
      </c>
      <c r="B234">
        <v>28613883</v>
      </c>
      <c r="D234" t="s">
        <v>2098</v>
      </c>
      <c r="E234" t="s">
        <v>2099</v>
      </c>
      <c r="F234" t="s">
        <v>62</v>
      </c>
      <c r="G234">
        <v>45656</v>
      </c>
      <c r="I234">
        <v>45656.66978009259</v>
      </c>
      <c r="J234" t="s">
        <v>62</v>
      </c>
      <c r="K234" t="s">
        <v>101</v>
      </c>
      <c r="L234" t="s">
        <v>102</v>
      </c>
      <c r="M234" t="s">
        <v>103</v>
      </c>
      <c r="N234" t="s">
        <v>5017</v>
      </c>
      <c r="O234">
        <v>0</v>
      </c>
      <c r="S234" t="s">
        <v>104</v>
      </c>
      <c r="U234" t="s">
        <v>101</v>
      </c>
      <c r="V234">
        <v>41071610</v>
      </c>
      <c r="X234">
        <v>60894730002582</v>
      </c>
      <c r="Z234" t="s">
        <v>2100</v>
      </c>
      <c r="AA234" t="s">
        <v>2101</v>
      </c>
      <c r="AB234">
        <v>553138292227</v>
      </c>
      <c r="AF234" t="s">
        <v>2102</v>
      </c>
      <c r="AL234" t="s">
        <v>119</v>
      </c>
      <c r="AM234" t="s">
        <v>106</v>
      </c>
      <c r="AN234" t="s">
        <v>159</v>
      </c>
      <c r="AO234" t="s">
        <v>2103</v>
      </c>
      <c r="AP234">
        <v>35160238</v>
      </c>
      <c r="AQ234" t="s">
        <v>1354</v>
      </c>
      <c r="AR234" t="s">
        <v>2104</v>
      </c>
      <c r="AS234">
        <v>0</v>
      </c>
      <c r="AT234" t="s">
        <v>2105</v>
      </c>
    </row>
    <row r="235" spans="1:47" x14ac:dyDescent="0.25">
      <c r="A235" t="s">
        <v>5605</v>
      </c>
      <c r="B235">
        <v>28613560</v>
      </c>
      <c r="D235" t="s">
        <v>2197</v>
      </c>
      <c r="E235" t="s">
        <v>2198</v>
      </c>
      <c r="F235" t="s">
        <v>62</v>
      </c>
      <c r="G235">
        <v>45656</v>
      </c>
      <c r="I235">
        <v>45656.647175925929</v>
      </c>
      <c r="J235" t="s">
        <v>62</v>
      </c>
      <c r="K235" t="s">
        <v>101</v>
      </c>
      <c r="L235" t="s">
        <v>102</v>
      </c>
      <c r="M235" t="s">
        <v>103</v>
      </c>
      <c r="N235" t="s">
        <v>5017</v>
      </c>
      <c r="O235">
        <v>0</v>
      </c>
      <c r="S235" t="s">
        <v>104</v>
      </c>
      <c r="U235" t="s">
        <v>101</v>
      </c>
      <c r="V235">
        <v>41071480</v>
      </c>
      <c r="X235">
        <v>35553127000112</v>
      </c>
      <c r="Z235" t="s">
        <v>2199</v>
      </c>
      <c r="AL235" t="s">
        <v>119</v>
      </c>
      <c r="AM235" t="s">
        <v>106</v>
      </c>
      <c r="AN235" t="s">
        <v>148</v>
      </c>
      <c r="AO235" t="s">
        <v>149</v>
      </c>
      <c r="AP235">
        <v>21720040</v>
      </c>
      <c r="AQ235" t="s">
        <v>634</v>
      </c>
      <c r="AR235" t="s">
        <v>2200</v>
      </c>
      <c r="AS235">
        <v>120</v>
      </c>
      <c r="AT235" t="s">
        <v>2201</v>
      </c>
    </row>
    <row r="236" spans="1:47" x14ac:dyDescent="0.25">
      <c r="A236" t="s">
        <v>5605</v>
      </c>
      <c r="B236">
        <v>28613471</v>
      </c>
      <c r="D236" t="s">
        <v>2204</v>
      </c>
      <c r="E236" t="s">
        <v>2205</v>
      </c>
      <c r="F236" t="s">
        <v>62</v>
      </c>
      <c r="G236">
        <v>45656</v>
      </c>
      <c r="I236">
        <v>45656.641527777778</v>
      </c>
      <c r="J236" t="s">
        <v>62</v>
      </c>
      <c r="K236" t="s">
        <v>101</v>
      </c>
      <c r="L236" t="s">
        <v>102</v>
      </c>
      <c r="M236" t="s">
        <v>103</v>
      </c>
      <c r="N236" t="s">
        <v>5017</v>
      </c>
      <c r="O236">
        <v>0</v>
      </c>
      <c r="S236" t="s">
        <v>104</v>
      </c>
      <c r="U236" t="s">
        <v>101</v>
      </c>
      <c r="V236">
        <v>41071434</v>
      </c>
      <c r="X236">
        <v>4827674000115</v>
      </c>
      <c r="Z236" t="s">
        <v>2206</v>
      </c>
      <c r="AA236" t="s">
        <v>2207</v>
      </c>
      <c r="AB236">
        <v>557330273546</v>
      </c>
      <c r="AF236" t="s">
        <v>2208</v>
      </c>
      <c r="AL236" t="s">
        <v>119</v>
      </c>
      <c r="AM236" t="s">
        <v>106</v>
      </c>
      <c r="AN236" t="s">
        <v>613</v>
      </c>
      <c r="AO236" t="s">
        <v>2209</v>
      </c>
      <c r="AP236">
        <v>45603255</v>
      </c>
      <c r="AQ236" t="s">
        <v>2210</v>
      </c>
      <c r="AR236" t="s">
        <v>2211</v>
      </c>
      <c r="AS236">
        <v>157</v>
      </c>
      <c r="AT236" t="s">
        <v>684</v>
      </c>
    </row>
    <row r="237" spans="1:47" x14ac:dyDescent="0.25">
      <c r="A237" t="s">
        <v>5605</v>
      </c>
      <c r="B237">
        <v>28136953</v>
      </c>
      <c r="D237" t="s">
        <v>2298</v>
      </c>
      <c r="E237" t="s">
        <v>2299</v>
      </c>
      <c r="F237" t="s">
        <v>62</v>
      </c>
      <c r="G237">
        <v>45629</v>
      </c>
      <c r="I237">
        <v>45629.746145833335</v>
      </c>
      <c r="J237" t="s">
        <v>254</v>
      </c>
      <c r="K237" t="s">
        <v>101</v>
      </c>
      <c r="L237" t="s">
        <v>102</v>
      </c>
      <c r="M237" t="s">
        <v>103</v>
      </c>
      <c r="N237" t="s">
        <v>5017</v>
      </c>
      <c r="O237">
        <v>0</v>
      </c>
      <c r="S237" t="s">
        <v>104</v>
      </c>
      <c r="U237" t="s">
        <v>101</v>
      </c>
      <c r="V237">
        <v>40841881</v>
      </c>
      <c r="X237">
        <v>51369939000169</v>
      </c>
      <c r="Z237" t="s">
        <v>2300</v>
      </c>
      <c r="AF237" t="s">
        <v>2301</v>
      </c>
      <c r="AM237" t="s">
        <v>106</v>
      </c>
      <c r="AN237" t="s">
        <v>159</v>
      </c>
      <c r="AO237" t="s">
        <v>2302</v>
      </c>
      <c r="AP237">
        <v>36180000</v>
      </c>
      <c r="AQ237" t="s">
        <v>1427</v>
      </c>
      <c r="AR237" t="s">
        <v>2303</v>
      </c>
      <c r="AS237">
        <v>320</v>
      </c>
      <c r="AT237" t="s">
        <v>1297</v>
      </c>
      <c r="AU237" t="s">
        <v>1429</v>
      </c>
    </row>
    <row r="238" spans="1:47" x14ac:dyDescent="0.25">
      <c r="A238" t="s">
        <v>5605</v>
      </c>
      <c r="B238">
        <v>28507699</v>
      </c>
      <c r="D238" t="s">
        <v>2317</v>
      </c>
      <c r="E238" t="s">
        <v>2318</v>
      </c>
      <c r="F238" t="s">
        <v>62</v>
      </c>
      <c r="G238">
        <v>45644</v>
      </c>
      <c r="I238">
        <v>45644.347488425927</v>
      </c>
      <c r="J238" t="s">
        <v>254</v>
      </c>
      <c r="K238" t="s">
        <v>101</v>
      </c>
      <c r="L238" t="s">
        <v>102</v>
      </c>
      <c r="M238" t="s">
        <v>103</v>
      </c>
      <c r="N238" t="s">
        <v>5017</v>
      </c>
      <c r="O238">
        <v>0</v>
      </c>
      <c r="S238" t="s">
        <v>104</v>
      </c>
      <c r="U238" t="s">
        <v>101</v>
      </c>
      <c r="V238">
        <v>41006956</v>
      </c>
      <c r="X238">
        <v>1928075013501</v>
      </c>
      <c r="Z238" t="s">
        <v>2319</v>
      </c>
      <c r="AA238" t="s">
        <v>2320</v>
      </c>
      <c r="AB238">
        <v>553133895679</v>
      </c>
      <c r="AF238" t="s">
        <v>2321</v>
      </c>
      <c r="AL238" t="s">
        <v>119</v>
      </c>
      <c r="AM238" t="s">
        <v>106</v>
      </c>
      <c r="AN238" t="s">
        <v>159</v>
      </c>
      <c r="AO238" t="s">
        <v>2202</v>
      </c>
      <c r="AP238">
        <v>32150340</v>
      </c>
      <c r="AQ238" t="s">
        <v>2322</v>
      </c>
      <c r="AR238" t="s">
        <v>2323</v>
      </c>
      <c r="AS238">
        <v>527</v>
      </c>
      <c r="AT238" t="s">
        <v>2324</v>
      </c>
    </row>
    <row r="239" spans="1:47" x14ac:dyDescent="0.25">
      <c r="A239" t="s">
        <v>5605</v>
      </c>
      <c r="B239">
        <v>28507810</v>
      </c>
      <c r="D239" t="s">
        <v>2325</v>
      </c>
      <c r="E239" t="s">
        <v>2326</v>
      </c>
      <c r="F239" t="s">
        <v>62</v>
      </c>
      <c r="G239">
        <v>45644</v>
      </c>
      <c r="I239">
        <v>45644.352384259262</v>
      </c>
      <c r="J239" t="s">
        <v>254</v>
      </c>
      <c r="K239" t="s">
        <v>101</v>
      </c>
      <c r="L239" t="s">
        <v>102</v>
      </c>
      <c r="M239" t="s">
        <v>103</v>
      </c>
      <c r="N239" t="s">
        <v>5017</v>
      </c>
      <c r="O239">
        <v>0</v>
      </c>
      <c r="S239" t="s">
        <v>104</v>
      </c>
      <c r="U239" t="s">
        <v>101</v>
      </c>
      <c r="V239">
        <v>41006984</v>
      </c>
      <c r="X239">
        <v>15644488000167</v>
      </c>
      <c r="Z239" t="s">
        <v>2327</v>
      </c>
      <c r="AF239" t="s">
        <v>2328</v>
      </c>
      <c r="AL239" t="s">
        <v>222</v>
      </c>
      <c r="AM239" t="s">
        <v>106</v>
      </c>
      <c r="AN239" t="s">
        <v>440</v>
      </c>
      <c r="AO239" t="s">
        <v>969</v>
      </c>
      <c r="AP239">
        <v>88305400</v>
      </c>
      <c r="AQ239" t="s">
        <v>2329</v>
      </c>
      <c r="AR239" t="s">
        <v>2330</v>
      </c>
      <c r="AS239">
        <v>445</v>
      </c>
      <c r="AT239" t="s">
        <v>144</v>
      </c>
    </row>
    <row r="240" spans="1:47" x14ac:dyDescent="0.25">
      <c r="A240" t="s">
        <v>5605</v>
      </c>
      <c r="B240">
        <v>28508476</v>
      </c>
      <c r="D240" t="s">
        <v>2331</v>
      </c>
      <c r="E240" t="s">
        <v>2332</v>
      </c>
      <c r="F240" t="s">
        <v>62</v>
      </c>
      <c r="G240">
        <v>45644</v>
      </c>
      <c r="I240">
        <v>45644.371655092589</v>
      </c>
      <c r="J240" t="s">
        <v>254</v>
      </c>
      <c r="K240" t="s">
        <v>101</v>
      </c>
      <c r="L240" t="s">
        <v>102</v>
      </c>
      <c r="M240" t="s">
        <v>103</v>
      </c>
      <c r="N240" t="s">
        <v>5017</v>
      </c>
      <c r="O240">
        <v>0</v>
      </c>
      <c r="S240" t="s">
        <v>104</v>
      </c>
      <c r="U240" t="s">
        <v>101</v>
      </c>
      <c r="V240">
        <v>41007403</v>
      </c>
      <c r="X240">
        <v>18979708000444</v>
      </c>
      <c r="Z240" t="s">
        <v>2333</v>
      </c>
      <c r="AA240" t="s">
        <v>2334</v>
      </c>
      <c r="AB240">
        <v>553131985522</v>
      </c>
      <c r="AF240" t="s">
        <v>2335</v>
      </c>
      <c r="AL240" t="s">
        <v>119</v>
      </c>
      <c r="AM240" t="s">
        <v>106</v>
      </c>
      <c r="AN240" t="s">
        <v>159</v>
      </c>
      <c r="AO240" t="s">
        <v>2202</v>
      </c>
      <c r="AP240">
        <v>32010370</v>
      </c>
      <c r="AQ240" t="s">
        <v>2336</v>
      </c>
      <c r="AR240" t="s">
        <v>2337</v>
      </c>
      <c r="AS240">
        <v>610</v>
      </c>
    </row>
    <row r="241" spans="1:47" x14ac:dyDescent="0.25">
      <c r="A241" t="s">
        <v>5605</v>
      </c>
      <c r="B241">
        <v>28508512</v>
      </c>
      <c r="D241" t="s">
        <v>2338</v>
      </c>
      <c r="E241" t="s">
        <v>2339</v>
      </c>
      <c r="F241" t="s">
        <v>62</v>
      </c>
      <c r="G241">
        <v>45644</v>
      </c>
      <c r="I241">
        <v>45644.372696759259</v>
      </c>
      <c r="J241" t="s">
        <v>254</v>
      </c>
      <c r="K241" t="s">
        <v>101</v>
      </c>
      <c r="L241" t="s">
        <v>102</v>
      </c>
      <c r="M241" t="s">
        <v>103</v>
      </c>
      <c r="N241" t="s">
        <v>5017</v>
      </c>
      <c r="O241">
        <v>0</v>
      </c>
      <c r="S241" t="s">
        <v>104</v>
      </c>
      <c r="U241" t="s">
        <v>101</v>
      </c>
      <c r="V241">
        <v>41007410</v>
      </c>
      <c r="X241">
        <v>20079009000147</v>
      </c>
      <c r="Z241" t="s">
        <v>2340</v>
      </c>
      <c r="AF241" t="s">
        <v>2341</v>
      </c>
      <c r="AL241" t="s">
        <v>222</v>
      </c>
      <c r="AM241" t="s">
        <v>106</v>
      </c>
      <c r="AN241" t="s">
        <v>1074</v>
      </c>
      <c r="AO241" t="s">
        <v>2342</v>
      </c>
      <c r="AP241">
        <v>29164030</v>
      </c>
      <c r="AQ241" t="s">
        <v>2343</v>
      </c>
      <c r="AR241" t="s">
        <v>2344</v>
      </c>
      <c r="AS241">
        <v>309</v>
      </c>
      <c r="AT241" t="s">
        <v>2345</v>
      </c>
    </row>
    <row r="242" spans="1:47" x14ac:dyDescent="0.25">
      <c r="A242" t="s">
        <v>5605</v>
      </c>
      <c r="B242">
        <v>28518096</v>
      </c>
      <c r="D242" t="s">
        <v>2346</v>
      </c>
      <c r="E242" t="s">
        <v>2347</v>
      </c>
      <c r="F242" t="s">
        <v>62</v>
      </c>
      <c r="G242">
        <v>45644</v>
      </c>
      <c r="I242">
        <v>45644.642118055555</v>
      </c>
      <c r="J242" t="s">
        <v>254</v>
      </c>
      <c r="K242" t="s">
        <v>101</v>
      </c>
      <c r="L242" t="s">
        <v>102</v>
      </c>
      <c r="M242" t="s">
        <v>103</v>
      </c>
      <c r="N242" t="s">
        <v>5017</v>
      </c>
      <c r="O242">
        <v>0</v>
      </c>
      <c r="S242" t="s">
        <v>104</v>
      </c>
      <c r="U242" t="s">
        <v>101</v>
      </c>
      <c r="V242">
        <v>41015721</v>
      </c>
      <c r="X242">
        <v>37581053000153</v>
      </c>
      <c r="Z242" t="s">
        <v>2348</v>
      </c>
      <c r="AF242" t="s">
        <v>2349</v>
      </c>
      <c r="AL242" t="s">
        <v>222</v>
      </c>
      <c r="AM242" t="s">
        <v>106</v>
      </c>
      <c r="AN242" t="s">
        <v>107</v>
      </c>
      <c r="AO242" t="s">
        <v>235</v>
      </c>
      <c r="AP242">
        <v>8572610</v>
      </c>
      <c r="AQ242" t="s">
        <v>2350</v>
      </c>
      <c r="AR242" t="s">
        <v>2351</v>
      </c>
      <c r="AS242">
        <v>419</v>
      </c>
    </row>
    <row r="243" spans="1:47" x14ac:dyDescent="0.25">
      <c r="A243" t="s">
        <v>5605</v>
      </c>
      <c r="B243">
        <v>28613153</v>
      </c>
      <c r="D243" t="s">
        <v>2359</v>
      </c>
      <c r="E243" t="s">
        <v>2360</v>
      </c>
      <c r="F243" t="s">
        <v>62</v>
      </c>
      <c r="G243">
        <v>45656</v>
      </c>
      <c r="I243">
        <v>45656.623518518521</v>
      </c>
      <c r="J243" t="s">
        <v>62</v>
      </c>
      <c r="K243" t="s">
        <v>101</v>
      </c>
      <c r="L243" t="s">
        <v>102</v>
      </c>
      <c r="M243" t="s">
        <v>103</v>
      </c>
      <c r="N243" t="s">
        <v>5017</v>
      </c>
      <c r="O243">
        <v>0</v>
      </c>
      <c r="S243" t="s">
        <v>104</v>
      </c>
      <c r="U243" t="s">
        <v>101</v>
      </c>
      <c r="V243">
        <v>41071275</v>
      </c>
      <c r="X243">
        <v>19550113000199</v>
      </c>
      <c r="Z243" t="s">
        <v>2361</v>
      </c>
      <c r="AF243" t="s">
        <v>2362</v>
      </c>
      <c r="AL243" t="s">
        <v>119</v>
      </c>
      <c r="AM243" t="s">
        <v>106</v>
      </c>
      <c r="AN243" t="s">
        <v>107</v>
      </c>
      <c r="AO243" t="s">
        <v>2363</v>
      </c>
      <c r="AP243">
        <v>18147000</v>
      </c>
      <c r="AQ243" t="s">
        <v>1427</v>
      </c>
      <c r="AR243" t="s">
        <v>2364</v>
      </c>
      <c r="AS243">
        <v>1500</v>
      </c>
    </row>
    <row r="244" spans="1:47" x14ac:dyDescent="0.25">
      <c r="A244" t="s">
        <v>5605</v>
      </c>
      <c r="B244">
        <v>28584679</v>
      </c>
      <c r="D244" t="s">
        <v>2416</v>
      </c>
      <c r="E244" t="s">
        <v>2417</v>
      </c>
      <c r="F244" t="s">
        <v>62</v>
      </c>
      <c r="G244">
        <v>45652</v>
      </c>
      <c r="I244">
        <v>45652.593310185184</v>
      </c>
      <c r="J244" t="s">
        <v>62</v>
      </c>
      <c r="K244" t="s">
        <v>101</v>
      </c>
      <c r="L244" t="s">
        <v>102</v>
      </c>
      <c r="M244" t="s">
        <v>103</v>
      </c>
      <c r="N244" t="s">
        <v>5017</v>
      </c>
      <c r="O244">
        <v>0</v>
      </c>
      <c r="S244" t="s">
        <v>104</v>
      </c>
      <c r="U244" t="s">
        <v>101</v>
      </c>
      <c r="V244">
        <v>41053233</v>
      </c>
      <c r="X244">
        <v>32904301000136</v>
      </c>
      <c r="Z244" t="s">
        <v>2418</v>
      </c>
      <c r="AA244" t="s">
        <v>2419</v>
      </c>
      <c r="AB244">
        <v>551156153844</v>
      </c>
      <c r="AF244" t="s">
        <v>2420</v>
      </c>
      <c r="AL244" t="s">
        <v>119</v>
      </c>
      <c r="AM244" t="s">
        <v>106</v>
      </c>
      <c r="AN244" t="s">
        <v>107</v>
      </c>
      <c r="AO244" t="s">
        <v>110</v>
      </c>
      <c r="AP244">
        <v>4462000</v>
      </c>
      <c r="AQ244" t="s">
        <v>2421</v>
      </c>
      <c r="AR244" t="s">
        <v>2422</v>
      </c>
      <c r="AS244">
        <v>812</v>
      </c>
    </row>
    <row r="245" spans="1:47" x14ac:dyDescent="0.25">
      <c r="A245" t="s">
        <v>5605</v>
      </c>
      <c r="B245">
        <v>28588747</v>
      </c>
      <c r="D245" t="s">
        <v>2429</v>
      </c>
      <c r="E245" t="s">
        <v>2430</v>
      </c>
      <c r="F245" t="s">
        <v>62</v>
      </c>
      <c r="G245">
        <v>45652</v>
      </c>
      <c r="I245">
        <v>45652.701990740738</v>
      </c>
      <c r="J245" t="s">
        <v>62</v>
      </c>
      <c r="K245" t="s">
        <v>101</v>
      </c>
      <c r="L245" t="s">
        <v>102</v>
      </c>
      <c r="M245" t="s">
        <v>103</v>
      </c>
      <c r="N245" t="s">
        <v>5017</v>
      </c>
      <c r="O245">
        <v>0</v>
      </c>
      <c r="S245" t="s">
        <v>104</v>
      </c>
      <c r="U245" t="s">
        <v>101</v>
      </c>
      <c r="V245">
        <v>41056874</v>
      </c>
      <c r="X245">
        <v>62005301000165</v>
      </c>
      <c r="Z245" t="s">
        <v>2431</v>
      </c>
      <c r="AA245" t="s">
        <v>2432</v>
      </c>
      <c r="AB245">
        <v>551139653007</v>
      </c>
      <c r="AF245" t="s">
        <v>2433</v>
      </c>
      <c r="AL245" t="s">
        <v>119</v>
      </c>
      <c r="AM245" t="s">
        <v>106</v>
      </c>
      <c r="AN245" t="s">
        <v>107</v>
      </c>
      <c r="AO245" t="s">
        <v>110</v>
      </c>
      <c r="AP245">
        <v>2710050</v>
      </c>
      <c r="AQ245" t="s">
        <v>2434</v>
      </c>
      <c r="AR245" t="s">
        <v>2435</v>
      </c>
      <c r="AS245">
        <v>132</v>
      </c>
    </row>
    <row r="246" spans="1:47" x14ac:dyDescent="0.25">
      <c r="A246" t="s">
        <v>5605</v>
      </c>
      <c r="B246">
        <v>28591927</v>
      </c>
      <c r="D246" t="s">
        <v>2582</v>
      </c>
      <c r="E246" t="s">
        <v>2583</v>
      </c>
      <c r="F246" t="s">
        <v>62</v>
      </c>
      <c r="G246">
        <v>45653</v>
      </c>
      <c r="I246">
        <v>45653.39199074074</v>
      </c>
      <c r="J246" t="s">
        <v>62</v>
      </c>
      <c r="K246" t="s">
        <v>101</v>
      </c>
      <c r="L246" t="s">
        <v>102</v>
      </c>
      <c r="M246" t="s">
        <v>103</v>
      </c>
      <c r="N246" t="s">
        <v>5017</v>
      </c>
      <c r="O246">
        <v>0</v>
      </c>
      <c r="S246" t="s">
        <v>104</v>
      </c>
      <c r="U246" t="s">
        <v>101</v>
      </c>
      <c r="V246">
        <v>41058278</v>
      </c>
      <c r="X246">
        <v>5247910000197</v>
      </c>
      <c r="Z246" t="s">
        <v>2584</v>
      </c>
      <c r="AA246" t="s">
        <v>2585</v>
      </c>
      <c r="AB246">
        <v>552121797857</v>
      </c>
      <c r="AC246" t="s">
        <v>2586</v>
      </c>
      <c r="AF246" t="s">
        <v>2587</v>
      </c>
      <c r="AL246" t="s">
        <v>222</v>
      </c>
      <c r="AM246" t="s">
        <v>106</v>
      </c>
      <c r="AN246" t="s">
        <v>148</v>
      </c>
      <c r="AO246" t="s">
        <v>149</v>
      </c>
      <c r="AP246">
        <v>21011130</v>
      </c>
      <c r="AQ246" t="s">
        <v>1535</v>
      </c>
      <c r="AR246" t="s">
        <v>987</v>
      </c>
      <c r="AS246">
        <v>170</v>
      </c>
    </row>
    <row r="247" spans="1:47" x14ac:dyDescent="0.25">
      <c r="A247" t="s">
        <v>5605</v>
      </c>
      <c r="B247">
        <v>28588978</v>
      </c>
      <c r="D247" t="s">
        <v>2450</v>
      </c>
      <c r="E247" t="s">
        <v>2451</v>
      </c>
      <c r="F247" t="s">
        <v>62</v>
      </c>
      <c r="G247">
        <v>45652</v>
      </c>
      <c r="I247">
        <v>45652.71193287037</v>
      </c>
      <c r="J247" t="s">
        <v>62</v>
      </c>
      <c r="K247" t="s">
        <v>101</v>
      </c>
      <c r="L247" t="s">
        <v>102</v>
      </c>
      <c r="M247" t="s">
        <v>103</v>
      </c>
      <c r="N247" t="s">
        <v>5017</v>
      </c>
      <c r="O247">
        <v>0</v>
      </c>
      <c r="S247" t="s">
        <v>104</v>
      </c>
      <c r="U247" t="s">
        <v>101</v>
      </c>
      <c r="V247">
        <v>41056960</v>
      </c>
      <c r="X247">
        <v>4968948000196</v>
      </c>
      <c r="Y247" t="s">
        <v>2452</v>
      </c>
      <c r="Z247" t="s">
        <v>2453</v>
      </c>
      <c r="AB247">
        <v>551124973354</v>
      </c>
      <c r="AC247" t="s">
        <v>2454</v>
      </c>
      <c r="AF247" t="s">
        <v>2455</v>
      </c>
      <c r="AL247" t="s">
        <v>119</v>
      </c>
      <c r="AM247" t="s">
        <v>106</v>
      </c>
      <c r="AN247" t="s">
        <v>107</v>
      </c>
      <c r="AO247" t="s">
        <v>110</v>
      </c>
      <c r="AP247">
        <v>3533010</v>
      </c>
      <c r="AQ247" t="s">
        <v>2456</v>
      </c>
      <c r="AR247" t="s">
        <v>2457</v>
      </c>
      <c r="AS247">
        <v>299</v>
      </c>
    </row>
    <row r="248" spans="1:47" x14ac:dyDescent="0.25">
      <c r="A248" t="s">
        <v>5605</v>
      </c>
      <c r="B248">
        <v>28582664</v>
      </c>
      <c r="D248" t="s">
        <v>3164</v>
      </c>
      <c r="E248" t="s">
        <v>3165</v>
      </c>
      <c r="F248" t="s">
        <v>62</v>
      </c>
      <c r="G248">
        <v>45652</v>
      </c>
      <c r="I248">
        <v>45652.578055555554</v>
      </c>
      <c r="J248" t="s">
        <v>62</v>
      </c>
      <c r="K248" t="s">
        <v>101</v>
      </c>
      <c r="L248" t="s">
        <v>102</v>
      </c>
      <c r="M248" t="s">
        <v>103</v>
      </c>
      <c r="N248" t="s">
        <v>5621</v>
      </c>
      <c r="O248">
        <v>0</v>
      </c>
      <c r="S248" t="s">
        <v>104</v>
      </c>
      <c r="U248" t="s">
        <v>101</v>
      </c>
      <c r="V248">
        <v>41053041</v>
      </c>
      <c r="X248">
        <v>8927398000118</v>
      </c>
      <c r="Z248" t="s">
        <v>3166</v>
      </c>
      <c r="AA248" t="s">
        <v>3167</v>
      </c>
      <c r="AB248">
        <v>551124802116</v>
      </c>
      <c r="AF248" t="s">
        <v>3168</v>
      </c>
      <c r="AL248" t="s">
        <v>119</v>
      </c>
      <c r="AM248" t="s">
        <v>106</v>
      </c>
      <c r="AN248" t="s">
        <v>107</v>
      </c>
      <c r="AO248" t="s">
        <v>243</v>
      </c>
      <c r="AP248">
        <v>7251250</v>
      </c>
      <c r="AQ248" t="s">
        <v>3169</v>
      </c>
      <c r="AR248" t="s">
        <v>3170</v>
      </c>
      <c r="AS248">
        <v>235</v>
      </c>
    </row>
    <row r="249" spans="1:47" x14ac:dyDescent="0.25">
      <c r="A249" t="s">
        <v>5605</v>
      </c>
      <c r="B249">
        <v>28582148</v>
      </c>
      <c r="D249" t="s">
        <v>3191</v>
      </c>
      <c r="E249" t="s">
        <v>3192</v>
      </c>
      <c r="F249" t="s">
        <v>62</v>
      </c>
      <c r="G249">
        <v>45652</v>
      </c>
      <c r="I249">
        <v>45652.549942129626</v>
      </c>
      <c r="J249" t="s">
        <v>62</v>
      </c>
      <c r="K249" t="s">
        <v>101</v>
      </c>
      <c r="L249" t="s">
        <v>102</v>
      </c>
      <c r="M249" t="s">
        <v>103</v>
      </c>
      <c r="N249" t="s">
        <v>5621</v>
      </c>
      <c r="O249">
        <v>0</v>
      </c>
      <c r="S249" t="s">
        <v>104</v>
      </c>
      <c r="U249" t="s">
        <v>101</v>
      </c>
      <c r="V249">
        <v>41051249</v>
      </c>
      <c r="X249">
        <v>13312706000130</v>
      </c>
      <c r="Z249" t="s">
        <v>3193</v>
      </c>
      <c r="AA249" t="s">
        <v>3194</v>
      </c>
      <c r="AB249">
        <v>551124533191</v>
      </c>
      <c r="AF249" t="s">
        <v>3195</v>
      </c>
      <c r="AL249" t="s">
        <v>119</v>
      </c>
      <c r="AM249" t="s">
        <v>106</v>
      </c>
      <c r="AN249" t="s">
        <v>107</v>
      </c>
      <c r="AO249" t="s">
        <v>243</v>
      </c>
      <c r="AP249">
        <v>7032000</v>
      </c>
      <c r="AQ249" t="s">
        <v>3196</v>
      </c>
      <c r="AR249" t="s">
        <v>3197</v>
      </c>
      <c r="AS249">
        <v>520</v>
      </c>
    </row>
    <row r="250" spans="1:47" x14ac:dyDescent="0.25">
      <c r="A250" t="s">
        <v>5605</v>
      </c>
      <c r="B250">
        <v>26698683</v>
      </c>
      <c r="D250" t="s">
        <v>3310</v>
      </c>
      <c r="E250" t="s">
        <v>5261</v>
      </c>
      <c r="F250" t="s">
        <v>62</v>
      </c>
      <c r="G250">
        <v>45569</v>
      </c>
      <c r="I250">
        <v>45569.422893518517</v>
      </c>
      <c r="J250" t="s">
        <v>1407</v>
      </c>
      <c r="K250" t="s">
        <v>101</v>
      </c>
      <c r="L250" t="s">
        <v>102</v>
      </c>
      <c r="M250" t="s">
        <v>103</v>
      </c>
      <c r="N250" t="s">
        <v>5621</v>
      </c>
      <c r="O250">
        <v>0</v>
      </c>
      <c r="S250" t="s">
        <v>104</v>
      </c>
      <c r="U250" t="s">
        <v>101</v>
      </c>
      <c r="V250">
        <v>39813196</v>
      </c>
      <c r="X250">
        <v>8248940000106</v>
      </c>
      <c r="Z250" t="s">
        <v>3311</v>
      </c>
      <c r="AA250" t="s">
        <v>3312</v>
      </c>
      <c r="AB250">
        <v>558433166874</v>
      </c>
      <c r="AL250" t="s">
        <v>1410</v>
      </c>
      <c r="AM250" t="s">
        <v>106</v>
      </c>
      <c r="AN250" t="s">
        <v>432</v>
      </c>
      <c r="AO250" t="s">
        <v>3313</v>
      </c>
      <c r="AP250">
        <v>59600900</v>
      </c>
      <c r="AQ250" t="s">
        <v>161</v>
      </c>
      <c r="AR250" t="s">
        <v>3314</v>
      </c>
      <c r="AS250">
        <v>58</v>
      </c>
      <c r="AU250" t="s">
        <v>108</v>
      </c>
    </row>
    <row r="251" spans="1:47" x14ac:dyDescent="0.25">
      <c r="A251" t="s">
        <v>5605</v>
      </c>
      <c r="B251">
        <v>28616227</v>
      </c>
      <c r="D251" t="s">
        <v>225</v>
      </c>
      <c r="E251" t="s">
        <v>226</v>
      </c>
      <c r="F251" t="s">
        <v>62</v>
      </c>
      <c r="G251">
        <v>45656</v>
      </c>
      <c r="I251">
        <v>45656.720138888886</v>
      </c>
      <c r="J251" t="s">
        <v>62</v>
      </c>
      <c r="K251" t="s">
        <v>101</v>
      </c>
      <c r="L251" t="s">
        <v>102</v>
      </c>
      <c r="M251" t="s">
        <v>103</v>
      </c>
      <c r="N251" t="s">
        <v>5621</v>
      </c>
      <c r="O251">
        <v>0</v>
      </c>
      <c r="S251" t="s">
        <v>104</v>
      </c>
      <c r="U251" t="s">
        <v>101</v>
      </c>
      <c r="V251">
        <v>41071970</v>
      </c>
      <c r="X251">
        <v>28494364000194</v>
      </c>
      <c r="Z251" t="s">
        <v>227</v>
      </c>
      <c r="AA251" t="s">
        <v>228</v>
      </c>
      <c r="AF251" t="s">
        <v>229</v>
      </c>
      <c r="AL251" t="s">
        <v>119</v>
      </c>
      <c r="AM251" t="s">
        <v>106</v>
      </c>
      <c r="AN251" t="s">
        <v>107</v>
      </c>
      <c r="AO251" t="s">
        <v>110</v>
      </c>
      <c r="AP251">
        <v>3137020</v>
      </c>
      <c r="AQ251" t="s">
        <v>230</v>
      </c>
      <c r="AR251" t="s">
        <v>231</v>
      </c>
      <c r="AS251">
        <v>513</v>
      </c>
    </row>
    <row r="252" spans="1:47" x14ac:dyDescent="0.25">
      <c r="A252" t="s">
        <v>5605</v>
      </c>
      <c r="B252">
        <v>28580519</v>
      </c>
      <c r="D252" t="s">
        <v>3205</v>
      </c>
      <c r="E252" t="s">
        <v>3206</v>
      </c>
      <c r="F252" t="s">
        <v>62</v>
      </c>
      <c r="G252">
        <v>45652</v>
      </c>
      <c r="I252">
        <v>45652.461331018516</v>
      </c>
      <c r="J252" t="s">
        <v>62</v>
      </c>
      <c r="K252" t="s">
        <v>101</v>
      </c>
      <c r="L252" t="s">
        <v>102</v>
      </c>
      <c r="M252" t="s">
        <v>103</v>
      </c>
      <c r="N252" t="s">
        <v>5621</v>
      </c>
      <c r="O252">
        <v>0</v>
      </c>
      <c r="S252" t="s">
        <v>104</v>
      </c>
      <c r="U252" t="s">
        <v>101</v>
      </c>
      <c r="V252">
        <v>41050380</v>
      </c>
      <c r="X252">
        <v>15633807000139</v>
      </c>
      <c r="Z252" t="s">
        <v>3207</v>
      </c>
      <c r="AA252" t="s">
        <v>3208</v>
      </c>
      <c r="AB252">
        <v>5531993530089</v>
      </c>
      <c r="AF252" t="s">
        <v>3209</v>
      </c>
      <c r="AL252" t="s">
        <v>119</v>
      </c>
      <c r="AM252" t="s">
        <v>106</v>
      </c>
      <c r="AN252" t="s">
        <v>159</v>
      </c>
      <c r="AO252" t="s">
        <v>649</v>
      </c>
      <c r="AP252">
        <v>31030085</v>
      </c>
      <c r="AQ252" t="s">
        <v>1050</v>
      </c>
      <c r="AR252" t="s">
        <v>3210</v>
      </c>
      <c r="AS252">
        <v>85</v>
      </c>
    </row>
    <row r="253" spans="1:47" x14ac:dyDescent="0.25">
      <c r="A253" t="s">
        <v>5605</v>
      </c>
      <c r="B253">
        <v>28582181</v>
      </c>
      <c r="D253" t="s">
        <v>3187</v>
      </c>
      <c r="E253" t="s">
        <v>3188</v>
      </c>
      <c r="F253" t="s">
        <v>62</v>
      </c>
      <c r="G253">
        <v>45652</v>
      </c>
      <c r="I253">
        <v>45652.552708333336</v>
      </c>
      <c r="J253" t="s">
        <v>62</v>
      </c>
      <c r="K253" t="s">
        <v>101</v>
      </c>
      <c r="L253" t="s">
        <v>102</v>
      </c>
      <c r="M253" t="s">
        <v>103</v>
      </c>
      <c r="N253" t="s">
        <v>5621</v>
      </c>
      <c r="O253">
        <v>0</v>
      </c>
      <c r="S253" t="s">
        <v>104</v>
      </c>
      <c r="U253" t="s">
        <v>101</v>
      </c>
      <c r="V253">
        <v>41051259</v>
      </c>
      <c r="X253">
        <v>47433539000106</v>
      </c>
      <c r="Z253" t="s">
        <v>3189</v>
      </c>
      <c r="AF253" t="s">
        <v>1375</v>
      </c>
      <c r="AL253" t="s">
        <v>119</v>
      </c>
      <c r="AM253" t="s">
        <v>106</v>
      </c>
      <c r="AN253" t="s">
        <v>107</v>
      </c>
      <c r="AO253" t="s">
        <v>110</v>
      </c>
      <c r="AP253">
        <v>3137010</v>
      </c>
      <c r="AQ253" t="s">
        <v>230</v>
      </c>
      <c r="AR253" t="s">
        <v>3190</v>
      </c>
      <c r="AS253">
        <v>84</v>
      </c>
      <c r="AU253" t="s">
        <v>108</v>
      </c>
    </row>
    <row r="254" spans="1:47" x14ac:dyDescent="0.25">
      <c r="A254" t="s">
        <v>5605</v>
      </c>
      <c r="B254">
        <v>28589154</v>
      </c>
      <c r="D254" t="s">
        <v>2480</v>
      </c>
      <c r="E254" t="s">
        <v>2481</v>
      </c>
      <c r="F254" t="s">
        <v>62</v>
      </c>
      <c r="G254">
        <v>45652</v>
      </c>
      <c r="I254">
        <v>45652.723935185182</v>
      </c>
      <c r="J254" t="s">
        <v>62</v>
      </c>
      <c r="K254" t="s">
        <v>101</v>
      </c>
      <c r="L254" t="s">
        <v>102</v>
      </c>
      <c r="M254" t="s">
        <v>103</v>
      </c>
      <c r="N254" t="s">
        <v>4999</v>
      </c>
      <c r="O254">
        <v>0</v>
      </c>
      <c r="S254" t="s">
        <v>104</v>
      </c>
      <c r="U254" t="s">
        <v>101</v>
      </c>
      <c r="V254">
        <v>41057036</v>
      </c>
      <c r="X254">
        <v>66676362000105</v>
      </c>
      <c r="Z254" t="s">
        <v>2482</v>
      </c>
      <c r="AA254" t="s">
        <v>860</v>
      </c>
      <c r="AB254">
        <v>5511983267457</v>
      </c>
      <c r="AC254" t="s">
        <v>2483</v>
      </c>
      <c r="AF254" t="s">
        <v>2484</v>
      </c>
      <c r="AL254" t="s">
        <v>119</v>
      </c>
      <c r="AM254" t="s">
        <v>106</v>
      </c>
      <c r="AN254" t="s">
        <v>107</v>
      </c>
      <c r="AO254" t="s">
        <v>235</v>
      </c>
      <c r="AP254">
        <v>8577020</v>
      </c>
      <c r="AQ254" t="s">
        <v>2485</v>
      </c>
      <c r="AR254" t="s">
        <v>2486</v>
      </c>
      <c r="AS254">
        <v>1010</v>
      </c>
    </row>
    <row r="255" spans="1:47" x14ac:dyDescent="0.25">
      <c r="A255" t="s">
        <v>5605</v>
      </c>
      <c r="B255">
        <v>28592229</v>
      </c>
      <c r="D255" t="s">
        <v>2603</v>
      </c>
      <c r="E255" t="s">
        <v>2604</v>
      </c>
      <c r="F255" t="s">
        <v>62</v>
      </c>
      <c r="G255">
        <v>45653</v>
      </c>
      <c r="I255">
        <v>45653.403761574074</v>
      </c>
      <c r="J255" t="s">
        <v>62</v>
      </c>
      <c r="K255" t="s">
        <v>101</v>
      </c>
      <c r="L255" t="s">
        <v>102</v>
      </c>
      <c r="M255" t="s">
        <v>103</v>
      </c>
      <c r="N255" t="s">
        <v>4999</v>
      </c>
      <c r="O255">
        <v>0</v>
      </c>
      <c r="S255" t="s">
        <v>104</v>
      </c>
      <c r="U255" t="s">
        <v>101</v>
      </c>
      <c r="V255">
        <v>41058352</v>
      </c>
      <c r="X255">
        <v>23170332000110</v>
      </c>
      <c r="Z255" t="s">
        <v>2605</v>
      </c>
      <c r="AA255" t="s">
        <v>2606</v>
      </c>
      <c r="AB255">
        <v>5511981813012</v>
      </c>
      <c r="AF255" t="s">
        <v>2607</v>
      </c>
      <c r="AL255" t="s">
        <v>222</v>
      </c>
      <c r="AM255" t="s">
        <v>106</v>
      </c>
      <c r="AN255" t="s">
        <v>107</v>
      </c>
      <c r="AO255" t="s">
        <v>171</v>
      </c>
      <c r="AP255">
        <v>6454000</v>
      </c>
      <c r="AQ255" t="s">
        <v>2608</v>
      </c>
      <c r="AR255" t="s">
        <v>173</v>
      </c>
      <c r="AS255">
        <v>1105</v>
      </c>
      <c r="AT255" t="s">
        <v>2609</v>
      </c>
    </row>
    <row r="256" spans="1:47" x14ac:dyDescent="0.25">
      <c r="A256" t="s">
        <v>5605</v>
      </c>
      <c r="B256">
        <v>28587670</v>
      </c>
      <c r="D256" t="s">
        <v>3158</v>
      </c>
      <c r="E256" t="s">
        <v>3159</v>
      </c>
      <c r="F256" t="s">
        <v>62</v>
      </c>
      <c r="G256">
        <v>45652</v>
      </c>
      <c r="I256">
        <v>45652.670208333337</v>
      </c>
      <c r="J256" t="s">
        <v>62</v>
      </c>
      <c r="K256" t="s">
        <v>101</v>
      </c>
      <c r="L256" t="s">
        <v>102</v>
      </c>
      <c r="M256" t="s">
        <v>103</v>
      </c>
      <c r="N256" t="s">
        <v>4999</v>
      </c>
      <c r="O256">
        <v>0</v>
      </c>
      <c r="S256" t="s">
        <v>104</v>
      </c>
      <c r="U256" t="s">
        <v>101</v>
      </c>
      <c r="V256">
        <v>41056614</v>
      </c>
      <c r="X256">
        <v>58044827000187</v>
      </c>
      <c r="Z256" t="s">
        <v>3160</v>
      </c>
      <c r="AA256" t="s">
        <v>3161</v>
      </c>
      <c r="AL256" t="s">
        <v>119</v>
      </c>
      <c r="AM256" t="s">
        <v>106</v>
      </c>
      <c r="AN256" t="s">
        <v>107</v>
      </c>
      <c r="AO256" t="s">
        <v>110</v>
      </c>
      <c r="AP256">
        <v>4404075</v>
      </c>
      <c r="AQ256" t="s">
        <v>3162</v>
      </c>
      <c r="AR256" t="s">
        <v>3163</v>
      </c>
      <c r="AS256">
        <v>32</v>
      </c>
    </row>
    <row r="257" spans="1:47" x14ac:dyDescent="0.25">
      <c r="A257" t="s">
        <v>5605</v>
      </c>
      <c r="B257">
        <v>26698809</v>
      </c>
      <c r="D257" t="s">
        <v>3623</v>
      </c>
      <c r="E257" t="s">
        <v>5263</v>
      </c>
      <c r="F257" t="s">
        <v>62</v>
      </c>
      <c r="G257">
        <v>45569</v>
      </c>
      <c r="I257">
        <v>45569.425787037035</v>
      </c>
      <c r="J257" t="s">
        <v>1407</v>
      </c>
      <c r="K257" t="s">
        <v>101</v>
      </c>
      <c r="L257" t="s">
        <v>102</v>
      </c>
      <c r="M257" t="s">
        <v>103</v>
      </c>
      <c r="N257" t="s">
        <v>167</v>
      </c>
      <c r="O257">
        <v>0</v>
      </c>
      <c r="S257" t="s">
        <v>104</v>
      </c>
      <c r="U257" t="s">
        <v>101</v>
      </c>
      <c r="V257">
        <v>39813206</v>
      </c>
      <c r="X257">
        <v>16739182000157</v>
      </c>
      <c r="Z257" t="s">
        <v>3624</v>
      </c>
      <c r="AA257" t="s">
        <v>3625</v>
      </c>
      <c r="AB257">
        <v>551291999433</v>
      </c>
      <c r="AF257" t="s">
        <v>3626</v>
      </c>
      <c r="AL257" t="s">
        <v>1410</v>
      </c>
      <c r="AM257" t="s">
        <v>106</v>
      </c>
      <c r="AN257" t="s">
        <v>107</v>
      </c>
      <c r="AO257" t="s">
        <v>1419</v>
      </c>
      <c r="AP257">
        <v>7400015</v>
      </c>
      <c r="AQ257" t="s">
        <v>3627</v>
      </c>
      <c r="AR257" t="s">
        <v>3628</v>
      </c>
      <c r="AS257">
        <v>0</v>
      </c>
      <c r="AT257" t="s">
        <v>3629</v>
      </c>
      <c r="AU257" t="s">
        <v>108</v>
      </c>
    </row>
    <row r="258" spans="1:47" x14ac:dyDescent="0.25">
      <c r="A258" t="s">
        <v>5605</v>
      </c>
      <c r="B258">
        <v>26698816</v>
      </c>
      <c r="D258" t="s">
        <v>3663</v>
      </c>
      <c r="E258" t="s">
        <v>4860</v>
      </c>
      <c r="F258" t="s">
        <v>62</v>
      </c>
      <c r="G258">
        <v>45569</v>
      </c>
      <c r="I258">
        <v>45569.425902777781</v>
      </c>
      <c r="J258" t="s">
        <v>1407</v>
      </c>
      <c r="K258" t="s">
        <v>101</v>
      </c>
      <c r="L258" t="s">
        <v>102</v>
      </c>
      <c r="M258" t="s">
        <v>103</v>
      </c>
      <c r="N258" t="s">
        <v>155</v>
      </c>
      <c r="O258">
        <v>0</v>
      </c>
      <c r="S258" t="s">
        <v>104</v>
      </c>
      <c r="U258" t="s">
        <v>101</v>
      </c>
      <c r="V258">
        <v>39813244</v>
      </c>
      <c r="X258">
        <v>67666834000101</v>
      </c>
      <c r="Z258" t="s">
        <v>3664</v>
      </c>
      <c r="AA258" t="s">
        <v>3665</v>
      </c>
      <c r="AF258" t="s">
        <v>3666</v>
      </c>
      <c r="AL258" t="s">
        <v>1410</v>
      </c>
      <c r="AM258" t="s">
        <v>106</v>
      </c>
      <c r="AN258" t="s">
        <v>107</v>
      </c>
      <c r="AO258" t="s">
        <v>243</v>
      </c>
      <c r="AP258">
        <v>7034050</v>
      </c>
      <c r="AQ258" t="s">
        <v>3667</v>
      </c>
      <c r="AR258" t="s">
        <v>3668</v>
      </c>
      <c r="AS258">
        <v>172</v>
      </c>
      <c r="AT258" t="s">
        <v>1391</v>
      </c>
      <c r="AU258" t="s">
        <v>108</v>
      </c>
    </row>
    <row r="259" spans="1:47" x14ac:dyDescent="0.25">
      <c r="A259" t="s">
        <v>5605</v>
      </c>
      <c r="B259">
        <v>28663314</v>
      </c>
      <c r="E259" t="s">
        <v>175</v>
      </c>
      <c r="F259" t="s">
        <v>62</v>
      </c>
      <c r="G259">
        <v>45663</v>
      </c>
      <c r="I259">
        <v>45663.376956018517</v>
      </c>
      <c r="J259" t="s">
        <v>62</v>
      </c>
      <c r="K259" t="s">
        <v>101</v>
      </c>
      <c r="L259" t="s">
        <v>102</v>
      </c>
      <c r="M259" t="s">
        <v>103</v>
      </c>
      <c r="N259" t="s">
        <v>5606</v>
      </c>
      <c r="O259">
        <v>0</v>
      </c>
      <c r="U259" t="s">
        <v>101</v>
      </c>
    </row>
    <row r="260" spans="1:47" x14ac:dyDescent="0.25">
      <c r="A260" t="s">
        <v>5605</v>
      </c>
      <c r="B260">
        <v>28662241</v>
      </c>
      <c r="E260" t="s">
        <v>1394</v>
      </c>
      <c r="F260" t="s">
        <v>62</v>
      </c>
      <c r="G260">
        <v>45663</v>
      </c>
      <c r="I260">
        <v>45663.344733796293</v>
      </c>
      <c r="J260" t="s">
        <v>62</v>
      </c>
      <c r="K260" t="s">
        <v>101</v>
      </c>
      <c r="L260" t="s">
        <v>102</v>
      </c>
      <c r="M260" t="s">
        <v>103</v>
      </c>
      <c r="N260" t="s">
        <v>5606</v>
      </c>
      <c r="O260">
        <v>0</v>
      </c>
      <c r="U260" t="s">
        <v>101</v>
      </c>
    </row>
    <row r="261" spans="1:47" x14ac:dyDescent="0.25">
      <c r="A261" t="s">
        <v>5605</v>
      </c>
      <c r="B261">
        <v>26698606</v>
      </c>
      <c r="D261" t="s">
        <v>3475</v>
      </c>
      <c r="E261" t="s">
        <v>4856</v>
      </c>
      <c r="F261" t="s">
        <v>62</v>
      </c>
      <c r="G261">
        <v>45569</v>
      </c>
      <c r="I261">
        <v>45569.421932870369</v>
      </c>
      <c r="J261" t="s">
        <v>1407</v>
      </c>
      <c r="K261" t="s">
        <v>101</v>
      </c>
      <c r="L261" t="s">
        <v>102</v>
      </c>
      <c r="M261" t="s">
        <v>103</v>
      </c>
      <c r="N261" t="s">
        <v>4911</v>
      </c>
      <c r="O261">
        <v>0</v>
      </c>
      <c r="S261" t="s">
        <v>104</v>
      </c>
      <c r="U261" t="s">
        <v>101</v>
      </c>
      <c r="V261">
        <v>39811175</v>
      </c>
      <c r="X261">
        <v>7246802000125</v>
      </c>
      <c r="Z261" t="s">
        <v>3476</v>
      </c>
      <c r="AF261" t="s">
        <v>3477</v>
      </c>
      <c r="AL261" t="s">
        <v>1410</v>
      </c>
      <c r="AM261" t="s">
        <v>106</v>
      </c>
      <c r="AN261" t="s">
        <v>613</v>
      </c>
      <c r="AO261" t="s">
        <v>3478</v>
      </c>
      <c r="AP261">
        <v>44054008</v>
      </c>
      <c r="AQ261" t="s">
        <v>3479</v>
      </c>
      <c r="AR261" t="s">
        <v>3480</v>
      </c>
      <c r="AS261">
        <v>2222</v>
      </c>
      <c r="AT261" t="s">
        <v>3481</v>
      </c>
      <c r="AU261" t="s">
        <v>261</v>
      </c>
    </row>
    <row r="262" spans="1:47" x14ac:dyDescent="0.25">
      <c r="A262" t="s">
        <v>5605</v>
      </c>
      <c r="B262">
        <v>27297543</v>
      </c>
      <c r="D262" t="s">
        <v>3813</v>
      </c>
      <c r="E262" t="s">
        <v>4997</v>
      </c>
      <c r="F262" t="s">
        <v>62</v>
      </c>
      <c r="G262">
        <v>45597</v>
      </c>
      <c r="I262">
        <v>45597.479953703703</v>
      </c>
      <c r="J262" t="s">
        <v>255</v>
      </c>
      <c r="K262" t="s">
        <v>101</v>
      </c>
      <c r="L262" t="s">
        <v>102</v>
      </c>
      <c r="M262" t="s">
        <v>103</v>
      </c>
      <c r="N262" t="s">
        <v>167</v>
      </c>
      <c r="O262">
        <v>0</v>
      </c>
      <c r="S262" t="s">
        <v>104</v>
      </c>
      <c r="U262" t="s">
        <v>101</v>
      </c>
      <c r="V262">
        <v>40386017</v>
      </c>
      <c r="X262">
        <v>36575733000100</v>
      </c>
      <c r="Z262" t="s">
        <v>3814</v>
      </c>
      <c r="AF262" t="s">
        <v>3815</v>
      </c>
      <c r="AL262" t="s">
        <v>256</v>
      </c>
      <c r="AM262" t="s">
        <v>106</v>
      </c>
      <c r="AN262" t="s">
        <v>944</v>
      </c>
      <c r="AO262" t="s">
        <v>1785</v>
      </c>
      <c r="AP262">
        <v>50090000</v>
      </c>
      <c r="AQ262" t="s">
        <v>3816</v>
      </c>
      <c r="AR262" t="s">
        <v>3817</v>
      </c>
      <c r="AS262">
        <v>875</v>
      </c>
      <c r="AU262" t="s">
        <v>108</v>
      </c>
    </row>
    <row r="263" spans="1:47" x14ac:dyDescent="0.25">
      <c r="A263" t="s">
        <v>5605</v>
      </c>
      <c r="B263">
        <v>27543687</v>
      </c>
      <c r="D263" t="s">
        <v>3710</v>
      </c>
      <c r="E263" t="s">
        <v>3711</v>
      </c>
      <c r="F263" t="s">
        <v>62</v>
      </c>
      <c r="G263">
        <v>45604</v>
      </c>
      <c r="I263">
        <v>45604.402928240743</v>
      </c>
      <c r="J263" t="s">
        <v>62</v>
      </c>
      <c r="K263" t="s">
        <v>101</v>
      </c>
      <c r="L263" t="s">
        <v>102</v>
      </c>
      <c r="M263" t="s">
        <v>103</v>
      </c>
      <c r="N263" t="s">
        <v>155</v>
      </c>
      <c r="O263">
        <v>0</v>
      </c>
      <c r="S263" t="s">
        <v>104</v>
      </c>
      <c r="U263" t="s">
        <v>101</v>
      </c>
      <c r="V263">
        <v>40502357</v>
      </c>
      <c r="X263">
        <v>10158307000179</v>
      </c>
      <c r="Z263" t="s">
        <v>3712</v>
      </c>
      <c r="AB263">
        <v>554834443130</v>
      </c>
      <c r="AF263" t="s">
        <v>3713</v>
      </c>
      <c r="AL263" t="s">
        <v>222</v>
      </c>
      <c r="AM263" t="s">
        <v>106</v>
      </c>
      <c r="AN263" t="s">
        <v>440</v>
      </c>
      <c r="AO263" t="s">
        <v>3118</v>
      </c>
      <c r="AP263">
        <v>88819799</v>
      </c>
      <c r="AQ263" t="s">
        <v>3714</v>
      </c>
      <c r="AR263" t="s">
        <v>3715</v>
      </c>
      <c r="AS263">
        <v>4145</v>
      </c>
      <c r="AU263" t="s">
        <v>108</v>
      </c>
    </row>
    <row r="264" spans="1:47" x14ac:dyDescent="0.25">
      <c r="A264" t="s">
        <v>5605</v>
      </c>
      <c r="B264">
        <v>26921487</v>
      </c>
      <c r="D264" t="s">
        <v>3831</v>
      </c>
      <c r="E264" t="s">
        <v>3831</v>
      </c>
      <c r="F264" t="s">
        <v>62</v>
      </c>
      <c r="G264">
        <v>45581</v>
      </c>
      <c r="I264">
        <v>45581.668495370373</v>
      </c>
      <c r="J264" t="s">
        <v>255</v>
      </c>
      <c r="K264" t="s">
        <v>101</v>
      </c>
      <c r="L264" t="s">
        <v>102</v>
      </c>
      <c r="M264" t="s">
        <v>103</v>
      </c>
      <c r="N264" t="s">
        <v>4911</v>
      </c>
      <c r="O264">
        <v>0</v>
      </c>
      <c r="S264" t="s">
        <v>104</v>
      </c>
      <c r="U264" t="s">
        <v>101</v>
      </c>
      <c r="V264">
        <v>40093342</v>
      </c>
      <c r="X264">
        <v>8244232000105</v>
      </c>
      <c r="Z264" t="s">
        <v>3832</v>
      </c>
      <c r="AF264" t="s">
        <v>3833</v>
      </c>
      <c r="AL264" t="s">
        <v>105</v>
      </c>
      <c r="AM264" t="s">
        <v>106</v>
      </c>
      <c r="AN264" t="s">
        <v>159</v>
      </c>
      <c r="AO264" t="s">
        <v>3834</v>
      </c>
      <c r="AP264">
        <v>38064700</v>
      </c>
      <c r="AQ264" t="s">
        <v>876</v>
      </c>
      <c r="AR264" t="s">
        <v>3835</v>
      </c>
      <c r="AS264">
        <v>1200</v>
      </c>
      <c r="AU264" t="s">
        <v>108</v>
      </c>
    </row>
    <row r="265" spans="1:47" x14ac:dyDescent="0.25">
      <c r="A265" t="s">
        <v>5605</v>
      </c>
      <c r="B265">
        <v>28806264</v>
      </c>
      <c r="D265" t="s">
        <v>5542</v>
      </c>
      <c r="E265" t="s">
        <v>5541</v>
      </c>
      <c r="F265" t="s">
        <v>62</v>
      </c>
      <c r="G265">
        <v>45670</v>
      </c>
      <c r="I265">
        <v>45670.34888888889</v>
      </c>
      <c r="J265" t="s">
        <v>62</v>
      </c>
      <c r="K265" t="s">
        <v>101</v>
      </c>
      <c r="L265" t="s">
        <v>102</v>
      </c>
      <c r="M265" t="s">
        <v>103</v>
      </c>
      <c r="N265" t="s">
        <v>5000</v>
      </c>
      <c r="O265">
        <v>0</v>
      </c>
      <c r="S265" t="s">
        <v>104</v>
      </c>
      <c r="U265" t="s">
        <v>101</v>
      </c>
      <c r="V265">
        <v>41184339</v>
      </c>
      <c r="X265">
        <v>48068115000144</v>
      </c>
      <c r="AA265" t="s">
        <v>5242</v>
      </c>
      <c r="AF265" t="s">
        <v>5243</v>
      </c>
      <c r="AL265" t="s">
        <v>105</v>
      </c>
      <c r="AM265" t="s">
        <v>106</v>
      </c>
      <c r="AN265" t="s">
        <v>107</v>
      </c>
      <c r="AO265" t="s">
        <v>110</v>
      </c>
      <c r="AP265">
        <v>3240000</v>
      </c>
      <c r="AQ265" t="s">
        <v>5244</v>
      </c>
      <c r="AR265" t="s">
        <v>5245</v>
      </c>
      <c r="AS265">
        <v>206</v>
      </c>
      <c r="AU265" t="s">
        <v>108</v>
      </c>
    </row>
    <row r="266" spans="1:47" x14ac:dyDescent="0.25">
      <c r="A266" t="s">
        <v>5605</v>
      </c>
      <c r="B266">
        <v>28663310</v>
      </c>
      <c r="E266" t="s">
        <v>262</v>
      </c>
      <c r="F266" t="s">
        <v>62</v>
      </c>
      <c r="G266">
        <v>45663</v>
      </c>
      <c r="I266">
        <v>45663.376805555556</v>
      </c>
      <c r="J266" t="s">
        <v>62</v>
      </c>
      <c r="K266" t="s">
        <v>101</v>
      </c>
      <c r="L266" t="s">
        <v>102</v>
      </c>
      <c r="M266" t="s">
        <v>103</v>
      </c>
      <c r="N266" t="s">
        <v>4999</v>
      </c>
      <c r="O266">
        <v>0</v>
      </c>
      <c r="U266" t="s">
        <v>101</v>
      </c>
    </row>
    <row r="267" spans="1:47" x14ac:dyDescent="0.25">
      <c r="A267" t="s">
        <v>5605</v>
      </c>
      <c r="B267">
        <v>28806258</v>
      </c>
      <c r="D267" t="s">
        <v>5246</v>
      </c>
      <c r="E267" t="s">
        <v>5543</v>
      </c>
      <c r="F267" t="s">
        <v>62</v>
      </c>
      <c r="G267">
        <v>45670</v>
      </c>
      <c r="I267">
        <v>45670.348738425928</v>
      </c>
      <c r="J267" t="s">
        <v>62</v>
      </c>
      <c r="K267" t="s">
        <v>101</v>
      </c>
      <c r="L267" t="s">
        <v>102</v>
      </c>
      <c r="M267" t="s">
        <v>103</v>
      </c>
      <c r="N267" t="s">
        <v>5000</v>
      </c>
      <c r="O267">
        <v>0</v>
      </c>
      <c r="S267" t="s">
        <v>104</v>
      </c>
      <c r="U267" t="s">
        <v>101</v>
      </c>
      <c r="V267">
        <v>41184338</v>
      </c>
      <c r="X267">
        <v>35372894000125</v>
      </c>
      <c r="AA267" t="s">
        <v>5247</v>
      </c>
      <c r="AF267" t="s">
        <v>5248</v>
      </c>
      <c r="AL267" t="s">
        <v>105</v>
      </c>
      <c r="AM267" t="s">
        <v>106</v>
      </c>
      <c r="AN267" t="s">
        <v>107</v>
      </c>
      <c r="AO267" t="s">
        <v>110</v>
      </c>
      <c r="AP267">
        <v>3570400</v>
      </c>
      <c r="AQ267" t="s">
        <v>5249</v>
      </c>
      <c r="AR267" t="s">
        <v>5250</v>
      </c>
      <c r="AS267">
        <v>444</v>
      </c>
      <c r="AU267" t="s">
        <v>108</v>
      </c>
    </row>
    <row r="268" spans="1:47" x14ac:dyDescent="0.25">
      <c r="A268" t="s">
        <v>5605</v>
      </c>
      <c r="B268">
        <v>28817574</v>
      </c>
      <c r="D268" t="s">
        <v>5545</v>
      </c>
      <c r="E268" t="s">
        <v>5544</v>
      </c>
      <c r="F268" t="s">
        <v>62</v>
      </c>
      <c r="G268">
        <v>45670</v>
      </c>
      <c r="I268">
        <v>45670.550150462965</v>
      </c>
      <c r="J268" t="s">
        <v>62</v>
      </c>
      <c r="K268" t="s">
        <v>101</v>
      </c>
      <c r="L268" t="s">
        <v>102</v>
      </c>
      <c r="M268" t="s">
        <v>103</v>
      </c>
      <c r="N268" t="s">
        <v>5000</v>
      </c>
      <c r="O268">
        <v>0</v>
      </c>
      <c r="S268" t="s">
        <v>104</v>
      </c>
      <c r="U268" t="s">
        <v>101</v>
      </c>
      <c r="V268">
        <v>41184323</v>
      </c>
      <c r="X268">
        <v>12338019000121</v>
      </c>
      <c r="AA268" t="s">
        <v>5546</v>
      </c>
      <c r="AF268" t="s">
        <v>5547</v>
      </c>
      <c r="AL268" t="s">
        <v>105</v>
      </c>
      <c r="AM268" t="s">
        <v>106</v>
      </c>
      <c r="AN268" t="s">
        <v>107</v>
      </c>
      <c r="AO268" t="s">
        <v>1861</v>
      </c>
      <c r="AP268">
        <v>6807000</v>
      </c>
      <c r="AQ268" t="s">
        <v>3466</v>
      </c>
      <c r="AR268" t="s">
        <v>5548</v>
      </c>
      <c r="AS268">
        <v>1800</v>
      </c>
      <c r="AT268" t="s">
        <v>2161</v>
      </c>
      <c r="AU268" t="s">
        <v>108</v>
      </c>
    </row>
    <row r="269" spans="1:47" x14ac:dyDescent="0.25">
      <c r="A269" t="s">
        <v>5605</v>
      </c>
      <c r="B269">
        <v>28817565</v>
      </c>
      <c r="D269" t="s">
        <v>5622</v>
      </c>
      <c r="E269" t="s">
        <v>5623</v>
      </c>
      <c r="F269" t="s">
        <v>62</v>
      </c>
      <c r="G269">
        <v>45670</v>
      </c>
      <c r="I269">
        <v>45670.55</v>
      </c>
      <c r="J269" t="s">
        <v>62</v>
      </c>
      <c r="K269" t="s">
        <v>101</v>
      </c>
      <c r="L269" t="s">
        <v>102</v>
      </c>
      <c r="M269" t="s">
        <v>103</v>
      </c>
      <c r="N269" t="s">
        <v>5002</v>
      </c>
      <c r="O269">
        <v>0</v>
      </c>
      <c r="S269" t="s">
        <v>104</v>
      </c>
      <c r="U269" t="s">
        <v>101</v>
      </c>
      <c r="V269">
        <v>41184322</v>
      </c>
      <c r="X269">
        <v>25162806000107</v>
      </c>
      <c r="AA269" t="s">
        <v>5624</v>
      </c>
      <c r="AF269" t="s">
        <v>5625</v>
      </c>
      <c r="AL269" t="s">
        <v>105</v>
      </c>
      <c r="AM269" t="s">
        <v>106</v>
      </c>
      <c r="AN269" t="s">
        <v>107</v>
      </c>
      <c r="AO269" t="s">
        <v>3523</v>
      </c>
      <c r="AP269">
        <v>9320770</v>
      </c>
      <c r="AQ269" t="s">
        <v>5626</v>
      </c>
      <c r="AR269" t="s">
        <v>5627</v>
      </c>
      <c r="AS269">
        <v>341</v>
      </c>
      <c r="AT269" t="s">
        <v>5628</v>
      </c>
      <c r="AU269" t="s">
        <v>108</v>
      </c>
    </row>
    <row r="270" spans="1:47" x14ac:dyDescent="0.25">
      <c r="A270" t="s">
        <v>5605</v>
      </c>
      <c r="B270">
        <v>28817560</v>
      </c>
      <c r="D270" t="s">
        <v>5629</v>
      </c>
      <c r="E270" t="s">
        <v>5630</v>
      </c>
      <c r="F270" t="s">
        <v>62</v>
      </c>
      <c r="G270">
        <v>45670</v>
      </c>
      <c r="I270">
        <v>45670.549861111111</v>
      </c>
      <c r="J270" t="s">
        <v>62</v>
      </c>
      <c r="K270" t="s">
        <v>101</v>
      </c>
      <c r="L270" t="s">
        <v>102</v>
      </c>
      <c r="M270" t="s">
        <v>103</v>
      </c>
      <c r="N270" t="s">
        <v>5002</v>
      </c>
      <c r="O270">
        <v>0</v>
      </c>
      <c r="S270" t="s">
        <v>104</v>
      </c>
      <c r="U270" t="s">
        <v>101</v>
      </c>
      <c r="V270">
        <v>41184321</v>
      </c>
      <c r="X270">
        <v>30982363000130</v>
      </c>
      <c r="AA270" t="s">
        <v>5631</v>
      </c>
      <c r="AF270" t="s">
        <v>5632</v>
      </c>
      <c r="AL270" t="s">
        <v>105</v>
      </c>
      <c r="AM270" t="s">
        <v>106</v>
      </c>
      <c r="AN270" t="s">
        <v>107</v>
      </c>
      <c r="AO270" t="s">
        <v>5401</v>
      </c>
      <c r="AP270">
        <v>14300330</v>
      </c>
      <c r="AQ270" t="s">
        <v>199</v>
      </c>
      <c r="AR270" t="s">
        <v>5633</v>
      </c>
      <c r="AS270">
        <v>580</v>
      </c>
      <c r="AU270" t="s">
        <v>108</v>
      </c>
    </row>
    <row r="271" spans="1:47" x14ac:dyDescent="0.25">
      <c r="A271" t="s">
        <v>5605</v>
      </c>
      <c r="B271">
        <v>28817557</v>
      </c>
      <c r="D271" t="s">
        <v>5634</v>
      </c>
      <c r="E271" t="s">
        <v>5635</v>
      </c>
      <c r="F271" t="s">
        <v>62</v>
      </c>
      <c r="G271">
        <v>45670</v>
      </c>
      <c r="I271">
        <v>45670.549710648149</v>
      </c>
      <c r="J271" t="s">
        <v>62</v>
      </c>
      <c r="K271" t="s">
        <v>101</v>
      </c>
      <c r="L271" t="s">
        <v>102</v>
      </c>
      <c r="M271" t="s">
        <v>103</v>
      </c>
      <c r="N271" t="s">
        <v>5002</v>
      </c>
      <c r="O271">
        <v>0</v>
      </c>
      <c r="S271" t="s">
        <v>104</v>
      </c>
      <c r="U271" t="s">
        <v>101</v>
      </c>
      <c r="V271">
        <v>41184320</v>
      </c>
      <c r="X271">
        <v>9125108000185</v>
      </c>
      <c r="AA271" t="s">
        <v>5636</v>
      </c>
      <c r="AF271" t="s">
        <v>5637</v>
      </c>
      <c r="AL271" t="s">
        <v>105</v>
      </c>
      <c r="AM271" t="s">
        <v>106</v>
      </c>
      <c r="AN271" t="s">
        <v>107</v>
      </c>
      <c r="AO271" t="s">
        <v>1869</v>
      </c>
      <c r="AP271">
        <v>13566490</v>
      </c>
      <c r="AQ271" t="s">
        <v>1257</v>
      </c>
      <c r="AR271" t="s">
        <v>5638</v>
      </c>
      <c r="AS271">
        <v>635</v>
      </c>
      <c r="AT271" t="s">
        <v>5639</v>
      </c>
      <c r="AU271" t="s">
        <v>108</v>
      </c>
    </row>
    <row r="272" spans="1:47" x14ac:dyDescent="0.25">
      <c r="A272" t="s">
        <v>5605</v>
      </c>
      <c r="B272">
        <v>28817554</v>
      </c>
      <c r="D272" t="s">
        <v>5640</v>
      </c>
      <c r="E272" t="s">
        <v>5641</v>
      </c>
      <c r="F272" t="s">
        <v>62</v>
      </c>
      <c r="G272">
        <v>45670</v>
      </c>
      <c r="I272">
        <v>45670.549560185187</v>
      </c>
      <c r="J272" t="s">
        <v>62</v>
      </c>
      <c r="K272" t="s">
        <v>101</v>
      </c>
      <c r="L272" t="s">
        <v>102</v>
      </c>
      <c r="M272" t="s">
        <v>103</v>
      </c>
      <c r="N272" t="s">
        <v>5002</v>
      </c>
      <c r="O272">
        <v>0</v>
      </c>
      <c r="S272" t="s">
        <v>104</v>
      </c>
      <c r="U272" t="s">
        <v>101</v>
      </c>
      <c r="V272">
        <v>41184319</v>
      </c>
      <c r="X272">
        <v>13294506000100</v>
      </c>
      <c r="AA272" t="s">
        <v>5642</v>
      </c>
      <c r="AF272" t="s">
        <v>5643</v>
      </c>
      <c r="AL272" t="s">
        <v>105</v>
      </c>
      <c r="AM272" t="s">
        <v>106</v>
      </c>
      <c r="AN272" t="s">
        <v>107</v>
      </c>
      <c r="AO272" t="s">
        <v>1935</v>
      </c>
      <c r="AP272">
        <v>12946860</v>
      </c>
      <c r="AQ272" t="s">
        <v>5644</v>
      </c>
      <c r="AR272" t="s">
        <v>5645</v>
      </c>
      <c r="AS272">
        <v>30</v>
      </c>
      <c r="AU272" t="s">
        <v>108</v>
      </c>
    </row>
    <row r="273" spans="1:47" x14ac:dyDescent="0.25">
      <c r="A273" t="s">
        <v>5605</v>
      </c>
      <c r="B273">
        <v>28817550</v>
      </c>
      <c r="D273" t="s">
        <v>5646</v>
      </c>
      <c r="E273" t="s">
        <v>5647</v>
      </c>
      <c r="F273" t="s">
        <v>62</v>
      </c>
      <c r="G273">
        <v>45670</v>
      </c>
      <c r="I273">
        <v>45670.549421296295</v>
      </c>
      <c r="J273" t="s">
        <v>62</v>
      </c>
      <c r="K273" t="s">
        <v>101</v>
      </c>
      <c r="L273" t="s">
        <v>102</v>
      </c>
      <c r="M273" t="s">
        <v>103</v>
      </c>
      <c r="N273" t="s">
        <v>5002</v>
      </c>
      <c r="O273">
        <v>0</v>
      </c>
      <c r="S273" t="s">
        <v>104</v>
      </c>
      <c r="U273" t="s">
        <v>101</v>
      </c>
      <c r="V273">
        <v>41184318</v>
      </c>
      <c r="X273">
        <v>13144666000165</v>
      </c>
      <c r="AA273" t="s">
        <v>5648</v>
      </c>
      <c r="AF273" t="s">
        <v>5649</v>
      </c>
      <c r="AL273" t="s">
        <v>105</v>
      </c>
      <c r="AM273" t="s">
        <v>106</v>
      </c>
      <c r="AN273" t="s">
        <v>107</v>
      </c>
      <c r="AO273" t="s">
        <v>5401</v>
      </c>
      <c r="AP273">
        <v>14300254</v>
      </c>
      <c r="AQ273" t="s">
        <v>2448</v>
      </c>
      <c r="AR273" t="s">
        <v>5650</v>
      </c>
      <c r="AS273">
        <v>57</v>
      </c>
      <c r="AU273" t="s">
        <v>108</v>
      </c>
    </row>
    <row r="274" spans="1:47" x14ac:dyDescent="0.25">
      <c r="A274" t="s">
        <v>5605</v>
      </c>
      <c r="B274">
        <v>26698660</v>
      </c>
      <c r="D274" t="s">
        <v>3680</v>
      </c>
      <c r="E274" t="s">
        <v>4858</v>
      </c>
      <c r="F274" t="s">
        <v>62</v>
      </c>
      <c r="G274">
        <v>45569</v>
      </c>
      <c r="I274">
        <v>45569.422650462962</v>
      </c>
      <c r="J274" t="s">
        <v>1407</v>
      </c>
      <c r="K274" t="s">
        <v>101</v>
      </c>
      <c r="L274" t="s">
        <v>102</v>
      </c>
      <c r="M274" t="s">
        <v>103</v>
      </c>
      <c r="N274" t="s">
        <v>4911</v>
      </c>
      <c r="O274">
        <v>0</v>
      </c>
      <c r="S274" t="s">
        <v>104</v>
      </c>
      <c r="U274" t="s">
        <v>101</v>
      </c>
      <c r="V274">
        <v>39812900</v>
      </c>
      <c r="X274">
        <v>15630064000305</v>
      </c>
      <c r="Z274" t="s">
        <v>3681</v>
      </c>
      <c r="AB274">
        <v>5521986344401</v>
      </c>
      <c r="AF274" t="s">
        <v>3682</v>
      </c>
      <c r="AL274" t="s">
        <v>1410</v>
      </c>
      <c r="AM274" t="s">
        <v>106</v>
      </c>
      <c r="AN274" t="s">
        <v>613</v>
      </c>
      <c r="AO274" t="s">
        <v>3683</v>
      </c>
      <c r="AP274">
        <v>42600000</v>
      </c>
      <c r="AQ274" t="s">
        <v>161</v>
      </c>
      <c r="AR274" t="s">
        <v>3684</v>
      </c>
      <c r="AS274">
        <v>0</v>
      </c>
      <c r="AT274" t="s">
        <v>3685</v>
      </c>
      <c r="AU274" t="s">
        <v>1474</v>
      </c>
    </row>
    <row r="275" spans="1:47" x14ac:dyDescent="0.25">
      <c r="A275" t="s">
        <v>5605</v>
      </c>
      <c r="B275">
        <v>28586978</v>
      </c>
      <c r="D275" t="s">
        <v>246</v>
      </c>
      <c r="E275" t="s">
        <v>5556</v>
      </c>
      <c r="F275" t="s">
        <v>62</v>
      </c>
      <c r="G275">
        <v>45652</v>
      </c>
      <c r="I275">
        <v>45652.643611111111</v>
      </c>
      <c r="J275" t="s">
        <v>62</v>
      </c>
      <c r="K275" t="s">
        <v>101</v>
      </c>
      <c r="L275" t="s">
        <v>102</v>
      </c>
      <c r="M275" t="s">
        <v>103</v>
      </c>
      <c r="N275" t="s">
        <v>167</v>
      </c>
      <c r="O275">
        <v>0</v>
      </c>
      <c r="S275" t="s">
        <v>104</v>
      </c>
      <c r="U275" t="s">
        <v>101</v>
      </c>
      <c r="V275">
        <v>41056295</v>
      </c>
      <c r="X275">
        <v>21842740000145</v>
      </c>
      <c r="Z275" t="s">
        <v>4916</v>
      </c>
      <c r="AA275" t="s">
        <v>247</v>
      </c>
      <c r="AB275">
        <v>551938453638</v>
      </c>
      <c r="AF275" t="s">
        <v>248</v>
      </c>
      <c r="AL275" t="s">
        <v>119</v>
      </c>
      <c r="AM275" t="s">
        <v>106</v>
      </c>
      <c r="AN275" t="s">
        <v>107</v>
      </c>
      <c r="AO275" t="s">
        <v>249</v>
      </c>
      <c r="AP275">
        <v>13185345</v>
      </c>
      <c r="AQ275" t="s">
        <v>250</v>
      </c>
      <c r="AR275" t="s">
        <v>251</v>
      </c>
      <c r="AS275">
        <v>93</v>
      </c>
    </row>
    <row r="276" spans="1:47" x14ac:dyDescent="0.25">
      <c r="A276" t="s">
        <v>5605</v>
      </c>
      <c r="B276">
        <v>28663336</v>
      </c>
      <c r="E276" t="s">
        <v>195</v>
      </c>
      <c r="F276" t="s">
        <v>62</v>
      </c>
      <c r="G276">
        <v>45663</v>
      </c>
      <c r="I276">
        <v>45663.377430555556</v>
      </c>
      <c r="J276" t="s">
        <v>62</v>
      </c>
      <c r="K276" t="s">
        <v>101</v>
      </c>
      <c r="L276" t="s">
        <v>102</v>
      </c>
      <c r="M276" t="s">
        <v>103</v>
      </c>
      <c r="N276" t="s">
        <v>5606</v>
      </c>
      <c r="O276">
        <v>0</v>
      </c>
      <c r="U276" t="s">
        <v>101</v>
      </c>
    </row>
    <row r="277" spans="1:47" x14ac:dyDescent="0.25">
      <c r="A277" t="s">
        <v>5605</v>
      </c>
      <c r="B277">
        <v>28663391</v>
      </c>
      <c r="E277" t="s">
        <v>143</v>
      </c>
      <c r="F277" t="s">
        <v>62</v>
      </c>
      <c r="G277">
        <v>45663</v>
      </c>
      <c r="I277">
        <v>45663.37777777778</v>
      </c>
      <c r="J277" t="s">
        <v>62</v>
      </c>
      <c r="K277" t="s">
        <v>101</v>
      </c>
      <c r="L277" t="s">
        <v>102</v>
      </c>
      <c r="M277" t="s">
        <v>103</v>
      </c>
      <c r="N277" t="s">
        <v>5606</v>
      </c>
      <c r="O277">
        <v>0</v>
      </c>
      <c r="U277" t="s">
        <v>101</v>
      </c>
    </row>
    <row r="278" spans="1:47" x14ac:dyDescent="0.25">
      <c r="A278" t="s">
        <v>5605</v>
      </c>
      <c r="B278">
        <v>28806339</v>
      </c>
      <c r="D278" t="s">
        <v>5578</v>
      </c>
      <c r="E278" t="s">
        <v>5577</v>
      </c>
      <c r="F278" t="s">
        <v>62</v>
      </c>
      <c r="G278">
        <v>45670</v>
      </c>
      <c r="I278">
        <v>45670.351215277777</v>
      </c>
      <c r="J278" t="s">
        <v>62</v>
      </c>
      <c r="K278" t="s">
        <v>101</v>
      </c>
      <c r="L278" t="s">
        <v>102</v>
      </c>
      <c r="M278" t="s">
        <v>103</v>
      </c>
      <c r="N278" t="s">
        <v>167</v>
      </c>
      <c r="O278">
        <v>0</v>
      </c>
      <c r="S278" t="s">
        <v>104</v>
      </c>
      <c r="U278" t="s">
        <v>101</v>
      </c>
      <c r="V278">
        <v>41184353</v>
      </c>
      <c r="X278">
        <v>36907415000190</v>
      </c>
      <c r="Z278" t="s">
        <v>5155</v>
      </c>
      <c r="AF278" t="s">
        <v>5156</v>
      </c>
      <c r="AL278" t="s">
        <v>105</v>
      </c>
      <c r="AM278" t="s">
        <v>106</v>
      </c>
      <c r="AN278" t="s">
        <v>107</v>
      </c>
      <c r="AO278" t="s">
        <v>5157</v>
      </c>
      <c r="AP278">
        <v>13254206</v>
      </c>
      <c r="AQ278" t="s">
        <v>5158</v>
      </c>
      <c r="AR278" t="s">
        <v>5159</v>
      </c>
      <c r="AS278">
        <v>30</v>
      </c>
      <c r="AT278" t="s">
        <v>144</v>
      </c>
      <c r="AU278" t="s">
        <v>108</v>
      </c>
    </row>
    <row r="279" spans="1:47" x14ac:dyDescent="0.25">
      <c r="A279" t="s">
        <v>5605</v>
      </c>
      <c r="B279">
        <v>27501013</v>
      </c>
      <c r="D279" t="s">
        <v>3501</v>
      </c>
      <c r="E279" t="s">
        <v>3502</v>
      </c>
      <c r="F279" t="s">
        <v>62</v>
      </c>
      <c r="G279">
        <v>45602</v>
      </c>
      <c r="I279">
        <v>45602.742048611108</v>
      </c>
      <c r="J279" t="s">
        <v>62</v>
      </c>
      <c r="K279" t="s">
        <v>101</v>
      </c>
      <c r="L279" t="s">
        <v>102</v>
      </c>
      <c r="M279" t="s">
        <v>103</v>
      </c>
      <c r="N279" t="s">
        <v>4911</v>
      </c>
      <c r="O279">
        <v>0</v>
      </c>
      <c r="S279" t="s">
        <v>104</v>
      </c>
      <c r="U279" t="s">
        <v>101</v>
      </c>
      <c r="V279">
        <v>40466850</v>
      </c>
      <c r="X279">
        <v>18754827000156</v>
      </c>
      <c r="Z279" t="s">
        <v>3503</v>
      </c>
      <c r="AA279" t="s">
        <v>3504</v>
      </c>
      <c r="AB279">
        <v>5511954720898</v>
      </c>
      <c r="AF279" t="s">
        <v>3505</v>
      </c>
      <c r="AL279" t="s">
        <v>222</v>
      </c>
      <c r="AM279" t="s">
        <v>106</v>
      </c>
      <c r="AN279" t="s">
        <v>107</v>
      </c>
      <c r="AO279" t="s">
        <v>3506</v>
      </c>
      <c r="AP279">
        <v>13318344</v>
      </c>
      <c r="AQ279" t="s">
        <v>3507</v>
      </c>
      <c r="AR279" t="s">
        <v>3508</v>
      </c>
      <c r="AS279">
        <v>174</v>
      </c>
      <c r="AT279" t="s">
        <v>3509</v>
      </c>
      <c r="AU279" t="s">
        <v>108</v>
      </c>
    </row>
    <row r="280" spans="1:47" x14ac:dyDescent="0.25">
      <c r="A280" t="s">
        <v>5605</v>
      </c>
      <c r="B280">
        <v>27496889</v>
      </c>
      <c r="D280" t="s">
        <v>3780</v>
      </c>
      <c r="E280" t="s">
        <v>3781</v>
      </c>
      <c r="F280" t="s">
        <v>62</v>
      </c>
      <c r="G280">
        <v>45602</v>
      </c>
      <c r="I280">
        <v>45602.665185185186</v>
      </c>
      <c r="J280" t="s">
        <v>62</v>
      </c>
      <c r="K280" t="s">
        <v>101</v>
      </c>
      <c r="L280" t="s">
        <v>102</v>
      </c>
      <c r="M280" t="s">
        <v>103</v>
      </c>
      <c r="N280" t="s">
        <v>5016</v>
      </c>
      <c r="O280">
        <v>0</v>
      </c>
      <c r="S280" t="s">
        <v>104</v>
      </c>
      <c r="U280" t="s">
        <v>101</v>
      </c>
      <c r="V280">
        <v>40465174</v>
      </c>
      <c r="X280">
        <v>1623434000100</v>
      </c>
      <c r="Z280" t="s">
        <v>4842</v>
      </c>
      <c r="AA280" t="s">
        <v>3782</v>
      </c>
      <c r="AB280">
        <v>5541999942457</v>
      </c>
      <c r="AF280" t="s">
        <v>3783</v>
      </c>
      <c r="AL280" t="s">
        <v>222</v>
      </c>
      <c r="AM280" t="s">
        <v>106</v>
      </c>
      <c r="AN280" t="s">
        <v>315</v>
      </c>
      <c r="AO280" t="s">
        <v>1823</v>
      </c>
      <c r="AP280">
        <v>83055400</v>
      </c>
      <c r="AQ280" t="s">
        <v>3784</v>
      </c>
      <c r="AR280" t="s">
        <v>3785</v>
      </c>
      <c r="AS280">
        <v>1475</v>
      </c>
      <c r="AT280" t="s">
        <v>3786</v>
      </c>
      <c r="AU280" t="s">
        <v>108</v>
      </c>
    </row>
    <row r="281" spans="1:47" x14ac:dyDescent="0.25">
      <c r="A281" t="s">
        <v>5605</v>
      </c>
      <c r="B281">
        <v>28663250</v>
      </c>
      <c r="E281" t="s">
        <v>177</v>
      </c>
      <c r="F281" t="s">
        <v>62</v>
      </c>
      <c r="G281">
        <v>45663</v>
      </c>
      <c r="I281">
        <v>45663.37605324074</v>
      </c>
      <c r="J281" t="s">
        <v>62</v>
      </c>
      <c r="K281" t="s">
        <v>101</v>
      </c>
      <c r="L281" t="s">
        <v>102</v>
      </c>
      <c r="M281" t="s">
        <v>103</v>
      </c>
      <c r="N281" t="s">
        <v>167</v>
      </c>
      <c r="O281">
        <v>0</v>
      </c>
      <c r="U281" t="s">
        <v>101</v>
      </c>
    </row>
    <row r="282" spans="1:47" x14ac:dyDescent="0.25">
      <c r="A282" t="s">
        <v>5605</v>
      </c>
      <c r="B282">
        <v>27529873</v>
      </c>
      <c r="D282" t="s">
        <v>1591</v>
      </c>
      <c r="E282" t="s">
        <v>1592</v>
      </c>
      <c r="F282" t="s">
        <v>62</v>
      </c>
      <c r="G282">
        <v>45603</v>
      </c>
      <c r="I282">
        <v>45603.733402777776</v>
      </c>
      <c r="J282" t="s">
        <v>62</v>
      </c>
      <c r="K282" t="s">
        <v>101</v>
      </c>
      <c r="L282" t="s">
        <v>102</v>
      </c>
      <c r="M282" t="s">
        <v>103</v>
      </c>
      <c r="N282" t="s">
        <v>4911</v>
      </c>
      <c r="O282">
        <v>0</v>
      </c>
      <c r="S282" t="s">
        <v>104</v>
      </c>
      <c r="U282" t="s">
        <v>101</v>
      </c>
      <c r="V282">
        <v>40491468</v>
      </c>
      <c r="X282">
        <v>15772799000101</v>
      </c>
      <c r="Z282" t="s">
        <v>1593</v>
      </c>
      <c r="AB282">
        <v>5521974913701</v>
      </c>
      <c r="AF282" t="s">
        <v>1594</v>
      </c>
      <c r="AL282" t="s">
        <v>222</v>
      </c>
      <c r="AM282" t="s">
        <v>106</v>
      </c>
      <c r="AN282" t="s">
        <v>148</v>
      </c>
      <c r="AO282" t="s">
        <v>149</v>
      </c>
      <c r="AP282">
        <v>20251440</v>
      </c>
      <c r="AQ282" t="s">
        <v>1595</v>
      </c>
      <c r="AR282" t="s">
        <v>1596</v>
      </c>
      <c r="AS282">
        <v>66</v>
      </c>
      <c r="AT282" t="s">
        <v>1597</v>
      </c>
      <c r="AU282" t="s">
        <v>258</v>
      </c>
    </row>
    <row r="283" spans="1:47" x14ac:dyDescent="0.25">
      <c r="A283" t="s">
        <v>5605</v>
      </c>
      <c r="B283">
        <v>28614612</v>
      </c>
      <c r="D283" t="s">
        <v>1692</v>
      </c>
      <c r="E283" t="s">
        <v>1693</v>
      </c>
      <c r="F283" t="s">
        <v>62</v>
      </c>
      <c r="G283">
        <v>45656</v>
      </c>
      <c r="I283">
        <v>45656.7106712963</v>
      </c>
      <c r="J283" t="s">
        <v>62</v>
      </c>
      <c r="K283" t="s">
        <v>101</v>
      </c>
      <c r="L283" t="s">
        <v>102</v>
      </c>
      <c r="M283" t="s">
        <v>103</v>
      </c>
      <c r="N283" t="s">
        <v>4911</v>
      </c>
      <c r="O283">
        <v>0</v>
      </c>
      <c r="S283" t="s">
        <v>104</v>
      </c>
      <c r="U283" t="s">
        <v>101</v>
      </c>
      <c r="V283">
        <v>41071920</v>
      </c>
      <c r="X283">
        <v>28600914000102</v>
      </c>
      <c r="Z283" t="s">
        <v>1694</v>
      </c>
      <c r="AA283" t="s">
        <v>1695</v>
      </c>
      <c r="AB283">
        <v>552122833511</v>
      </c>
      <c r="AF283" t="s">
        <v>1696</v>
      </c>
      <c r="AL283" t="s">
        <v>119</v>
      </c>
      <c r="AM283" t="s">
        <v>106</v>
      </c>
      <c r="AN283" t="s">
        <v>148</v>
      </c>
      <c r="AO283" t="s">
        <v>149</v>
      </c>
      <c r="AP283">
        <v>20921030</v>
      </c>
      <c r="AQ283" t="s">
        <v>1697</v>
      </c>
      <c r="AR283" t="s">
        <v>1698</v>
      </c>
      <c r="AS283">
        <v>335</v>
      </c>
      <c r="AT283" t="s">
        <v>1699</v>
      </c>
    </row>
    <row r="284" spans="1:47" x14ac:dyDescent="0.25">
      <c r="A284" t="s">
        <v>5605</v>
      </c>
      <c r="B284">
        <v>28614557</v>
      </c>
      <c r="D284" t="s">
        <v>1835</v>
      </c>
      <c r="E284" t="s">
        <v>1836</v>
      </c>
      <c r="F284" t="s">
        <v>62</v>
      </c>
      <c r="G284">
        <v>45656</v>
      </c>
      <c r="I284">
        <v>45656.707557870373</v>
      </c>
      <c r="J284" t="s">
        <v>62</v>
      </c>
      <c r="K284" t="s">
        <v>101</v>
      </c>
      <c r="L284" t="s">
        <v>102</v>
      </c>
      <c r="M284" t="s">
        <v>103</v>
      </c>
      <c r="N284" t="s">
        <v>167</v>
      </c>
      <c r="O284">
        <v>0</v>
      </c>
      <c r="S284" t="s">
        <v>104</v>
      </c>
      <c r="U284" t="s">
        <v>101</v>
      </c>
      <c r="V284">
        <v>41071887</v>
      </c>
      <c r="X284">
        <v>2559947000596</v>
      </c>
      <c r="Z284" t="s">
        <v>1837</v>
      </c>
      <c r="AF284" t="s">
        <v>1838</v>
      </c>
      <c r="AL284" t="s">
        <v>119</v>
      </c>
      <c r="AM284" t="s">
        <v>106</v>
      </c>
      <c r="AN284" t="s">
        <v>440</v>
      </c>
      <c r="AO284" t="s">
        <v>441</v>
      </c>
      <c r="AP284">
        <v>89052270</v>
      </c>
      <c r="AQ284" t="s">
        <v>1839</v>
      </c>
      <c r="AR284" t="s">
        <v>1840</v>
      </c>
      <c r="AS284">
        <v>185</v>
      </c>
    </row>
    <row r="285" spans="1:47" x14ac:dyDescent="0.25">
      <c r="A285" t="s">
        <v>5605</v>
      </c>
      <c r="B285">
        <v>28597240</v>
      </c>
      <c r="D285" t="s">
        <v>3155</v>
      </c>
      <c r="E285" t="s">
        <v>3156</v>
      </c>
      <c r="F285" t="s">
        <v>254</v>
      </c>
      <c r="G285">
        <v>45653</v>
      </c>
      <c r="I285">
        <v>45653.669537037036</v>
      </c>
      <c r="J285" t="s">
        <v>254</v>
      </c>
      <c r="K285" t="s">
        <v>101</v>
      </c>
      <c r="L285" t="s">
        <v>102</v>
      </c>
      <c r="M285" t="s">
        <v>103</v>
      </c>
      <c r="N285" t="s">
        <v>5002</v>
      </c>
      <c r="O285">
        <v>0</v>
      </c>
      <c r="P285" t="s">
        <v>3157</v>
      </c>
      <c r="S285" t="s">
        <v>104</v>
      </c>
      <c r="U285" t="s">
        <v>101</v>
      </c>
      <c r="V285">
        <v>41060805</v>
      </c>
      <c r="X285">
        <v>22222222222222</v>
      </c>
      <c r="AA285" t="s">
        <v>178</v>
      </c>
      <c r="AL285" t="s">
        <v>256</v>
      </c>
      <c r="AU285" t="s">
        <v>108</v>
      </c>
    </row>
    <row r="286" spans="1:47" x14ac:dyDescent="0.25">
      <c r="A286" t="s">
        <v>5605</v>
      </c>
      <c r="B286">
        <v>28589243</v>
      </c>
      <c r="D286" t="s">
        <v>2497</v>
      </c>
      <c r="E286" t="s">
        <v>2498</v>
      </c>
      <c r="F286" t="s">
        <v>62</v>
      </c>
      <c r="G286">
        <v>45652</v>
      </c>
      <c r="I286">
        <v>45652.729849537034</v>
      </c>
      <c r="J286" t="s">
        <v>62</v>
      </c>
      <c r="K286" t="s">
        <v>101</v>
      </c>
      <c r="L286" t="s">
        <v>102</v>
      </c>
      <c r="M286" t="s">
        <v>103</v>
      </c>
      <c r="N286" t="s">
        <v>4911</v>
      </c>
      <c r="O286">
        <v>0</v>
      </c>
      <c r="S286" t="s">
        <v>104</v>
      </c>
      <c r="U286" t="s">
        <v>101</v>
      </c>
      <c r="V286">
        <v>41057076</v>
      </c>
      <c r="X286">
        <v>9273196000162</v>
      </c>
      <c r="Z286" t="s">
        <v>2499</v>
      </c>
      <c r="AA286" t="s">
        <v>2500</v>
      </c>
      <c r="AB286">
        <v>551921130683</v>
      </c>
      <c r="AF286" t="s">
        <v>2501</v>
      </c>
      <c r="AL286" t="s">
        <v>119</v>
      </c>
      <c r="AM286" t="s">
        <v>106</v>
      </c>
      <c r="AN286" t="s">
        <v>107</v>
      </c>
      <c r="AO286" t="s">
        <v>1119</v>
      </c>
      <c r="AP286">
        <v>13487160</v>
      </c>
      <c r="AQ286" t="s">
        <v>2502</v>
      </c>
      <c r="AR286" t="s">
        <v>2503</v>
      </c>
      <c r="AS286">
        <v>1207</v>
      </c>
    </row>
    <row r="287" spans="1:47" x14ac:dyDescent="0.25">
      <c r="A287" t="s">
        <v>5605</v>
      </c>
      <c r="B287">
        <v>28587453</v>
      </c>
      <c r="D287" t="s">
        <v>3212</v>
      </c>
      <c r="E287" t="s">
        <v>4995</v>
      </c>
      <c r="F287" t="s">
        <v>62</v>
      </c>
      <c r="G287">
        <v>45652</v>
      </c>
      <c r="I287">
        <v>45652.657442129632</v>
      </c>
      <c r="J287" t="s">
        <v>62</v>
      </c>
      <c r="K287" t="s">
        <v>101</v>
      </c>
      <c r="L287" t="s">
        <v>102</v>
      </c>
      <c r="M287" t="s">
        <v>103</v>
      </c>
      <c r="N287" t="s">
        <v>4999</v>
      </c>
      <c r="O287">
        <v>0</v>
      </c>
      <c r="S287" t="s">
        <v>104</v>
      </c>
      <c r="U287" t="s">
        <v>101</v>
      </c>
      <c r="V287">
        <v>41050662</v>
      </c>
      <c r="X287">
        <v>5353545001762</v>
      </c>
      <c r="Z287" t="s">
        <v>5073</v>
      </c>
      <c r="AA287" t="s">
        <v>3213</v>
      </c>
      <c r="AB287">
        <v>558530319999</v>
      </c>
      <c r="AF287" t="s">
        <v>3214</v>
      </c>
      <c r="AL287" t="s">
        <v>119</v>
      </c>
      <c r="AM287" t="s">
        <v>106</v>
      </c>
      <c r="AN287" t="s">
        <v>148</v>
      </c>
      <c r="AO287" t="s">
        <v>1601</v>
      </c>
      <c r="AP287">
        <v>27940050</v>
      </c>
      <c r="AQ287" t="s">
        <v>3215</v>
      </c>
      <c r="AR287" t="s">
        <v>3216</v>
      </c>
      <c r="AS287">
        <v>130</v>
      </c>
    </row>
    <row r="288" spans="1:47" x14ac:dyDescent="0.25">
      <c r="A288" t="s">
        <v>5605</v>
      </c>
      <c r="B288">
        <v>26698824</v>
      </c>
      <c r="D288" t="s">
        <v>3613</v>
      </c>
      <c r="E288" t="s">
        <v>4890</v>
      </c>
      <c r="F288" t="s">
        <v>62</v>
      </c>
      <c r="G288">
        <v>45569</v>
      </c>
      <c r="I288">
        <v>45569.426006944443</v>
      </c>
      <c r="J288" t="s">
        <v>1407</v>
      </c>
      <c r="K288" t="s">
        <v>101</v>
      </c>
      <c r="L288" t="s">
        <v>102</v>
      </c>
      <c r="M288" t="s">
        <v>103</v>
      </c>
      <c r="N288" t="s">
        <v>155</v>
      </c>
      <c r="O288">
        <v>0</v>
      </c>
      <c r="S288" t="s">
        <v>104</v>
      </c>
      <c r="U288" t="s">
        <v>101</v>
      </c>
      <c r="V288">
        <v>39815531</v>
      </c>
      <c r="X288">
        <v>33139676000110</v>
      </c>
      <c r="Z288" t="s">
        <v>3614</v>
      </c>
      <c r="AL288" t="s">
        <v>1410</v>
      </c>
      <c r="AM288" t="s">
        <v>106</v>
      </c>
      <c r="AN288" t="s">
        <v>148</v>
      </c>
      <c r="AO288" t="s">
        <v>149</v>
      </c>
      <c r="AP288">
        <v>22270010</v>
      </c>
      <c r="AQ288" t="s">
        <v>150</v>
      </c>
      <c r="AR288" t="s">
        <v>3615</v>
      </c>
      <c r="AS288">
        <v>422</v>
      </c>
      <c r="AU288" t="s">
        <v>258</v>
      </c>
    </row>
    <row r="289" spans="1:47" x14ac:dyDescent="0.25">
      <c r="A289" t="s">
        <v>5605</v>
      </c>
      <c r="B289">
        <v>28767584</v>
      </c>
      <c r="E289" t="s">
        <v>5003</v>
      </c>
      <c r="F289" t="s">
        <v>62</v>
      </c>
      <c r="G289">
        <v>45666</v>
      </c>
      <c r="I289">
        <v>45666.672222222223</v>
      </c>
      <c r="J289" t="s">
        <v>62</v>
      </c>
      <c r="K289" t="s">
        <v>101</v>
      </c>
      <c r="L289" t="s">
        <v>102</v>
      </c>
      <c r="M289" t="s">
        <v>103</v>
      </c>
      <c r="N289" t="s">
        <v>4999</v>
      </c>
      <c r="O289">
        <v>0</v>
      </c>
      <c r="U289" t="s">
        <v>101</v>
      </c>
    </row>
    <row r="290" spans="1:47" x14ac:dyDescent="0.25">
      <c r="A290" t="s">
        <v>5605</v>
      </c>
      <c r="B290">
        <v>28767581</v>
      </c>
      <c r="E290" t="s">
        <v>5004</v>
      </c>
      <c r="F290" t="s">
        <v>62</v>
      </c>
      <c r="G290">
        <v>45666</v>
      </c>
      <c r="I290">
        <v>45666.6721412037</v>
      </c>
      <c r="J290" t="s">
        <v>62</v>
      </c>
      <c r="K290" t="s">
        <v>101</v>
      </c>
      <c r="L290" t="s">
        <v>102</v>
      </c>
      <c r="M290" t="s">
        <v>103</v>
      </c>
      <c r="N290" t="s">
        <v>4999</v>
      </c>
      <c r="O290">
        <v>0</v>
      </c>
      <c r="U290" t="s">
        <v>101</v>
      </c>
    </row>
    <row r="291" spans="1:47" x14ac:dyDescent="0.25">
      <c r="A291" t="s">
        <v>5605</v>
      </c>
      <c r="B291">
        <v>28767560</v>
      </c>
      <c r="E291" t="s">
        <v>5005</v>
      </c>
      <c r="F291" t="s">
        <v>62</v>
      </c>
      <c r="G291">
        <v>45666</v>
      </c>
      <c r="I291">
        <v>45666.671805555554</v>
      </c>
      <c r="J291" t="s">
        <v>62</v>
      </c>
      <c r="K291" t="s">
        <v>101</v>
      </c>
      <c r="L291" t="s">
        <v>102</v>
      </c>
      <c r="M291" t="s">
        <v>103</v>
      </c>
      <c r="N291" t="s">
        <v>4999</v>
      </c>
      <c r="O291">
        <v>0</v>
      </c>
      <c r="U291" t="s">
        <v>101</v>
      </c>
    </row>
    <row r="292" spans="1:47" x14ac:dyDescent="0.25">
      <c r="A292" t="s">
        <v>5605</v>
      </c>
      <c r="B292">
        <v>28663905</v>
      </c>
      <c r="D292" t="s">
        <v>180</v>
      </c>
      <c r="E292" t="s">
        <v>181</v>
      </c>
      <c r="F292" t="s">
        <v>62</v>
      </c>
      <c r="G292">
        <v>45663</v>
      </c>
      <c r="I292">
        <v>45663.388912037037</v>
      </c>
      <c r="J292" t="s">
        <v>62</v>
      </c>
      <c r="K292" t="s">
        <v>101</v>
      </c>
      <c r="L292" t="s">
        <v>102</v>
      </c>
      <c r="M292" t="s">
        <v>103</v>
      </c>
      <c r="N292" t="s">
        <v>4999</v>
      </c>
      <c r="O292">
        <v>0</v>
      </c>
      <c r="S292" t="s">
        <v>104</v>
      </c>
      <c r="U292" t="s">
        <v>101</v>
      </c>
      <c r="V292">
        <v>41071441</v>
      </c>
      <c r="X292">
        <v>33130543002207</v>
      </c>
      <c r="Z292" t="s">
        <v>182</v>
      </c>
      <c r="AA292" t="s">
        <v>183</v>
      </c>
      <c r="AF292" t="s">
        <v>184</v>
      </c>
      <c r="AL292" t="s">
        <v>119</v>
      </c>
      <c r="AM292" t="s">
        <v>106</v>
      </c>
      <c r="AN292" t="s">
        <v>148</v>
      </c>
      <c r="AO292" t="s">
        <v>149</v>
      </c>
      <c r="AP292">
        <v>23065481</v>
      </c>
      <c r="AQ292" t="s">
        <v>185</v>
      </c>
      <c r="AR292" t="s">
        <v>186</v>
      </c>
      <c r="AS292">
        <v>50800</v>
      </c>
      <c r="AT292" t="s">
        <v>187</v>
      </c>
    </row>
    <row r="293" spans="1:47" x14ac:dyDescent="0.25">
      <c r="A293" t="s">
        <v>5605</v>
      </c>
      <c r="B293">
        <v>26698673</v>
      </c>
      <c r="D293" t="s">
        <v>3733</v>
      </c>
      <c r="E293" t="s">
        <v>4862</v>
      </c>
      <c r="F293" t="s">
        <v>62</v>
      </c>
      <c r="G293">
        <v>45569</v>
      </c>
      <c r="I293">
        <v>45569.422789351855</v>
      </c>
      <c r="J293" t="s">
        <v>1407</v>
      </c>
      <c r="K293" t="s">
        <v>101</v>
      </c>
      <c r="L293" t="s">
        <v>102</v>
      </c>
      <c r="M293" t="s">
        <v>103</v>
      </c>
      <c r="N293" t="s">
        <v>4911</v>
      </c>
      <c r="O293">
        <v>0</v>
      </c>
      <c r="S293" t="s">
        <v>104</v>
      </c>
      <c r="U293" t="s">
        <v>101</v>
      </c>
      <c r="V293">
        <v>39813090</v>
      </c>
      <c r="X293">
        <v>43637214000186</v>
      </c>
      <c r="Z293" t="s">
        <v>3734</v>
      </c>
      <c r="AA293" t="s">
        <v>3735</v>
      </c>
      <c r="AB293">
        <v>552139936401</v>
      </c>
      <c r="AC293" t="s">
        <v>3736</v>
      </c>
      <c r="AF293" t="s">
        <v>3737</v>
      </c>
      <c r="AL293" t="s">
        <v>1410</v>
      </c>
      <c r="AU293" t="s">
        <v>1474</v>
      </c>
    </row>
    <row r="294" spans="1:47" x14ac:dyDescent="0.25">
      <c r="A294" t="s">
        <v>5605</v>
      </c>
      <c r="B294">
        <v>27488634</v>
      </c>
      <c r="D294" t="s">
        <v>3800</v>
      </c>
      <c r="E294" t="s">
        <v>4996</v>
      </c>
      <c r="F294" t="s">
        <v>62</v>
      </c>
      <c r="G294">
        <v>45602</v>
      </c>
      <c r="I294">
        <v>45602.493831018517</v>
      </c>
      <c r="J294" t="s">
        <v>254</v>
      </c>
      <c r="K294" t="s">
        <v>101</v>
      </c>
      <c r="L294" t="s">
        <v>102</v>
      </c>
      <c r="M294" t="s">
        <v>103</v>
      </c>
      <c r="N294" t="s">
        <v>4999</v>
      </c>
      <c r="O294">
        <v>0</v>
      </c>
      <c r="S294" t="s">
        <v>104</v>
      </c>
      <c r="U294" t="s">
        <v>101</v>
      </c>
      <c r="V294">
        <v>40461944</v>
      </c>
      <c r="X294">
        <v>26595181000130</v>
      </c>
      <c r="Z294" t="s">
        <v>3801</v>
      </c>
      <c r="AF294" t="s">
        <v>3802</v>
      </c>
      <c r="AL294" t="s">
        <v>222</v>
      </c>
      <c r="AM294" t="s">
        <v>106</v>
      </c>
      <c r="AN294" t="s">
        <v>138</v>
      </c>
      <c r="AO294" t="s">
        <v>3803</v>
      </c>
      <c r="AP294">
        <v>78319000</v>
      </c>
      <c r="AQ294" t="s">
        <v>3804</v>
      </c>
      <c r="AR294" t="s">
        <v>3805</v>
      </c>
      <c r="AS294">
        <v>0</v>
      </c>
      <c r="AU294" t="s">
        <v>108</v>
      </c>
    </row>
    <row r="295" spans="1:47" x14ac:dyDescent="0.25">
      <c r="A295" t="s">
        <v>5605</v>
      </c>
      <c r="B295">
        <v>26698639</v>
      </c>
      <c r="D295" t="s">
        <v>3842</v>
      </c>
      <c r="E295" t="s">
        <v>4854</v>
      </c>
      <c r="F295" t="s">
        <v>62</v>
      </c>
      <c r="G295">
        <v>45569</v>
      </c>
      <c r="I295">
        <v>45569.422372685185</v>
      </c>
      <c r="J295" t="s">
        <v>1407</v>
      </c>
      <c r="K295" t="s">
        <v>101</v>
      </c>
      <c r="L295" t="s">
        <v>102</v>
      </c>
      <c r="M295" t="s">
        <v>103</v>
      </c>
      <c r="N295" t="s">
        <v>4999</v>
      </c>
      <c r="O295">
        <v>0</v>
      </c>
      <c r="S295" t="s">
        <v>104</v>
      </c>
      <c r="U295" t="s">
        <v>101</v>
      </c>
      <c r="V295">
        <v>39812790</v>
      </c>
      <c r="X295">
        <v>46948287000187</v>
      </c>
      <c r="Z295" t="s">
        <v>3843</v>
      </c>
      <c r="AF295" t="s">
        <v>3844</v>
      </c>
      <c r="AL295" t="s">
        <v>1410</v>
      </c>
      <c r="AM295" t="s">
        <v>106</v>
      </c>
      <c r="AN295" t="s">
        <v>107</v>
      </c>
      <c r="AO295" t="s">
        <v>274</v>
      </c>
      <c r="AP295">
        <v>15803155</v>
      </c>
      <c r="AQ295" t="s">
        <v>3845</v>
      </c>
      <c r="AR295" t="s">
        <v>3846</v>
      </c>
      <c r="AS295">
        <v>665</v>
      </c>
      <c r="AU295" t="s">
        <v>108</v>
      </c>
    </row>
    <row r="296" spans="1:47" x14ac:dyDescent="0.25">
      <c r="A296" t="s">
        <v>5605</v>
      </c>
      <c r="B296">
        <v>27562650</v>
      </c>
      <c r="D296" t="s">
        <v>3616</v>
      </c>
      <c r="E296" t="s">
        <v>3617</v>
      </c>
      <c r="F296" t="s">
        <v>62</v>
      </c>
      <c r="G296">
        <v>45604</v>
      </c>
      <c r="I296">
        <v>45604.708703703705</v>
      </c>
      <c r="J296" t="s">
        <v>62</v>
      </c>
      <c r="K296" t="s">
        <v>101</v>
      </c>
      <c r="L296" t="s">
        <v>102</v>
      </c>
      <c r="M296" t="s">
        <v>103</v>
      </c>
      <c r="N296" t="s">
        <v>4911</v>
      </c>
      <c r="O296">
        <v>0</v>
      </c>
      <c r="S296" t="s">
        <v>104</v>
      </c>
      <c r="U296" t="s">
        <v>101</v>
      </c>
      <c r="V296">
        <v>40508511</v>
      </c>
      <c r="X296">
        <v>4585532000199</v>
      </c>
      <c r="Z296" t="s">
        <v>3618</v>
      </c>
      <c r="AA296" t="s">
        <v>3619</v>
      </c>
      <c r="AF296" t="s">
        <v>3620</v>
      </c>
      <c r="AL296" t="s">
        <v>222</v>
      </c>
      <c r="AM296" t="s">
        <v>106</v>
      </c>
      <c r="AN296" t="s">
        <v>613</v>
      </c>
      <c r="AO296" t="s">
        <v>2398</v>
      </c>
      <c r="AP296">
        <v>42816210</v>
      </c>
      <c r="AQ296" t="s">
        <v>3621</v>
      </c>
      <c r="AR296" t="s">
        <v>3622</v>
      </c>
      <c r="AS296">
        <v>245</v>
      </c>
      <c r="AU296" t="s">
        <v>108</v>
      </c>
    </row>
    <row r="297" spans="1:47" x14ac:dyDescent="0.25">
      <c r="A297" t="s">
        <v>5605</v>
      </c>
      <c r="B297">
        <v>27500708</v>
      </c>
      <c r="D297" t="s">
        <v>3518</v>
      </c>
      <c r="E297" t="s">
        <v>3519</v>
      </c>
      <c r="F297" t="s">
        <v>62</v>
      </c>
      <c r="G297">
        <v>45602</v>
      </c>
      <c r="I297">
        <v>45602.735486111109</v>
      </c>
      <c r="J297" t="s">
        <v>62</v>
      </c>
      <c r="K297" t="s">
        <v>101</v>
      </c>
      <c r="L297" t="s">
        <v>102</v>
      </c>
      <c r="M297" t="s">
        <v>103</v>
      </c>
      <c r="N297" t="s">
        <v>4911</v>
      </c>
      <c r="O297">
        <v>0</v>
      </c>
      <c r="S297" t="s">
        <v>104</v>
      </c>
      <c r="U297" t="s">
        <v>101</v>
      </c>
      <c r="V297">
        <v>40466743</v>
      </c>
      <c r="X297">
        <v>47854831002057</v>
      </c>
      <c r="Z297" t="s">
        <v>3520</v>
      </c>
      <c r="AA297" t="s">
        <v>3521</v>
      </c>
      <c r="AB297">
        <v>551136125600</v>
      </c>
      <c r="AF297" t="s">
        <v>3522</v>
      </c>
      <c r="AL297" t="s">
        <v>222</v>
      </c>
      <c r="AM297" t="s">
        <v>106</v>
      </c>
      <c r="AN297" t="s">
        <v>107</v>
      </c>
      <c r="AO297" t="s">
        <v>3523</v>
      </c>
      <c r="AP297">
        <v>9380000</v>
      </c>
      <c r="AQ297" t="s">
        <v>3524</v>
      </c>
      <c r="AR297" t="s">
        <v>3525</v>
      </c>
      <c r="AS297">
        <v>1240</v>
      </c>
      <c r="AU297" t="s">
        <v>108</v>
      </c>
    </row>
    <row r="298" spans="1:47" x14ac:dyDescent="0.25">
      <c r="A298" t="s">
        <v>5605</v>
      </c>
      <c r="B298">
        <v>27487560</v>
      </c>
      <c r="D298" t="s">
        <v>3449</v>
      </c>
      <c r="E298" t="s">
        <v>3450</v>
      </c>
      <c r="F298" t="s">
        <v>62</v>
      </c>
      <c r="G298">
        <v>45602</v>
      </c>
      <c r="I298">
        <v>45602.472384259258</v>
      </c>
      <c r="J298" t="s">
        <v>254</v>
      </c>
      <c r="K298" t="s">
        <v>101</v>
      </c>
      <c r="L298" t="s">
        <v>102</v>
      </c>
      <c r="M298" t="s">
        <v>103</v>
      </c>
      <c r="N298" t="s">
        <v>4999</v>
      </c>
      <c r="O298">
        <v>0</v>
      </c>
      <c r="S298" t="s">
        <v>104</v>
      </c>
      <c r="U298" t="s">
        <v>101</v>
      </c>
      <c r="V298">
        <v>40461274</v>
      </c>
      <c r="X298">
        <v>1730550000129</v>
      </c>
      <c r="Z298" t="s">
        <v>3451</v>
      </c>
      <c r="AA298" t="s">
        <v>4961</v>
      </c>
      <c r="AB298">
        <v>5544997193408</v>
      </c>
      <c r="AF298" t="s">
        <v>3452</v>
      </c>
      <c r="AL298" t="s">
        <v>222</v>
      </c>
      <c r="AM298" t="s">
        <v>106</v>
      </c>
      <c r="AN298" t="s">
        <v>315</v>
      </c>
      <c r="AO298" t="s">
        <v>3453</v>
      </c>
      <c r="AP298">
        <v>87180000</v>
      </c>
      <c r="AQ298" t="s">
        <v>3454</v>
      </c>
      <c r="AR298" t="s">
        <v>3455</v>
      </c>
      <c r="AS298">
        <v>850</v>
      </c>
      <c r="AU298" t="s">
        <v>258</v>
      </c>
    </row>
    <row r="299" spans="1:47" x14ac:dyDescent="0.25">
      <c r="A299" t="s">
        <v>5605</v>
      </c>
      <c r="B299">
        <v>28582846</v>
      </c>
      <c r="D299" t="s">
        <v>2973</v>
      </c>
      <c r="E299" t="s">
        <v>2974</v>
      </c>
      <c r="F299" t="s">
        <v>255</v>
      </c>
      <c r="G299">
        <v>45652</v>
      </c>
      <c r="I299">
        <v>45652.586006944446</v>
      </c>
      <c r="J299" t="s">
        <v>255</v>
      </c>
      <c r="K299" t="s">
        <v>101</v>
      </c>
      <c r="L299" t="s">
        <v>102</v>
      </c>
      <c r="M299" t="s">
        <v>103</v>
      </c>
      <c r="N299" t="s">
        <v>4999</v>
      </c>
      <c r="O299">
        <v>0</v>
      </c>
      <c r="S299" t="s">
        <v>104</v>
      </c>
      <c r="U299" t="s">
        <v>101</v>
      </c>
      <c r="V299">
        <v>41053145</v>
      </c>
      <c r="X299">
        <v>30740838000182</v>
      </c>
      <c r="Z299" t="s">
        <v>2975</v>
      </c>
      <c r="AA299" t="s">
        <v>2976</v>
      </c>
      <c r="AB299">
        <v>5511996126383</v>
      </c>
      <c r="AF299" t="s">
        <v>2977</v>
      </c>
      <c r="AL299" t="s">
        <v>119</v>
      </c>
      <c r="AM299" t="s">
        <v>106</v>
      </c>
      <c r="AN299" t="s">
        <v>107</v>
      </c>
      <c r="AO299" t="s">
        <v>2978</v>
      </c>
      <c r="AP299">
        <v>7810030</v>
      </c>
      <c r="AQ299" t="s">
        <v>2979</v>
      </c>
      <c r="AR299" t="s">
        <v>2980</v>
      </c>
      <c r="AS299">
        <v>87</v>
      </c>
      <c r="AT299" t="s">
        <v>152</v>
      </c>
    </row>
    <row r="300" spans="1:47" x14ac:dyDescent="0.25">
      <c r="A300" t="s">
        <v>5605</v>
      </c>
      <c r="B300">
        <v>28663918</v>
      </c>
      <c r="D300" t="s">
        <v>145</v>
      </c>
      <c r="E300" t="s">
        <v>146</v>
      </c>
      <c r="F300" t="s">
        <v>62</v>
      </c>
      <c r="G300">
        <v>45663</v>
      </c>
      <c r="I300">
        <v>45663.389120370368</v>
      </c>
      <c r="J300" t="s">
        <v>62</v>
      </c>
      <c r="K300" t="s">
        <v>101</v>
      </c>
      <c r="L300" t="s">
        <v>102</v>
      </c>
      <c r="M300" t="s">
        <v>103</v>
      </c>
      <c r="N300" t="s">
        <v>4999</v>
      </c>
      <c r="O300">
        <v>0</v>
      </c>
      <c r="S300" t="s">
        <v>104</v>
      </c>
      <c r="U300" t="s">
        <v>101</v>
      </c>
      <c r="V300">
        <v>41071872</v>
      </c>
      <c r="X300">
        <v>29963303000191</v>
      </c>
      <c r="Z300" t="s">
        <v>147</v>
      </c>
      <c r="AL300" t="s">
        <v>119</v>
      </c>
      <c r="AM300" t="s">
        <v>106</v>
      </c>
      <c r="AN300" t="s">
        <v>148</v>
      </c>
      <c r="AO300" t="s">
        <v>149</v>
      </c>
      <c r="AP300">
        <v>22230060</v>
      </c>
      <c r="AQ300" t="s">
        <v>150</v>
      </c>
      <c r="AR300" t="s">
        <v>151</v>
      </c>
      <c r="AS300">
        <v>201</v>
      </c>
      <c r="AT300" t="s">
        <v>152</v>
      </c>
    </row>
    <row r="301" spans="1:47" x14ac:dyDescent="0.25">
      <c r="A301" t="s">
        <v>5605</v>
      </c>
      <c r="B301">
        <v>28587060</v>
      </c>
      <c r="D301" t="s">
        <v>202</v>
      </c>
      <c r="E301" t="s">
        <v>203</v>
      </c>
      <c r="F301" t="s">
        <v>62</v>
      </c>
      <c r="G301">
        <v>45652</v>
      </c>
      <c r="I301">
        <v>45652.646643518521</v>
      </c>
      <c r="J301" t="s">
        <v>62</v>
      </c>
      <c r="K301" t="s">
        <v>101</v>
      </c>
      <c r="L301" t="s">
        <v>102</v>
      </c>
      <c r="M301" t="s">
        <v>103</v>
      </c>
      <c r="N301" t="s">
        <v>4999</v>
      </c>
      <c r="O301">
        <v>0</v>
      </c>
      <c r="S301" t="s">
        <v>104</v>
      </c>
      <c r="U301" t="s">
        <v>101</v>
      </c>
      <c r="V301">
        <v>41056334</v>
      </c>
      <c r="X301">
        <v>41270409000105</v>
      </c>
      <c r="Z301" t="s">
        <v>204</v>
      </c>
      <c r="AA301" t="s">
        <v>205</v>
      </c>
      <c r="AF301" t="s">
        <v>206</v>
      </c>
      <c r="AL301" t="s">
        <v>119</v>
      </c>
      <c r="AM301" t="s">
        <v>106</v>
      </c>
      <c r="AN301" t="s">
        <v>107</v>
      </c>
      <c r="AO301" t="s">
        <v>110</v>
      </c>
      <c r="AP301">
        <v>1324010</v>
      </c>
      <c r="AQ301" t="s">
        <v>199</v>
      </c>
      <c r="AR301" t="s">
        <v>207</v>
      </c>
      <c r="AS301">
        <v>119</v>
      </c>
      <c r="AT301" t="s">
        <v>208</v>
      </c>
    </row>
    <row r="302" spans="1:47" x14ac:dyDescent="0.25">
      <c r="A302" t="s">
        <v>5605</v>
      </c>
      <c r="B302">
        <v>28547213</v>
      </c>
      <c r="D302" t="s">
        <v>2715</v>
      </c>
      <c r="E302" t="s">
        <v>2716</v>
      </c>
      <c r="F302" t="s">
        <v>255</v>
      </c>
      <c r="G302">
        <v>45646</v>
      </c>
      <c r="I302">
        <v>45646.620567129627</v>
      </c>
      <c r="J302" t="s">
        <v>255</v>
      </c>
      <c r="K302" t="s">
        <v>101</v>
      </c>
      <c r="L302" t="s">
        <v>102</v>
      </c>
      <c r="M302" t="s">
        <v>103</v>
      </c>
      <c r="N302" t="s">
        <v>4999</v>
      </c>
      <c r="O302">
        <v>0</v>
      </c>
      <c r="S302" t="s">
        <v>104</v>
      </c>
      <c r="U302" t="s">
        <v>101</v>
      </c>
      <c r="V302">
        <v>41028668</v>
      </c>
      <c r="X302">
        <v>21236063000111</v>
      </c>
      <c r="Z302" t="s">
        <v>2717</v>
      </c>
      <c r="AA302" t="s">
        <v>2718</v>
      </c>
      <c r="AB302">
        <v>554431337550</v>
      </c>
      <c r="AF302" t="s">
        <v>2719</v>
      </c>
      <c r="AL302" t="s">
        <v>119</v>
      </c>
      <c r="AM302" t="s">
        <v>106</v>
      </c>
      <c r="AN302" t="s">
        <v>315</v>
      </c>
      <c r="AO302" t="s">
        <v>2720</v>
      </c>
      <c r="AP302">
        <v>86975000</v>
      </c>
      <c r="AQ302" t="s">
        <v>2721</v>
      </c>
      <c r="AR302" t="s">
        <v>2722</v>
      </c>
      <c r="AS302">
        <v>325</v>
      </c>
    </row>
    <row r="303" spans="1:47" x14ac:dyDescent="0.25">
      <c r="A303" t="s">
        <v>5605</v>
      </c>
      <c r="B303">
        <v>28527359</v>
      </c>
      <c r="D303" t="s">
        <v>2843</v>
      </c>
      <c r="E303" t="s">
        <v>2844</v>
      </c>
      <c r="F303" t="s">
        <v>255</v>
      </c>
      <c r="G303">
        <v>45645</v>
      </c>
      <c r="I303">
        <v>45645.427835648145</v>
      </c>
      <c r="J303" t="s">
        <v>255</v>
      </c>
      <c r="K303" t="s">
        <v>101</v>
      </c>
      <c r="L303" t="s">
        <v>102</v>
      </c>
      <c r="M303" t="s">
        <v>103</v>
      </c>
      <c r="N303" t="s">
        <v>4999</v>
      </c>
      <c r="O303">
        <v>0</v>
      </c>
      <c r="S303" t="s">
        <v>104</v>
      </c>
      <c r="U303" t="s">
        <v>101</v>
      </c>
      <c r="V303">
        <v>41019638</v>
      </c>
      <c r="X303">
        <v>16945787000102</v>
      </c>
      <c r="Z303" t="s">
        <v>2845</v>
      </c>
      <c r="AA303" t="s">
        <v>2846</v>
      </c>
      <c r="AB303">
        <v>551126269832</v>
      </c>
      <c r="AF303" t="s">
        <v>2847</v>
      </c>
      <c r="AL303" t="s">
        <v>119</v>
      </c>
      <c r="AM303" t="s">
        <v>106</v>
      </c>
      <c r="AN303" t="s">
        <v>107</v>
      </c>
      <c r="AO303" t="s">
        <v>110</v>
      </c>
      <c r="AP303">
        <v>5311000</v>
      </c>
      <c r="AQ303" t="s">
        <v>2848</v>
      </c>
      <c r="AR303" t="s">
        <v>2849</v>
      </c>
      <c r="AS303">
        <v>619</v>
      </c>
    </row>
    <row r="304" spans="1:47" x14ac:dyDescent="0.25">
      <c r="A304" t="s">
        <v>5605</v>
      </c>
      <c r="B304">
        <v>26698834</v>
      </c>
      <c r="D304" t="s">
        <v>1422</v>
      </c>
      <c r="E304" t="s">
        <v>1423</v>
      </c>
      <c r="F304" t="s">
        <v>62</v>
      </c>
      <c r="G304">
        <v>45569</v>
      </c>
      <c r="I304">
        <v>45569.426145833335</v>
      </c>
      <c r="J304" t="s">
        <v>1407</v>
      </c>
      <c r="K304" t="s">
        <v>101</v>
      </c>
      <c r="L304" t="s">
        <v>102</v>
      </c>
      <c r="M304" t="s">
        <v>103</v>
      </c>
      <c r="N304" t="s">
        <v>4999</v>
      </c>
      <c r="O304">
        <v>0</v>
      </c>
      <c r="S304" t="s">
        <v>104</v>
      </c>
      <c r="U304" t="s">
        <v>101</v>
      </c>
      <c r="V304">
        <v>39815547</v>
      </c>
      <c r="X304">
        <v>2572696000156</v>
      </c>
      <c r="Z304" t="s">
        <v>1424</v>
      </c>
      <c r="AF304" t="s">
        <v>1425</v>
      </c>
      <c r="AL304" t="s">
        <v>1410</v>
      </c>
      <c r="AM304" t="s">
        <v>106</v>
      </c>
      <c r="AN304" t="s">
        <v>159</v>
      </c>
      <c r="AO304" t="s">
        <v>1426</v>
      </c>
      <c r="AP304">
        <v>33201003</v>
      </c>
      <c r="AQ304" t="s">
        <v>1427</v>
      </c>
      <c r="AR304" t="s">
        <v>1428</v>
      </c>
      <c r="AS304">
        <v>3785</v>
      </c>
      <c r="AU304" t="s">
        <v>1429</v>
      </c>
    </row>
    <row r="305" spans="1:47" x14ac:dyDescent="0.25">
      <c r="A305" t="s">
        <v>5605</v>
      </c>
      <c r="B305">
        <v>26698826</v>
      </c>
      <c r="D305" t="s">
        <v>1462</v>
      </c>
      <c r="E305" t="s">
        <v>1463</v>
      </c>
      <c r="F305" t="s">
        <v>62</v>
      </c>
      <c r="G305">
        <v>45569</v>
      </c>
      <c r="I305">
        <v>45569.426041666666</v>
      </c>
      <c r="J305" t="s">
        <v>1407</v>
      </c>
      <c r="K305" t="s">
        <v>101</v>
      </c>
      <c r="L305" t="s">
        <v>102</v>
      </c>
      <c r="M305" t="s">
        <v>103</v>
      </c>
      <c r="N305" t="s">
        <v>4999</v>
      </c>
      <c r="O305">
        <v>0</v>
      </c>
      <c r="S305" t="s">
        <v>104</v>
      </c>
      <c r="U305" t="s">
        <v>101</v>
      </c>
      <c r="V305">
        <v>39815534</v>
      </c>
      <c r="X305">
        <v>18943655000169</v>
      </c>
      <c r="Z305" t="s">
        <v>1464</v>
      </c>
      <c r="AF305" t="s">
        <v>1465</v>
      </c>
      <c r="AL305" t="s">
        <v>1410</v>
      </c>
      <c r="AM305" t="s">
        <v>106</v>
      </c>
      <c r="AN305" t="s">
        <v>107</v>
      </c>
      <c r="AO305" t="s">
        <v>110</v>
      </c>
      <c r="AP305">
        <v>1223001</v>
      </c>
      <c r="AQ305" t="s">
        <v>1466</v>
      </c>
      <c r="AR305" t="s">
        <v>1467</v>
      </c>
      <c r="AS305">
        <v>61</v>
      </c>
      <c r="AT305" t="s">
        <v>1468</v>
      </c>
      <c r="AU305" t="s">
        <v>261</v>
      </c>
    </row>
    <row r="306" spans="1:47" x14ac:dyDescent="0.25">
      <c r="A306" t="s">
        <v>5605</v>
      </c>
      <c r="B306">
        <v>26698664</v>
      </c>
      <c r="D306" t="s">
        <v>1405</v>
      </c>
      <c r="E306" t="s">
        <v>1406</v>
      </c>
      <c r="F306" t="s">
        <v>62</v>
      </c>
      <c r="G306">
        <v>45569</v>
      </c>
      <c r="I306">
        <v>45569.422685185185</v>
      </c>
      <c r="J306" t="s">
        <v>1407</v>
      </c>
      <c r="K306" t="s">
        <v>101</v>
      </c>
      <c r="L306" t="s">
        <v>102</v>
      </c>
      <c r="M306" t="s">
        <v>103</v>
      </c>
      <c r="N306" t="s">
        <v>4999</v>
      </c>
      <c r="O306">
        <v>0</v>
      </c>
      <c r="S306" t="s">
        <v>104</v>
      </c>
      <c r="U306" t="s">
        <v>101</v>
      </c>
      <c r="V306">
        <v>39812914</v>
      </c>
      <c r="X306">
        <v>9107696000124</v>
      </c>
      <c r="Z306" t="s">
        <v>1408</v>
      </c>
      <c r="AF306" t="s">
        <v>1409</v>
      </c>
      <c r="AL306" t="s">
        <v>1410</v>
      </c>
      <c r="AM306" t="s">
        <v>106</v>
      </c>
      <c r="AN306" t="s">
        <v>107</v>
      </c>
      <c r="AO306" t="s">
        <v>1411</v>
      </c>
      <c r="AP306">
        <v>13270190</v>
      </c>
      <c r="AQ306" t="s">
        <v>1412</v>
      </c>
      <c r="AR306" t="s">
        <v>1413</v>
      </c>
      <c r="AS306">
        <v>1451</v>
      </c>
      <c r="AT306" t="s">
        <v>1414</v>
      </c>
      <c r="AU306" t="s">
        <v>258</v>
      </c>
    </row>
    <row r="307" spans="1:47" x14ac:dyDescent="0.25">
      <c r="A307" t="s">
        <v>5605</v>
      </c>
      <c r="B307">
        <v>27614051</v>
      </c>
      <c r="D307" t="s">
        <v>2881</v>
      </c>
      <c r="E307" t="s">
        <v>2882</v>
      </c>
      <c r="F307" t="s">
        <v>255</v>
      </c>
      <c r="G307">
        <v>45608</v>
      </c>
      <c r="I307">
        <v>45608.467326388891</v>
      </c>
      <c r="J307" t="s">
        <v>255</v>
      </c>
      <c r="K307" t="s">
        <v>101</v>
      </c>
      <c r="L307" t="s">
        <v>102</v>
      </c>
      <c r="M307" t="s">
        <v>103</v>
      </c>
      <c r="N307" t="s">
        <v>4999</v>
      </c>
      <c r="O307">
        <v>0</v>
      </c>
      <c r="S307" t="s">
        <v>104</v>
      </c>
      <c r="U307" t="s">
        <v>101</v>
      </c>
      <c r="V307">
        <v>40540777</v>
      </c>
      <c r="X307">
        <v>21062259000137</v>
      </c>
      <c r="Z307" t="s">
        <v>2883</v>
      </c>
      <c r="AB307">
        <v>5551997303132</v>
      </c>
      <c r="AF307" t="s">
        <v>2884</v>
      </c>
      <c r="AL307" t="s">
        <v>256</v>
      </c>
      <c r="AM307" t="s">
        <v>106</v>
      </c>
      <c r="AN307" t="s">
        <v>1048</v>
      </c>
      <c r="AO307" t="s">
        <v>2885</v>
      </c>
      <c r="AP307">
        <v>93226520</v>
      </c>
      <c r="AQ307" t="s">
        <v>2886</v>
      </c>
      <c r="AR307" t="s">
        <v>2887</v>
      </c>
      <c r="AS307">
        <v>173</v>
      </c>
      <c r="AU307" t="s">
        <v>108</v>
      </c>
    </row>
    <row r="308" spans="1:47" x14ac:dyDescent="0.25">
      <c r="A308" t="s">
        <v>5605</v>
      </c>
      <c r="B308">
        <v>27296130</v>
      </c>
      <c r="D308" t="s">
        <v>3442</v>
      </c>
      <c r="E308" t="s">
        <v>4960</v>
      </c>
      <c r="F308" t="s">
        <v>62</v>
      </c>
      <c r="G308">
        <v>45597</v>
      </c>
      <c r="I308">
        <v>45597.453912037039</v>
      </c>
      <c r="J308" t="s">
        <v>255</v>
      </c>
      <c r="K308" t="s">
        <v>101</v>
      </c>
      <c r="L308" t="s">
        <v>102</v>
      </c>
      <c r="M308" t="s">
        <v>103</v>
      </c>
      <c r="N308" t="s">
        <v>4999</v>
      </c>
      <c r="O308">
        <v>0</v>
      </c>
      <c r="S308" t="s">
        <v>104</v>
      </c>
      <c r="U308" t="s">
        <v>101</v>
      </c>
      <c r="V308">
        <v>40385435</v>
      </c>
      <c r="X308">
        <v>24227491000176</v>
      </c>
      <c r="Z308" t="s">
        <v>3443</v>
      </c>
      <c r="AA308" t="s">
        <v>3444</v>
      </c>
      <c r="AF308" t="s">
        <v>3445</v>
      </c>
      <c r="AL308" t="s">
        <v>256</v>
      </c>
      <c r="AM308" t="s">
        <v>106</v>
      </c>
      <c r="AN308" t="s">
        <v>472</v>
      </c>
      <c r="AO308" t="s">
        <v>473</v>
      </c>
      <c r="AP308">
        <v>69075090</v>
      </c>
      <c r="AQ308" t="s">
        <v>3446</v>
      </c>
      <c r="AR308" t="s">
        <v>3447</v>
      </c>
      <c r="AS308">
        <v>500</v>
      </c>
      <c r="AT308" t="s">
        <v>3448</v>
      </c>
      <c r="AU308" t="s">
        <v>108</v>
      </c>
    </row>
    <row r="309" spans="1:47" x14ac:dyDescent="0.25">
      <c r="A309" t="s">
        <v>5605</v>
      </c>
      <c r="B309">
        <v>26698650</v>
      </c>
      <c r="D309" t="s">
        <v>1453</v>
      </c>
      <c r="E309" t="s">
        <v>1454</v>
      </c>
      <c r="F309" t="s">
        <v>62</v>
      </c>
      <c r="G309">
        <v>45569</v>
      </c>
      <c r="I309">
        <v>45569.422511574077</v>
      </c>
      <c r="J309" t="s">
        <v>1407</v>
      </c>
      <c r="K309" t="s">
        <v>101</v>
      </c>
      <c r="L309" t="s">
        <v>102</v>
      </c>
      <c r="M309" t="s">
        <v>103</v>
      </c>
      <c r="N309" t="s">
        <v>4999</v>
      </c>
      <c r="O309">
        <v>0</v>
      </c>
      <c r="S309" t="s">
        <v>104</v>
      </c>
      <c r="U309" t="s">
        <v>101</v>
      </c>
      <c r="V309">
        <v>39812857</v>
      </c>
      <c r="X309">
        <v>3078846000132</v>
      </c>
      <c r="Z309" t="s">
        <v>1455</v>
      </c>
      <c r="AA309" t="s">
        <v>1456</v>
      </c>
      <c r="AB309">
        <v>554335465979</v>
      </c>
      <c r="AC309" t="s">
        <v>1457</v>
      </c>
      <c r="AF309" t="s">
        <v>1458</v>
      </c>
      <c r="AL309" t="s">
        <v>1410</v>
      </c>
      <c r="AM309" t="s">
        <v>106</v>
      </c>
      <c r="AN309" t="s">
        <v>315</v>
      </c>
      <c r="AO309" t="s">
        <v>1459</v>
      </c>
      <c r="AP309">
        <v>86618000</v>
      </c>
      <c r="AQ309" t="s">
        <v>140</v>
      </c>
      <c r="AR309" t="s">
        <v>1460</v>
      </c>
      <c r="AS309">
        <v>1550</v>
      </c>
      <c r="AT309" t="s">
        <v>1461</v>
      </c>
      <c r="AU309" t="s">
        <v>108</v>
      </c>
    </row>
    <row r="310" spans="1:47" x14ac:dyDescent="0.25">
      <c r="A310" t="s">
        <v>5605</v>
      </c>
      <c r="B310">
        <v>27488123</v>
      </c>
      <c r="D310" t="s">
        <v>3359</v>
      </c>
      <c r="E310" t="s">
        <v>3360</v>
      </c>
      <c r="F310" t="s">
        <v>62</v>
      </c>
      <c r="G310">
        <v>45602</v>
      </c>
      <c r="I310">
        <v>45602.482662037037</v>
      </c>
      <c r="J310" t="s">
        <v>254</v>
      </c>
      <c r="K310" t="s">
        <v>101</v>
      </c>
      <c r="L310" t="s">
        <v>102</v>
      </c>
      <c r="M310" t="s">
        <v>103</v>
      </c>
      <c r="N310" t="s">
        <v>4999</v>
      </c>
      <c r="O310">
        <v>0</v>
      </c>
      <c r="S310" t="s">
        <v>104</v>
      </c>
      <c r="U310" t="s">
        <v>101</v>
      </c>
      <c r="V310">
        <v>40461663</v>
      </c>
      <c r="X310">
        <v>12593115000116</v>
      </c>
      <c r="Z310" t="s">
        <v>3361</v>
      </c>
      <c r="AA310" t="s">
        <v>3362</v>
      </c>
      <c r="AL310" t="s">
        <v>222</v>
      </c>
      <c r="AM310" t="s">
        <v>106</v>
      </c>
      <c r="AN310" t="s">
        <v>994</v>
      </c>
      <c r="AO310" t="s">
        <v>3363</v>
      </c>
      <c r="AP310">
        <v>79960000</v>
      </c>
      <c r="AQ310" t="s">
        <v>3364</v>
      </c>
      <c r="AR310" t="s">
        <v>3365</v>
      </c>
      <c r="AS310">
        <v>0</v>
      </c>
      <c r="AT310" t="s">
        <v>3366</v>
      </c>
      <c r="AU310" t="s">
        <v>108</v>
      </c>
    </row>
    <row r="311" spans="1:47" x14ac:dyDescent="0.25">
      <c r="A311" t="s">
        <v>5605</v>
      </c>
      <c r="B311">
        <v>27493503</v>
      </c>
      <c r="D311" t="s">
        <v>1551</v>
      </c>
      <c r="E311" t="s">
        <v>1552</v>
      </c>
      <c r="F311" t="s">
        <v>62</v>
      </c>
      <c r="G311">
        <v>45602</v>
      </c>
      <c r="I311">
        <v>45602.619409722225</v>
      </c>
      <c r="J311" t="s">
        <v>62</v>
      </c>
      <c r="K311" t="s">
        <v>101</v>
      </c>
      <c r="L311" t="s">
        <v>102</v>
      </c>
      <c r="M311" t="s">
        <v>103</v>
      </c>
      <c r="N311" t="s">
        <v>4911</v>
      </c>
      <c r="O311">
        <v>0</v>
      </c>
      <c r="S311" t="s">
        <v>104</v>
      </c>
      <c r="U311" t="s">
        <v>101</v>
      </c>
      <c r="V311">
        <v>40464007</v>
      </c>
      <c r="X311">
        <v>43015957000114</v>
      </c>
      <c r="Z311" t="s">
        <v>1553</v>
      </c>
      <c r="AF311" t="s">
        <v>1554</v>
      </c>
      <c r="AL311" t="s">
        <v>119</v>
      </c>
      <c r="AM311" t="s">
        <v>106</v>
      </c>
      <c r="AN311" t="s">
        <v>107</v>
      </c>
      <c r="AO311" t="s">
        <v>1555</v>
      </c>
      <c r="AP311">
        <v>7749095</v>
      </c>
      <c r="AQ311" t="s">
        <v>1556</v>
      </c>
      <c r="AR311" t="s">
        <v>1557</v>
      </c>
      <c r="AS311">
        <v>3005</v>
      </c>
      <c r="AU311" t="s">
        <v>108</v>
      </c>
    </row>
    <row r="312" spans="1:47" x14ac:dyDescent="0.25">
      <c r="A312" t="s">
        <v>5605</v>
      </c>
      <c r="B312">
        <v>26698666</v>
      </c>
      <c r="D312" t="s">
        <v>1469</v>
      </c>
      <c r="E312" t="s">
        <v>1470</v>
      </c>
      <c r="F312" t="s">
        <v>62</v>
      </c>
      <c r="G312">
        <v>45569</v>
      </c>
      <c r="I312">
        <v>45569.422719907408</v>
      </c>
      <c r="J312" t="s">
        <v>1407</v>
      </c>
      <c r="K312" t="s">
        <v>101</v>
      </c>
      <c r="L312" t="s">
        <v>102</v>
      </c>
      <c r="M312" t="s">
        <v>103</v>
      </c>
      <c r="N312" t="s">
        <v>4999</v>
      </c>
      <c r="O312">
        <v>0</v>
      </c>
      <c r="S312" t="s">
        <v>104</v>
      </c>
      <c r="U312" t="s">
        <v>101</v>
      </c>
      <c r="V312">
        <v>39812931</v>
      </c>
      <c r="X312">
        <v>33798026000186</v>
      </c>
      <c r="Z312" t="s">
        <v>1471</v>
      </c>
      <c r="AA312" t="s">
        <v>1472</v>
      </c>
      <c r="AB312">
        <v>552132379535</v>
      </c>
      <c r="AL312" t="s">
        <v>1410</v>
      </c>
      <c r="AM312" t="s">
        <v>106</v>
      </c>
      <c r="AN312" t="s">
        <v>148</v>
      </c>
      <c r="AO312" t="s">
        <v>149</v>
      </c>
      <c r="AP312">
        <v>22251040</v>
      </c>
      <c r="AQ312" t="s">
        <v>150</v>
      </c>
      <c r="AR312" t="s">
        <v>1473</v>
      </c>
      <c r="AS312">
        <v>18</v>
      </c>
      <c r="AU312" t="s">
        <v>1474</v>
      </c>
    </row>
    <row r="313" spans="1:47" x14ac:dyDescent="0.25">
      <c r="A313" t="s">
        <v>5605</v>
      </c>
      <c r="B313">
        <v>26698829</v>
      </c>
      <c r="D313" t="s">
        <v>3429</v>
      </c>
      <c r="E313" t="s">
        <v>4958</v>
      </c>
      <c r="F313" t="s">
        <v>62</v>
      </c>
      <c r="G313">
        <v>45569</v>
      </c>
      <c r="I313">
        <v>45569.426076388889</v>
      </c>
      <c r="J313" t="s">
        <v>1407</v>
      </c>
      <c r="K313" t="s">
        <v>101</v>
      </c>
      <c r="L313" t="s">
        <v>102</v>
      </c>
      <c r="M313" t="s">
        <v>103</v>
      </c>
      <c r="N313" t="s">
        <v>4999</v>
      </c>
      <c r="O313">
        <v>0</v>
      </c>
      <c r="S313" t="s">
        <v>104</v>
      </c>
      <c r="U313" t="s">
        <v>101</v>
      </c>
      <c r="V313">
        <v>39815542</v>
      </c>
      <c r="X313">
        <v>11441933000130</v>
      </c>
      <c r="Z313" t="s">
        <v>3430</v>
      </c>
      <c r="AA313" t="s">
        <v>3431</v>
      </c>
      <c r="AB313">
        <v>556235124426</v>
      </c>
      <c r="AF313" t="s">
        <v>3432</v>
      </c>
      <c r="AL313" t="s">
        <v>1410</v>
      </c>
      <c r="AM313" t="s">
        <v>106</v>
      </c>
      <c r="AN313" t="s">
        <v>128</v>
      </c>
      <c r="AO313" t="s">
        <v>3433</v>
      </c>
      <c r="AP313">
        <v>75251722</v>
      </c>
      <c r="AQ313" t="s">
        <v>3434</v>
      </c>
      <c r="AR313" t="s">
        <v>3435</v>
      </c>
      <c r="AS313">
        <v>0</v>
      </c>
      <c r="AT313" t="s">
        <v>3436</v>
      </c>
      <c r="AU313" t="s">
        <v>261</v>
      </c>
    </row>
    <row r="314" spans="1:47" x14ac:dyDescent="0.25">
      <c r="A314" t="s">
        <v>5605</v>
      </c>
      <c r="B314">
        <v>26698813</v>
      </c>
      <c r="D314" t="s">
        <v>1415</v>
      </c>
      <c r="E314" t="s">
        <v>1416</v>
      </c>
      <c r="F314" t="s">
        <v>62</v>
      </c>
      <c r="G314">
        <v>45569</v>
      </c>
      <c r="I314">
        <v>45569.425868055558</v>
      </c>
      <c r="J314" t="s">
        <v>1407</v>
      </c>
      <c r="K314" t="s">
        <v>101</v>
      </c>
      <c r="L314" t="s">
        <v>102</v>
      </c>
      <c r="M314" t="s">
        <v>103</v>
      </c>
      <c r="N314" t="s">
        <v>4999</v>
      </c>
      <c r="O314">
        <v>0</v>
      </c>
      <c r="S314" t="s">
        <v>104</v>
      </c>
      <c r="U314" t="s">
        <v>101</v>
      </c>
      <c r="V314">
        <v>39813237</v>
      </c>
      <c r="X314">
        <v>69167625000149</v>
      </c>
      <c r="Z314" t="s">
        <v>1417</v>
      </c>
      <c r="AF314" t="s">
        <v>1418</v>
      </c>
      <c r="AL314" t="s">
        <v>1410</v>
      </c>
      <c r="AM314" t="s">
        <v>106</v>
      </c>
      <c r="AN314" t="s">
        <v>107</v>
      </c>
      <c r="AO314" t="s">
        <v>1419</v>
      </c>
      <c r="AP314">
        <v>7411680</v>
      </c>
      <c r="AQ314" t="s">
        <v>1420</v>
      </c>
      <c r="AR314" t="s">
        <v>1421</v>
      </c>
      <c r="AS314">
        <v>89</v>
      </c>
      <c r="AU314" t="s">
        <v>108</v>
      </c>
    </row>
    <row r="315" spans="1:47" x14ac:dyDescent="0.25">
      <c r="A315" t="s">
        <v>5605</v>
      </c>
      <c r="B315">
        <v>26698654</v>
      </c>
      <c r="D315" t="s">
        <v>3437</v>
      </c>
      <c r="E315" t="s">
        <v>4959</v>
      </c>
      <c r="F315" t="s">
        <v>62</v>
      </c>
      <c r="G315">
        <v>45569</v>
      </c>
      <c r="I315">
        <v>45569.422546296293</v>
      </c>
      <c r="J315" t="s">
        <v>1407</v>
      </c>
      <c r="K315" t="s">
        <v>101</v>
      </c>
      <c r="L315" t="s">
        <v>102</v>
      </c>
      <c r="M315" t="s">
        <v>103</v>
      </c>
      <c r="N315" t="s">
        <v>4999</v>
      </c>
      <c r="O315">
        <v>0</v>
      </c>
      <c r="S315" t="s">
        <v>104</v>
      </c>
      <c r="U315" t="s">
        <v>101</v>
      </c>
      <c r="V315">
        <v>39812866</v>
      </c>
      <c r="X315">
        <v>7755653000120</v>
      </c>
      <c r="Z315" t="s">
        <v>3438</v>
      </c>
      <c r="AA315" t="s">
        <v>3439</v>
      </c>
      <c r="AB315">
        <v>551635095558</v>
      </c>
      <c r="AF315" t="s">
        <v>3440</v>
      </c>
      <c r="AL315" t="s">
        <v>1410</v>
      </c>
      <c r="AM315" t="s">
        <v>106</v>
      </c>
      <c r="AN315" t="s">
        <v>107</v>
      </c>
      <c r="AO315" t="s">
        <v>1869</v>
      </c>
      <c r="AP315">
        <v>13560970</v>
      </c>
      <c r="AQ315" t="s">
        <v>3441</v>
      </c>
      <c r="AR315" t="s">
        <v>1921</v>
      </c>
      <c r="AS315">
        <v>231</v>
      </c>
      <c r="AU315" t="s">
        <v>258</v>
      </c>
    </row>
    <row r="316" spans="1:47" x14ac:dyDescent="0.25">
      <c r="A316" t="s">
        <v>5605</v>
      </c>
      <c r="B316">
        <v>27296969</v>
      </c>
      <c r="D316" t="s">
        <v>3344</v>
      </c>
      <c r="E316" t="s">
        <v>3345</v>
      </c>
      <c r="F316" t="s">
        <v>62</v>
      </c>
      <c r="G316">
        <v>45597</v>
      </c>
      <c r="I316">
        <v>45597.46912037037</v>
      </c>
      <c r="J316" t="s">
        <v>255</v>
      </c>
      <c r="K316" t="s">
        <v>101</v>
      </c>
      <c r="L316" t="s">
        <v>102</v>
      </c>
      <c r="M316" t="s">
        <v>103</v>
      </c>
      <c r="N316" t="s">
        <v>4999</v>
      </c>
      <c r="O316">
        <v>0</v>
      </c>
      <c r="S316" t="s">
        <v>104</v>
      </c>
      <c r="U316" t="s">
        <v>101</v>
      </c>
      <c r="V316">
        <v>40385755</v>
      </c>
      <c r="X316">
        <v>35417196000107</v>
      </c>
      <c r="Z316" t="s">
        <v>3346</v>
      </c>
      <c r="AA316" t="s">
        <v>3347</v>
      </c>
      <c r="AB316">
        <v>5555999212599</v>
      </c>
      <c r="AF316" t="s">
        <v>3348</v>
      </c>
      <c r="AL316" t="s">
        <v>256</v>
      </c>
      <c r="AM316" t="s">
        <v>106</v>
      </c>
      <c r="AN316" t="s">
        <v>440</v>
      </c>
      <c r="AO316" t="s">
        <v>3349</v>
      </c>
      <c r="AP316">
        <v>89899000</v>
      </c>
      <c r="AQ316" t="s">
        <v>3350</v>
      </c>
      <c r="AR316" t="s">
        <v>3351</v>
      </c>
      <c r="AS316">
        <v>0</v>
      </c>
      <c r="AU316" t="s">
        <v>108</v>
      </c>
    </row>
    <row r="317" spans="1:47" x14ac:dyDescent="0.25">
      <c r="A317" t="s">
        <v>5605</v>
      </c>
      <c r="B317">
        <v>26698679</v>
      </c>
      <c r="D317" t="s">
        <v>1445</v>
      </c>
      <c r="E317" t="s">
        <v>1446</v>
      </c>
      <c r="F317" t="s">
        <v>62</v>
      </c>
      <c r="G317">
        <v>45569</v>
      </c>
      <c r="I317">
        <v>45569.422858796293</v>
      </c>
      <c r="J317" t="s">
        <v>1407</v>
      </c>
      <c r="K317" t="s">
        <v>101</v>
      </c>
      <c r="L317" t="s">
        <v>102</v>
      </c>
      <c r="M317" t="s">
        <v>103</v>
      </c>
      <c r="N317" t="s">
        <v>4999</v>
      </c>
      <c r="O317">
        <v>0</v>
      </c>
      <c r="S317" t="s">
        <v>104</v>
      </c>
      <c r="U317" t="s">
        <v>101</v>
      </c>
      <c r="V317">
        <v>39813178</v>
      </c>
      <c r="X317">
        <v>66557588000197</v>
      </c>
      <c r="Z317" t="s">
        <v>1447</v>
      </c>
      <c r="AA317" t="s">
        <v>1448</v>
      </c>
      <c r="AB317">
        <v>551125381149</v>
      </c>
      <c r="AC317" t="s">
        <v>1449</v>
      </c>
      <c r="AF317" t="s">
        <v>1450</v>
      </c>
      <c r="AL317" t="s">
        <v>1410</v>
      </c>
      <c r="AM317" t="s">
        <v>106</v>
      </c>
      <c r="AN317" t="s">
        <v>107</v>
      </c>
      <c r="AO317" t="s">
        <v>235</v>
      </c>
      <c r="AP317">
        <v>8597650</v>
      </c>
      <c r="AQ317" t="s">
        <v>1451</v>
      </c>
      <c r="AR317" t="s">
        <v>1452</v>
      </c>
      <c r="AS317">
        <v>400</v>
      </c>
      <c r="AU317" t="s">
        <v>261</v>
      </c>
    </row>
    <row r="318" spans="1:47" x14ac:dyDescent="0.25">
      <c r="A318" t="s">
        <v>5605</v>
      </c>
      <c r="B318">
        <v>27529934</v>
      </c>
      <c r="D318" t="s">
        <v>1604</v>
      </c>
      <c r="E318" t="s">
        <v>1605</v>
      </c>
      <c r="F318" t="s">
        <v>62</v>
      </c>
      <c r="G318">
        <v>45603</v>
      </c>
      <c r="I318">
        <v>45603.735115740739</v>
      </c>
      <c r="J318" t="s">
        <v>62</v>
      </c>
      <c r="K318" t="s">
        <v>101</v>
      </c>
      <c r="L318" t="s">
        <v>102</v>
      </c>
      <c r="M318" t="s">
        <v>103</v>
      </c>
      <c r="N318" t="s">
        <v>4999</v>
      </c>
      <c r="O318">
        <v>0</v>
      </c>
      <c r="S318" t="s">
        <v>104</v>
      </c>
      <c r="U318" t="s">
        <v>101</v>
      </c>
      <c r="V318">
        <v>40491490</v>
      </c>
      <c r="X318">
        <v>51684422000164</v>
      </c>
      <c r="Z318" t="s">
        <v>1606</v>
      </c>
      <c r="AA318" t="s">
        <v>1607</v>
      </c>
      <c r="AF318" t="s">
        <v>1608</v>
      </c>
      <c r="AL318" t="s">
        <v>222</v>
      </c>
      <c r="AM318" t="s">
        <v>106</v>
      </c>
      <c r="AN318" t="s">
        <v>148</v>
      </c>
      <c r="AO318" t="s">
        <v>415</v>
      </c>
      <c r="AP318">
        <v>27313190</v>
      </c>
      <c r="AQ318" t="s">
        <v>1609</v>
      </c>
      <c r="AR318" t="s">
        <v>1610</v>
      </c>
      <c r="AS318">
        <v>198</v>
      </c>
      <c r="AU318" t="s">
        <v>108</v>
      </c>
    </row>
    <row r="319" spans="1:47" x14ac:dyDescent="0.25">
      <c r="A319" t="s">
        <v>5605</v>
      </c>
      <c r="B319">
        <v>27505532</v>
      </c>
      <c r="D319" t="s">
        <v>3421</v>
      </c>
      <c r="E319" t="s">
        <v>3422</v>
      </c>
      <c r="F319" t="s">
        <v>62</v>
      </c>
      <c r="G319">
        <v>45603</v>
      </c>
      <c r="I319">
        <v>45603.36105324074</v>
      </c>
      <c r="J319" t="s">
        <v>62</v>
      </c>
      <c r="K319" t="s">
        <v>101</v>
      </c>
      <c r="L319" t="s">
        <v>102</v>
      </c>
      <c r="M319" t="s">
        <v>103</v>
      </c>
      <c r="N319" t="s">
        <v>4999</v>
      </c>
      <c r="O319">
        <v>0</v>
      </c>
      <c r="S319" t="s">
        <v>104</v>
      </c>
      <c r="U319" t="s">
        <v>101</v>
      </c>
      <c r="V319">
        <v>40466623</v>
      </c>
      <c r="X319">
        <v>19818301000155</v>
      </c>
      <c r="Z319" t="s">
        <v>3423</v>
      </c>
      <c r="AA319" t="s">
        <v>3424</v>
      </c>
      <c r="AB319">
        <v>5562999687569</v>
      </c>
      <c r="AF319" t="s">
        <v>3425</v>
      </c>
      <c r="AL319" t="s">
        <v>222</v>
      </c>
      <c r="AM319" t="s">
        <v>106</v>
      </c>
      <c r="AN319" t="s">
        <v>159</v>
      </c>
      <c r="AO319" t="s">
        <v>3426</v>
      </c>
      <c r="AP319">
        <v>38465000</v>
      </c>
      <c r="AQ319" t="s">
        <v>615</v>
      </c>
      <c r="AR319" t="s">
        <v>3427</v>
      </c>
      <c r="AS319">
        <v>0</v>
      </c>
      <c r="AT319" t="s">
        <v>3428</v>
      </c>
      <c r="AU319" t="s">
        <v>108</v>
      </c>
    </row>
    <row r="320" spans="1:47" x14ac:dyDescent="0.25">
      <c r="A320" t="s">
        <v>5605</v>
      </c>
      <c r="B320">
        <v>27542836</v>
      </c>
      <c r="D320" t="s">
        <v>1497</v>
      </c>
      <c r="E320" t="s">
        <v>1498</v>
      </c>
      <c r="F320" t="s">
        <v>62</v>
      </c>
      <c r="G320">
        <v>45604</v>
      </c>
      <c r="I320">
        <v>45604.385949074072</v>
      </c>
      <c r="J320" t="s">
        <v>62</v>
      </c>
      <c r="K320" t="s">
        <v>101</v>
      </c>
      <c r="L320" t="s">
        <v>102</v>
      </c>
      <c r="M320" t="s">
        <v>103</v>
      </c>
      <c r="N320" t="s">
        <v>4911</v>
      </c>
      <c r="O320">
        <v>0</v>
      </c>
      <c r="S320" t="s">
        <v>104</v>
      </c>
      <c r="U320" t="s">
        <v>101</v>
      </c>
      <c r="V320">
        <v>40501917</v>
      </c>
      <c r="X320">
        <v>10467099000190</v>
      </c>
      <c r="Z320" t="s">
        <v>1499</v>
      </c>
      <c r="AA320" t="s">
        <v>1500</v>
      </c>
      <c r="AF320" t="s">
        <v>1501</v>
      </c>
      <c r="AL320" t="s">
        <v>222</v>
      </c>
      <c r="AM320" t="s">
        <v>106</v>
      </c>
      <c r="AN320" t="s">
        <v>440</v>
      </c>
      <c r="AO320" t="s">
        <v>1502</v>
      </c>
      <c r="AP320">
        <v>89135000</v>
      </c>
      <c r="AQ320" t="s">
        <v>1503</v>
      </c>
      <c r="AR320" t="s">
        <v>1504</v>
      </c>
      <c r="AS320">
        <v>0</v>
      </c>
      <c r="AT320" t="s">
        <v>1505</v>
      </c>
      <c r="AU320" t="s">
        <v>108</v>
      </c>
    </row>
    <row r="321" spans="1:47" x14ac:dyDescent="0.25">
      <c r="A321" t="s">
        <v>5605</v>
      </c>
      <c r="B321">
        <v>26698790</v>
      </c>
      <c r="D321" t="s">
        <v>1439</v>
      </c>
      <c r="E321" t="s">
        <v>1440</v>
      </c>
      <c r="F321" t="s">
        <v>62</v>
      </c>
      <c r="G321">
        <v>45569</v>
      </c>
      <c r="I321">
        <v>45569.425300925926</v>
      </c>
      <c r="J321" t="s">
        <v>1407</v>
      </c>
      <c r="K321" t="s">
        <v>101</v>
      </c>
      <c r="L321" t="s">
        <v>102</v>
      </c>
      <c r="M321" t="s">
        <v>103</v>
      </c>
      <c r="N321" t="s">
        <v>4999</v>
      </c>
      <c r="O321">
        <v>0</v>
      </c>
      <c r="S321" t="s">
        <v>104</v>
      </c>
      <c r="U321" t="s">
        <v>101</v>
      </c>
      <c r="V321">
        <v>39813202</v>
      </c>
      <c r="X321">
        <v>28151393000234</v>
      </c>
      <c r="Z321" t="s">
        <v>1441</v>
      </c>
      <c r="AF321" t="s">
        <v>1442</v>
      </c>
      <c r="AL321" t="s">
        <v>1410</v>
      </c>
      <c r="AM321" t="s">
        <v>106</v>
      </c>
      <c r="AN321" t="s">
        <v>720</v>
      </c>
      <c r="AO321" t="s">
        <v>721</v>
      </c>
      <c r="AP321">
        <v>68746899</v>
      </c>
      <c r="AQ321" t="s">
        <v>615</v>
      </c>
      <c r="AR321" t="s">
        <v>1443</v>
      </c>
      <c r="AS321">
        <v>0</v>
      </c>
      <c r="AT321" t="s">
        <v>1444</v>
      </c>
      <c r="AU321" t="s">
        <v>108</v>
      </c>
    </row>
    <row r="322" spans="1:47" x14ac:dyDescent="0.25">
      <c r="A322" t="s">
        <v>5605</v>
      </c>
      <c r="B322">
        <v>27505328</v>
      </c>
      <c r="D322" t="s">
        <v>3496</v>
      </c>
      <c r="E322" t="s">
        <v>3497</v>
      </c>
      <c r="F322" t="s">
        <v>62</v>
      </c>
      <c r="G322">
        <v>45603</v>
      </c>
      <c r="I322">
        <v>45603.357662037037</v>
      </c>
      <c r="J322" t="s">
        <v>62</v>
      </c>
      <c r="K322" t="s">
        <v>101</v>
      </c>
      <c r="L322" t="s">
        <v>102</v>
      </c>
      <c r="M322" t="s">
        <v>103</v>
      </c>
      <c r="N322" t="s">
        <v>4911</v>
      </c>
      <c r="O322">
        <v>0</v>
      </c>
      <c r="S322" t="s">
        <v>104</v>
      </c>
      <c r="U322" t="s">
        <v>101</v>
      </c>
      <c r="V322">
        <v>40466682</v>
      </c>
      <c r="X322">
        <v>54078308000189</v>
      </c>
      <c r="Z322" t="s">
        <v>3498</v>
      </c>
      <c r="AF322" t="s">
        <v>3499</v>
      </c>
      <c r="AL322" t="s">
        <v>222</v>
      </c>
      <c r="AM322" t="s">
        <v>106</v>
      </c>
      <c r="AN322" t="s">
        <v>107</v>
      </c>
      <c r="AO322" t="s">
        <v>844</v>
      </c>
      <c r="AP322">
        <v>18087120</v>
      </c>
      <c r="AQ322" t="s">
        <v>2673</v>
      </c>
      <c r="AR322" t="s">
        <v>3500</v>
      </c>
      <c r="AS322">
        <v>562</v>
      </c>
      <c r="AU322" t="s">
        <v>108</v>
      </c>
    </row>
    <row r="323" spans="1:47" x14ac:dyDescent="0.25">
      <c r="A323" t="s">
        <v>5605</v>
      </c>
      <c r="B323">
        <v>27529949</v>
      </c>
      <c r="D323" t="s">
        <v>3464</v>
      </c>
      <c r="E323" t="s">
        <v>3465</v>
      </c>
      <c r="F323" t="s">
        <v>62</v>
      </c>
      <c r="G323">
        <v>45603</v>
      </c>
      <c r="I323">
        <v>45603.73578703704</v>
      </c>
      <c r="J323" t="s">
        <v>62</v>
      </c>
      <c r="K323" t="s">
        <v>101</v>
      </c>
      <c r="L323" t="s">
        <v>102</v>
      </c>
      <c r="M323" t="s">
        <v>103</v>
      </c>
      <c r="N323" t="s">
        <v>4911</v>
      </c>
      <c r="O323">
        <v>0</v>
      </c>
      <c r="S323" t="s">
        <v>104</v>
      </c>
      <c r="U323" t="s">
        <v>101</v>
      </c>
      <c r="V323">
        <v>40491501</v>
      </c>
      <c r="X323">
        <v>60479045000112</v>
      </c>
      <c r="Z323" t="s">
        <v>2633</v>
      </c>
      <c r="AB323">
        <v>5544999116067</v>
      </c>
      <c r="AL323" t="s">
        <v>222</v>
      </c>
      <c r="AM323" t="s">
        <v>106</v>
      </c>
      <c r="AN323" t="s">
        <v>107</v>
      </c>
      <c r="AO323" t="s">
        <v>1861</v>
      </c>
      <c r="AP323">
        <v>6807320</v>
      </c>
      <c r="AQ323" t="s">
        <v>3466</v>
      </c>
      <c r="AR323" t="s">
        <v>3467</v>
      </c>
      <c r="AS323">
        <v>197</v>
      </c>
      <c r="AU323" t="s">
        <v>261</v>
      </c>
    </row>
    <row r="324" spans="1:47" x14ac:dyDescent="0.25">
      <c r="A324" t="s">
        <v>5605</v>
      </c>
      <c r="B324">
        <v>27487036</v>
      </c>
      <c r="D324" t="s">
        <v>1564</v>
      </c>
      <c r="E324" t="s">
        <v>1565</v>
      </c>
      <c r="F324" t="s">
        <v>62</v>
      </c>
      <c r="G324">
        <v>45602</v>
      </c>
      <c r="I324">
        <v>45602.463877314818</v>
      </c>
      <c r="J324" t="s">
        <v>254</v>
      </c>
      <c r="K324" t="s">
        <v>101</v>
      </c>
      <c r="L324" t="s">
        <v>102</v>
      </c>
      <c r="M324" t="s">
        <v>103</v>
      </c>
      <c r="N324" t="s">
        <v>4911</v>
      </c>
      <c r="O324">
        <v>0</v>
      </c>
      <c r="S324" t="s">
        <v>104</v>
      </c>
      <c r="U324" t="s">
        <v>101</v>
      </c>
      <c r="V324">
        <v>40461057</v>
      </c>
      <c r="X324">
        <v>71923304000179</v>
      </c>
      <c r="Z324" t="s">
        <v>1566</v>
      </c>
      <c r="AA324" t="s">
        <v>4915</v>
      </c>
      <c r="AB324">
        <v>551140589609</v>
      </c>
      <c r="AF324" t="s">
        <v>1567</v>
      </c>
      <c r="AL324" t="s">
        <v>222</v>
      </c>
      <c r="AM324" t="s">
        <v>106</v>
      </c>
      <c r="AN324" t="s">
        <v>107</v>
      </c>
      <c r="AO324" t="s">
        <v>110</v>
      </c>
      <c r="AP324">
        <v>5416000</v>
      </c>
      <c r="AQ324" t="s">
        <v>112</v>
      </c>
      <c r="AR324" t="s">
        <v>1568</v>
      </c>
      <c r="AS324">
        <v>50</v>
      </c>
      <c r="AT324" t="s">
        <v>1569</v>
      </c>
      <c r="AU324" t="s">
        <v>261</v>
      </c>
    </row>
    <row r="325" spans="1:47" x14ac:dyDescent="0.25">
      <c r="A325" t="s">
        <v>5605</v>
      </c>
      <c r="B325">
        <v>28581242</v>
      </c>
      <c r="D325" t="s">
        <v>1722</v>
      </c>
      <c r="E325" t="s">
        <v>1723</v>
      </c>
      <c r="F325" t="s">
        <v>255</v>
      </c>
      <c r="G325">
        <v>45652</v>
      </c>
      <c r="I325">
        <v>45652.490983796299</v>
      </c>
      <c r="J325" t="s">
        <v>255</v>
      </c>
      <c r="K325" t="s">
        <v>101</v>
      </c>
      <c r="L325" t="s">
        <v>102</v>
      </c>
      <c r="M325" t="s">
        <v>103</v>
      </c>
      <c r="N325" t="s">
        <v>4999</v>
      </c>
      <c r="O325">
        <v>0</v>
      </c>
      <c r="S325" t="s">
        <v>104</v>
      </c>
      <c r="U325" t="s">
        <v>101</v>
      </c>
      <c r="V325">
        <v>41050702</v>
      </c>
      <c r="X325">
        <v>38348201000157</v>
      </c>
      <c r="Z325" t="s">
        <v>1724</v>
      </c>
      <c r="AA325" t="s">
        <v>1725</v>
      </c>
      <c r="AB325">
        <v>5521983434601</v>
      </c>
      <c r="AF325" t="s">
        <v>1726</v>
      </c>
      <c r="AL325" t="s">
        <v>119</v>
      </c>
      <c r="AM325" t="s">
        <v>106</v>
      </c>
      <c r="AN325" t="s">
        <v>148</v>
      </c>
      <c r="AO325" t="s">
        <v>149</v>
      </c>
      <c r="AP325">
        <v>21221400</v>
      </c>
      <c r="AQ325" t="s">
        <v>1727</v>
      </c>
      <c r="AR325" t="s">
        <v>1728</v>
      </c>
      <c r="AS325">
        <v>699</v>
      </c>
      <c r="AT325" t="s">
        <v>1729</v>
      </c>
    </row>
    <row r="326" spans="1:47" x14ac:dyDescent="0.25">
      <c r="A326" t="s">
        <v>5605</v>
      </c>
      <c r="B326">
        <v>28663881</v>
      </c>
      <c r="E326" t="s">
        <v>193</v>
      </c>
      <c r="F326" t="s">
        <v>62</v>
      </c>
      <c r="G326">
        <v>45663</v>
      </c>
      <c r="I326">
        <v>45663.388483796298</v>
      </c>
      <c r="J326" t="s">
        <v>62</v>
      </c>
      <c r="K326" t="s">
        <v>101</v>
      </c>
      <c r="L326" t="s">
        <v>102</v>
      </c>
      <c r="M326" t="s">
        <v>103</v>
      </c>
      <c r="N326" t="s">
        <v>4999</v>
      </c>
      <c r="O326">
        <v>0</v>
      </c>
      <c r="U326" t="s">
        <v>101</v>
      </c>
    </row>
    <row r="327" spans="1:47" x14ac:dyDescent="0.25">
      <c r="A327" t="s">
        <v>5605</v>
      </c>
      <c r="B327">
        <v>28663876</v>
      </c>
      <c r="E327" t="s">
        <v>194</v>
      </c>
      <c r="F327" t="s">
        <v>62</v>
      </c>
      <c r="G327">
        <v>45663</v>
      </c>
      <c r="I327">
        <v>45663.388414351852</v>
      </c>
      <c r="J327" t="s">
        <v>62</v>
      </c>
      <c r="K327" t="s">
        <v>101</v>
      </c>
      <c r="L327" t="s">
        <v>102</v>
      </c>
      <c r="M327" t="s">
        <v>103</v>
      </c>
      <c r="N327" t="s">
        <v>4999</v>
      </c>
      <c r="O327">
        <v>0</v>
      </c>
      <c r="U327" t="s">
        <v>101</v>
      </c>
    </row>
    <row r="328" spans="1:47" x14ac:dyDescent="0.25">
      <c r="A328" t="s">
        <v>5605</v>
      </c>
      <c r="B328">
        <v>28663783</v>
      </c>
      <c r="E328" t="s">
        <v>196</v>
      </c>
      <c r="F328" t="s">
        <v>62</v>
      </c>
      <c r="G328">
        <v>45663</v>
      </c>
      <c r="I328">
        <v>45663.386620370373</v>
      </c>
      <c r="J328" t="s">
        <v>62</v>
      </c>
      <c r="K328" t="s">
        <v>101</v>
      </c>
      <c r="L328" t="s">
        <v>102</v>
      </c>
      <c r="M328" t="s">
        <v>103</v>
      </c>
      <c r="N328" t="s">
        <v>4999</v>
      </c>
      <c r="O328">
        <v>0</v>
      </c>
      <c r="U328" t="s">
        <v>101</v>
      </c>
    </row>
    <row r="329" spans="1:47" x14ac:dyDescent="0.25">
      <c r="A329" t="s">
        <v>5605</v>
      </c>
      <c r="B329">
        <v>28662952</v>
      </c>
      <c r="E329" t="s">
        <v>197</v>
      </c>
      <c r="F329" t="s">
        <v>62</v>
      </c>
      <c r="G329">
        <v>45663</v>
      </c>
      <c r="I329">
        <v>45663.368148148147</v>
      </c>
      <c r="J329" t="s">
        <v>62</v>
      </c>
      <c r="K329" t="s">
        <v>101</v>
      </c>
      <c r="L329" t="s">
        <v>102</v>
      </c>
      <c r="M329" t="s">
        <v>103</v>
      </c>
      <c r="N329" t="s">
        <v>4999</v>
      </c>
      <c r="O329">
        <v>0</v>
      </c>
      <c r="U329" t="s">
        <v>101</v>
      </c>
    </row>
    <row r="330" spans="1:47" x14ac:dyDescent="0.25">
      <c r="A330" t="s">
        <v>5605</v>
      </c>
      <c r="B330">
        <v>28663403</v>
      </c>
      <c r="E330" t="s">
        <v>198</v>
      </c>
      <c r="F330" t="s">
        <v>62</v>
      </c>
      <c r="G330">
        <v>45663</v>
      </c>
      <c r="I330">
        <v>45663.378101851849</v>
      </c>
      <c r="J330" t="s">
        <v>62</v>
      </c>
      <c r="K330" t="s">
        <v>101</v>
      </c>
      <c r="L330" t="s">
        <v>102</v>
      </c>
      <c r="M330" t="s">
        <v>103</v>
      </c>
      <c r="N330" t="s">
        <v>4999</v>
      </c>
      <c r="O330">
        <v>0</v>
      </c>
      <c r="U330" t="s">
        <v>101</v>
      </c>
    </row>
    <row r="331" spans="1:47" x14ac:dyDescent="0.25">
      <c r="A331" t="s">
        <v>5605</v>
      </c>
      <c r="B331">
        <v>28663398</v>
      </c>
      <c r="E331" t="s">
        <v>200</v>
      </c>
      <c r="F331" t="s">
        <v>62</v>
      </c>
      <c r="G331">
        <v>45663</v>
      </c>
      <c r="I331">
        <v>45663.377928240741</v>
      </c>
      <c r="J331" t="s">
        <v>62</v>
      </c>
      <c r="K331" t="s">
        <v>101</v>
      </c>
      <c r="L331" t="s">
        <v>102</v>
      </c>
      <c r="M331" t="s">
        <v>103</v>
      </c>
      <c r="N331" t="s">
        <v>4999</v>
      </c>
      <c r="O331">
        <v>0</v>
      </c>
      <c r="U331" t="s">
        <v>101</v>
      </c>
    </row>
    <row r="332" spans="1:47" x14ac:dyDescent="0.25">
      <c r="A332" t="s">
        <v>5605</v>
      </c>
      <c r="B332">
        <v>28663393</v>
      </c>
      <c r="E332" t="s">
        <v>201</v>
      </c>
      <c r="F332" t="s">
        <v>62</v>
      </c>
      <c r="G332">
        <v>45663</v>
      </c>
      <c r="I332">
        <v>45663.377847222226</v>
      </c>
      <c r="J332" t="s">
        <v>62</v>
      </c>
      <c r="K332" t="s">
        <v>101</v>
      </c>
      <c r="L332" t="s">
        <v>102</v>
      </c>
      <c r="M332" t="s">
        <v>103</v>
      </c>
      <c r="N332" t="s">
        <v>4999</v>
      </c>
      <c r="O332">
        <v>0</v>
      </c>
      <c r="U332" t="s">
        <v>101</v>
      </c>
    </row>
    <row r="333" spans="1:47" x14ac:dyDescent="0.25">
      <c r="A333" t="s">
        <v>5605</v>
      </c>
      <c r="B333">
        <v>28614252</v>
      </c>
      <c r="D333" t="s">
        <v>1598</v>
      </c>
      <c r="E333" t="s">
        <v>1599</v>
      </c>
      <c r="F333" t="s">
        <v>62</v>
      </c>
      <c r="G333">
        <v>45656</v>
      </c>
      <c r="I333">
        <v>45656.69158564815</v>
      </c>
      <c r="J333" t="s">
        <v>62</v>
      </c>
      <c r="K333" t="s">
        <v>101</v>
      </c>
      <c r="L333" t="s">
        <v>102</v>
      </c>
      <c r="M333" t="s">
        <v>103</v>
      </c>
      <c r="N333" t="s">
        <v>4911</v>
      </c>
      <c r="O333">
        <v>0</v>
      </c>
      <c r="S333" t="s">
        <v>104</v>
      </c>
      <c r="U333" t="s">
        <v>101</v>
      </c>
      <c r="V333">
        <v>41071773</v>
      </c>
      <c r="X333">
        <v>27080426000230</v>
      </c>
      <c r="Z333" t="s">
        <v>1600</v>
      </c>
      <c r="AB333">
        <v>551132373552</v>
      </c>
      <c r="AF333" t="s">
        <v>4917</v>
      </c>
      <c r="AL333" t="s">
        <v>119</v>
      </c>
      <c r="AM333" t="s">
        <v>106</v>
      </c>
      <c r="AN333" t="s">
        <v>148</v>
      </c>
      <c r="AO333" t="s">
        <v>1601</v>
      </c>
      <c r="AP333">
        <v>27932302</v>
      </c>
      <c r="AQ333" t="s">
        <v>1602</v>
      </c>
      <c r="AR333" t="s">
        <v>1603</v>
      </c>
      <c r="AS333">
        <v>0</v>
      </c>
    </row>
    <row r="334" spans="1:47" x14ac:dyDescent="0.25">
      <c r="A334" t="s">
        <v>5605</v>
      </c>
      <c r="B334">
        <v>28663389</v>
      </c>
      <c r="E334" t="s">
        <v>209</v>
      </c>
      <c r="F334" t="s">
        <v>62</v>
      </c>
      <c r="G334">
        <v>45663</v>
      </c>
      <c r="I334">
        <v>45663.377708333333</v>
      </c>
      <c r="J334" t="s">
        <v>62</v>
      </c>
      <c r="K334" t="s">
        <v>101</v>
      </c>
      <c r="L334" t="s">
        <v>102</v>
      </c>
      <c r="M334" t="s">
        <v>103</v>
      </c>
      <c r="N334" t="s">
        <v>4999</v>
      </c>
      <c r="O334">
        <v>0</v>
      </c>
      <c r="U334" t="s">
        <v>101</v>
      </c>
    </row>
    <row r="335" spans="1:47" x14ac:dyDescent="0.25">
      <c r="A335" t="s">
        <v>5605</v>
      </c>
      <c r="B335">
        <v>28663383</v>
      </c>
      <c r="E335" t="s">
        <v>211</v>
      </c>
      <c r="F335" t="s">
        <v>62</v>
      </c>
      <c r="G335">
        <v>45663</v>
      </c>
      <c r="I335">
        <v>45663.377638888887</v>
      </c>
      <c r="J335" t="s">
        <v>62</v>
      </c>
      <c r="K335" t="s">
        <v>101</v>
      </c>
      <c r="L335" t="s">
        <v>102</v>
      </c>
      <c r="M335" t="s">
        <v>103</v>
      </c>
      <c r="N335" t="s">
        <v>4999</v>
      </c>
      <c r="O335">
        <v>0</v>
      </c>
      <c r="U335" t="s">
        <v>101</v>
      </c>
    </row>
    <row r="336" spans="1:47" x14ac:dyDescent="0.25">
      <c r="A336" t="s">
        <v>5605</v>
      </c>
      <c r="B336">
        <v>28663379</v>
      </c>
      <c r="E336" t="s">
        <v>213</v>
      </c>
      <c r="F336" t="s">
        <v>62</v>
      </c>
      <c r="G336">
        <v>45663</v>
      </c>
      <c r="I336">
        <v>45663.377569444441</v>
      </c>
      <c r="J336" t="s">
        <v>62</v>
      </c>
      <c r="K336" t="s">
        <v>101</v>
      </c>
      <c r="L336" t="s">
        <v>102</v>
      </c>
      <c r="M336" t="s">
        <v>103</v>
      </c>
      <c r="N336" t="s">
        <v>4999</v>
      </c>
      <c r="O336">
        <v>0</v>
      </c>
      <c r="U336" t="s">
        <v>101</v>
      </c>
    </row>
    <row r="337" spans="1:47" x14ac:dyDescent="0.25">
      <c r="A337" t="s">
        <v>5605</v>
      </c>
      <c r="B337">
        <v>28663349</v>
      </c>
      <c r="E337" t="s">
        <v>214</v>
      </c>
      <c r="F337" t="s">
        <v>62</v>
      </c>
      <c r="G337">
        <v>45663</v>
      </c>
      <c r="I337">
        <v>45663.377500000002</v>
      </c>
      <c r="J337" t="s">
        <v>62</v>
      </c>
      <c r="K337" t="s">
        <v>101</v>
      </c>
      <c r="L337" t="s">
        <v>102</v>
      </c>
      <c r="M337" t="s">
        <v>103</v>
      </c>
      <c r="N337" t="s">
        <v>4999</v>
      </c>
      <c r="O337">
        <v>0</v>
      </c>
      <c r="U337" t="s">
        <v>101</v>
      </c>
    </row>
    <row r="338" spans="1:47" x14ac:dyDescent="0.25">
      <c r="A338" t="s">
        <v>5605</v>
      </c>
      <c r="B338">
        <v>28663335</v>
      </c>
      <c r="E338" t="s">
        <v>232</v>
      </c>
      <c r="F338" t="s">
        <v>62</v>
      </c>
      <c r="G338">
        <v>45663</v>
      </c>
      <c r="I338">
        <v>45663.37736111111</v>
      </c>
      <c r="J338" t="s">
        <v>62</v>
      </c>
      <c r="K338" t="s">
        <v>101</v>
      </c>
      <c r="L338" t="s">
        <v>102</v>
      </c>
      <c r="M338" t="s">
        <v>103</v>
      </c>
      <c r="N338" t="s">
        <v>4999</v>
      </c>
      <c r="O338">
        <v>0</v>
      </c>
      <c r="U338" t="s">
        <v>101</v>
      </c>
    </row>
    <row r="339" spans="1:47" x14ac:dyDescent="0.25">
      <c r="A339" t="s">
        <v>5605</v>
      </c>
      <c r="B339">
        <v>28663307</v>
      </c>
      <c r="E339" t="s">
        <v>263</v>
      </c>
      <c r="F339" t="s">
        <v>62</v>
      </c>
      <c r="G339">
        <v>45663</v>
      </c>
      <c r="I339">
        <v>45663.376736111109</v>
      </c>
      <c r="J339" t="s">
        <v>62</v>
      </c>
      <c r="K339" t="s">
        <v>101</v>
      </c>
      <c r="L339" t="s">
        <v>102</v>
      </c>
      <c r="M339" t="s">
        <v>103</v>
      </c>
      <c r="N339" t="s">
        <v>4999</v>
      </c>
      <c r="O339">
        <v>0</v>
      </c>
      <c r="U339" t="s">
        <v>101</v>
      </c>
    </row>
    <row r="340" spans="1:47" x14ac:dyDescent="0.25">
      <c r="A340" t="s">
        <v>5605</v>
      </c>
      <c r="B340">
        <v>28663304</v>
      </c>
      <c r="E340" t="s">
        <v>264</v>
      </c>
      <c r="F340" t="s">
        <v>62</v>
      </c>
      <c r="G340">
        <v>45663</v>
      </c>
      <c r="I340">
        <v>45663.376666666663</v>
      </c>
      <c r="J340" t="s">
        <v>62</v>
      </c>
      <c r="K340" t="s">
        <v>101</v>
      </c>
      <c r="L340" t="s">
        <v>102</v>
      </c>
      <c r="M340" t="s">
        <v>103</v>
      </c>
      <c r="N340" t="s">
        <v>4999</v>
      </c>
      <c r="O340">
        <v>0</v>
      </c>
      <c r="U340" t="s">
        <v>101</v>
      </c>
    </row>
    <row r="341" spans="1:47" x14ac:dyDescent="0.25">
      <c r="A341" t="s">
        <v>5605</v>
      </c>
      <c r="B341">
        <v>28663278</v>
      </c>
      <c r="E341" t="s">
        <v>266</v>
      </c>
      <c r="F341" t="s">
        <v>62</v>
      </c>
      <c r="G341">
        <v>45663</v>
      </c>
      <c r="I341">
        <v>45663.376539351855</v>
      </c>
      <c r="J341" t="s">
        <v>62</v>
      </c>
      <c r="K341" t="s">
        <v>101</v>
      </c>
      <c r="L341" t="s">
        <v>102</v>
      </c>
      <c r="M341" t="s">
        <v>103</v>
      </c>
      <c r="N341" t="s">
        <v>4999</v>
      </c>
      <c r="O341">
        <v>0</v>
      </c>
      <c r="U341" t="s">
        <v>101</v>
      </c>
    </row>
    <row r="342" spans="1:47" x14ac:dyDescent="0.25">
      <c r="A342" t="s">
        <v>5605</v>
      </c>
      <c r="B342">
        <v>28663265</v>
      </c>
      <c r="E342" t="s">
        <v>267</v>
      </c>
      <c r="F342" t="s">
        <v>62</v>
      </c>
      <c r="G342">
        <v>45663</v>
      </c>
      <c r="I342">
        <v>45663.376261574071</v>
      </c>
      <c r="J342" t="s">
        <v>62</v>
      </c>
      <c r="K342" t="s">
        <v>101</v>
      </c>
      <c r="L342" t="s">
        <v>102</v>
      </c>
      <c r="M342" t="s">
        <v>103</v>
      </c>
      <c r="N342" t="s">
        <v>4999</v>
      </c>
      <c r="O342">
        <v>0</v>
      </c>
      <c r="U342" t="s">
        <v>101</v>
      </c>
    </row>
    <row r="343" spans="1:47" x14ac:dyDescent="0.25">
      <c r="A343" t="s">
        <v>5605</v>
      </c>
      <c r="B343">
        <v>28663260</v>
      </c>
      <c r="E343" t="s">
        <v>268</v>
      </c>
      <c r="F343" t="s">
        <v>62</v>
      </c>
      <c r="G343">
        <v>45663</v>
      </c>
      <c r="I343">
        <v>45663.376192129632</v>
      </c>
      <c r="J343" t="s">
        <v>62</v>
      </c>
      <c r="K343" t="s">
        <v>101</v>
      </c>
      <c r="L343" t="s">
        <v>102</v>
      </c>
      <c r="M343" t="s">
        <v>103</v>
      </c>
      <c r="N343" t="s">
        <v>4999</v>
      </c>
      <c r="O343">
        <v>0</v>
      </c>
      <c r="U343" t="s">
        <v>101</v>
      </c>
    </row>
    <row r="344" spans="1:47" x14ac:dyDescent="0.25">
      <c r="A344" t="s">
        <v>5605</v>
      </c>
      <c r="B344">
        <v>28663256</v>
      </c>
      <c r="E344" t="s">
        <v>269</v>
      </c>
      <c r="F344" t="s">
        <v>62</v>
      </c>
      <c r="G344">
        <v>45663</v>
      </c>
      <c r="I344">
        <v>45663.376122685186</v>
      </c>
      <c r="J344" t="s">
        <v>62</v>
      </c>
      <c r="K344" t="s">
        <v>101</v>
      </c>
      <c r="L344" t="s">
        <v>102</v>
      </c>
      <c r="M344" t="s">
        <v>103</v>
      </c>
      <c r="N344" t="s">
        <v>4999</v>
      </c>
      <c r="O344">
        <v>0</v>
      </c>
      <c r="U344" t="s">
        <v>101</v>
      </c>
    </row>
    <row r="345" spans="1:47" x14ac:dyDescent="0.25">
      <c r="A345" t="s">
        <v>5605</v>
      </c>
      <c r="B345">
        <v>28663248</v>
      </c>
      <c r="E345" t="s">
        <v>270</v>
      </c>
      <c r="F345" t="s">
        <v>62</v>
      </c>
      <c r="G345">
        <v>45663</v>
      </c>
      <c r="I345">
        <v>45663.375983796293</v>
      </c>
      <c r="J345" t="s">
        <v>62</v>
      </c>
      <c r="K345" t="s">
        <v>101</v>
      </c>
      <c r="L345" t="s">
        <v>102</v>
      </c>
      <c r="M345" t="s">
        <v>103</v>
      </c>
      <c r="N345" t="s">
        <v>4999</v>
      </c>
      <c r="O345">
        <v>0</v>
      </c>
      <c r="U345" t="s">
        <v>101</v>
      </c>
    </row>
    <row r="346" spans="1:47" x14ac:dyDescent="0.25">
      <c r="A346" t="s">
        <v>5605</v>
      </c>
      <c r="B346">
        <v>28663244</v>
      </c>
      <c r="E346" t="s">
        <v>271</v>
      </c>
      <c r="F346" t="s">
        <v>62</v>
      </c>
      <c r="G346">
        <v>45663</v>
      </c>
      <c r="I346">
        <v>45663.375914351855</v>
      </c>
      <c r="J346" t="s">
        <v>62</v>
      </c>
      <c r="K346" t="s">
        <v>101</v>
      </c>
      <c r="L346" t="s">
        <v>102</v>
      </c>
      <c r="M346" t="s">
        <v>103</v>
      </c>
      <c r="N346" t="s">
        <v>4999</v>
      </c>
      <c r="O346">
        <v>0</v>
      </c>
      <c r="U346" t="s">
        <v>101</v>
      </c>
    </row>
    <row r="347" spans="1:47" x14ac:dyDescent="0.25">
      <c r="A347" t="s">
        <v>5605</v>
      </c>
      <c r="B347">
        <v>28663236</v>
      </c>
      <c r="E347" t="s">
        <v>272</v>
      </c>
      <c r="F347" t="s">
        <v>62</v>
      </c>
      <c r="G347">
        <v>45663</v>
      </c>
      <c r="I347">
        <v>45663.375844907408</v>
      </c>
      <c r="J347" t="s">
        <v>62</v>
      </c>
      <c r="K347" t="s">
        <v>101</v>
      </c>
      <c r="L347" t="s">
        <v>102</v>
      </c>
      <c r="M347" t="s">
        <v>103</v>
      </c>
      <c r="N347" t="s">
        <v>4999</v>
      </c>
      <c r="O347">
        <v>0</v>
      </c>
      <c r="U347" t="s">
        <v>101</v>
      </c>
    </row>
    <row r="348" spans="1:47" x14ac:dyDescent="0.25">
      <c r="A348" t="s">
        <v>5605</v>
      </c>
      <c r="B348">
        <v>27302630</v>
      </c>
      <c r="D348" t="s">
        <v>310</v>
      </c>
      <c r="E348" t="s">
        <v>311</v>
      </c>
      <c r="F348" t="s">
        <v>62</v>
      </c>
      <c r="G348">
        <v>45597</v>
      </c>
      <c r="I348">
        <v>45597.614965277775</v>
      </c>
      <c r="J348" t="s">
        <v>255</v>
      </c>
      <c r="K348" t="s">
        <v>101</v>
      </c>
      <c r="L348" t="s">
        <v>102</v>
      </c>
      <c r="M348" t="s">
        <v>103</v>
      </c>
      <c r="N348" t="s">
        <v>4911</v>
      </c>
      <c r="O348">
        <v>0</v>
      </c>
      <c r="S348" t="s">
        <v>104</v>
      </c>
      <c r="U348" t="s">
        <v>101</v>
      </c>
      <c r="V348">
        <v>40389021</v>
      </c>
      <c r="X348">
        <v>5855974000170</v>
      </c>
      <c r="Z348" t="s">
        <v>312</v>
      </c>
      <c r="AA348" t="s">
        <v>313</v>
      </c>
      <c r="AF348" t="s">
        <v>314</v>
      </c>
      <c r="AL348" t="s">
        <v>256</v>
      </c>
      <c r="AM348" t="s">
        <v>106</v>
      </c>
      <c r="AN348" t="s">
        <v>315</v>
      </c>
      <c r="AO348" t="s">
        <v>316</v>
      </c>
      <c r="AP348">
        <v>84130000</v>
      </c>
      <c r="AQ348" t="s">
        <v>317</v>
      </c>
      <c r="AR348" t="s">
        <v>318</v>
      </c>
      <c r="AS348">
        <v>1705</v>
      </c>
      <c r="AU348" t="s">
        <v>108</v>
      </c>
    </row>
    <row r="349" spans="1:47" x14ac:dyDescent="0.25">
      <c r="A349" t="s">
        <v>5605</v>
      </c>
      <c r="B349">
        <v>27564192</v>
      </c>
      <c r="D349" t="s">
        <v>3406</v>
      </c>
      <c r="E349" t="s">
        <v>3407</v>
      </c>
      <c r="F349" t="s">
        <v>62</v>
      </c>
      <c r="G349">
        <v>45604</v>
      </c>
      <c r="I349">
        <v>45604.738136574073</v>
      </c>
      <c r="J349" t="s">
        <v>62</v>
      </c>
      <c r="K349" t="s">
        <v>101</v>
      </c>
      <c r="L349" t="s">
        <v>102</v>
      </c>
      <c r="M349" t="s">
        <v>103</v>
      </c>
      <c r="N349" t="s">
        <v>4911</v>
      </c>
      <c r="O349">
        <v>0</v>
      </c>
      <c r="S349" t="s">
        <v>104</v>
      </c>
      <c r="U349" t="s">
        <v>101</v>
      </c>
      <c r="V349">
        <v>40508930</v>
      </c>
      <c r="X349">
        <v>85074623000161</v>
      </c>
      <c r="Z349" t="s">
        <v>3408</v>
      </c>
      <c r="AF349" t="s">
        <v>3409</v>
      </c>
      <c r="AL349" t="s">
        <v>222</v>
      </c>
      <c r="AM349" t="s">
        <v>106</v>
      </c>
      <c r="AN349" t="s">
        <v>315</v>
      </c>
      <c r="AO349" t="s">
        <v>3410</v>
      </c>
      <c r="AP349">
        <v>86702280</v>
      </c>
      <c r="AQ349" t="s">
        <v>3411</v>
      </c>
      <c r="AR349" t="s">
        <v>3412</v>
      </c>
      <c r="AS349">
        <v>210</v>
      </c>
      <c r="AT349" t="s">
        <v>3413</v>
      </c>
      <c r="AU349" t="s">
        <v>108</v>
      </c>
    </row>
    <row r="350" spans="1:47" x14ac:dyDescent="0.25">
      <c r="A350" t="s">
        <v>5605</v>
      </c>
      <c r="B350">
        <v>28663911</v>
      </c>
      <c r="D350" t="s">
        <v>153</v>
      </c>
      <c r="E350" t="s">
        <v>154</v>
      </c>
      <c r="F350" t="s">
        <v>62</v>
      </c>
      <c r="G350">
        <v>45663</v>
      </c>
      <c r="I350">
        <v>45663.388969907406</v>
      </c>
      <c r="J350" t="s">
        <v>62</v>
      </c>
      <c r="K350" t="s">
        <v>101</v>
      </c>
      <c r="L350" t="s">
        <v>102</v>
      </c>
      <c r="M350" t="s">
        <v>103</v>
      </c>
      <c r="N350" t="s">
        <v>4911</v>
      </c>
      <c r="O350">
        <v>0</v>
      </c>
      <c r="S350" t="s">
        <v>104</v>
      </c>
      <c r="U350" t="s">
        <v>101</v>
      </c>
      <c r="V350">
        <v>41071906</v>
      </c>
      <c r="X350">
        <v>7196269000215</v>
      </c>
      <c r="Z350" t="s">
        <v>156</v>
      </c>
      <c r="AA350" t="s">
        <v>157</v>
      </c>
      <c r="AB350">
        <v>553537226305</v>
      </c>
      <c r="AF350" t="s">
        <v>158</v>
      </c>
      <c r="AL350" t="s">
        <v>119</v>
      </c>
      <c r="AM350" t="s">
        <v>106</v>
      </c>
      <c r="AN350" t="s">
        <v>159</v>
      </c>
      <c r="AO350" t="s">
        <v>160</v>
      </c>
      <c r="AP350">
        <v>37993000</v>
      </c>
      <c r="AQ350" t="s">
        <v>161</v>
      </c>
      <c r="AR350" t="s">
        <v>162</v>
      </c>
      <c r="AS350">
        <v>615</v>
      </c>
    </row>
    <row r="351" spans="1:47" x14ac:dyDescent="0.25">
      <c r="A351" t="s">
        <v>5605</v>
      </c>
      <c r="B351">
        <v>28614698</v>
      </c>
      <c r="D351" t="s">
        <v>319</v>
      </c>
      <c r="E351" t="s">
        <v>320</v>
      </c>
      <c r="F351" t="s">
        <v>62</v>
      </c>
      <c r="G351">
        <v>45656</v>
      </c>
      <c r="I351">
        <v>45656.714201388888</v>
      </c>
      <c r="J351" t="s">
        <v>62</v>
      </c>
      <c r="K351" t="s">
        <v>101</v>
      </c>
      <c r="L351" t="s">
        <v>102</v>
      </c>
      <c r="M351" t="s">
        <v>103</v>
      </c>
      <c r="N351" t="s">
        <v>4911</v>
      </c>
      <c r="O351">
        <v>0</v>
      </c>
      <c r="S351" t="s">
        <v>104</v>
      </c>
      <c r="U351" t="s">
        <v>101</v>
      </c>
      <c r="V351">
        <v>41071943</v>
      </c>
      <c r="X351">
        <v>26592564000154</v>
      </c>
      <c r="Z351" t="s">
        <v>321</v>
      </c>
      <c r="AA351" t="s">
        <v>322</v>
      </c>
      <c r="AB351">
        <v>5511973110121</v>
      </c>
      <c r="AF351" t="s">
        <v>323</v>
      </c>
      <c r="AL351" t="s">
        <v>119</v>
      </c>
      <c r="AM351" t="s">
        <v>106</v>
      </c>
      <c r="AN351" t="s">
        <v>107</v>
      </c>
      <c r="AO351" t="s">
        <v>215</v>
      </c>
      <c r="AP351">
        <v>9852040</v>
      </c>
      <c r="AQ351" t="s">
        <v>324</v>
      </c>
      <c r="AR351" t="s">
        <v>325</v>
      </c>
      <c r="AS351">
        <v>295</v>
      </c>
    </row>
    <row r="352" spans="1:47" x14ac:dyDescent="0.25">
      <c r="A352" t="s">
        <v>5605</v>
      </c>
      <c r="B352">
        <v>28614537</v>
      </c>
      <c r="D352" t="s">
        <v>342</v>
      </c>
      <c r="E352" t="s">
        <v>343</v>
      </c>
      <c r="F352" t="s">
        <v>62</v>
      </c>
      <c r="G352">
        <v>45656</v>
      </c>
      <c r="I352">
        <v>45656.706782407404</v>
      </c>
      <c r="J352" t="s">
        <v>62</v>
      </c>
      <c r="K352" t="s">
        <v>101</v>
      </c>
      <c r="L352" t="s">
        <v>102</v>
      </c>
      <c r="M352" t="s">
        <v>103</v>
      </c>
      <c r="N352" t="s">
        <v>4911</v>
      </c>
      <c r="O352">
        <v>0</v>
      </c>
      <c r="S352" t="s">
        <v>104</v>
      </c>
      <c r="U352" t="s">
        <v>101</v>
      </c>
      <c r="V352">
        <v>41071880</v>
      </c>
      <c r="X352">
        <v>46992526000104</v>
      </c>
      <c r="Z352" t="s">
        <v>344</v>
      </c>
      <c r="AF352" t="s">
        <v>345</v>
      </c>
      <c r="AL352" t="s">
        <v>119</v>
      </c>
      <c r="AM352" t="s">
        <v>106</v>
      </c>
      <c r="AN352" t="s">
        <v>148</v>
      </c>
      <c r="AO352" t="s">
        <v>149</v>
      </c>
      <c r="AP352">
        <v>22080010</v>
      </c>
      <c r="AQ352" t="s">
        <v>346</v>
      </c>
      <c r="AR352" t="s">
        <v>347</v>
      </c>
      <c r="AS352">
        <v>100</v>
      </c>
      <c r="AT352" t="s">
        <v>348</v>
      </c>
    </row>
    <row r="353" spans="1:47" x14ac:dyDescent="0.25">
      <c r="A353" t="s">
        <v>5605</v>
      </c>
      <c r="B353">
        <v>28517959</v>
      </c>
      <c r="D353" t="s">
        <v>349</v>
      </c>
      <c r="E353" t="s">
        <v>350</v>
      </c>
      <c r="F353" t="s">
        <v>62</v>
      </c>
      <c r="G353">
        <v>45644</v>
      </c>
      <c r="I353">
        <v>45644.639479166668</v>
      </c>
      <c r="J353" t="s">
        <v>254</v>
      </c>
      <c r="K353" t="s">
        <v>101</v>
      </c>
      <c r="L353" t="s">
        <v>102</v>
      </c>
      <c r="M353" t="s">
        <v>103</v>
      </c>
      <c r="N353" t="s">
        <v>4911</v>
      </c>
      <c r="O353">
        <v>0</v>
      </c>
      <c r="S353" t="s">
        <v>104</v>
      </c>
      <c r="U353" t="s">
        <v>101</v>
      </c>
      <c r="V353">
        <v>41015566</v>
      </c>
      <c r="X353">
        <v>47668835000188</v>
      </c>
      <c r="Z353" t="s">
        <v>351</v>
      </c>
      <c r="AA353" t="s">
        <v>352</v>
      </c>
      <c r="AF353" t="s">
        <v>353</v>
      </c>
      <c r="AL353" t="s">
        <v>119</v>
      </c>
      <c r="AM353" t="s">
        <v>106</v>
      </c>
      <c r="AN353" t="s">
        <v>107</v>
      </c>
      <c r="AO353" t="s">
        <v>354</v>
      </c>
      <c r="AP353">
        <v>9960120</v>
      </c>
      <c r="AQ353" t="s">
        <v>355</v>
      </c>
      <c r="AR353" t="s">
        <v>356</v>
      </c>
      <c r="AS353">
        <v>1161</v>
      </c>
      <c r="AU353" t="s">
        <v>108</v>
      </c>
    </row>
    <row r="354" spans="1:47" x14ac:dyDescent="0.25">
      <c r="A354" t="s">
        <v>5605</v>
      </c>
      <c r="B354">
        <v>28614412</v>
      </c>
      <c r="D354" t="s">
        <v>1877</v>
      </c>
      <c r="E354" t="s">
        <v>1878</v>
      </c>
      <c r="F354" t="s">
        <v>62</v>
      </c>
      <c r="G354">
        <v>45656</v>
      </c>
      <c r="I354">
        <v>45656.700416666667</v>
      </c>
      <c r="J354" t="s">
        <v>62</v>
      </c>
      <c r="K354" t="s">
        <v>101</v>
      </c>
      <c r="L354" t="s">
        <v>102</v>
      </c>
      <c r="M354" t="s">
        <v>103</v>
      </c>
      <c r="N354" t="s">
        <v>4911</v>
      </c>
      <c r="O354">
        <v>0</v>
      </c>
      <c r="S354" t="s">
        <v>104</v>
      </c>
      <c r="U354" t="s">
        <v>101</v>
      </c>
      <c r="V354">
        <v>41071828</v>
      </c>
      <c r="X354">
        <v>34151100001536</v>
      </c>
      <c r="Z354" t="s">
        <v>135</v>
      </c>
      <c r="AA354" t="s">
        <v>1879</v>
      </c>
      <c r="AB354">
        <v>556733981818</v>
      </c>
      <c r="AF354" t="s">
        <v>1880</v>
      </c>
      <c r="AL354" t="s">
        <v>119</v>
      </c>
      <c r="AM354" t="s">
        <v>106</v>
      </c>
      <c r="AN354" t="s">
        <v>994</v>
      </c>
      <c r="AO354" t="s">
        <v>1881</v>
      </c>
      <c r="AP354">
        <v>79044140</v>
      </c>
      <c r="AQ354" t="s">
        <v>1882</v>
      </c>
      <c r="AR354" t="s">
        <v>1883</v>
      </c>
      <c r="AS354">
        <v>35</v>
      </c>
    </row>
    <row r="355" spans="1:47" x14ac:dyDescent="0.25">
      <c r="A355" t="s">
        <v>5605</v>
      </c>
      <c r="B355">
        <v>28613666</v>
      </c>
      <c r="D355" t="s">
        <v>2175</v>
      </c>
      <c r="E355" t="s">
        <v>2176</v>
      </c>
      <c r="F355" t="s">
        <v>62</v>
      </c>
      <c r="G355">
        <v>45656</v>
      </c>
      <c r="I355">
        <v>45656.653773148151</v>
      </c>
      <c r="J355" t="s">
        <v>62</v>
      </c>
      <c r="K355" t="s">
        <v>101</v>
      </c>
      <c r="L355" t="s">
        <v>102</v>
      </c>
      <c r="M355" t="s">
        <v>103</v>
      </c>
      <c r="N355" t="s">
        <v>4911</v>
      </c>
      <c r="O355">
        <v>0</v>
      </c>
      <c r="S355" t="s">
        <v>104</v>
      </c>
      <c r="U355" t="s">
        <v>101</v>
      </c>
      <c r="V355">
        <v>41071525</v>
      </c>
      <c r="X355">
        <v>37336402000171</v>
      </c>
      <c r="Z355" t="s">
        <v>2177</v>
      </c>
      <c r="AA355" t="s">
        <v>2178</v>
      </c>
      <c r="AB355">
        <v>553131956939</v>
      </c>
      <c r="AF355" t="s">
        <v>2179</v>
      </c>
      <c r="AL355" t="s">
        <v>119</v>
      </c>
      <c r="AM355" t="s">
        <v>106</v>
      </c>
      <c r="AN355" t="s">
        <v>159</v>
      </c>
      <c r="AO355" t="s">
        <v>649</v>
      </c>
      <c r="AP355">
        <v>30510000</v>
      </c>
      <c r="AQ355" t="s">
        <v>2180</v>
      </c>
      <c r="AR355" t="s">
        <v>2181</v>
      </c>
      <c r="AS355">
        <v>8754</v>
      </c>
    </row>
    <row r="356" spans="1:47" x14ac:dyDescent="0.25">
      <c r="A356" t="s">
        <v>5605</v>
      </c>
      <c r="B356">
        <v>28613201</v>
      </c>
      <c r="D356" t="s">
        <v>2353</v>
      </c>
      <c r="E356" t="s">
        <v>2354</v>
      </c>
      <c r="F356" t="s">
        <v>62</v>
      </c>
      <c r="G356">
        <v>45656</v>
      </c>
      <c r="I356">
        <v>45656.626319444447</v>
      </c>
      <c r="J356" t="s">
        <v>62</v>
      </c>
      <c r="K356" t="s">
        <v>101</v>
      </c>
      <c r="L356" t="s">
        <v>102</v>
      </c>
      <c r="M356" t="s">
        <v>103</v>
      </c>
      <c r="N356" t="s">
        <v>4911</v>
      </c>
      <c r="O356">
        <v>0</v>
      </c>
      <c r="S356" t="s">
        <v>104</v>
      </c>
      <c r="U356" t="s">
        <v>101</v>
      </c>
      <c r="V356">
        <v>41071303</v>
      </c>
      <c r="X356">
        <v>24006876001185</v>
      </c>
      <c r="Z356" t="s">
        <v>2355</v>
      </c>
      <c r="AF356" t="s">
        <v>4874</v>
      </c>
      <c r="AL356" t="s">
        <v>119</v>
      </c>
      <c r="AM356" t="s">
        <v>106</v>
      </c>
      <c r="AN356" t="s">
        <v>159</v>
      </c>
      <c r="AO356" t="s">
        <v>2356</v>
      </c>
      <c r="AP356">
        <v>38402360</v>
      </c>
      <c r="AQ356" t="s">
        <v>615</v>
      </c>
      <c r="AR356" t="s">
        <v>2357</v>
      </c>
      <c r="AS356">
        <v>0</v>
      </c>
      <c r="AT356" t="s">
        <v>2358</v>
      </c>
    </row>
    <row r="357" spans="1:47" x14ac:dyDescent="0.25">
      <c r="A357" t="s">
        <v>5605</v>
      </c>
      <c r="B357">
        <v>28591531</v>
      </c>
      <c r="D357" t="s">
        <v>2519</v>
      </c>
      <c r="E357" t="s">
        <v>2520</v>
      </c>
      <c r="F357" t="s">
        <v>62</v>
      </c>
      <c r="G357">
        <v>45653</v>
      </c>
      <c r="I357">
        <v>45653.36922453704</v>
      </c>
      <c r="J357" t="s">
        <v>62</v>
      </c>
      <c r="K357" t="s">
        <v>101</v>
      </c>
      <c r="L357" t="s">
        <v>102</v>
      </c>
      <c r="M357" t="s">
        <v>103</v>
      </c>
      <c r="N357" t="s">
        <v>4911</v>
      </c>
      <c r="O357">
        <v>0</v>
      </c>
      <c r="S357" t="s">
        <v>104</v>
      </c>
      <c r="U357" t="s">
        <v>101</v>
      </c>
      <c r="V357">
        <v>41058118</v>
      </c>
      <c r="X357">
        <v>5789313000194</v>
      </c>
      <c r="Z357" t="s">
        <v>2521</v>
      </c>
      <c r="AA357" t="s">
        <v>2522</v>
      </c>
      <c r="AC357" t="s">
        <v>2523</v>
      </c>
      <c r="AF357" t="s">
        <v>2524</v>
      </c>
      <c r="AL357" t="s">
        <v>222</v>
      </c>
      <c r="AM357" t="s">
        <v>106</v>
      </c>
      <c r="AN357" t="s">
        <v>107</v>
      </c>
      <c r="AO357" t="s">
        <v>358</v>
      </c>
      <c r="AP357">
        <v>13033050</v>
      </c>
      <c r="AQ357" t="s">
        <v>2525</v>
      </c>
      <c r="AR357" t="s">
        <v>2526</v>
      </c>
      <c r="AS357">
        <v>350</v>
      </c>
    </row>
    <row r="358" spans="1:47" x14ac:dyDescent="0.25">
      <c r="A358" t="s">
        <v>5605</v>
      </c>
      <c r="B358">
        <v>28588632</v>
      </c>
      <c r="D358" t="s">
        <v>3152</v>
      </c>
      <c r="E358" t="s">
        <v>4910</v>
      </c>
      <c r="F358" t="s">
        <v>62</v>
      </c>
      <c r="G358">
        <v>45652</v>
      </c>
      <c r="I358">
        <v>45652.696493055555</v>
      </c>
      <c r="J358" t="s">
        <v>62</v>
      </c>
      <c r="K358" t="s">
        <v>101</v>
      </c>
      <c r="L358" t="s">
        <v>102</v>
      </c>
      <c r="M358" t="s">
        <v>103</v>
      </c>
      <c r="N358" t="s">
        <v>4911</v>
      </c>
      <c r="O358">
        <v>0</v>
      </c>
      <c r="S358" t="s">
        <v>104</v>
      </c>
      <c r="U358" t="s">
        <v>101</v>
      </c>
      <c r="V358">
        <v>41056829</v>
      </c>
      <c r="X358">
        <v>37783963000119</v>
      </c>
      <c r="Z358" t="s">
        <v>3153</v>
      </c>
      <c r="AF358" t="s">
        <v>3154</v>
      </c>
      <c r="AL358" t="s">
        <v>119</v>
      </c>
      <c r="AM358" t="s">
        <v>106</v>
      </c>
      <c r="AN358" t="s">
        <v>107</v>
      </c>
      <c r="AO358" t="s">
        <v>354</v>
      </c>
      <c r="AP358">
        <v>9930270</v>
      </c>
      <c r="AQ358" t="s">
        <v>161</v>
      </c>
      <c r="AR358" t="s">
        <v>3145</v>
      </c>
      <c r="AS358">
        <v>750</v>
      </c>
    </row>
    <row r="359" spans="1:47" x14ac:dyDescent="0.25">
      <c r="A359" t="s">
        <v>5605</v>
      </c>
      <c r="B359">
        <v>28580194</v>
      </c>
      <c r="D359" t="s">
        <v>3229</v>
      </c>
      <c r="E359" t="s">
        <v>3230</v>
      </c>
      <c r="F359" t="s">
        <v>62</v>
      </c>
      <c r="G359">
        <v>45652</v>
      </c>
      <c r="I359">
        <v>45652.446261574078</v>
      </c>
      <c r="J359" t="s">
        <v>62</v>
      </c>
      <c r="K359" t="s">
        <v>101</v>
      </c>
      <c r="L359" t="s">
        <v>102</v>
      </c>
      <c r="M359" t="s">
        <v>103</v>
      </c>
      <c r="N359" t="s">
        <v>4911</v>
      </c>
      <c r="O359">
        <v>0</v>
      </c>
      <c r="S359" t="s">
        <v>104</v>
      </c>
      <c r="U359" t="s">
        <v>101</v>
      </c>
      <c r="V359">
        <v>41050226</v>
      </c>
      <c r="X359">
        <v>15742754000194</v>
      </c>
      <c r="Y359" t="s">
        <v>3231</v>
      </c>
      <c r="Z359" t="s">
        <v>3232</v>
      </c>
      <c r="AA359" t="s">
        <v>3233</v>
      </c>
      <c r="AB359">
        <v>551129558815</v>
      </c>
      <c r="AF359" t="s">
        <v>3234</v>
      </c>
      <c r="AL359" t="s">
        <v>256</v>
      </c>
      <c r="AM359" t="s">
        <v>106</v>
      </c>
      <c r="AN359" t="s">
        <v>107</v>
      </c>
      <c r="AO359" t="s">
        <v>110</v>
      </c>
      <c r="AP359">
        <v>3554000</v>
      </c>
      <c r="AQ359" t="s">
        <v>3235</v>
      </c>
      <c r="AR359" t="s">
        <v>3236</v>
      </c>
      <c r="AS359">
        <v>804</v>
      </c>
      <c r="AU359" t="s">
        <v>108</v>
      </c>
    </row>
    <row r="360" spans="1:47" x14ac:dyDescent="0.25">
      <c r="A360" t="s">
        <v>5605</v>
      </c>
      <c r="B360">
        <v>28663119</v>
      </c>
      <c r="E360" t="s">
        <v>359</v>
      </c>
      <c r="F360" t="s">
        <v>62</v>
      </c>
      <c r="G360">
        <v>45663</v>
      </c>
      <c r="I360">
        <v>45663.37232638889</v>
      </c>
      <c r="J360" t="s">
        <v>62</v>
      </c>
      <c r="K360" t="s">
        <v>101</v>
      </c>
      <c r="L360" t="s">
        <v>102</v>
      </c>
      <c r="M360" t="s">
        <v>103</v>
      </c>
      <c r="N360" t="s">
        <v>4999</v>
      </c>
      <c r="O360">
        <v>0</v>
      </c>
      <c r="U360" t="s">
        <v>101</v>
      </c>
    </row>
    <row r="361" spans="1:47" x14ac:dyDescent="0.25">
      <c r="A361" t="s">
        <v>5605</v>
      </c>
      <c r="B361">
        <v>28663117</v>
      </c>
      <c r="E361" t="s">
        <v>100</v>
      </c>
      <c r="F361" t="s">
        <v>62</v>
      </c>
      <c r="G361">
        <v>45663</v>
      </c>
      <c r="I361">
        <v>45663.372256944444</v>
      </c>
      <c r="J361" t="s">
        <v>62</v>
      </c>
      <c r="K361" t="s">
        <v>101</v>
      </c>
      <c r="L361" t="s">
        <v>102</v>
      </c>
      <c r="M361" t="s">
        <v>103</v>
      </c>
      <c r="N361" t="s">
        <v>4999</v>
      </c>
      <c r="O361">
        <v>0</v>
      </c>
      <c r="U361" t="s">
        <v>101</v>
      </c>
    </row>
    <row r="362" spans="1:47" x14ac:dyDescent="0.25">
      <c r="A362" t="s">
        <v>5605</v>
      </c>
      <c r="B362">
        <v>28663096</v>
      </c>
      <c r="E362" t="s">
        <v>109</v>
      </c>
      <c r="F362" t="s">
        <v>62</v>
      </c>
      <c r="G362">
        <v>45663</v>
      </c>
      <c r="I362">
        <v>45663.371747685182</v>
      </c>
      <c r="J362" t="s">
        <v>62</v>
      </c>
      <c r="K362" t="s">
        <v>101</v>
      </c>
      <c r="L362" t="s">
        <v>102</v>
      </c>
      <c r="M362" t="s">
        <v>103</v>
      </c>
      <c r="N362" t="s">
        <v>4999</v>
      </c>
      <c r="O362">
        <v>0</v>
      </c>
      <c r="U362" t="s">
        <v>101</v>
      </c>
    </row>
    <row r="363" spans="1:47" x14ac:dyDescent="0.25">
      <c r="A363" t="s">
        <v>5605</v>
      </c>
      <c r="B363">
        <v>28663332</v>
      </c>
      <c r="E363" t="s">
        <v>111</v>
      </c>
      <c r="F363" t="s">
        <v>62</v>
      </c>
      <c r="G363">
        <v>45663</v>
      </c>
      <c r="I363">
        <v>45663.377222222225</v>
      </c>
      <c r="J363" t="s">
        <v>62</v>
      </c>
      <c r="K363" t="s">
        <v>101</v>
      </c>
      <c r="L363" t="s">
        <v>102</v>
      </c>
      <c r="M363" t="s">
        <v>103</v>
      </c>
      <c r="N363" t="s">
        <v>4999</v>
      </c>
      <c r="O363">
        <v>0</v>
      </c>
      <c r="U363" t="s">
        <v>101</v>
      </c>
    </row>
    <row r="364" spans="1:47" x14ac:dyDescent="0.25">
      <c r="A364" t="s">
        <v>5605</v>
      </c>
      <c r="B364">
        <v>28663902</v>
      </c>
      <c r="E364" t="s">
        <v>188</v>
      </c>
      <c r="F364" t="s">
        <v>62</v>
      </c>
      <c r="G364">
        <v>45663</v>
      </c>
      <c r="I364">
        <v>45663.388854166667</v>
      </c>
      <c r="J364" t="s">
        <v>62</v>
      </c>
      <c r="K364" t="s">
        <v>101</v>
      </c>
      <c r="L364" t="s">
        <v>102</v>
      </c>
      <c r="M364" t="s">
        <v>103</v>
      </c>
      <c r="N364" t="s">
        <v>4999</v>
      </c>
      <c r="O364">
        <v>0</v>
      </c>
      <c r="U364" t="s">
        <v>101</v>
      </c>
    </row>
    <row r="365" spans="1:47" x14ac:dyDescent="0.25">
      <c r="A365" t="s">
        <v>5605</v>
      </c>
      <c r="B365">
        <v>28663886</v>
      </c>
      <c r="E365" t="s">
        <v>190</v>
      </c>
      <c r="F365" t="s">
        <v>62</v>
      </c>
      <c r="G365">
        <v>45663</v>
      </c>
      <c r="I365">
        <v>45663.38863425926</v>
      </c>
      <c r="J365" t="s">
        <v>62</v>
      </c>
      <c r="K365" t="s">
        <v>101</v>
      </c>
      <c r="L365" t="s">
        <v>102</v>
      </c>
      <c r="M365" t="s">
        <v>103</v>
      </c>
      <c r="N365" t="s">
        <v>4999</v>
      </c>
      <c r="O365">
        <v>0</v>
      </c>
      <c r="U365" t="s">
        <v>101</v>
      </c>
    </row>
    <row r="366" spans="1:47" x14ac:dyDescent="0.25">
      <c r="A366" t="s">
        <v>5605</v>
      </c>
      <c r="B366">
        <v>28663883</v>
      </c>
      <c r="E366" t="s">
        <v>191</v>
      </c>
      <c r="F366" t="s">
        <v>62</v>
      </c>
      <c r="G366">
        <v>45663</v>
      </c>
      <c r="I366">
        <v>45663.388553240744</v>
      </c>
      <c r="J366" t="s">
        <v>62</v>
      </c>
      <c r="K366" t="s">
        <v>101</v>
      </c>
      <c r="L366" t="s">
        <v>102</v>
      </c>
      <c r="M366" t="s">
        <v>103</v>
      </c>
      <c r="N366" t="s">
        <v>4999</v>
      </c>
      <c r="O366">
        <v>0</v>
      </c>
      <c r="U366" t="s">
        <v>101</v>
      </c>
    </row>
    <row r="367" spans="1:47" x14ac:dyDescent="0.25">
      <c r="A367" t="s">
        <v>5605</v>
      </c>
      <c r="B367">
        <v>28663334</v>
      </c>
      <c r="E367" t="s">
        <v>233</v>
      </c>
      <c r="F367" t="s">
        <v>62</v>
      </c>
      <c r="G367">
        <v>45663</v>
      </c>
      <c r="I367">
        <v>45663.377291666664</v>
      </c>
      <c r="J367" t="s">
        <v>62</v>
      </c>
      <c r="K367" t="s">
        <v>101</v>
      </c>
      <c r="L367" t="s">
        <v>102</v>
      </c>
      <c r="M367" t="s">
        <v>103</v>
      </c>
      <c r="N367" t="s">
        <v>4999</v>
      </c>
      <c r="O367">
        <v>0</v>
      </c>
      <c r="U367" t="s">
        <v>101</v>
      </c>
    </row>
    <row r="368" spans="1:47" x14ac:dyDescent="0.25">
      <c r="A368" t="s">
        <v>5605</v>
      </c>
      <c r="B368">
        <v>28663322</v>
      </c>
      <c r="E368" t="s">
        <v>234</v>
      </c>
      <c r="F368" t="s">
        <v>62</v>
      </c>
      <c r="G368">
        <v>45663</v>
      </c>
      <c r="I368">
        <v>45663.37709490741</v>
      </c>
      <c r="J368" t="s">
        <v>62</v>
      </c>
      <c r="K368" t="s">
        <v>101</v>
      </c>
      <c r="L368" t="s">
        <v>102</v>
      </c>
      <c r="M368" t="s">
        <v>103</v>
      </c>
      <c r="N368" t="s">
        <v>4999</v>
      </c>
      <c r="O368">
        <v>0</v>
      </c>
      <c r="U368" t="s">
        <v>101</v>
      </c>
    </row>
    <row r="369" spans="1:46" x14ac:dyDescent="0.25">
      <c r="A369" t="s">
        <v>5605</v>
      </c>
      <c r="B369">
        <v>28663318</v>
      </c>
      <c r="E369" t="s">
        <v>252</v>
      </c>
      <c r="F369" t="s">
        <v>62</v>
      </c>
      <c r="G369">
        <v>45663</v>
      </c>
      <c r="I369">
        <v>45663.377013888887</v>
      </c>
      <c r="J369" t="s">
        <v>62</v>
      </c>
      <c r="K369" t="s">
        <v>101</v>
      </c>
      <c r="L369" t="s">
        <v>102</v>
      </c>
      <c r="M369" t="s">
        <v>103</v>
      </c>
      <c r="N369" t="s">
        <v>4999</v>
      </c>
      <c r="O369">
        <v>0</v>
      </c>
      <c r="U369" t="s">
        <v>101</v>
      </c>
    </row>
    <row r="370" spans="1:46" x14ac:dyDescent="0.25">
      <c r="A370" t="s">
        <v>5605</v>
      </c>
      <c r="B370">
        <v>28582562</v>
      </c>
      <c r="D370" t="s">
        <v>1629</v>
      </c>
      <c r="E370" t="s">
        <v>1630</v>
      </c>
      <c r="F370" t="s">
        <v>255</v>
      </c>
      <c r="G370">
        <v>45652</v>
      </c>
      <c r="I370">
        <v>45652.572534722225</v>
      </c>
      <c r="J370" t="s">
        <v>255</v>
      </c>
      <c r="K370" t="s">
        <v>101</v>
      </c>
      <c r="L370" t="s">
        <v>102</v>
      </c>
      <c r="M370" t="s">
        <v>103</v>
      </c>
      <c r="N370" t="s">
        <v>4999</v>
      </c>
      <c r="O370">
        <v>0</v>
      </c>
      <c r="S370" t="s">
        <v>104</v>
      </c>
      <c r="U370" t="s">
        <v>101</v>
      </c>
      <c r="V370">
        <v>41052627</v>
      </c>
      <c r="X370">
        <v>20003699000231</v>
      </c>
      <c r="Z370" t="s">
        <v>1631</v>
      </c>
      <c r="AA370" t="s">
        <v>1632</v>
      </c>
      <c r="AF370" t="s">
        <v>1633</v>
      </c>
      <c r="AL370" t="s">
        <v>119</v>
      </c>
      <c r="AM370" t="s">
        <v>106</v>
      </c>
      <c r="AN370" t="s">
        <v>138</v>
      </c>
      <c r="AO370" t="s">
        <v>1634</v>
      </c>
      <c r="AP370">
        <v>78890000</v>
      </c>
      <c r="AQ370" t="s">
        <v>615</v>
      </c>
      <c r="AR370" t="s">
        <v>1635</v>
      </c>
      <c r="AS370">
        <v>0</v>
      </c>
      <c r="AT370" t="s">
        <v>1636</v>
      </c>
    </row>
    <row r="371" spans="1:46" x14ac:dyDescent="0.25">
      <c r="A371" t="s">
        <v>5605</v>
      </c>
      <c r="B371">
        <v>28582536</v>
      </c>
      <c r="D371" t="s">
        <v>1637</v>
      </c>
      <c r="E371" t="s">
        <v>1638</v>
      </c>
      <c r="F371" t="s">
        <v>255</v>
      </c>
      <c r="G371">
        <v>45652</v>
      </c>
      <c r="I371">
        <v>45652.571157407408</v>
      </c>
      <c r="J371" t="s">
        <v>255</v>
      </c>
      <c r="K371" t="s">
        <v>101</v>
      </c>
      <c r="L371" t="s">
        <v>102</v>
      </c>
      <c r="M371" t="s">
        <v>103</v>
      </c>
      <c r="N371" t="s">
        <v>4999</v>
      </c>
      <c r="O371">
        <v>0</v>
      </c>
      <c r="S371" t="s">
        <v>104</v>
      </c>
      <c r="U371" t="s">
        <v>101</v>
      </c>
      <c r="V371">
        <v>41052611</v>
      </c>
      <c r="X371">
        <v>12312873000119</v>
      </c>
      <c r="Z371" t="s">
        <v>1639</v>
      </c>
      <c r="AA371" t="s">
        <v>1640</v>
      </c>
      <c r="AB371">
        <v>554135982578</v>
      </c>
      <c r="AF371" t="s">
        <v>1641</v>
      </c>
      <c r="AL371" t="s">
        <v>119</v>
      </c>
      <c r="AM371" t="s">
        <v>106</v>
      </c>
      <c r="AN371" t="s">
        <v>315</v>
      </c>
      <c r="AO371" t="s">
        <v>1522</v>
      </c>
      <c r="AP371">
        <v>81670010</v>
      </c>
      <c r="AQ371" t="s">
        <v>1642</v>
      </c>
      <c r="AR371" t="s">
        <v>1643</v>
      </c>
      <c r="AS371">
        <v>3246</v>
      </c>
      <c r="AT371" t="s">
        <v>1644</v>
      </c>
    </row>
    <row r="372" spans="1:46" x14ac:dyDescent="0.25">
      <c r="A372" t="s">
        <v>5605</v>
      </c>
      <c r="B372">
        <v>28582519</v>
      </c>
      <c r="D372" t="s">
        <v>1652</v>
      </c>
      <c r="E372" t="s">
        <v>1653</v>
      </c>
      <c r="F372" t="s">
        <v>255</v>
      </c>
      <c r="G372">
        <v>45652</v>
      </c>
      <c r="I372">
        <v>45652.570127314815</v>
      </c>
      <c r="J372" t="s">
        <v>255</v>
      </c>
      <c r="K372" t="s">
        <v>101</v>
      </c>
      <c r="L372" t="s">
        <v>102</v>
      </c>
      <c r="M372" t="s">
        <v>103</v>
      </c>
      <c r="N372" t="s">
        <v>4999</v>
      </c>
      <c r="O372">
        <v>0</v>
      </c>
      <c r="S372" t="s">
        <v>104</v>
      </c>
      <c r="U372" t="s">
        <v>101</v>
      </c>
      <c r="V372">
        <v>41052602</v>
      </c>
      <c r="X372">
        <v>52186146000177</v>
      </c>
      <c r="Z372" t="s">
        <v>1654</v>
      </c>
      <c r="AA372" t="s">
        <v>1655</v>
      </c>
      <c r="AB372">
        <v>551933729646</v>
      </c>
      <c r="AF372" t="s">
        <v>1656</v>
      </c>
      <c r="AL372" t="s">
        <v>119</v>
      </c>
      <c r="AM372" t="s">
        <v>106</v>
      </c>
      <c r="AN372" t="s">
        <v>107</v>
      </c>
      <c r="AO372" t="s">
        <v>1657</v>
      </c>
      <c r="AP372">
        <v>13423070</v>
      </c>
      <c r="AQ372" t="s">
        <v>1658</v>
      </c>
      <c r="AR372" t="s">
        <v>1659</v>
      </c>
      <c r="AS372">
        <v>0</v>
      </c>
      <c r="AT372" t="s">
        <v>1660</v>
      </c>
    </row>
    <row r="373" spans="1:46" x14ac:dyDescent="0.25">
      <c r="A373" t="s">
        <v>5605</v>
      </c>
      <c r="B373">
        <v>28582499</v>
      </c>
      <c r="D373" t="s">
        <v>1661</v>
      </c>
      <c r="E373" t="s">
        <v>1662</v>
      </c>
      <c r="F373" t="s">
        <v>255</v>
      </c>
      <c r="G373">
        <v>45652</v>
      </c>
      <c r="I373">
        <v>45652.569108796299</v>
      </c>
      <c r="J373" t="s">
        <v>255</v>
      </c>
      <c r="K373" t="s">
        <v>101</v>
      </c>
      <c r="L373" t="s">
        <v>102</v>
      </c>
      <c r="M373" t="s">
        <v>103</v>
      </c>
      <c r="N373" t="s">
        <v>4999</v>
      </c>
      <c r="O373">
        <v>0</v>
      </c>
      <c r="S373" t="s">
        <v>104</v>
      </c>
      <c r="U373" t="s">
        <v>101</v>
      </c>
      <c r="V373">
        <v>41052586</v>
      </c>
      <c r="X373">
        <v>62890199000128</v>
      </c>
      <c r="Z373" t="s">
        <v>1663</v>
      </c>
      <c r="AA373" t="s">
        <v>1664</v>
      </c>
      <c r="AB373">
        <v>5514997831276</v>
      </c>
      <c r="AL373" t="s">
        <v>119</v>
      </c>
      <c r="AM373" t="s">
        <v>106</v>
      </c>
      <c r="AN373" t="s">
        <v>107</v>
      </c>
      <c r="AO373" t="s">
        <v>1665</v>
      </c>
      <c r="AP373">
        <v>17250000</v>
      </c>
      <c r="AQ373" t="s">
        <v>1666</v>
      </c>
      <c r="AR373" t="s">
        <v>1667</v>
      </c>
      <c r="AS373">
        <v>0</v>
      </c>
      <c r="AT373" t="s">
        <v>1668</v>
      </c>
    </row>
    <row r="374" spans="1:46" x14ac:dyDescent="0.25">
      <c r="A374" t="s">
        <v>5605</v>
      </c>
      <c r="B374">
        <v>28582275</v>
      </c>
      <c r="D374" t="s">
        <v>1669</v>
      </c>
      <c r="E374" t="s">
        <v>1670</v>
      </c>
      <c r="F374" t="s">
        <v>255</v>
      </c>
      <c r="G374">
        <v>45652</v>
      </c>
      <c r="I374">
        <v>45652.557974537034</v>
      </c>
      <c r="J374" t="s">
        <v>255</v>
      </c>
      <c r="K374" t="s">
        <v>101</v>
      </c>
      <c r="L374" t="s">
        <v>102</v>
      </c>
      <c r="M374" t="s">
        <v>103</v>
      </c>
      <c r="N374" t="s">
        <v>4999</v>
      </c>
      <c r="O374">
        <v>0</v>
      </c>
      <c r="S374" t="s">
        <v>104</v>
      </c>
      <c r="U374" t="s">
        <v>101</v>
      </c>
      <c r="V374">
        <v>41051675</v>
      </c>
      <c r="X374">
        <v>19959992000107</v>
      </c>
      <c r="Z374" t="s">
        <v>1671</v>
      </c>
      <c r="AA374" t="s">
        <v>1672</v>
      </c>
      <c r="AB374">
        <v>5511991479021</v>
      </c>
      <c r="AF374" t="s">
        <v>1673</v>
      </c>
      <c r="AL374" t="s">
        <v>119</v>
      </c>
      <c r="AM374" t="s">
        <v>106</v>
      </c>
      <c r="AN374" t="s">
        <v>107</v>
      </c>
      <c r="AO374" t="s">
        <v>110</v>
      </c>
      <c r="AP374">
        <v>2232050</v>
      </c>
      <c r="AQ374" t="s">
        <v>1674</v>
      </c>
      <c r="AR374" t="s">
        <v>1675</v>
      </c>
      <c r="AS374">
        <v>854</v>
      </c>
    </row>
    <row r="375" spans="1:46" x14ac:dyDescent="0.25">
      <c r="A375" t="s">
        <v>5605</v>
      </c>
      <c r="B375">
        <v>28582183</v>
      </c>
      <c r="D375" t="s">
        <v>1708</v>
      </c>
      <c r="E375" t="s">
        <v>1709</v>
      </c>
      <c r="F375" t="s">
        <v>255</v>
      </c>
      <c r="G375">
        <v>45652</v>
      </c>
      <c r="I375">
        <v>45652.552743055552</v>
      </c>
      <c r="J375" t="s">
        <v>255</v>
      </c>
      <c r="K375" t="s">
        <v>101</v>
      </c>
      <c r="L375" t="s">
        <v>102</v>
      </c>
      <c r="M375" t="s">
        <v>103</v>
      </c>
      <c r="N375" t="s">
        <v>4999</v>
      </c>
      <c r="O375">
        <v>0</v>
      </c>
      <c r="S375" t="s">
        <v>104</v>
      </c>
      <c r="U375" t="s">
        <v>101</v>
      </c>
      <c r="V375">
        <v>41051254</v>
      </c>
      <c r="X375">
        <v>3391772000190</v>
      </c>
      <c r="Z375" t="s">
        <v>1710</v>
      </c>
      <c r="AA375" t="s">
        <v>1711</v>
      </c>
      <c r="AB375">
        <v>551150344411</v>
      </c>
      <c r="AF375" t="s">
        <v>1712</v>
      </c>
      <c r="AL375" t="s">
        <v>119</v>
      </c>
      <c r="AM375" t="s">
        <v>106</v>
      </c>
      <c r="AN375" t="s">
        <v>107</v>
      </c>
      <c r="AO375" t="s">
        <v>110</v>
      </c>
      <c r="AP375">
        <v>4361090</v>
      </c>
      <c r="AQ375" t="s">
        <v>1713</v>
      </c>
      <c r="AR375" t="s">
        <v>1714</v>
      </c>
      <c r="AS375">
        <v>95</v>
      </c>
    </row>
    <row r="376" spans="1:46" x14ac:dyDescent="0.25">
      <c r="A376" t="s">
        <v>5605</v>
      </c>
      <c r="B376">
        <v>28581169</v>
      </c>
      <c r="D376" t="s">
        <v>1736</v>
      </c>
      <c r="E376" t="s">
        <v>1737</v>
      </c>
      <c r="F376" t="s">
        <v>255</v>
      </c>
      <c r="G376">
        <v>45652</v>
      </c>
      <c r="I376">
        <v>45652.48841435185</v>
      </c>
      <c r="J376" t="s">
        <v>255</v>
      </c>
      <c r="K376" t="s">
        <v>101</v>
      </c>
      <c r="L376" t="s">
        <v>102</v>
      </c>
      <c r="M376" t="s">
        <v>103</v>
      </c>
      <c r="N376" t="s">
        <v>4999</v>
      </c>
      <c r="O376">
        <v>0</v>
      </c>
      <c r="S376" t="s">
        <v>104</v>
      </c>
      <c r="U376" t="s">
        <v>101</v>
      </c>
      <c r="V376">
        <v>41050683</v>
      </c>
      <c r="X376">
        <v>8932635000139</v>
      </c>
      <c r="Z376" t="s">
        <v>1738</v>
      </c>
      <c r="AA376" t="s">
        <v>1739</v>
      </c>
      <c r="AB376">
        <v>552227659192</v>
      </c>
      <c r="AF376" t="s">
        <v>1740</v>
      </c>
      <c r="AL376" t="s">
        <v>119</v>
      </c>
      <c r="AM376" t="s">
        <v>106</v>
      </c>
      <c r="AN376" t="s">
        <v>148</v>
      </c>
      <c r="AO376" t="s">
        <v>1601</v>
      </c>
      <c r="AP376">
        <v>27933450</v>
      </c>
      <c r="AQ376" t="s">
        <v>1741</v>
      </c>
      <c r="AR376" t="s">
        <v>1742</v>
      </c>
      <c r="AS376">
        <v>0</v>
      </c>
      <c r="AT376" t="s">
        <v>1743</v>
      </c>
    </row>
    <row r="377" spans="1:46" x14ac:dyDescent="0.25">
      <c r="A377" t="s">
        <v>5605</v>
      </c>
      <c r="B377">
        <v>28581009</v>
      </c>
      <c r="D377" t="s">
        <v>1744</v>
      </c>
      <c r="E377" t="s">
        <v>1745</v>
      </c>
      <c r="F377" t="s">
        <v>255</v>
      </c>
      <c r="G377">
        <v>45652</v>
      </c>
      <c r="I377">
        <v>45652.480775462966</v>
      </c>
      <c r="J377" t="s">
        <v>255</v>
      </c>
      <c r="K377" t="s">
        <v>101</v>
      </c>
      <c r="L377" t="s">
        <v>102</v>
      </c>
      <c r="M377" t="s">
        <v>103</v>
      </c>
      <c r="N377" t="s">
        <v>4999</v>
      </c>
      <c r="O377">
        <v>0</v>
      </c>
      <c r="S377" t="s">
        <v>104</v>
      </c>
      <c r="U377" t="s">
        <v>101</v>
      </c>
      <c r="V377">
        <v>41050615</v>
      </c>
      <c r="X377">
        <v>25228007000196</v>
      </c>
      <c r="Z377" t="s">
        <v>1746</v>
      </c>
      <c r="AA377" t="s">
        <v>1747</v>
      </c>
      <c r="AB377">
        <v>5547991535636</v>
      </c>
      <c r="AF377" t="s">
        <v>1748</v>
      </c>
      <c r="AL377" t="s">
        <v>119</v>
      </c>
      <c r="AM377" t="s">
        <v>106</v>
      </c>
      <c r="AN377" t="s">
        <v>440</v>
      </c>
      <c r="AO377" t="s">
        <v>961</v>
      </c>
      <c r="AP377">
        <v>89245000</v>
      </c>
      <c r="AQ377" t="s">
        <v>1749</v>
      </c>
      <c r="AR377" t="s">
        <v>1750</v>
      </c>
      <c r="AS377">
        <v>5490</v>
      </c>
      <c r="AT377" t="s">
        <v>1751</v>
      </c>
    </row>
    <row r="378" spans="1:46" x14ac:dyDescent="0.25">
      <c r="A378" t="s">
        <v>5605</v>
      </c>
      <c r="B378">
        <v>28597533</v>
      </c>
      <c r="D378" t="s">
        <v>1752</v>
      </c>
      <c r="E378" t="s">
        <v>1753</v>
      </c>
      <c r="F378" t="s">
        <v>255</v>
      </c>
      <c r="G378">
        <v>45653</v>
      </c>
      <c r="I378">
        <v>45653.687569444446</v>
      </c>
      <c r="J378" t="s">
        <v>255</v>
      </c>
      <c r="K378" t="s">
        <v>101</v>
      </c>
      <c r="L378" t="s">
        <v>102</v>
      </c>
      <c r="M378" t="s">
        <v>103</v>
      </c>
      <c r="N378" t="s">
        <v>4999</v>
      </c>
      <c r="O378">
        <v>0</v>
      </c>
      <c r="S378" t="s">
        <v>104</v>
      </c>
      <c r="U378" t="s">
        <v>101</v>
      </c>
      <c r="V378">
        <v>40988730</v>
      </c>
      <c r="X378">
        <v>4690015000180</v>
      </c>
      <c r="Z378" t="s">
        <v>1754</v>
      </c>
      <c r="AF378" t="s">
        <v>1755</v>
      </c>
      <c r="AL378" t="s">
        <v>119</v>
      </c>
      <c r="AM378" t="s">
        <v>106</v>
      </c>
      <c r="AN378" t="s">
        <v>107</v>
      </c>
      <c r="AO378" t="s">
        <v>1756</v>
      </c>
      <c r="AP378">
        <v>11602170</v>
      </c>
      <c r="AQ378" t="s">
        <v>1757</v>
      </c>
      <c r="AR378" t="s">
        <v>1758</v>
      </c>
      <c r="AS378">
        <v>6265</v>
      </c>
    </row>
    <row r="379" spans="1:46" x14ac:dyDescent="0.25">
      <c r="A379" t="s">
        <v>5605</v>
      </c>
      <c r="B379">
        <v>28580329</v>
      </c>
      <c r="D379" t="s">
        <v>1765</v>
      </c>
      <c r="E379" t="s">
        <v>1766</v>
      </c>
      <c r="F379" t="s">
        <v>255</v>
      </c>
      <c r="G379">
        <v>45652</v>
      </c>
      <c r="I379">
        <v>45652.452638888892</v>
      </c>
      <c r="J379" t="s">
        <v>255</v>
      </c>
      <c r="K379" t="s">
        <v>101</v>
      </c>
      <c r="L379" t="s">
        <v>102</v>
      </c>
      <c r="M379" t="s">
        <v>103</v>
      </c>
      <c r="N379" t="s">
        <v>4999</v>
      </c>
      <c r="O379">
        <v>0</v>
      </c>
      <c r="S379" t="s">
        <v>104</v>
      </c>
      <c r="U379" t="s">
        <v>101</v>
      </c>
      <c r="V379">
        <v>41050290</v>
      </c>
      <c r="X379">
        <v>9010211000180</v>
      </c>
      <c r="Z379" t="s">
        <v>1767</v>
      </c>
      <c r="AA379" t="s">
        <v>1768</v>
      </c>
      <c r="AB379">
        <v>554734224222</v>
      </c>
      <c r="AF379" t="s">
        <v>1769</v>
      </c>
      <c r="AL379" t="s">
        <v>119</v>
      </c>
      <c r="AM379" t="s">
        <v>106</v>
      </c>
      <c r="AN379" t="s">
        <v>440</v>
      </c>
      <c r="AO379" t="s">
        <v>1770</v>
      </c>
      <c r="AP379">
        <v>89211388</v>
      </c>
      <c r="AQ379" t="s">
        <v>1771</v>
      </c>
      <c r="AR379" t="s">
        <v>1772</v>
      </c>
      <c r="AS379">
        <v>950</v>
      </c>
    </row>
    <row r="380" spans="1:46" x14ac:dyDescent="0.25">
      <c r="A380" t="s">
        <v>5605</v>
      </c>
      <c r="B380">
        <v>28580261</v>
      </c>
      <c r="D380" t="s">
        <v>1773</v>
      </c>
      <c r="E380" t="s">
        <v>1774</v>
      </c>
      <c r="F380" t="s">
        <v>255</v>
      </c>
      <c r="G380">
        <v>45652</v>
      </c>
      <c r="I380">
        <v>45652.449583333335</v>
      </c>
      <c r="J380" t="s">
        <v>255</v>
      </c>
      <c r="K380" t="s">
        <v>101</v>
      </c>
      <c r="L380" t="s">
        <v>102</v>
      </c>
      <c r="M380" t="s">
        <v>103</v>
      </c>
      <c r="N380" t="s">
        <v>4999</v>
      </c>
      <c r="O380">
        <v>0</v>
      </c>
      <c r="S380" t="s">
        <v>104</v>
      </c>
      <c r="U380" t="s">
        <v>101</v>
      </c>
      <c r="V380">
        <v>41050268</v>
      </c>
      <c r="X380">
        <v>61601134000152</v>
      </c>
      <c r="Z380" t="s">
        <v>1775</v>
      </c>
      <c r="AA380" t="s">
        <v>1776</v>
      </c>
      <c r="AB380">
        <v>5511949374046</v>
      </c>
      <c r="AF380" t="s">
        <v>1777</v>
      </c>
      <c r="AL380" t="s">
        <v>119</v>
      </c>
      <c r="AM380" t="s">
        <v>106</v>
      </c>
      <c r="AN380" t="s">
        <v>107</v>
      </c>
      <c r="AO380" t="s">
        <v>110</v>
      </c>
      <c r="AP380">
        <v>4160001</v>
      </c>
      <c r="AQ380" t="s">
        <v>1778</v>
      </c>
      <c r="AR380" t="s">
        <v>1779</v>
      </c>
      <c r="AS380">
        <v>573</v>
      </c>
    </row>
    <row r="381" spans="1:46" x14ac:dyDescent="0.25">
      <c r="A381" t="s">
        <v>5605</v>
      </c>
      <c r="B381">
        <v>28597098</v>
      </c>
      <c r="D381" t="s">
        <v>1780</v>
      </c>
      <c r="E381" t="s">
        <v>1781</v>
      </c>
      <c r="F381" t="s">
        <v>255</v>
      </c>
      <c r="G381">
        <v>45653</v>
      </c>
      <c r="I381">
        <v>45653.66170138889</v>
      </c>
      <c r="J381" t="s">
        <v>62</v>
      </c>
      <c r="K381" t="s">
        <v>101</v>
      </c>
      <c r="L381" t="s">
        <v>102</v>
      </c>
      <c r="M381" t="s">
        <v>103</v>
      </c>
      <c r="N381" t="s">
        <v>155</v>
      </c>
      <c r="O381">
        <v>0</v>
      </c>
      <c r="S381" t="s">
        <v>104</v>
      </c>
      <c r="U381" t="s">
        <v>101</v>
      </c>
      <c r="V381">
        <v>41060754</v>
      </c>
      <c r="X381">
        <v>20884376000113</v>
      </c>
      <c r="Z381" t="s">
        <v>1782</v>
      </c>
      <c r="AA381" t="s">
        <v>1783</v>
      </c>
      <c r="AF381" t="s">
        <v>1784</v>
      </c>
      <c r="AL381" t="s">
        <v>222</v>
      </c>
      <c r="AM381" t="s">
        <v>106</v>
      </c>
      <c r="AN381" t="s">
        <v>944</v>
      </c>
      <c r="AO381" t="s">
        <v>1785</v>
      </c>
      <c r="AP381">
        <v>52060070</v>
      </c>
      <c r="AQ381" t="s">
        <v>1786</v>
      </c>
      <c r="AR381" t="s">
        <v>1787</v>
      </c>
      <c r="AS381">
        <v>129</v>
      </c>
    </row>
    <row r="382" spans="1:46" x14ac:dyDescent="0.25">
      <c r="A382" t="s">
        <v>5605</v>
      </c>
      <c r="B382">
        <v>28599395</v>
      </c>
      <c r="D382" t="s">
        <v>1788</v>
      </c>
      <c r="E382" t="s">
        <v>1789</v>
      </c>
      <c r="F382" t="s">
        <v>255</v>
      </c>
      <c r="G382">
        <v>45653</v>
      </c>
      <c r="I382">
        <v>45653.729629629626</v>
      </c>
      <c r="J382" t="s">
        <v>62</v>
      </c>
      <c r="K382" t="s">
        <v>101</v>
      </c>
      <c r="L382" t="s">
        <v>102</v>
      </c>
      <c r="M382" t="s">
        <v>103</v>
      </c>
      <c r="N382" t="s">
        <v>5000</v>
      </c>
      <c r="O382">
        <v>0</v>
      </c>
      <c r="S382" t="s">
        <v>104</v>
      </c>
      <c r="U382" t="s">
        <v>101</v>
      </c>
      <c r="V382">
        <v>41063721</v>
      </c>
      <c r="X382">
        <v>50484476000113</v>
      </c>
      <c r="Z382" t="s">
        <v>1790</v>
      </c>
      <c r="AA382" t="s">
        <v>1791</v>
      </c>
      <c r="AF382" t="s">
        <v>1792</v>
      </c>
      <c r="AL382" t="s">
        <v>222</v>
      </c>
      <c r="AM382" t="s">
        <v>106</v>
      </c>
      <c r="AN382" t="s">
        <v>107</v>
      </c>
      <c r="AO382" t="s">
        <v>354</v>
      </c>
      <c r="AP382">
        <v>9930580</v>
      </c>
      <c r="AQ382" t="s">
        <v>1793</v>
      </c>
      <c r="AR382" t="s">
        <v>1794</v>
      </c>
      <c r="AS382">
        <v>126</v>
      </c>
    </row>
    <row r="383" spans="1:46" x14ac:dyDescent="0.25">
      <c r="A383" t="s">
        <v>5605</v>
      </c>
      <c r="B383">
        <v>28599337</v>
      </c>
      <c r="D383" t="s">
        <v>1803</v>
      </c>
      <c r="E383" t="s">
        <v>1804</v>
      </c>
      <c r="F383" t="s">
        <v>255</v>
      </c>
      <c r="G383">
        <v>45653</v>
      </c>
      <c r="I383">
        <v>45653.724363425928</v>
      </c>
      <c r="J383" t="s">
        <v>62</v>
      </c>
      <c r="K383" t="s">
        <v>101</v>
      </c>
      <c r="L383" t="s">
        <v>102</v>
      </c>
      <c r="M383" t="s">
        <v>103</v>
      </c>
      <c r="N383" t="s">
        <v>5000</v>
      </c>
      <c r="O383">
        <v>0</v>
      </c>
      <c r="S383" t="s">
        <v>104</v>
      </c>
      <c r="U383" t="s">
        <v>101</v>
      </c>
      <c r="V383">
        <v>41063622</v>
      </c>
      <c r="X383">
        <v>53917762000113</v>
      </c>
      <c r="Z383" t="s">
        <v>1805</v>
      </c>
      <c r="AF383" t="s">
        <v>1806</v>
      </c>
      <c r="AL383" t="s">
        <v>222</v>
      </c>
      <c r="AM383" t="s">
        <v>106</v>
      </c>
      <c r="AN383" t="s">
        <v>440</v>
      </c>
      <c r="AO383" t="s">
        <v>1807</v>
      </c>
      <c r="AP383">
        <v>88360000</v>
      </c>
      <c r="AQ383" t="s">
        <v>1808</v>
      </c>
      <c r="AR383" t="s">
        <v>1809</v>
      </c>
      <c r="AS383">
        <v>106</v>
      </c>
      <c r="AT383" t="s">
        <v>1810</v>
      </c>
    </row>
    <row r="384" spans="1:46" x14ac:dyDescent="0.25">
      <c r="A384" t="s">
        <v>5605</v>
      </c>
      <c r="B384">
        <v>28599326</v>
      </c>
      <c r="D384" t="s">
        <v>1811</v>
      </c>
      <c r="E384" t="s">
        <v>1812</v>
      </c>
      <c r="F384" t="s">
        <v>255</v>
      </c>
      <c r="G384">
        <v>45653</v>
      </c>
      <c r="I384">
        <v>45653.723067129627</v>
      </c>
      <c r="J384" t="s">
        <v>62</v>
      </c>
      <c r="K384" t="s">
        <v>101</v>
      </c>
      <c r="L384" t="s">
        <v>102</v>
      </c>
      <c r="M384" t="s">
        <v>103</v>
      </c>
      <c r="N384" t="s">
        <v>155</v>
      </c>
      <c r="O384">
        <v>0</v>
      </c>
      <c r="S384" t="s">
        <v>104</v>
      </c>
      <c r="U384" t="s">
        <v>101</v>
      </c>
      <c r="V384">
        <v>41063609</v>
      </c>
      <c r="X384">
        <v>64949480000114</v>
      </c>
      <c r="Z384" t="s">
        <v>1813</v>
      </c>
      <c r="AA384" t="s">
        <v>1814</v>
      </c>
      <c r="AB384">
        <v>551146466400</v>
      </c>
      <c r="AF384" t="s">
        <v>1815</v>
      </c>
      <c r="AL384" t="s">
        <v>222</v>
      </c>
      <c r="AM384" t="s">
        <v>106</v>
      </c>
      <c r="AN384" t="s">
        <v>107</v>
      </c>
      <c r="AO384" t="s">
        <v>235</v>
      </c>
      <c r="AP384">
        <v>8597660</v>
      </c>
      <c r="AQ384" t="s">
        <v>1816</v>
      </c>
      <c r="AR384" t="s">
        <v>1817</v>
      </c>
      <c r="AS384">
        <v>235</v>
      </c>
    </row>
    <row r="385" spans="1:47" x14ac:dyDescent="0.25">
      <c r="A385" t="s">
        <v>5605</v>
      </c>
      <c r="B385">
        <v>28599250</v>
      </c>
      <c r="D385" t="s">
        <v>1827</v>
      </c>
      <c r="E385" t="s">
        <v>1828</v>
      </c>
      <c r="F385" t="s">
        <v>255</v>
      </c>
      <c r="G385">
        <v>45653</v>
      </c>
      <c r="I385">
        <v>45653.718310185184</v>
      </c>
      <c r="J385" t="s">
        <v>62</v>
      </c>
      <c r="K385" t="s">
        <v>101</v>
      </c>
      <c r="L385" t="s">
        <v>102</v>
      </c>
      <c r="M385" t="s">
        <v>103</v>
      </c>
      <c r="N385" t="s">
        <v>5000</v>
      </c>
      <c r="O385">
        <v>0</v>
      </c>
      <c r="S385" t="s">
        <v>104</v>
      </c>
      <c r="U385" t="s">
        <v>101</v>
      </c>
      <c r="V385">
        <v>41063578</v>
      </c>
      <c r="X385">
        <v>27425380000162</v>
      </c>
      <c r="Z385" t="s">
        <v>1829</v>
      </c>
      <c r="AA385" t="s">
        <v>1830</v>
      </c>
      <c r="AF385" t="s">
        <v>1831</v>
      </c>
      <c r="AL385" t="s">
        <v>222</v>
      </c>
      <c r="AM385" t="s">
        <v>106</v>
      </c>
      <c r="AN385" t="s">
        <v>1048</v>
      </c>
      <c r="AO385" t="s">
        <v>1832</v>
      </c>
      <c r="AP385">
        <v>98500000</v>
      </c>
      <c r="AQ385" t="s">
        <v>1833</v>
      </c>
      <c r="AR385" t="s">
        <v>1834</v>
      </c>
      <c r="AS385">
        <v>200</v>
      </c>
    </row>
    <row r="386" spans="1:47" x14ac:dyDescent="0.25">
      <c r="A386" t="s">
        <v>5605</v>
      </c>
      <c r="B386">
        <v>28599235</v>
      </c>
      <c r="D386" t="s">
        <v>1841</v>
      </c>
      <c r="E386" t="s">
        <v>1842</v>
      </c>
      <c r="F386" t="s">
        <v>255</v>
      </c>
      <c r="G386">
        <v>45653</v>
      </c>
      <c r="I386">
        <v>45653.717557870368</v>
      </c>
      <c r="J386" t="s">
        <v>62</v>
      </c>
      <c r="K386" t="s">
        <v>101</v>
      </c>
      <c r="L386" t="s">
        <v>102</v>
      </c>
      <c r="M386" t="s">
        <v>103</v>
      </c>
      <c r="N386" t="s">
        <v>5000</v>
      </c>
      <c r="O386">
        <v>0</v>
      </c>
      <c r="S386" t="s">
        <v>104</v>
      </c>
      <c r="U386" t="s">
        <v>101</v>
      </c>
      <c r="V386">
        <v>41063571</v>
      </c>
      <c r="X386">
        <v>74690439000120</v>
      </c>
      <c r="Z386" t="s">
        <v>1843</v>
      </c>
      <c r="AA386" t="s">
        <v>1844</v>
      </c>
      <c r="AF386" t="s">
        <v>1845</v>
      </c>
      <c r="AL386" t="s">
        <v>222</v>
      </c>
      <c r="AM386" t="s">
        <v>106</v>
      </c>
      <c r="AN386" t="s">
        <v>107</v>
      </c>
      <c r="AO386" t="s">
        <v>110</v>
      </c>
      <c r="AP386">
        <v>2731090</v>
      </c>
      <c r="AQ386" t="s">
        <v>1846</v>
      </c>
      <c r="AR386" t="s">
        <v>1847</v>
      </c>
      <c r="AS386">
        <v>223</v>
      </c>
      <c r="AT386" t="s">
        <v>1848</v>
      </c>
    </row>
    <row r="387" spans="1:47" x14ac:dyDescent="0.25">
      <c r="A387" t="s">
        <v>5605</v>
      </c>
      <c r="B387">
        <v>28599153</v>
      </c>
      <c r="D387" t="s">
        <v>1849</v>
      </c>
      <c r="E387" t="s">
        <v>1850</v>
      </c>
      <c r="F387" t="s">
        <v>255</v>
      </c>
      <c r="G387">
        <v>45653</v>
      </c>
      <c r="I387">
        <v>45653.712152777778</v>
      </c>
      <c r="J387" t="s">
        <v>62</v>
      </c>
      <c r="K387" t="s">
        <v>101</v>
      </c>
      <c r="L387" t="s">
        <v>102</v>
      </c>
      <c r="M387" t="s">
        <v>103</v>
      </c>
      <c r="N387" t="s">
        <v>167</v>
      </c>
      <c r="O387">
        <v>0</v>
      </c>
      <c r="S387" t="s">
        <v>104</v>
      </c>
      <c r="U387" t="s">
        <v>101</v>
      </c>
      <c r="V387">
        <v>41063524</v>
      </c>
      <c r="X387">
        <v>19270717000181</v>
      </c>
      <c r="Z387" t="s">
        <v>1851</v>
      </c>
      <c r="AA387" t="s">
        <v>1852</v>
      </c>
      <c r="AB387">
        <v>5548999430601</v>
      </c>
      <c r="AL387" t="s">
        <v>222</v>
      </c>
      <c r="AM387" t="s">
        <v>106</v>
      </c>
      <c r="AN387" t="s">
        <v>440</v>
      </c>
      <c r="AO387" t="s">
        <v>1620</v>
      </c>
      <c r="AP387">
        <v>88820000</v>
      </c>
      <c r="AQ387" t="s">
        <v>1853</v>
      </c>
      <c r="AR387" t="s">
        <v>1854</v>
      </c>
      <c r="AS387">
        <v>23799</v>
      </c>
      <c r="AT387" t="s">
        <v>1855</v>
      </c>
    </row>
    <row r="388" spans="1:47" x14ac:dyDescent="0.25">
      <c r="A388" t="s">
        <v>5605</v>
      </c>
      <c r="B388">
        <v>28599188</v>
      </c>
      <c r="D388" t="s">
        <v>1856</v>
      </c>
      <c r="E388" t="s">
        <v>1857</v>
      </c>
      <c r="F388" t="s">
        <v>255</v>
      </c>
      <c r="G388">
        <v>45653</v>
      </c>
      <c r="I388">
        <v>45653.71497685185</v>
      </c>
      <c r="J388" t="s">
        <v>62</v>
      </c>
      <c r="K388" t="s">
        <v>101</v>
      </c>
      <c r="L388" t="s">
        <v>102</v>
      </c>
      <c r="M388" t="s">
        <v>103</v>
      </c>
      <c r="N388" t="s">
        <v>5000</v>
      </c>
      <c r="O388">
        <v>0</v>
      </c>
      <c r="S388" t="s">
        <v>104</v>
      </c>
      <c r="U388" t="s">
        <v>101</v>
      </c>
      <c r="V388">
        <v>41063550</v>
      </c>
      <c r="X388">
        <v>26092860000196</v>
      </c>
      <c r="Z388" t="s">
        <v>1858</v>
      </c>
      <c r="AA388" t="s">
        <v>1859</v>
      </c>
      <c r="AF388" t="s">
        <v>1860</v>
      </c>
      <c r="AL388" t="s">
        <v>222</v>
      </c>
      <c r="AM388" t="s">
        <v>106</v>
      </c>
      <c r="AN388" t="s">
        <v>107</v>
      </c>
      <c r="AO388" t="s">
        <v>1861</v>
      </c>
      <c r="AP388">
        <v>6833300</v>
      </c>
      <c r="AQ388" t="s">
        <v>1862</v>
      </c>
      <c r="AR388" t="s">
        <v>1863</v>
      </c>
      <c r="AS388">
        <v>272</v>
      </c>
    </row>
    <row r="389" spans="1:47" x14ac:dyDescent="0.25">
      <c r="A389" t="s">
        <v>5605</v>
      </c>
      <c r="B389">
        <v>28599109</v>
      </c>
      <c r="D389" t="s">
        <v>1884</v>
      </c>
      <c r="E389" t="s">
        <v>1885</v>
      </c>
      <c r="F389" t="s">
        <v>255</v>
      </c>
      <c r="G389">
        <v>45653</v>
      </c>
      <c r="I389">
        <v>45653.70894675926</v>
      </c>
      <c r="J389" t="s">
        <v>62</v>
      </c>
      <c r="K389" t="s">
        <v>101</v>
      </c>
      <c r="L389" t="s">
        <v>102</v>
      </c>
      <c r="M389" t="s">
        <v>103</v>
      </c>
      <c r="N389" t="s">
        <v>5000</v>
      </c>
      <c r="O389">
        <v>0</v>
      </c>
      <c r="S389" t="s">
        <v>104</v>
      </c>
      <c r="U389" t="s">
        <v>101</v>
      </c>
      <c r="V389">
        <v>41063505</v>
      </c>
      <c r="X389">
        <v>20702907000100</v>
      </c>
      <c r="AB389">
        <v>5519998501650</v>
      </c>
      <c r="AF389" t="s">
        <v>1886</v>
      </c>
      <c r="AL389" t="s">
        <v>222</v>
      </c>
      <c r="AM389" t="s">
        <v>106</v>
      </c>
      <c r="AN389" t="s">
        <v>994</v>
      </c>
      <c r="AO389" t="s">
        <v>1887</v>
      </c>
      <c r="AP389">
        <v>79868000</v>
      </c>
      <c r="AQ389" t="s">
        <v>1888</v>
      </c>
      <c r="AR389" t="s">
        <v>1889</v>
      </c>
      <c r="AS389">
        <v>0</v>
      </c>
    </row>
    <row r="390" spans="1:47" x14ac:dyDescent="0.25">
      <c r="A390" t="s">
        <v>5605</v>
      </c>
      <c r="B390">
        <v>28597828</v>
      </c>
      <c r="D390" t="s">
        <v>1890</v>
      </c>
      <c r="E390" t="s">
        <v>1891</v>
      </c>
      <c r="F390" t="s">
        <v>255</v>
      </c>
      <c r="G390">
        <v>45653</v>
      </c>
      <c r="I390">
        <v>45653.704305555555</v>
      </c>
      <c r="J390" t="s">
        <v>62</v>
      </c>
      <c r="K390" t="s">
        <v>101</v>
      </c>
      <c r="L390" t="s">
        <v>102</v>
      </c>
      <c r="M390" t="s">
        <v>103</v>
      </c>
      <c r="N390" t="s">
        <v>5000</v>
      </c>
      <c r="O390">
        <v>0</v>
      </c>
      <c r="S390" t="s">
        <v>104</v>
      </c>
      <c r="U390" t="s">
        <v>101</v>
      </c>
      <c r="V390">
        <v>41063469</v>
      </c>
      <c r="X390">
        <v>25367914000116</v>
      </c>
      <c r="Z390" t="s">
        <v>1892</v>
      </c>
      <c r="AA390" t="s">
        <v>1893</v>
      </c>
      <c r="AF390" t="s">
        <v>1894</v>
      </c>
      <c r="AL390" t="s">
        <v>222</v>
      </c>
      <c r="AM390" t="s">
        <v>106</v>
      </c>
      <c r="AN390" t="s">
        <v>315</v>
      </c>
      <c r="AO390" t="s">
        <v>1895</v>
      </c>
      <c r="AP390">
        <v>87070000</v>
      </c>
      <c r="AQ390" t="s">
        <v>1896</v>
      </c>
      <c r="AR390" t="s">
        <v>1897</v>
      </c>
      <c r="AS390">
        <v>8611</v>
      </c>
      <c r="AT390" t="s">
        <v>1898</v>
      </c>
    </row>
    <row r="391" spans="1:47" x14ac:dyDescent="0.25">
      <c r="A391" t="s">
        <v>5605</v>
      </c>
      <c r="B391">
        <v>28597764</v>
      </c>
      <c r="D391" t="s">
        <v>1899</v>
      </c>
      <c r="E391" t="s">
        <v>1900</v>
      </c>
      <c r="F391" t="s">
        <v>255</v>
      </c>
      <c r="G391">
        <v>45653</v>
      </c>
      <c r="I391">
        <v>45653.700821759259</v>
      </c>
      <c r="J391" t="s">
        <v>62</v>
      </c>
      <c r="K391" t="s">
        <v>101</v>
      </c>
      <c r="L391" t="s">
        <v>102</v>
      </c>
      <c r="M391" t="s">
        <v>103</v>
      </c>
      <c r="N391" t="s">
        <v>167</v>
      </c>
      <c r="O391">
        <v>0</v>
      </c>
      <c r="S391" t="s">
        <v>104</v>
      </c>
      <c r="U391" t="s">
        <v>101</v>
      </c>
      <c r="V391">
        <v>41063434</v>
      </c>
      <c r="X391">
        <v>10239285000171</v>
      </c>
      <c r="Z391" t="s">
        <v>1901</v>
      </c>
      <c r="AA391" t="s">
        <v>1902</v>
      </c>
      <c r="AB391">
        <v>556233481501</v>
      </c>
      <c r="AF391" t="s">
        <v>1903</v>
      </c>
      <c r="AL391" t="s">
        <v>222</v>
      </c>
      <c r="AM391" t="s">
        <v>106</v>
      </c>
      <c r="AN391" t="s">
        <v>128</v>
      </c>
      <c r="AO391" t="s">
        <v>1904</v>
      </c>
      <c r="AP391">
        <v>74477600</v>
      </c>
      <c r="AQ391" t="s">
        <v>1905</v>
      </c>
      <c r="AR391" t="s">
        <v>1906</v>
      </c>
      <c r="AS391">
        <v>0</v>
      </c>
      <c r="AT391" t="s">
        <v>1907</v>
      </c>
    </row>
    <row r="392" spans="1:47" x14ac:dyDescent="0.25">
      <c r="A392" t="s">
        <v>5605</v>
      </c>
      <c r="B392">
        <v>28597166</v>
      </c>
      <c r="D392" t="s">
        <v>1916</v>
      </c>
      <c r="E392" t="s">
        <v>1917</v>
      </c>
      <c r="F392" t="s">
        <v>255</v>
      </c>
      <c r="G392">
        <v>45653</v>
      </c>
      <c r="I392">
        <v>45653.665208333332</v>
      </c>
      <c r="J392" t="s">
        <v>62</v>
      </c>
      <c r="K392" t="s">
        <v>101</v>
      </c>
      <c r="L392" t="s">
        <v>102</v>
      </c>
      <c r="M392" t="s">
        <v>103</v>
      </c>
      <c r="N392" t="s">
        <v>5000</v>
      </c>
      <c r="O392">
        <v>0</v>
      </c>
      <c r="S392" t="s">
        <v>104</v>
      </c>
      <c r="U392" t="s">
        <v>101</v>
      </c>
      <c r="V392">
        <v>41060776</v>
      </c>
      <c r="X392">
        <v>15069490000150</v>
      </c>
      <c r="Z392" t="s">
        <v>1918</v>
      </c>
      <c r="AA392" t="s">
        <v>1919</v>
      </c>
      <c r="AB392">
        <v>552133854090</v>
      </c>
      <c r="AL392" t="s">
        <v>222</v>
      </c>
      <c r="AM392" t="s">
        <v>106</v>
      </c>
      <c r="AN392" t="s">
        <v>148</v>
      </c>
      <c r="AO392" t="s">
        <v>1056</v>
      </c>
      <c r="AP392">
        <v>25243010</v>
      </c>
      <c r="AQ392" t="s">
        <v>1920</v>
      </c>
      <c r="AR392" t="s">
        <v>1921</v>
      </c>
      <c r="AS392">
        <v>0</v>
      </c>
      <c r="AT392" t="s">
        <v>1922</v>
      </c>
    </row>
    <row r="393" spans="1:47" x14ac:dyDescent="0.25">
      <c r="A393" t="s">
        <v>5605</v>
      </c>
      <c r="B393">
        <v>28596812</v>
      </c>
      <c r="D393" t="s">
        <v>1930</v>
      </c>
      <c r="E393" t="s">
        <v>1931</v>
      </c>
      <c r="F393" t="s">
        <v>255</v>
      </c>
      <c r="G393">
        <v>45653</v>
      </c>
      <c r="I393">
        <v>45653.649050925924</v>
      </c>
      <c r="J393" t="s">
        <v>62</v>
      </c>
      <c r="K393" t="s">
        <v>101</v>
      </c>
      <c r="L393" t="s">
        <v>102</v>
      </c>
      <c r="M393" t="s">
        <v>103</v>
      </c>
      <c r="N393" t="s">
        <v>5000</v>
      </c>
      <c r="O393">
        <v>0</v>
      </c>
      <c r="S393" t="s">
        <v>104</v>
      </c>
      <c r="U393" t="s">
        <v>101</v>
      </c>
      <c r="V393">
        <v>41060655</v>
      </c>
      <c r="X393">
        <v>36568531000122</v>
      </c>
      <c r="Z393" t="s">
        <v>1932</v>
      </c>
      <c r="AA393" t="s">
        <v>1933</v>
      </c>
      <c r="AF393" t="s">
        <v>1934</v>
      </c>
      <c r="AL393" t="s">
        <v>222</v>
      </c>
      <c r="AM393" t="s">
        <v>106</v>
      </c>
      <c r="AN393" t="s">
        <v>107</v>
      </c>
      <c r="AO393" t="s">
        <v>1935</v>
      </c>
      <c r="AP393">
        <v>12945370</v>
      </c>
      <c r="AQ393" t="s">
        <v>1936</v>
      </c>
      <c r="AR393" t="s">
        <v>1937</v>
      </c>
      <c r="AS393">
        <v>0</v>
      </c>
    </row>
    <row r="394" spans="1:47" x14ac:dyDescent="0.25">
      <c r="A394" t="s">
        <v>5605</v>
      </c>
      <c r="B394">
        <v>28596763</v>
      </c>
      <c r="D394" t="s">
        <v>1938</v>
      </c>
      <c r="E394" t="s">
        <v>1939</v>
      </c>
      <c r="F394" t="s">
        <v>255</v>
      </c>
      <c r="G394">
        <v>45653</v>
      </c>
      <c r="I394">
        <v>45653.646284722221</v>
      </c>
      <c r="J394" t="s">
        <v>62</v>
      </c>
      <c r="K394" t="s">
        <v>101</v>
      </c>
      <c r="L394" t="s">
        <v>102</v>
      </c>
      <c r="M394" t="s">
        <v>103</v>
      </c>
      <c r="N394" t="s">
        <v>5000</v>
      </c>
      <c r="O394">
        <v>0</v>
      </c>
      <c r="S394" t="s">
        <v>104</v>
      </c>
      <c r="U394" t="s">
        <v>101</v>
      </c>
      <c r="V394">
        <v>41060646</v>
      </c>
      <c r="X394">
        <v>218077000132</v>
      </c>
      <c r="Z394" t="s">
        <v>1940</v>
      </c>
      <c r="AA394" t="s">
        <v>1941</v>
      </c>
      <c r="AB394">
        <v>555136122004</v>
      </c>
      <c r="AF394" t="s">
        <v>1942</v>
      </c>
      <c r="AL394" t="s">
        <v>222</v>
      </c>
      <c r="AM394" t="s">
        <v>106</v>
      </c>
      <c r="AN394" t="s">
        <v>1048</v>
      </c>
      <c r="AO394" t="s">
        <v>1943</v>
      </c>
      <c r="AP394">
        <v>95960000</v>
      </c>
      <c r="AQ394" t="s">
        <v>1944</v>
      </c>
      <c r="AR394" t="s">
        <v>1945</v>
      </c>
      <c r="AS394">
        <v>545</v>
      </c>
    </row>
    <row r="395" spans="1:47" x14ac:dyDescent="0.25">
      <c r="A395" t="s">
        <v>5605</v>
      </c>
      <c r="B395">
        <v>28275136</v>
      </c>
      <c r="D395" t="s">
        <v>1954</v>
      </c>
      <c r="E395" t="s">
        <v>1955</v>
      </c>
      <c r="F395" t="s">
        <v>255</v>
      </c>
      <c r="G395">
        <v>45635</v>
      </c>
      <c r="I395">
        <v>45635.651203703703</v>
      </c>
      <c r="J395" t="s">
        <v>255</v>
      </c>
      <c r="K395" t="s">
        <v>101</v>
      </c>
      <c r="L395" t="s">
        <v>102</v>
      </c>
      <c r="M395" t="s">
        <v>103</v>
      </c>
      <c r="N395" t="s">
        <v>155</v>
      </c>
      <c r="O395">
        <v>0</v>
      </c>
      <c r="S395" t="s">
        <v>104</v>
      </c>
      <c r="U395" t="s">
        <v>101</v>
      </c>
      <c r="V395">
        <v>40910402</v>
      </c>
      <c r="X395">
        <v>10351274000189</v>
      </c>
      <c r="Z395" t="s">
        <v>1956</v>
      </c>
      <c r="AF395" t="s">
        <v>1957</v>
      </c>
      <c r="AL395" t="s">
        <v>256</v>
      </c>
      <c r="AM395" t="s">
        <v>106</v>
      </c>
      <c r="AN395" t="s">
        <v>107</v>
      </c>
      <c r="AO395" t="s">
        <v>365</v>
      </c>
      <c r="AP395">
        <v>13280001</v>
      </c>
      <c r="AQ395" t="s">
        <v>1427</v>
      </c>
      <c r="AR395" t="s">
        <v>1958</v>
      </c>
      <c r="AS395">
        <v>1071</v>
      </c>
      <c r="AU395" t="s">
        <v>108</v>
      </c>
    </row>
    <row r="396" spans="1:47" x14ac:dyDescent="0.25">
      <c r="A396" t="s">
        <v>5605</v>
      </c>
      <c r="B396">
        <v>28158033</v>
      </c>
      <c r="D396" t="s">
        <v>1966</v>
      </c>
      <c r="E396" t="s">
        <v>1967</v>
      </c>
      <c r="F396" t="s">
        <v>255</v>
      </c>
      <c r="G396">
        <v>45630</v>
      </c>
      <c r="I396">
        <v>45630.494108796294</v>
      </c>
      <c r="J396" t="s">
        <v>254</v>
      </c>
      <c r="K396" t="s">
        <v>101</v>
      </c>
      <c r="L396" t="s">
        <v>102</v>
      </c>
      <c r="M396" t="s">
        <v>103</v>
      </c>
      <c r="N396" t="s">
        <v>155</v>
      </c>
      <c r="O396">
        <v>0</v>
      </c>
      <c r="S396" t="s">
        <v>104</v>
      </c>
      <c r="U396" t="s">
        <v>101</v>
      </c>
      <c r="V396">
        <v>40856033</v>
      </c>
      <c r="X396">
        <v>70928650000187</v>
      </c>
      <c r="Z396" t="s">
        <v>1968</v>
      </c>
      <c r="AF396" t="s">
        <v>1969</v>
      </c>
      <c r="AL396" t="s">
        <v>119</v>
      </c>
      <c r="AM396" t="s">
        <v>106</v>
      </c>
      <c r="AN396" t="s">
        <v>159</v>
      </c>
      <c r="AO396" t="s">
        <v>1970</v>
      </c>
      <c r="AP396">
        <v>36703000</v>
      </c>
      <c r="AQ396" t="s">
        <v>199</v>
      </c>
      <c r="AR396" t="s">
        <v>1971</v>
      </c>
      <c r="AS396">
        <v>128</v>
      </c>
      <c r="AU396" t="s">
        <v>108</v>
      </c>
    </row>
    <row r="397" spans="1:47" x14ac:dyDescent="0.25">
      <c r="A397" t="s">
        <v>5605</v>
      </c>
      <c r="B397">
        <v>28596725</v>
      </c>
      <c r="D397" t="s">
        <v>1972</v>
      </c>
      <c r="E397" t="s">
        <v>1973</v>
      </c>
      <c r="F397" t="s">
        <v>255</v>
      </c>
      <c r="G397">
        <v>45653</v>
      </c>
      <c r="I397">
        <v>45653.644004629627</v>
      </c>
      <c r="J397" t="s">
        <v>62</v>
      </c>
      <c r="K397" t="s">
        <v>101</v>
      </c>
      <c r="L397" t="s">
        <v>102</v>
      </c>
      <c r="M397" t="s">
        <v>103</v>
      </c>
      <c r="N397" t="s">
        <v>4999</v>
      </c>
      <c r="O397">
        <v>0</v>
      </c>
      <c r="S397" t="s">
        <v>104</v>
      </c>
      <c r="U397" t="s">
        <v>101</v>
      </c>
      <c r="V397">
        <v>41060626</v>
      </c>
      <c r="X397">
        <v>23826083000178</v>
      </c>
      <c r="Y397" t="s">
        <v>1974</v>
      </c>
      <c r="Z397" t="s">
        <v>1975</v>
      </c>
      <c r="AA397" t="s">
        <v>1976</v>
      </c>
      <c r="AB397">
        <v>5511995208477</v>
      </c>
      <c r="AC397" t="s">
        <v>1977</v>
      </c>
      <c r="AF397" t="s">
        <v>1978</v>
      </c>
      <c r="AL397" t="s">
        <v>222</v>
      </c>
      <c r="AM397" t="s">
        <v>106</v>
      </c>
      <c r="AN397" t="s">
        <v>107</v>
      </c>
      <c r="AO397" t="s">
        <v>1979</v>
      </c>
      <c r="AP397">
        <v>13290000</v>
      </c>
      <c r="AQ397" t="s">
        <v>1980</v>
      </c>
      <c r="AR397" t="s">
        <v>1981</v>
      </c>
      <c r="AS397">
        <v>1006</v>
      </c>
      <c r="AT397" t="s">
        <v>1982</v>
      </c>
    </row>
    <row r="398" spans="1:47" x14ac:dyDescent="0.25">
      <c r="A398" t="s">
        <v>5605</v>
      </c>
      <c r="B398">
        <v>28596667</v>
      </c>
      <c r="D398" t="s">
        <v>1983</v>
      </c>
      <c r="E398" t="s">
        <v>1984</v>
      </c>
      <c r="F398" t="s">
        <v>255</v>
      </c>
      <c r="G398">
        <v>45653</v>
      </c>
      <c r="I398">
        <v>45653.640416666669</v>
      </c>
      <c r="J398" t="s">
        <v>62</v>
      </c>
      <c r="K398" t="s">
        <v>101</v>
      </c>
      <c r="L398" t="s">
        <v>102</v>
      </c>
      <c r="M398" t="s">
        <v>103</v>
      </c>
      <c r="N398" t="s">
        <v>5000</v>
      </c>
      <c r="O398">
        <v>0</v>
      </c>
      <c r="S398" t="s">
        <v>104</v>
      </c>
      <c r="U398" t="s">
        <v>101</v>
      </c>
      <c r="V398">
        <v>41060605</v>
      </c>
      <c r="X398">
        <v>15235035000187</v>
      </c>
      <c r="Z398" t="s">
        <v>1985</v>
      </c>
      <c r="AL398" t="s">
        <v>222</v>
      </c>
      <c r="AM398" t="s">
        <v>106</v>
      </c>
      <c r="AN398" t="s">
        <v>315</v>
      </c>
      <c r="AO398" t="s">
        <v>1986</v>
      </c>
      <c r="AP398">
        <v>85045796</v>
      </c>
      <c r="AQ398" t="s">
        <v>1395</v>
      </c>
      <c r="AR398" t="s">
        <v>1987</v>
      </c>
      <c r="AS398">
        <v>177</v>
      </c>
      <c r="AT398" t="s">
        <v>1988</v>
      </c>
    </row>
    <row r="399" spans="1:47" x14ac:dyDescent="0.25">
      <c r="A399" t="s">
        <v>5605</v>
      </c>
      <c r="B399">
        <v>28596553</v>
      </c>
      <c r="D399" t="s">
        <v>1989</v>
      </c>
      <c r="E399" t="s">
        <v>1990</v>
      </c>
      <c r="F399" t="s">
        <v>255</v>
      </c>
      <c r="G399">
        <v>45653</v>
      </c>
      <c r="I399">
        <v>45653.631689814814</v>
      </c>
      <c r="J399" t="s">
        <v>62</v>
      </c>
      <c r="K399" t="s">
        <v>101</v>
      </c>
      <c r="L399" t="s">
        <v>102</v>
      </c>
      <c r="M399" t="s">
        <v>103</v>
      </c>
      <c r="N399" t="s">
        <v>5000</v>
      </c>
      <c r="O399">
        <v>0</v>
      </c>
      <c r="S399" t="s">
        <v>104</v>
      </c>
      <c r="U399" t="s">
        <v>101</v>
      </c>
      <c r="V399">
        <v>41060200</v>
      </c>
      <c r="X399">
        <v>30008343000163</v>
      </c>
      <c r="Z399" t="s">
        <v>1991</v>
      </c>
      <c r="AA399" t="s">
        <v>1992</v>
      </c>
      <c r="AF399" t="s">
        <v>1993</v>
      </c>
      <c r="AL399" t="s">
        <v>222</v>
      </c>
      <c r="AM399" t="s">
        <v>106</v>
      </c>
      <c r="AN399" t="s">
        <v>107</v>
      </c>
      <c r="AO399" t="s">
        <v>253</v>
      </c>
      <c r="AP399">
        <v>18500000</v>
      </c>
      <c r="AQ399" t="s">
        <v>1994</v>
      </c>
      <c r="AR399" t="s">
        <v>1995</v>
      </c>
      <c r="AS399">
        <v>0</v>
      </c>
      <c r="AT399" t="s">
        <v>1996</v>
      </c>
    </row>
    <row r="400" spans="1:47" x14ac:dyDescent="0.25">
      <c r="A400" t="s">
        <v>5605</v>
      </c>
      <c r="B400">
        <v>28596451</v>
      </c>
      <c r="D400" t="s">
        <v>1997</v>
      </c>
      <c r="E400" t="s">
        <v>1998</v>
      </c>
      <c r="F400" t="s">
        <v>255</v>
      </c>
      <c r="G400">
        <v>45653</v>
      </c>
      <c r="I400">
        <v>45653.624652777777</v>
      </c>
      <c r="J400" t="s">
        <v>62</v>
      </c>
      <c r="K400" t="s">
        <v>101</v>
      </c>
      <c r="L400" t="s">
        <v>102</v>
      </c>
      <c r="M400" t="s">
        <v>103</v>
      </c>
      <c r="N400" t="s">
        <v>4999</v>
      </c>
      <c r="O400">
        <v>0</v>
      </c>
      <c r="S400" t="s">
        <v>104</v>
      </c>
      <c r="U400" t="s">
        <v>101</v>
      </c>
      <c r="V400">
        <v>41060187</v>
      </c>
      <c r="X400">
        <v>32673754000107</v>
      </c>
      <c r="Z400" t="s">
        <v>1999</v>
      </c>
      <c r="AA400" t="s">
        <v>2000</v>
      </c>
      <c r="AB400">
        <v>5563992180253</v>
      </c>
      <c r="AF400" t="s">
        <v>2001</v>
      </c>
      <c r="AL400" t="s">
        <v>222</v>
      </c>
      <c r="AM400" t="s">
        <v>106</v>
      </c>
      <c r="AN400" t="s">
        <v>2002</v>
      </c>
      <c r="AO400" t="s">
        <v>2003</v>
      </c>
      <c r="AP400">
        <v>77023464</v>
      </c>
      <c r="AQ400" t="s">
        <v>2004</v>
      </c>
      <c r="AR400" t="s">
        <v>2005</v>
      </c>
      <c r="AS400">
        <v>0</v>
      </c>
      <c r="AT400" t="s">
        <v>2006</v>
      </c>
    </row>
    <row r="401" spans="1:46" x14ac:dyDescent="0.25">
      <c r="A401" t="s">
        <v>5605</v>
      </c>
      <c r="B401">
        <v>28596196</v>
      </c>
      <c r="D401" t="s">
        <v>2007</v>
      </c>
      <c r="E401" t="s">
        <v>2008</v>
      </c>
      <c r="F401" t="s">
        <v>255</v>
      </c>
      <c r="G401">
        <v>45653</v>
      </c>
      <c r="I401">
        <v>45653.610706018517</v>
      </c>
      <c r="J401" t="s">
        <v>62</v>
      </c>
      <c r="K401" t="s">
        <v>101</v>
      </c>
      <c r="L401" t="s">
        <v>102</v>
      </c>
      <c r="M401" t="s">
        <v>103</v>
      </c>
      <c r="N401" t="s">
        <v>5000</v>
      </c>
      <c r="O401">
        <v>0</v>
      </c>
      <c r="S401" t="s">
        <v>104</v>
      </c>
      <c r="U401" t="s">
        <v>101</v>
      </c>
      <c r="V401">
        <v>41060070</v>
      </c>
      <c r="X401">
        <v>27683570000180</v>
      </c>
      <c r="Z401" t="s">
        <v>2009</v>
      </c>
      <c r="AA401" t="s">
        <v>2010</v>
      </c>
      <c r="AB401">
        <v>5511986117936</v>
      </c>
      <c r="AF401" t="s">
        <v>2011</v>
      </c>
      <c r="AL401" t="s">
        <v>222</v>
      </c>
      <c r="AM401" t="s">
        <v>106</v>
      </c>
      <c r="AN401" t="s">
        <v>107</v>
      </c>
      <c r="AO401" t="s">
        <v>110</v>
      </c>
      <c r="AP401">
        <v>3065020</v>
      </c>
      <c r="AQ401" t="s">
        <v>2012</v>
      </c>
      <c r="AR401" t="s">
        <v>2013</v>
      </c>
      <c r="AS401">
        <v>113</v>
      </c>
      <c r="AT401" t="s">
        <v>2014</v>
      </c>
    </row>
    <row r="402" spans="1:46" x14ac:dyDescent="0.25">
      <c r="A402" t="s">
        <v>5605</v>
      </c>
      <c r="B402">
        <v>28596034</v>
      </c>
      <c r="D402" t="s">
        <v>2015</v>
      </c>
      <c r="E402" t="s">
        <v>2016</v>
      </c>
      <c r="F402" t="s">
        <v>255</v>
      </c>
      <c r="G402">
        <v>45653</v>
      </c>
      <c r="I402">
        <v>45653.600405092591</v>
      </c>
      <c r="J402" t="s">
        <v>62</v>
      </c>
      <c r="K402" t="s">
        <v>101</v>
      </c>
      <c r="L402" t="s">
        <v>102</v>
      </c>
      <c r="M402" t="s">
        <v>103</v>
      </c>
      <c r="N402" t="s">
        <v>5000</v>
      </c>
      <c r="O402">
        <v>0</v>
      </c>
      <c r="S402" t="s">
        <v>104</v>
      </c>
      <c r="U402" t="s">
        <v>101</v>
      </c>
      <c r="V402">
        <v>41060015</v>
      </c>
      <c r="X402">
        <v>43474108000129</v>
      </c>
      <c r="Z402" t="s">
        <v>2017</v>
      </c>
      <c r="AF402" t="s">
        <v>2018</v>
      </c>
      <c r="AL402" t="s">
        <v>222</v>
      </c>
      <c r="AM402" t="s">
        <v>106</v>
      </c>
      <c r="AN402" t="s">
        <v>107</v>
      </c>
      <c r="AO402" t="s">
        <v>844</v>
      </c>
      <c r="AP402">
        <v>18086610</v>
      </c>
      <c r="AQ402" t="s">
        <v>1393</v>
      </c>
      <c r="AR402" t="s">
        <v>2019</v>
      </c>
      <c r="AS402">
        <v>105</v>
      </c>
      <c r="AT402" t="s">
        <v>2020</v>
      </c>
    </row>
    <row r="403" spans="1:46" x14ac:dyDescent="0.25">
      <c r="A403" t="s">
        <v>5605</v>
      </c>
      <c r="B403">
        <v>28595995</v>
      </c>
      <c r="D403" t="s">
        <v>2021</v>
      </c>
      <c r="E403" t="s">
        <v>2022</v>
      </c>
      <c r="F403" t="s">
        <v>255</v>
      </c>
      <c r="G403">
        <v>45653</v>
      </c>
      <c r="I403">
        <v>45653.59784722222</v>
      </c>
      <c r="J403" t="s">
        <v>62</v>
      </c>
      <c r="K403" t="s">
        <v>101</v>
      </c>
      <c r="L403" t="s">
        <v>102</v>
      </c>
      <c r="M403" t="s">
        <v>103</v>
      </c>
      <c r="N403" t="s">
        <v>5000</v>
      </c>
      <c r="O403">
        <v>0</v>
      </c>
      <c r="S403" t="s">
        <v>104</v>
      </c>
      <c r="U403" t="s">
        <v>101</v>
      </c>
      <c r="V403">
        <v>41059992</v>
      </c>
      <c r="X403">
        <v>40778146000187</v>
      </c>
      <c r="Z403" t="s">
        <v>2023</v>
      </c>
      <c r="AA403" t="s">
        <v>2024</v>
      </c>
      <c r="AF403" t="s">
        <v>2025</v>
      </c>
      <c r="AL403" t="s">
        <v>222</v>
      </c>
      <c r="AM403" t="s">
        <v>106</v>
      </c>
      <c r="AN403" t="s">
        <v>128</v>
      </c>
      <c r="AO403" t="s">
        <v>2026</v>
      </c>
      <c r="AP403">
        <v>74923150</v>
      </c>
      <c r="AQ403" t="s">
        <v>2027</v>
      </c>
      <c r="AR403" t="s">
        <v>2028</v>
      </c>
      <c r="AS403">
        <v>0</v>
      </c>
      <c r="AT403" t="s">
        <v>2029</v>
      </c>
    </row>
    <row r="404" spans="1:46" x14ac:dyDescent="0.25">
      <c r="A404" t="s">
        <v>5605</v>
      </c>
      <c r="B404">
        <v>28595975</v>
      </c>
      <c r="D404" t="s">
        <v>2030</v>
      </c>
      <c r="E404" t="s">
        <v>2031</v>
      </c>
      <c r="F404" t="s">
        <v>255</v>
      </c>
      <c r="G404">
        <v>45653</v>
      </c>
      <c r="I404">
        <v>45653.596701388888</v>
      </c>
      <c r="J404" t="s">
        <v>62</v>
      </c>
      <c r="K404" t="s">
        <v>101</v>
      </c>
      <c r="L404" t="s">
        <v>102</v>
      </c>
      <c r="M404" t="s">
        <v>103</v>
      </c>
      <c r="N404" t="s">
        <v>5000</v>
      </c>
      <c r="O404">
        <v>0</v>
      </c>
      <c r="S404" t="s">
        <v>104</v>
      </c>
      <c r="U404" t="s">
        <v>101</v>
      </c>
      <c r="V404">
        <v>41059983</v>
      </c>
      <c r="X404">
        <v>7733377000107</v>
      </c>
      <c r="Z404" t="s">
        <v>2032</v>
      </c>
      <c r="AA404" t="s">
        <v>2033</v>
      </c>
      <c r="AB404">
        <v>553136213084</v>
      </c>
      <c r="AF404" t="s">
        <v>2034</v>
      </c>
      <c r="AL404" t="s">
        <v>222</v>
      </c>
      <c r="AM404" t="s">
        <v>106</v>
      </c>
      <c r="AN404" t="s">
        <v>159</v>
      </c>
      <c r="AO404" t="s">
        <v>1426</v>
      </c>
      <c r="AP404">
        <v>33206248</v>
      </c>
      <c r="AQ404" t="s">
        <v>2035</v>
      </c>
      <c r="AR404" t="s">
        <v>2036</v>
      </c>
      <c r="AS404">
        <v>1065</v>
      </c>
    </row>
    <row r="405" spans="1:46" x14ac:dyDescent="0.25">
      <c r="A405" t="s">
        <v>5605</v>
      </c>
      <c r="B405">
        <v>28595899</v>
      </c>
      <c r="D405" t="s">
        <v>2037</v>
      </c>
      <c r="E405" t="s">
        <v>2038</v>
      </c>
      <c r="F405" t="s">
        <v>255</v>
      </c>
      <c r="G405">
        <v>45653</v>
      </c>
      <c r="I405">
        <v>45653.592569444445</v>
      </c>
      <c r="J405" t="s">
        <v>62</v>
      </c>
      <c r="K405" t="s">
        <v>101</v>
      </c>
      <c r="L405" t="s">
        <v>102</v>
      </c>
      <c r="M405" t="s">
        <v>103</v>
      </c>
      <c r="N405" t="s">
        <v>5000</v>
      </c>
      <c r="O405">
        <v>0</v>
      </c>
      <c r="S405" t="s">
        <v>104</v>
      </c>
      <c r="U405" t="s">
        <v>101</v>
      </c>
      <c r="V405">
        <v>41059951</v>
      </c>
      <c r="X405">
        <v>43436211000184</v>
      </c>
      <c r="Z405" t="s">
        <v>2039</v>
      </c>
      <c r="AF405" t="s">
        <v>2040</v>
      </c>
      <c r="AL405" t="s">
        <v>222</v>
      </c>
      <c r="AM405" t="s">
        <v>106</v>
      </c>
      <c r="AN405" t="s">
        <v>107</v>
      </c>
      <c r="AO405" t="s">
        <v>171</v>
      </c>
      <c r="AP405">
        <v>6409060</v>
      </c>
      <c r="AQ405" t="s">
        <v>890</v>
      </c>
      <c r="AR405" t="s">
        <v>2041</v>
      </c>
      <c r="AS405">
        <v>381</v>
      </c>
      <c r="AT405" t="s">
        <v>2042</v>
      </c>
    </row>
    <row r="406" spans="1:46" x14ac:dyDescent="0.25">
      <c r="A406" t="s">
        <v>5605</v>
      </c>
      <c r="B406">
        <v>28595212</v>
      </c>
      <c r="D406" t="s">
        <v>2043</v>
      </c>
      <c r="E406" t="s">
        <v>2044</v>
      </c>
      <c r="F406" t="s">
        <v>255</v>
      </c>
      <c r="G406">
        <v>45653</v>
      </c>
      <c r="I406">
        <v>45653.546851851854</v>
      </c>
      <c r="J406" t="s">
        <v>62</v>
      </c>
      <c r="K406" t="s">
        <v>101</v>
      </c>
      <c r="L406" t="s">
        <v>102</v>
      </c>
      <c r="M406" t="s">
        <v>103</v>
      </c>
      <c r="N406" t="s">
        <v>5000</v>
      </c>
      <c r="O406">
        <v>0</v>
      </c>
      <c r="S406" t="s">
        <v>104</v>
      </c>
      <c r="U406" t="s">
        <v>101</v>
      </c>
      <c r="V406">
        <v>41059728</v>
      </c>
      <c r="X406">
        <v>15616173000106</v>
      </c>
      <c r="Z406" t="s">
        <v>2045</v>
      </c>
      <c r="AA406" t="s">
        <v>2046</v>
      </c>
      <c r="AB406">
        <v>551338525009</v>
      </c>
      <c r="AF406" t="s">
        <v>2047</v>
      </c>
      <c r="AL406" t="s">
        <v>222</v>
      </c>
      <c r="AM406" t="s">
        <v>106</v>
      </c>
      <c r="AN406" t="s">
        <v>107</v>
      </c>
      <c r="AO406" t="s">
        <v>2048</v>
      </c>
      <c r="AP406">
        <v>13920000</v>
      </c>
      <c r="AQ406" t="s">
        <v>2049</v>
      </c>
      <c r="AR406" t="s">
        <v>2050</v>
      </c>
      <c r="AS406">
        <v>230</v>
      </c>
    </row>
    <row r="407" spans="1:46" x14ac:dyDescent="0.25">
      <c r="A407" t="s">
        <v>5605</v>
      </c>
      <c r="B407">
        <v>28594485</v>
      </c>
      <c r="D407" t="s">
        <v>2051</v>
      </c>
      <c r="E407" t="s">
        <v>2052</v>
      </c>
      <c r="F407" t="s">
        <v>255</v>
      </c>
      <c r="G407">
        <v>45653</v>
      </c>
      <c r="I407">
        <v>45653.497604166667</v>
      </c>
      <c r="J407" t="s">
        <v>62</v>
      </c>
      <c r="K407" t="s">
        <v>101</v>
      </c>
      <c r="L407" t="s">
        <v>102</v>
      </c>
      <c r="M407" t="s">
        <v>103</v>
      </c>
      <c r="N407" t="s">
        <v>5000</v>
      </c>
      <c r="O407">
        <v>0</v>
      </c>
      <c r="S407" t="s">
        <v>104</v>
      </c>
      <c r="U407" t="s">
        <v>101</v>
      </c>
      <c r="V407">
        <v>41059503</v>
      </c>
      <c r="X407">
        <v>15634502000141</v>
      </c>
      <c r="Z407" t="s">
        <v>2053</v>
      </c>
      <c r="AA407" t="s">
        <v>2054</v>
      </c>
      <c r="AB407">
        <v>551935462509</v>
      </c>
      <c r="AC407" t="s">
        <v>2055</v>
      </c>
      <c r="AF407" t="s">
        <v>2056</v>
      </c>
      <c r="AL407" t="s">
        <v>222</v>
      </c>
      <c r="AM407" t="s">
        <v>106</v>
      </c>
      <c r="AN407" t="s">
        <v>107</v>
      </c>
      <c r="AO407" t="s">
        <v>2057</v>
      </c>
      <c r="AP407">
        <v>13492602</v>
      </c>
      <c r="AQ407" t="s">
        <v>2058</v>
      </c>
      <c r="AR407" t="s">
        <v>2059</v>
      </c>
      <c r="AS407">
        <v>810</v>
      </c>
    </row>
    <row r="408" spans="1:46" x14ac:dyDescent="0.25">
      <c r="A408" t="s">
        <v>5605</v>
      </c>
      <c r="B408">
        <v>28594464</v>
      </c>
      <c r="D408" t="s">
        <v>2060</v>
      </c>
      <c r="E408" t="s">
        <v>2061</v>
      </c>
      <c r="F408" t="s">
        <v>255</v>
      </c>
      <c r="G408">
        <v>45653</v>
      </c>
      <c r="I408">
        <v>45653.496145833335</v>
      </c>
      <c r="J408" t="s">
        <v>62</v>
      </c>
      <c r="K408" t="s">
        <v>101</v>
      </c>
      <c r="L408" t="s">
        <v>102</v>
      </c>
      <c r="M408" t="s">
        <v>103</v>
      </c>
      <c r="N408" t="s">
        <v>5000</v>
      </c>
      <c r="O408">
        <v>0</v>
      </c>
      <c r="S408" t="s">
        <v>104</v>
      </c>
      <c r="U408" t="s">
        <v>101</v>
      </c>
      <c r="V408">
        <v>41059499</v>
      </c>
      <c r="X408">
        <v>16729231000170</v>
      </c>
      <c r="Z408" t="s">
        <v>2062</v>
      </c>
      <c r="AA408" t="s">
        <v>2063</v>
      </c>
      <c r="AB408">
        <v>552130050213</v>
      </c>
      <c r="AC408" t="s">
        <v>2064</v>
      </c>
      <c r="AF408" t="s">
        <v>2065</v>
      </c>
      <c r="AL408" t="s">
        <v>222</v>
      </c>
      <c r="AM408" t="s">
        <v>106</v>
      </c>
      <c r="AN408" t="s">
        <v>148</v>
      </c>
      <c r="AO408" t="s">
        <v>149</v>
      </c>
      <c r="AP408">
        <v>22640040</v>
      </c>
      <c r="AQ408" t="s">
        <v>2066</v>
      </c>
      <c r="AR408" t="s">
        <v>2067</v>
      </c>
      <c r="AS408">
        <v>155</v>
      </c>
      <c r="AT408" t="s">
        <v>2068</v>
      </c>
    </row>
    <row r="409" spans="1:46" x14ac:dyDescent="0.25">
      <c r="A409" t="s">
        <v>5605</v>
      </c>
      <c r="B409">
        <v>28594409</v>
      </c>
      <c r="D409" t="s">
        <v>2069</v>
      </c>
      <c r="E409" t="s">
        <v>2070</v>
      </c>
      <c r="F409" t="s">
        <v>255</v>
      </c>
      <c r="G409">
        <v>45653</v>
      </c>
      <c r="I409">
        <v>45653.494444444441</v>
      </c>
      <c r="J409" t="s">
        <v>62</v>
      </c>
      <c r="K409" t="s">
        <v>101</v>
      </c>
      <c r="L409" t="s">
        <v>102</v>
      </c>
      <c r="M409" t="s">
        <v>103</v>
      </c>
      <c r="N409" t="s">
        <v>4999</v>
      </c>
      <c r="O409">
        <v>0</v>
      </c>
      <c r="S409" t="s">
        <v>104</v>
      </c>
      <c r="U409" t="s">
        <v>101</v>
      </c>
      <c r="V409">
        <v>41059483</v>
      </c>
      <c r="X409">
        <v>8489098000102</v>
      </c>
      <c r="Z409" t="s">
        <v>2071</v>
      </c>
      <c r="AA409" t="s">
        <v>2072</v>
      </c>
      <c r="AB409">
        <v>558233542244</v>
      </c>
      <c r="AC409" t="s">
        <v>2073</v>
      </c>
      <c r="AF409" t="s">
        <v>2074</v>
      </c>
      <c r="AL409" t="s">
        <v>222</v>
      </c>
      <c r="AM409" t="s">
        <v>106</v>
      </c>
      <c r="AN409" t="s">
        <v>2075</v>
      </c>
      <c r="AO409" t="s">
        <v>2076</v>
      </c>
      <c r="AP409">
        <v>57082160</v>
      </c>
      <c r="AQ409" t="s">
        <v>2077</v>
      </c>
      <c r="AR409" t="s">
        <v>2078</v>
      </c>
      <c r="AS409">
        <v>2450</v>
      </c>
    </row>
    <row r="410" spans="1:46" x14ac:dyDescent="0.25">
      <c r="A410" t="s">
        <v>5605</v>
      </c>
      <c r="B410">
        <v>28594328</v>
      </c>
      <c r="D410" t="s">
        <v>2079</v>
      </c>
      <c r="E410" t="s">
        <v>2080</v>
      </c>
      <c r="F410" t="s">
        <v>255</v>
      </c>
      <c r="G410">
        <v>45653</v>
      </c>
      <c r="I410">
        <v>45653.49113425926</v>
      </c>
      <c r="J410" t="s">
        <v>62</v>
      </c>
      <c r="K410" t="s">
        <v>101</v>
      </c>
      <c r="L410" t="s">
        <v>102</v>
      </c>
      <c r="M410" t="s">
        <v>103</v>
      </c>
      <c r="N410" t="s">
        <v>5000</v>
      </c>
      <c r="O410">
        <v>0</v>
      </c>
      <c r="S410" t="s">
        <v>104</v>
      </c>
      <c r="U410" t="s">
        <v>101</v>
      </c>
      <c r="V410">
        <v>41059438</v>
      </c>
      <c r="X410">
        <v>33847179000176</v>
      </c>
      <c r="Y410" t="s">
        <v>2081</v>
      </c>
      <c r="Z410" t="s">
        <v>2082</v>
      </c>
      <c r="AL410" t="s">
        <v>222</v>
      </c>
      <c r="AM410" t="s">
        <v>106</v>
      </c>
      <c r="AN410" t="s">
        <v>148</v>
      </c>
      <c r="AO410" t="s">
        <v>149</v>
      </c>
      <c r="AP410">
        <v>21041020</v>
      </c>
      <c r="AQ410" t="s">
        <v>265</v>
      </c>
      <c r="AR410" t="s">
        <v>2083</v>
      </c>
      <c r="AS410">
        <v>549</v>
      </c>
    </row>
    <row r="411" spans="1:46" x14ac:dyDescent="0.25">
      <c r="A411" t="s">
        <v>5605</v>
      </c>
      <c r="B411">
        <v>28593310</v>
      </c>
      <c r="D411" t="s">
        <v>2090</v>
      </c>
      <c r="E411" t="s">
        <v>2091</v>
      </c>
      <c r="F411" t="s">
        <v>255</v>
      </c>
      <c r="G411">
        <v>45653</v>
      </c>
      <c r="I411">
        <v>45653.444328703707</v>
      </c>
      <c r="J411" t="s">
        <v>62</v>
      </c>
      <c r="K411" t="s">
        <v>101</v>
      </c>
      <c r="L411" t="s">
        <v>102</v>
      </c>
      <c r="M411" t="s">
        <v>103</v>
      </c>
      <c r="N411" t="s">
        <v>155</v>
      </c>
      <c r="O411">
        <v>0</v>
      </c>
      <c r="S411" t="s">
        <v>104</v>
      </c>
      <c r="U411" t="s">
        <v>101</v>
      </c>
      <c r="V411">
        <v>41058746</v>
      </c>
      <c r="X411">
        <v>335817000110</v>
      </c>
      <c r="Z411" t="s">
        <v>2092</v>
      </c>
      <c r="AA411" t="s">
        <v>2093</v>
      </c>
      <c r="AB411">
        <v>554133037537</v>
      </c>
      <c r="AF411" t="s">
        <v>2094</v>
      </c>
      <c r="AL411" t="s">
        <v>222</v>
      </c>
      <c r="AM411" t="s">
        <v>106</v>
      </c>
      <c r="AN411" t="s">
        <v>315</v>
      </c>
      <c r="AO411" t="s">
        <v>2095</v>
      </c>
      <c r="AP411">
        <v>83324270</v>
      </c>
      <c r="AQ411" t="s">
        <v>2096</v>
      </c>
      <c r="AR411" t="s">
        <v>2097</v>
      </c>
      <c r="AS411">
        <v>350</v>
      </c>
    </row>
    <row r="412" spans="1:46" x14ac:dyDescent="0.25">
      <c r="A412" t="s">
        <v>5605</v>
      </c>
      <c r="B412">
        <v>28592957</v>
      </c>
      <c r="D412" t="s">
        <v>2106</v>
      </c>
      <c r="E412" t="s">
        <v>2107</v>
      </c>
      <c r="F412" t="s">
        <v>255</v>
      </c>
      <c r="G412">
        <v>45653</v>
      </c>
      <c r="I412">
        <v>45653.440069444441</v>
      </c>
      <c r="J412" t="s">
        <v>62</v>
      </c>
      <c r="K412" t="s">
        <v>101</v>
      </c>
      <c r="L412" t="s">
        <v>102</v>
      </c>
      <c r="M412" t="s">
        <v>103</v>
      </c>
      <c r="N412" t="s">
        <v>5000</v>
      </c>
      <c r="O412">
        <v>0</v>
      </c>
      <c r="S412" t="s">
        <v>104</v>
      </c>
      <c r="U412" t="s">
        <v>101</v>
      </c>
      <c r="V412">
        <v>41058705</v>
      </c>
      <c r="X412">
        <v>1667407000130</v>
      </c>
      <c r="Z412" t="s">
        <v>2108</v>
      </c>
      <c r="AA412" t="s">
        <v>2109</v>
      </c>
      <c r="AB412">
        <v>551122049614</v>
      </c>
      <c r="AF412" t="s">
        <v>2110</v>
      </c>
      <c r="AL412" t="s">
        <v>222</v>
      </c>
      <c r="AM412" t="s">
        <v>106</v>
      </c>
      <c r="AN412" t="s">
        <v>107</v>
      </c>
      <c r="AO412" t="s">
        <v>1419</v>
      </c>
      <c r="AP412">
        <v>7411750</v>
      </c>
      <c r="AQ412" t="s">
        <v>2111</v>
      </c>
      <c r="AR412" t="s">
        <v>2112</v>
      </c>
      <c r="AS412">
        <v>820</v>
      </c>
    </row>
    <row r="413" spans="1:46" x14ac:dyDescent="0.25">
      <c r="A413" t="s">
        <v>5605</v>
      </c>
      <c r="B413">
        <v>28592922</v>
      </c>
      <c r="D413" t="s">
        <v>2114</v>
      </c>
      <c r="E413" t="s">
        <v>2115</v>
      </c>
      <c r="F413" t="s">
        <v>255</v>
      </c>
      <c r="G413">
        <v>45653</v>
      </c>
      <c r="I413">
        <v>45653.437939814816</v>
      </c>
      <c r="J413" t="s">
        <v>62</v>
      </c>
      <c r="K413" t="s">
        <v>101</v>
      </c>
      <c r="L413" t="s">
        <v>102</v>
      </c>
      <c r="M413" t="s">
        <v>103</v>
      </c>
      <c r="N413" t="s">
        <v>5000</v>
      </c>
      <c r="O413">
        <v>0</v>
      </c>
      <c r="S413" t="s">
        <v>104</v>
      </c>
      <c r="U413" t="s">
        <v>101</v>
      </c>
      <c r="V413">
        <v>41058623</v>
      </c>
      <c r="X413">
        <v>7525287000112</v>
      </c>
      <c r="Z413" t="s">
        <v>2116</v>
      </c>
      <c r="AA413" t="s">
        <v>2117</v>
      </c>
      <c r="AF413" t="s">
        <v>2118</v>
      </c>
      <c r="AL413" t="s">
        <v>222</v>
      </c>
      <c r="AM413" t="s">
        <v>106</v>
      </c>
      <c r="AN413" t="s">
        <v>159</v>
      </c>
      <c r="AO413" t="s">
        <v>2119</v>
      </c>
      <c r="AP413">
        <v>35595000</v>
      </c>
      <c r="AQ413" t="s">
        <v>615</v>
      </c>
      <c r="AR413" t="s">
        <v>2120</v>
      </c>
      <c r="AS413">
        <v>0</v>
      </c>
      <c r="AT413" t="s">
        <v>2121</v>
      </c>
    </row>
    <row r="414" spans="1:46" x14ac:dyDescent="0.25">
      <c r="A414" t="s">
        <v>5605</v>
      </c>
      <c r="B414">
        <v>28528854</v>
      </c>
      <c r="D414" t="s">
        <v>2129</v>
      </c>
      <c r="E414" t="s">
        <v>2130</v>
      </c>
      <c r="F414" t="s">
        <v>255</v>
      </c>
      <c r="G414">
        <v>45645</v>
      </c>
      <c r="I414">
        <v>45645.473958333336</v>
      </c>
      <c r="J414" t="s">
        <v>255</v>
      </c>
      <c r="K414" t="s">
        <v>101</v>
      </c>
      <c r="L414" t="s">
        <v>102</v>
      </c>
      <c r="M414" t="s">
        <v>103</v>
      </c>
      <c r="N414" t="s">
        <v>155</v>
      </c>
      <c r="O414">
        <v>0</v>
      </c>
      <c r="S414" t="s">
        <v>104</v>
      </c>
      <c r="U414" t="s">
        <v>101</v>
      </c>
      <c r="V414">
        <v>41020120</v>
      </c>
      <c r="X414">
        <v>7421132000136</v>
      </c>
      <c r="Z414" t="s">
        <v>2131</v>
      </c>
      <c r="AA414" t="s">
        <v>2132</v>
      </c>
      <c r="AB414">
        <v>558531217722</v>
      </c>
      <c r="AL414" t="s">
        <v>119</v>
      </c>
      <c r="AM414" t="s">
        <v>106</v>
      </c>
      <c r="AN414" t="s">
        <v>2133</v>
      </c>
      <c r="AO414" t="s">
        <v>2134</v>
      </c>
      <c r="AP414">
        <v>60526640</v>
      </c>
      <c r="AQ414" t="s">
        <v>2135</v>
      </c>
      <c r="AR414" t="s">
        <v>2136</v>
      </c>
      <c r="AS414">
        <v>639</v>
      </c>
    </row>
    <row r="415" spans="1:46" x14ac:dyDescent="0.25">
      <c r="A415" t="s">
        <v>5605</v>
      </c>
      <c r="B415">
        <v>28528467</v>
      </c>
      <c r="D415" t="s">
        <v>2143</v>
      </c>
      <c r="E415" t="s">
        <v>2144</v>
      </c>
      <c r="F415" t="s">
        <v>255</v>
      </c>
      <c r="G415">
        <v>45645</v>
      </c>
      <c r="I415">
        <v>45645.461296296293</v>
      </c>
      <c r="J415" t="s">
        <v>255</v>
      </c>
      <c r="K415" t="s">
        <v>101</v>
      </c>
      <c r="L415" t="s">
        <v>102</v>
      </c>
      <c r="M415" t="s">
        <v>103</v>
      </c>
      <c r="N415" t="s">
        <v>155</v>
      </c>
      <c r="O415">
        <v>0</v>
      </c>
      <c r="S415" t="s">
        <v>104</v>
      </c>
      <c r="U415" t="s">
        <v>101</v>
      </c>
      <c r="V415">
        <v>41020012</v>
      </c>
      <c r="X415">
        <v>2259887000162</v>
      </c>
      <c r="Z415" t="s">
        <v>2145</v>
      </c>
      <c r="AA415" t="s">
        <v>2146</v>
      </c>
      <c r="AL415" t="s">
        <v>119</v>
      </c>
      <c r="AM415" t="s">
        <v>106</v>
      </c>
      <c r="AN415" t="s">
        <v>148</v>
      </c>
      <c r="AO415" t="s">
        <v>149</v>
      </c>
      <c r="AP415">
        <v>22041012</v>
      </c>
      <c r="AQ415" t="s">
        <v>346</v>
      </c>
      <c r="AR415" t="s">
        <v>2147</v>
      </c>
      <c r="AS415">
        <v>131</v>
      </c>
      <c r="AT415" t="s">
        <v>678</v>
      </c>
    </row>
    <row r="416" spans="1:46" x14ac:dyDescent="0.25">
      <c r="A416" t="s">
        <v>5605</v>
      </c>
      <c r="B416">
        <v>28546839</v>
      </c>
      <c r="D416" t="s">
        <v>2154</v>
      </c>
      <c r="E416" t="s">
        <v>2155</v>
      </c>
      <c r="F416" t="s">
        <v>255</v>
      </c>
      <c r="G416">
        <v>45646</v>
      </c>
      <c r="I416">
        <v>45646.608472222222</v>
      </c>
      <c r="J416" t="s">
        <v>255</v>
      </c>
      <c r="K416" t="s">
        <v>101</v>
      </c>
      <c r="L416" t="s">
        <v>102</v>
      </c>
      <c r="M416" t="s">
        <v>103</v>
      </c>
      <c r="N416" t="s">
        <v>155</v>
      </c>
      <c r="O416">
        <v>0</v>
      </c>
      <c r="S416" t="s">
        <v>104</v>
      </c>
      <c r="U416" t="s">
        <v>101</v>
      </c>
      <c r="V416">
        <v>41028502</v>
      </c>
      <c r="X416">
        <v>14049115000185</v>
      </c>
      <c r="Z416" t="s">
        <v>2156</v>
      </c>
      <c r="AA416" t="s">
        <v>2157</v>
      </c>
      <c r="AB416">
        <v>551144435512</v>
      </c>
      <c r="AL416" t="s">
        <v>119</v>
      </c>
      <c r="AM416" t="s">
        <v>106</v>
      </c>
      <c r="AN416" t="s">
        <v>148</v>
      </c>
      <c r="AO416" t="s">
        <v>2158</v>
      </c>
      <c r="AP416">
        <v>25810000</v>
      </c>
      <c r="AQ416" t="s">
        <v>2159</v>
      </c>
      <c r="AR416" t="s">
        <v>2160</v>
      </c>
      <c r="AS416">
        <v>71</v>
      </c>
      <c r="AT416" t="s">
        <v>2161</v>
      </c>
    </row>
    <row r="417" spans="1:47" x14ac:dyDescent="0.25">
      <c r="A417" t="s">
        <v>5605</v>
      </c>
      <c r="B417">
        <v>28592906</v>
      </c>
      <c r="D417" t="s">
        <v>2167</v>
      </c>
      <c r="E417" t="s">
        <v>2168</v>
      </c>
      <c r="F417" t="s">
        <v>255</v>
      </c>
      <c r="G417">
        <v>45653</v>
      </c>
      <c r="I417">
        <v>45653.436979166669</v>
      </c>
      <c r="J417" t="s">
        <v>62</v>
      </c>
      <c r="K417" t="s">
        <v>101</v>
      </c>
      <c r="L417" t="s">
        <v>102</v>
      </c>
      <c r="M417" t="s">
        <v>103</v>
      </c>
      <c r="N417" t="s">
        <v>5000</v>
      </c>
      <c r="O417">
        <v>0</v>
      </c>
      <c r="S417" t="s">
        <v>104</v>
      </c>
      <c r="U417" t="s">
        <v>101</v>
      </c>
      <c r="V417">
        <v>41058616</v>
      </c>
      <c r="X417">
        <v>47362751000111</v>
      </c>
      <c r="Z417" t="s">
        <v>2169</v>
      </c>
      <c r="AA417" t="s">
        <v>2170</v>
      </c>
      <c r="AB417">
        <v>5519981370400</v>
      </c>
      <c r="AF417" t="s">
        <v>2171</v>
      </c>
      <c r="AL417" t="s">
        <v>222</v>
      </c>
      <c r="AM417" t="s">
        <v>106</v>
      </c>
      <c r="AN417" t="s">
        <v>107</v>
      </c>
      <c r="AO417" t="s">
        <v>2172</v>
      </c>
      <c r="AP417">
        <v>13160000</v>
      </c>
      <c r="AQ417" t="s">
        <v>2173</v>
      </c>
      <c r="AR417" t="s">
        <v>2174</v>
      </c>
      <c r="AS417">
        <v>0</v>
      </c>
    </row>
    <row r="418" spans="1:47" x14ac:dyDescent="0.25">
      <c r="A418" t="s">
        <v>5605</v>
      </c>
      <c r="B418">
        <v>28592877</v>
      </c>
      <c r="D418" t="s">
        <v>2182</v>
      </c>
      <c r="E418" t="s">
        <v>2183</v>
      </c>
      <c r="F418" t="s">
        <v>255</v>
      </c>
      <c r="G418">
        <v>45653</v>
      </c>
      <c r="I418">
        <v>45653.435787037037</v>
      </c>
      <c r="J418" t="s">
        <v>62</v>
      </c>
      <c r="K418" t="s">
        <v>101</v>
      </c>
      <c r="L418" t="s">
        <v>102</v>
      </c>
      <c r="M418" t="s">
        <v>103</v>
      </c>
      <c r="N418" t="s">
        <v>4999</v>
      </c>
      <c r="O418">
        <v>0</v>
      </c>
      <c r="S418" t="s">
        <v>104</v>
      </c>
      <c r="U418" t="s">
        <v>101</v>
      </c>
      <c r="V418">
        <v>41058608</v>
      </c>
      <c r="X418">
        <v>22694832000198</v>
      </c>
      <c r="Z418" t="s">
        <v>2184</v>
      </c>
      <c r="AA418" t="s">
        <v>2185</v>
      </c>
      <c r="AF418" t="s">
        <v>2186</v>
      </c>
      <c r="AL418" t="s">
        <v>222</v>
      </c>
      <c r="AM418" t="s">
        <v>106</v>
      </c>
      <c r="AN418" t="s">
        <v>148</v>
      </c>
      <c r="AO418" t="s">
        <v>2187</v>
      </c>
      <c r="AP418">
        <v>28800000</v>
      </c>
      <c r="AQ418" t="s">
        <v>2188</v>
      </c>
      <c r="AR418" t="s">
        <v>2189</v>
      </c>
      <c r="AS418">
        <v>0</v>
      </c>
      <c r="AT418" t="s">
        <v>2190</v>
      </c>
    </row>
    <row r="419" spans="1:47" x14ac:dyDescent="0.25">
      <c r="A419" t="s">
        <v>5605</v>
      </c>
      <c r="B419">
        <v>28592800</v>
      </c>
      <c r="D419" t="s">
        <v>2191</v>
      </c>
      <c r="E419" t="s">
        <v>2192</v>
      </c>
      <c r="F419" t="s">
        <v>255</v>
      </c>
      <c r="G419">
        <v>45653</v>
      </c>
      <c r="I419">
        <v>45653.431157407409</v>
      </c>
      <c r="J419" t="s">
        <v>62</v>
      </c>
      <c r="K419" t="s">
        <v>101</v>
      </c>
      <c r="L419" t="s">
        <v>102</v>
      </c>
      <c r="M419" t="s">
        <v>103</v>
      </c>
      <c r="N419" t="s">
        <v>167</v>
      </c>
      <c r="O419">
        <v>0</v>
      </c>
      <c r="S419" t="s">
        <v>104</v>
      </c>
      <c r="U419" t="s">
        <v>101</v>
      </c>
      <c r="V419">
        <v>41058571</v>
      </c>
      <c r="X419">
        <v>2314153000139</v>
      </c>
      <c r="Z419" t="s">
        <v>2193</v>
      </c>
      <c r="AA419" t="s">
        <v>2194</v>
      </c>
      <c r="AF419" t="s">
        <v>2195</v>
      </c>
      <c r="AL419" t="s">
        <v>222</v>
      </c>
      <c r="AM419" t="s">
        <v>106</v>
      </c>
      <c r="AN419" t="s">
        <v>315</v>
      </c>
      <c r="AO419" t="s">
        <v>2003</v>
      </c>
      <c r="AP419">
        <v>85692432</v>
      </c>
      <c r="AQ419" t="s">
        <v>2141</v>
      </c>
      <c r="AR419" t="s">
        <v>2196</v>
      </c>
      <c r="AS419">
        <v>1638</v>
      </c>
    </row>
    <row r="420" spans="1:47" x14ac:dyDescent="0.25">
      <c r="A420" t="s">
        <v>5605</v>
      </c>
      <c r="B420">
        <v>28592652</v>
      </c>
      <c r="D420" t="s">
        <v>2218</v>
      </c>
      <c r="E420" t="s">
        <v>2219</v>
      </c>
      <c r="F420" t="s">
        <v>255</v>
      </c>
      <c r="G420">
        <v>45653</v>
      </c>
      <c r="I420">
        <v>45653.423715277779</v>
      </c>
      <c r="J420" t="s">
        <v>62</v>
      </c>
      <c r="K420" t="s">
        <v>101</v>
      </c>
      <c r="L420" t="s">
        <v>102</v>
      </c>
      <c r="M420" t="s">
        <v>103</v>
      </c>
      <c r="N420" t="s">
        <v>155</v>
      </c>
      <c r="O420">
        <v>0</v>
      </c>
      <c r="S420" t="s">
        <v>104</v>
      </c>
      <c r="U420" t="s">
        <v>101</v>
      </c>
      <c r="V420">
        <v>41058493</v>
      </c>
      <c r="X420">
        <v>44826246000788</v>
      </c>
      <c r="Z420" t="s">
        <v>2220</v>
      </c>
      <c r="AA420" t="s">
        <v>2221</v>
      </c>
      <c r="AF420" t="s">
        <v>2222</v>
      </c>
      <c r="AL420" t="s">
        <v>222</v>
      </c>
      <c r="AM420" t="s">
        <v>106</v>
      </c>
      <c r="AN420" t="s">
        <v>944</v>
      </c>
      <c r="AO420" t="s">
        <v>2223</v>
      </c>
      <c r="AP420">
        <v>53220375</v>
      </c>
      <c r="AQ420" t="s">
        <v>2224</v>
      </c>
      <c r="AR420" t="s">
        <v>2225</v>
      </c>
      <c r="AS420">
        <v>360</v>
      </c>
      <c r="AT420" t="s">
        <v>2226</v>
      </c>
    </row>
    <row r="421" spans="1:47" x14ac:dyDescent="0.25">
      <c r="A421" t="s">
        <v>5605</v>
      </c>
      <c r="B421">
        <v>28592632</v>
      </c>
      <c r="D421" t="s">
        <v>2240</v>
      </c>
      <c r="E421" t="s">
        <v>2241</v>
      </c>
      <c r="F421" t="s">
        <v>255</v>
      </c>
      <c r="G421">
        <v>45653</v>
      </c>
      <c r="I421">
        <v>45653.422974537039</v>
      </c>
      <c r="J421" t="s">
        <v>62</v>
      </c>
      <c r="K421" t="s">
        <v>101</v>
      </c>
      <c r="L421" t="s">
        <v>102</v>
      </c>
      <c r="M421" t="s">
        <v>103</v>
      </c>
      <c r="N421" t="s">
        <v>5000</v>
      </c>
      <c r="O421">
        <v>0</v>
      </c>
      <c r="S421" t="s">
        <v>104</v>
      </c>
      <c r="U421" t="s">
        <v>101</v>
      </c>
      <c r="V421">
        <v>41058490</v>
      </c>
      <c r="X421">
        <v>6352856000102</v>
      </c>
      <c r="Z421" t="s">
        <v>2242</v>
      </c>
      <c r="AA421" t="s">
        <v>2243</v>
      </c>
      <c r="AB421">
        <v>552135024762</v>
      </c>
      <c r="AF421" t="s">
        <v>2244</v>
      </c>
      <c r="AL421" t="s">
        <v>222</v>
      </c>
      <c r="AM421" t="s">
        <v>106</v>
      </c>
      <c r="AN421" t="s">
        <v>148</v>
      </c>
      <c r="AO421" t="s">
        <v>149</v>
      </c>
      <c r="AP421">
        <v>20765370</v>
      </c>
      <c r="AQ421" t="s">
        <v>2245</v>
      </c>
      <c r="AR421" t="s">
        <v>2246</v>
      </c>
      <c r="AS421">
        <v>168</v>
      </c>
    </row>
    <row r="422" spans="1:47" x14ac:dyDescent="0.25">
      <c r="A422" t="s">
        <v>5605</v>
      </c>
      <c r="B422">
        <v>28592604</v>
      </c>
      <c r="D422" t="s">
        <v>2247</v>
      </c>
      <c r="E422" t="s">
        <v>2248</v>
      </c>
      <c r="F422" t="s">
        <v>255</v>
      </c>
      <c r="G422">
        <v>45653</v>
      </c>
      <c r="I422">
        <v>45653.421516203707</v>
      </c>
      <c r="J422" t="s">
        <v>62</v>
      </c>
      <c r="K422" t="s">
        <v>101</v>
      </c>
      <c r="L422" t="s">
        <v>102</v>
      </c>
      <c r="M422" t="s">
        <v>103</v>
      </c>
      <c r="N422" t="s">
        <v>5000</v>
      </c>
      <c r="O422">
        <v>0</v>
      </c>
      <c r="S422" t="s">
        <v>104</v>
      </c>
      <c r="U422" t="s">
        <v>101</v>
      </c>
      <c r="V422">
        <v>41058480</v>
      </c>
      <c r="X422">
        <v>17467196000121</v>
      </c>
      <c r="Z422" t="s">
        <v>2249</v>
      </c>
      <c r="AA422" t="s">
        <v>2250</v>
      </c>
      <c r="AF422" t="s">
        <v>2251</v>
      </c>
      <c r="AL422" t="s">
        <v>222</v>
      </c>
      <c r="AM422" t="s">
        <v>106</v>
      </c>
      <c r="AN422" t="s">
        <v>107</v>
      </c>
      <c r="AO422" t="s">
        <v>2252</v>
      </c>
      <c r="AP422">
        <v>18200140</v>
      </c>
      <c r="AQ422" t="s">
        <v>161</v>
      </c>
      <c r="AR422" t="s">
        <v>2253</v>
      </c>
      <c r="AS422">
        <v>446</v>
      </c>
    </row>
    <row r="423" spans="1:47" x14ac:dyDescent="0.25">
      <c r="A423" t="s">
        <v>5605</v>
      </c>
      <c r="B423">
        <v>28592525</v>
      </c>
      <c r="D423" t="s">
        <v>2254</v>
      </c>
      <c r="E423" t="s">
        <v>2255</v>
      </c>
      <c r="F423" t="s">
        <v>255</v>
      </c>
      <c r="G423">
        <v>45653</v>
      </c>
      <c r="I423">
        <v>45653.417824074073</v>
      </c>
      <c r="J423" t="s">
        <v>62</v>
      </c>
      <c r="K423" t="s">
        <v>101</v>
      </c>
      <c r="L423" t="s">
        <v>102</v>
      </c>
      <c r="M423" t="s">
        <v>103</v>
      </c>
      <c r="N423" t="s">
        <v>5000</v>
      </c>
      <c r="O423">
        <v>0</v>
      </c>
      <c r="S423" t="s">
        <v>104</v>
      </c>
      <c r="U423" t="s">
        <v>101</v>
      </c>
      <c r="V423">
        <v>41058459</v>
      </c>
      <c r="X423">
        <v>51482776000126</v>
      </c>
      <c r="Z423" t="s">
        <v>2256</v>
      </c>
      <c r="AF423" t="s">
        <v>2257</v>
      </c>
      <c r="AL423" t="s">
        <v>222</v>
      </c>
      <c r="AM423" t="s">
        <v>106</v>
      </c>
      <c r="AN423" t="s">
        <v>107</v>
      </c>
      <c r="AO423" t="s">
        <v>2258</v>
      </c>
      <c r="AP423">
        <v>13971045</v>
      </c>
      <c r="AQ423" t="s">
        <v>2259</v>
      </c>
      <c r="AR423" t="s">
        <v>2260</v>
      </c>
      <c r="AS423">
        <v>690</v>
      </c>
    </row>
    <row r="424" spans="1:47" x14ac:dyDescent="0.25">
      <c r="A424" t="s">
        <v>5605</v>
      </c>
      <c r="B424">
        <v>28597773</v>
      </c>
      <c r="D424" t="s">
        <v>2261</v>
      </c>
      <c r="E424" t="s">
        <v>2262</v>
      </c>
      <c r="F424" t="s">
        <v>255</v>
      </c>
      <c r="G424">
        <v>45653</v>
      </c>
      <c r="I424">
        <v>45653.701365740744</v>
      </c>
      <c r="J424" t="s">
        <v>255</v>
      </c>
      <c r="K424" t="s">
        <v>101</v>
      </c>
      <c r="L424" t="s">
        <v>102</v>
      </c>
      <c r="M424" t="s">
        <v>103</v>
      </c>
      <c r="N424" t="s">
        <v>5000</v>
      </c>
      <c r="O424">
        <v>0</v>
      </c>
      <c r="S424" t="s">
        <v>2113</v>
      </c>
      <c r="U424" t="s">
        <v>101</v>
      </c>
      <c r="V424">
        <v>40727485</v>
      </c>
      <c r="X424">
        <v>47191763000120</v>
      </c>
      <c r="Z424" t="s">
        <v>2263</v>
      </c>
      <c r="AB424">
        <v>5512996832134</v>
      </c>
      <c r="AF424" t="s">
        <v>2264</v>
      </c>
      <c r="AL424" t="s">
        <v>2265</v>
      </c>
      <c r="AM424" t="s">
        <v>106</v>
      </c>
      <c r="AN424" t="s">
        <v>107</v>
      </c>
      <c r="AO424" t="s">
        <v>2266</v>
      </c>
      <c r="AP424">
        <v>12072335</v>
      </c>
      <c r="AQ424" t="s">
        <v>2267</v>
      </c>
      <c r="AR424" t="s">
        <v>2268</v>
      </c>
      <c r="AS424">
        <v>420</v>
      </c>
      <c r="AU424" t="s">
        <v>108</v>
      </c>
    </row>
    <row r="425" spans="1:47" x14ac:dyDescent="0.25">
      <c r="A425" t="s">
        <v>5605</v>
      </c>
      <c r="B425">
        <v>28587664</v>
      </c>
      <c r="D425" t="s">
        <v>2269</v>
      </c>
      <c r="E425" t="s">
        <v>2270</v>
      </c>
      <c r="F425" t="s">
        <v>255</v>
      </c>
      <c r="G425">
        <v>45652</v>
      </c>
      <c r="I425">
        <v>45652.669861111113</v>
      </c>
      <c r="J425" t="s">
        <v>254</v>
      </c>
      <c r="K425" t="s">
        <v>101</v>
      </c>
      <c r="L425" t="s">
        <v>102</v>
      </c>
      <c r="M425" t="s">
        <v>103</v>
      </c>
      <c r="N425" t="s">
        <v>5000</v>
      </c>
      <c r="O425">
        <v>0</v>
      </c>
      <c r="S425" t="s">
        <v>104</v>
      </c>
      <c r="U425" t="s">
        <v>101</v>
      </c>
      <c r="V425">
        <v>41056537</v>
      </c>
      <c r="X425">
        <v>1247578000100</v>
      </c>
      <c r="AA425" t="s">
        <v>2271</v>
      </c>
      <c r="AL425" t="s">
        <v>119</v>
      </c>
      <c r="AM425" t="s">
        <v>106</v>
      </c>
      <c r="AN425" t="s">
        <v>107</v>
      </c>
      <c r="AO425" t="s">
        <v>750</v>
      </c>
      <c r="AP425">
        <v>6296160</v>
      </c>
      <c r="AQ425" t="s">
        <v>2272</v>
      </c>
      <c r="AR425" t="s">
        <v>2273</v>
      </c>
      <c r="AS425">
        <v>7</v>
      </c>
      <c r="AU425" t="s">
        <v>108</v>
      </c>
    </row>
    <row r="426" spans="1:47" x14ac:dyDescent="0.25">
      <c r="A426" t="s">
        <v>5605</v>
      </c>
      <c r="B426">
        <v>28122761</v>
      </c>
      <c r="D426" t="s">
        <v>2274</v>
      </c>
      <c r="E426" t="s">
        <v>2275</v>
      </c>
      <c r="F426" t="s">
        <v>255</v>
      </c>
      <c r="G426">
        <v>45629</v>
      </c>
      <c r="I426">
        <v>45629.637627314813</v>
      </c>
      <c r="J426" t="s">
        <v>254</v>
      </c>
      <c r="K426" t="s">
        <v>101</v>
      </c>
      <c r="L426" t="s">
        <v>102</v>
      </c>
      <c r="M426" t="s">
        <v>103</v>
      </c>
      <c r="N426" t="s">
        <v>155</v>
      </c>
      <c r="O426">
        <v>0</v>
      </c>
      <c r="S426" t="s">
        <v>104</v>
      </c>
      <c r="U426" t="s">
        <v>101</v>
      </c>
      <c r="V426">
        <v>40832254</v>
      </c>
      <c r="X426">
        <v>6100401000108</v>
      </c>
      <c r="Z426" t="s">
        <v>2276</v>
      </c>
      <c r="AF426" t="s">
        <v>2277</v>
      </c>
      <c r="AL426" t="s">
        <v>119</v>
      </c>
      <c r="AM426" t="s">
        <v>106</v>
      </c>
      <c r="AN426" t="s">
        <v>107</v>
      </c>
      <c r="AO426" t="s">
        <v>2278</v>
      </c>
      <c r="AP426">
        <v>17039720</v>
      </c>
      <c r="AQ426" t="s">
        <v>2279</v>
      </c>
      <c r="AR426" t="s">
        <v>2280</v>
      </c>
      <c r="AS426">
        <v>2150</v>
      </c>
      <c r="AU426" t="s">
        <v>108</v>
      </c>
    </row>
    <row r="427" spans="1:47" x14ac:dyDescent="0.25">
      <c r="A427" t="s">
        <v>5605</v>
      </c>
      <c r="B427">
        <v>28455791</v>
      </c>
      <c r="D427" t="s">
        <v>2290</v>
      </c>
      <c r="E427" t="s">
        <v>2291</v>
      </c>
      <c r="F427" t="s">
        <v>255</v>
      </c>
      <c r="G427">
        <v>45642</v>
      </c>
      <c r="I427">
        <v>45642.456423611111</v>
      </c>
      <c r="J427" t="s">
        <v>254</v>
      </c>
      <c r="K427" t="s">
        <v>101</v>
      </c>
      <c r="L427" t="s">
        <v>102</v>
      </c>
      <c r="M427" t="s">
        <v>103</v>
      </c>
      <c r="N427" t="s">
        <v>167</v>
      </c>
      <c r="O427">
        <v>0</v>
      </c>
      <c r="S427" t="s">
        <v>104</v>
      </c>
      <c r="U427" t="s">
        <v>101</v>
      </c>
      <c r="V427">
        <v>40983613</v>
      </c>
      <c r="X427">
        <v>5551606000139</v>
      </c>
      <c r="Z427" t="s">
        <v>2292</v>
      </c>
      <c r="AA427" t="s">
        <v>2293</v>
      </c>
      <c r="AF427" t="s">
        <v>2294</v>
      </c>
      <c r="AL427" t="s">
        <v>119</v>
      </c>
      <c r="AM427" t="s">
        <v>106</v>
      </c>
      <c r="AN427" t="s">
        <v>159</v>
      </c>
      <c r="AO427" t="s">
        <v>2295</v>
      </c>
      <c r="AP427">
        <v>38184122</v>
      </c>
      <c r="AQ427" t="s">
        <v>2296</v>
      </c>
      <c r="AR427" t="s">
        <v>2297</v>
      </c>
      <c r="AS427">
        <v>2150</v>
      </c>
    </row>
    <row r="428" spans="1:47" x14ac:dyDescent="0.25">
      <c r="A428" t="s">
        <v>5605</v>
      </c>
      <c r="B428">
        <v>28597605</v>
      </c>
      <c r="D428" t="s">
        <v>2304</v>
      </c>
      <c r="E428" t="s">
        <v>2305</v>
      </c>
      <c r="F428" t="s">
        <v>255</v>
      </c>
      <c r="G428">
        <v>45653</v>
      </c>
      <c r="I428">
        <v>45653.690810185188</v>
      </c>
      <c r="J428" t="s">
        <v>255</v>
      </c>
      <c r="K428" t="s">
        <v>101</v>
      </c>
      <c r="L428" t="s">
        <v>102</v>
      </c>
      <c r="M428" t="s">
        <v>103</v>
      </c>
      <c r="N428" t="s">
        <v>155</v>
      </c>
      <c r="O428">
        <v>0</v>
      </c>
      <c r="S428" t="s">
        <v>104</v>
      </c>
      <c r="U428" t="s">
        <v>101</v>
      </c>
      <c r="V428">
        <v>40922583</v>
      </c>
      <c r="X428">
        <v>33591108000155</v>
      </c>
      <c r="Z428" t="s">
        <v>2306</v>
      </c>
      <c r="AA428" t="s">
        <v>2307</v>
      </c>
      <c r="AB428">
        <v>5521978244019</v>
      </c>
      <c r="AL428" t="s">
        <v>256</v>
      </c>
      <c r="AM428" t="s">
        <v>106</v>
      </c>
      <c r="AN428" t="s">
        <v>148</v>
      </c>
      <c r="AO428" t="s">
        <v>149</v>
      </c>
      <c r="AP428">
        <v>22780175</v>
      </c>
      <c r="AQ428" t="s">
        <v>2308</v>
      </c>
      <c r="AR428" t="s">
        <v>2309</v>
      </c>
      <c r="AS428">
        <v>110</v>
      </c>
      <c r="AU428" t="s">
        <v>108</v>
      </c>
    </row>
    <row r="429" spans="1:47" x14ac:dyDescent="0.25">
      <c r="A429" t="s">
        <v>5605</v>
      </c>
      <c r="B429">
        <v>28599304</v>
      </c>
      <c r="D429" t="s">
        <v>2365</v>
      </c>
      <c r="E429" t="s">
        <v>2366</v>
      </c>
      <c r="F429" t="s">
        <v>255</v>
      </c>
      <c r="G429">
        <v>45653</v>
      </c>
      <c r="I429">
        <v>45653.721539351849</v>
      </c>
      <c r="J429" t="s">
        <v>62</v>
      </c>
      <c r="K429" t="s">
        <v>101</v>
      </c>
      <c r="L429" t="s">
        <v>102</v>
      </c>
      <c r="M429" t="s">
        <v>103</v>
      </c>
      <c r="N429" t="s">
        <v>5000</v>
      </c>
      <c r="O429">
        <v>0</v>
      </c>
      <c r="S429" t="s">
        <v>104</v>
      </c>
      <c r="U429" t="s">
        <v>101</v>
      </c>
      <c r="V429">
        <v>41063597</v>
      </c>
      <c r="X429">
        <v>14700383000115</v>
      </c>
      <c r="Z429" t="s">
        <v>2367</v>
      </c>
      <c r="AF429" t="s">
        <v>2368</v>
      </c>
      <c r="AL429" t="s">
        <v>222</v>
      </c>
      <c r="AM429" t="s">
        <v>106</v>
      </c>
      <c r="AN429" t="s">
        <v>440</v>
      </c>
      <c r="AO429" t="s">
        <v>2369</v>
      </c>
      <c r="AP429">
        <v>89940000</v>
      </c>
      <c r="AQ429" t="s">
        <v>1395</v>
      </c>
      <c r="AR429" t="s">
        <v>2370</v>
      </c>
      <c r="AS429">
        <v>0</v>
      </c>
      <c r="AT429" t="s">
        <v>2371</v>
      </c>
    </row>
    <row r="430" spans="1:47" x14ac:dyDescent="0.25">
      <c r="A430" t="s">
        <v>5605</v>
      </c>
      <c r="B430">
        <v>28599288</v>
      </c>
      <c r="D430" t="s">
        <v>2372</v>
      </c>
      <c r="E430" t="s">
        <v>2373</v>
      </c>
      <c r="F430" t="s">
        <v>255</v>
      </c>
      <c r="G430">
        <v>45653</v>
      </c>
      <c r="I430">
        <v>45653.719571759262</v>
      </c>
      <c r="J430" t="s">
        <v>62</v>
      </c>
      <c r="K430" t="s">
        <v>101</v>
      </c>
      <c r="L430" t="s">
        <v>102</v>
      </c>
      <c r="M430" t="s">
        <v>103</v>
      </c>
      <c r="N430" t="s">
        <v>155</v>
      </c>
      <c r="O430">
        <v>0</v>
      </c>
      <c r="S430" t="s">
        <v>104</v>
      </c>
      <c r="U430" t="s">
        <v>101</v>
      </c>
      <c r="V430">
        <v>41063586</v>
      </c>
      <c r="X430">
        <v>3736567000119</v>
      </c>
      <c r="Z430" t="s">
        <v>2374</v>
      </c>
      <c r="AA430" t="s">
        <v>2375</v>
      </c>
      <c r="AB430">
        <v>554933620076</v>
      </c>
      <c r="AF430" t="s">
        <v>2376</v>
      </c>
      <c r="AL430" t="s">
        <v>222</v>
      </c>
      <c r="AM430" t="s">
        <v>106</v>
      </c>
      <c r="AN430" t="s">
        <v>440</v>
      </c>
      <c r="AO430" t="s">
        <v>2377</v>
      </c>
      <c r="AP430">
        <v>89998000</v>
      </c>
      <c r="AQ430" t="s">
        <v>2378</v>
      </c>
      <c r="AR430" t="s">
        <v>2379</v>
      </c>
      <c r="AS430">
        <v>0</v>
      </c>
    </row>
    <row r="431" spans="1:47" x14ac:dyDescent="0.25">
      <c r="A431" t="s">
        <v>5605</v>
      </c>
      <c r="B431">
        <v>28613549</v>
      </c>
      <c r="D431" t="s">
        <v>2380</v>
      </c>
      <c r="E431" t="s">
        <v>2381</v>
      </c>
      <c r="F431" t="s">
        <v>255</v>
      </c>
      <c r="G431">
        <v>45656</v>
      </c>
      <c r="I431">
        <v>45656.646597222221</v>
      </c>
      <c r="J431" t="s">
        <v>255</v>
      </c>
      <c r="K431" t="s">
        <v>101</v>
      </c>
      <c r="L431" t="s">
        <v>102</v>
      </c>
      <c r="M431" t="s">
        <v>103</v>
      </c>
      <c r="N431" t="s">
        <v>5000</v>
      </c>
      <c r="O431">
        <v>0</v>
      </c>
      <c r="S431" t="s">
        <v>104</v>
      </c>
      <c r="U431" t="s">
        <v>101</v>
      </c>
      <c r="V431">
        <v>41071476</v>
      </c>
      <c r="X431">
        <v>3122300000131</v>
      </c>
      <c r="Z431" t="s">
        <v>2382</v>
      </c>
      <c r="AA431" t="s">
        <v>2383</v>
      </c>
      <c r="AB431">
        <v>5511974456055</v>
      </c>
      <c r="AF431" t="s">
        <v>2384</v>
      </c>
      <c r="AL431" t="s">
        <v>105</v>
      </c>
      <c r="AM431" t="s">
        <v>106</v>
      </c>
      <c r="AN431" t="s">
        <v>107</v>
      </c>
      <c r="AO431" t="s">
        <v>1419</v>
      </c>
      <c r="AP431">
        <v>7411350</v>
      </c>
      <c r="AQ431" t="s">
        <v>2385</v>
      </c>
      <c r="AR431" t="s">
        <v>2386</v>
      </c>
      <c r="AS431">
        <v>2340</v>
      </c>
      <c r="AU431" t="s">
        <v>108</v>
      </c>
    </row>
    <row r="432" spans="1:47" x14ac:dyDescent="0.25">
      <c r="A432" t="s">
        <v>5605</v>
      </c>
      <c r="B432">
        <v>28599170</v>
      </c>
      <c r="D432" t="s">
        <v>2387</v>
      </c>
      <c r="E432" t="s">
        <v>2388</v>
      </c>
      <c r="F432" t="s">
        <v>255</v>
      </c>
      <c r="G432">
        <v>45653</v>
      </c>
      <c r="I432">
        <v>45653.713773148149</v>
      </c>
      <c r="J432" t="s">
        <v>62</v>
      </c>
      <c r="K432" t="s">
        <v>101</v>
      </c>
      <c r="L432" t="s">
        <v>102</v>
      </c>
      <c r="M432" t="s">
        <v>103</v>
      </c>
      <c r="N432" t="s">
        <v>5000</v>
      </c>
      <c r="O432">
        <v>0</v>
      </c>
      <c r="S432" t="s">
        <v>104</v>
      </c>
      <c r="U432" t="s">
        <v>101</v>
      </c>
      <c r="V432">
        <v>41063541</v>
      </c>
      <c r="X432">
        <v>30045969000140</v>
      </c>
      <c r="Z432" t="s">
        <v>2389</v>
      </c>
      <c r="AA432" t="s">
        <v>2390</v>
      </c>
      <c r="AB432">
        <v>551139002601</v>
      </c>
      <c r="AF432" t="s">
        <v>2391</v>
      </c>
      <c r="AL432" t="s">
        <v>222</v>
      </c>
      <c r="AM432" t="s">
        <v>106</v>
      </c>
      <c r="AN432" t="s">
        <v>107</v>
      </c>
      <c r="AO432" t="s">
        <v>1419</v>
      </c>
      <c r="AP432">
        <v>7411195</v>
      </c>
      <c r="AQ432" t="s">
        <v>2392</v>
      </c>
      <c r="AR432" t="s">
        <v>2386</v>
      </c>
      <c r="AS432">
        <v>1580</v>
      </c>
    </row>
    <row r="433" spans="1:47" x14ac:dyDescent="0.25">
      <c r="A433" t="s">
        <v>5605</v>
      </c>
      <c r="B433">
        <v>28597734</v>
      </c>
      <c r="D433" t="s">
        <v>2393</v>
      </c>
      <c r="E433" t="s">
        <v>2394</v>
      </c>
      <c r="F433" t="s">
        <v>255</v>
      </c>
      <c r="G433">
        <v>45653</v>
      </c>
      <c r="I433">
        <v>45653.698113425926</v>
      </c>
      <c r="J433" t="s">
        <v>62</v>
      </c>
      <c r="K433" t="s">
        <v>101</v>
      </c>
      <c r="L433" t="s">
        <v>102</v>
      </c>
      <c r="M433" t="s">
        <v>103</v>
      </c>
      <c r="N433" t="s">
        <v>5000</v>
      </c>
      <c r="O433">
        <v>0</v>
      </c>
      <c r="S433" t="s">
        <v>104</v>
      </c>
      <c r="U433" t="s">
        <v>101</v>
      </c>
      <c r="V433">
        <v>41063414</v>
      </c>
      <c r="X433">
        <v>23570505000197</v>
      </c>
      <c r="Z433" t="s">
        <v>2395</v>
      </c>
      <c r="AA433" t="s">
        <v>2396</v>
      </c>
      <c r="AB433">
        <v>558137223163</v>
      </c>
      <c r="AF433" t="s">
        <v>2397</v>
      </c>
      <c r="AL433" t="s">
        <v>222</v>
      </c>
      <c r="AM433" t="s">
        <v>106</v>
      </c>
      <c r="AN433" t="s">
        <v>613</v>
      </c>
      <c r="AO433" t="s">
        <v>2398</v>
      </c>
      <c r="AP433">
        <v>42812200</v>
      </c>
      <c r="AQ433" t="s">
        <v>2399</v>
      </c>
      <c r="AR433" t="s">
        <v>2400</v>
      </c>
      <c r="AS433">
        <v>0</v>
      </c>
      <c r="AT433" t="s">
        <v>2401</v>
      </c>
    </row>
    <row r="434" spans="1:47" x14ac:dyDescent="0.25">
      <c r="A434" t="s">
        <v>5605</v>
      </c>
      <c r="B434">
        <v>28597715</v>
      </c>
      <c r="D434" t="s">
        <v>2402</v>
      </c>
      <c r="E434" t="s">
        <v>2403</v>
      </c>
      <c r="F434" t="s">
        <v>255</v>
      </c>
      <c r="G434">
        <v>45653</v>
      </c>
      <c r="I434">
        <v>45653.696342592593</v>
      </c>
      <c r="J434" t="s">
        <v>62</v>
      </c>
      <c r="K434" t="s">
        <v>101</v>
      </c>
      <c r="L434" t="s">
        <v>102</v>
      </c>
      <c r="M434" t="s">
        <v>103</v>
      </c>
      <c r="N434" t="s">
        <v>4999</v>
      </c>
      <c r="O434">
        <v>0</v>
      </c>
      <c r="S434" t="s">
        <v>104</v>
      </c>
      <c r="U434" t="s">
        <v>101</v>
      </c>
      <c r="V434">
        <v>41063401</v>
      </c>
      <c r="X434">
        <v>27964682000109</v>
      </c>
      <c r="Z434" t="s">
        <v>2404</v>
      </c>
      <c r="AA434" t="s">
        <v>2405</v>
      </c>
      <c r="AF434" t="s">
        <v>2406</v>
      </c>
      <c r="AL434" t="s">
        <v>222</v>
      </c>
      <c r="AM434" t="s">
        <v>106</v>
      </c>
      <c r="AN434" t="s">
        <v>107</v>
      </c>
      <c r="AO434" t="s">
        <v>743</v>
      </c>
      <c r="AP434">
        <v>6715867</v>
      </c>
      <c r="AQ434" t="s">
        <v>2407</v>
      </c>
      <c r="AR434" t="s">
        <v>2147</v>
      </c>
      <c r="AS434">
        <v>260</v>
      </c>
      <c r="AT434" t="s">
        <v>2408</v>
      </c>
    </row>
    <row r="435" spans="1:47" x14ac:dyDescent="0.25">
      <c r="A435" t="s">
        <v>5605</v>
      </c>
      <c r="B435">
        <v>28613012</v>
      </c>
      <c r="D435" t="s">
        <v>2409</v>
      </c>
      <c r="E435" t="s">
        <v>2410</v>
      </c>
      <c r="F435" t="s">
        <v>255</v>
      </c>
      <c r="G435">
        <v>45656</v>
      </c>
      <c r="I435">
        <v>45656.614803240744</v>
      </c>
      <c r="J435" t="s">
        <v>255</v>
      </c>
      <c r="K435" t="s">
        <v>101</v>
      </c>
      <c r="L435" t="s">
        <v>102</v>
      </c>
      <c r="M435" t="s">
        <v>103</v>
      </c>
      <c r="N435" t="s">
        <v>5000</v>
      </c>
      <c r="O435">
        <v>0</v>
      </c>
      <c r="S435" t="s">
        <v>104</v>
      </c>
      <c r="U435" t="s">
        <v>101</v>
      </c>
      <c r="V435">
        <v>41071207</v>
      </c>
      <c r="X435">
        <v>43665774000144</v>
      </c>
      <c r="Z435" t="s">
        <v>2411</v>
      </c>
      <c r="AA435" t="s">
        <v>2412</v>
      </c>
      <c r="AF435" t="s">
        <v>2413</v>
      </c>
      <c r="AL435" t="s">
        <v>119</v>
      </c>
      <c r="AM435" t="s">
        <v>106</v>
      </c>
      <c r="AN435" t="s">
        <v>107</v>
      </c>
      <c r="AO435" t="s">
        <v>358</v>
      </c>
      <c r="AP435">
        <v>13034680</v>
      </c>
      <c r="AQ435" t="s">
        <v>2414</v>
      </c>
      <c r="AR435" t="s">
        <v>2415</v>
      </c>
      <c r="AS435">
        <v>125</v>
      </c>
      <c r="AU435" t="s">
        <v>1474</v>
      </c>
    </row>
    <row r="436" spans="1:47" x14ac:dyDescent="0.25">
      <c r="A436" t="s">
        <v>5605</v>
      </c>
      <c r="B436">
        <v>28597689</v>
      </c>
      <c r="D436" t="s">
        <v>2436</v>
      </c>
      <c r="E436" t="s">
        <v>2437</v>
      </c>
      <c r="F436" t="s">
        <v>255</v>
      </c>
      <c r="G436">
        <v>45653</v>
      </c>
      <c r="I436">
        <v>45653.695370370369</v>
      </c>
      <c r="J436" t="s">
        <v>255</v>
      </c>
      <c r="K436" t="s">
        <v>101</v>
      </c>
      <c r="L436" t="s">
        <v>102</v>
      </c>
      <c r="M436" t="s">
        <v>103</v>
      </c>
      <c r="N436" t="s">
        <v>5017</v>
      </c>
      <c r="O436">
        <v>0</v>
      </c>
      <c r="S436" t="s">
        <v>104</v>
      </c>
      <c r="U436" t="s">
        <v>101</v>
      </c>
      <c r="V436">
        <v>40825140</v>
      </c>
      <c r="X436">
        <v>8389230000104</v>
      </c>
      <c r="Z436" t="s">
        <v>2438</v>
      </c>
      <c r="AA436" t="s">
        <v>2439</v>
      </c>
      <c r="AB436">
        <v>554130567390</v>
      </c>
      <c r="AF436" t="s">
        <v>2440</v>
      </c>
      <c r="AL436" t="s">
        <v>256</v>
      </c>
      <c r="AM436" t="s">
        <v>106</v>
      </c>
      <c r="AN436" t="s">
        <v>315</v>
      </c>
      <c r="AO436" t="s">
        <v>2095</v>
      </c>
      <c r="AP436">
        <v>83322020</v>
      </c>
      <c r="AQ436" t="s">
        <v>2441</v>
      </c>
      <c r="AR436" t="s">
        <v>2442</v>
      </c>
      <c r="AS436">
        <v>1120</v>
      </c>
      <c r="AU436" t="s">
        <v>108</v>
      </c>
    </row>
    <row r="437" spans="1:47" x14ac:dyDescent="0.25">
      <c r="A437" t="s">
        <v>5605</v>
      </c>
      <c r="B437">
        <v>28597688</v>
      </c>
      <c r="D437" t="s">
        <v>2443</v>
      </c>
      <c r="E437" t="s">
        <v>2444</v>
      </c>
      <c r="F437" t="s">
        <v>255</v>
      </c>
      <c r="G437">
        <v>45653</v>
      </c>
      <c r="I437">
        <v>45653.695300925923</v>
      </c>
      <c r="J437" t="s">
        <v>255</v>
      </c>
      <c r="K437" t="s">
        <v>101</v>
      </c>
      <c r="L437" t="s">
        <v>102</v>
      </c>
      <c r="M437" t="s">
        <v>103</v>
      </c>
      <c r="N437" t="s">
        <v>155</v>
      </c>
      <c r="O437">
        <v>0</v>
      </c>
      <c r="S437" t="s">
        <v>104</v>
      </c>
      <c r="U437" t="s">
        <v>101</v>
      </c>
      <c r="V437">
        <v>40826138</v>
      </c>
      <c r="X437">
        <v>6286528000155</v>
      </c>
      <c r="Z437" t="s">
        <v>2445</v>
      </c>
      <c r="AA437" t="s">
        <v>2446</v>
      </c>
      <c r="AF437" t="s">
        <v>2447</v>
      </c>
      <c r="AL437" t="s">
        <v>256</v>
      </c>
      <c r="AM437" t="s">
        <v>106</v>
      </c>
      <c r="AN437" t="s">
        <v>159</v>
      </c>
      <c r="AO437" t="s">
        <v>649</v>
      </c>
      <c r="AP437">
        <v>31330145</v>
      </c>
      <c r="AQ437" t="s">
        <v>2448</v>
      </c>
      <c r="AR437" t="s">
        <v>2449</v>
      </c>
      <c r="AS437">
        <v>105</v>
      </c>
      <c r="AU437" t="s">
        <v>261</v>
      </c>
    </row>
    <row r="438" spans="1:47" x14ac:dyDescent="0.25">
      <c r="A438" t="s">
        <v>5605</v>
      </c>
      <c r="B438">
        <v>28597687</v>
      </c>
      <c r="D438" t="s">
        <v>2458</v>
      </c>
      <c r="E438" t="s">
        <v>2459</v>
      </c>
      <c r="F438" t="s">
        <v>255</v>
      </c>
      <c r="G438">
        <v>45653</v>
      </c>
      <c r="I438">
        <v>45653.695254629631</v>
      </c>
      <c r="J438" t="s">
        <v>255</v>
      </c>
      <c r="K438" t="s">
        <v>101</v>
      </c>
      <c r="L438" t="s">
        <v>102</v>
      </c>
      <c r="M438" t="s">
        <v>103</v>
      </c>
      <c r="N438" t="s">
        <v>4999</v>
      </c>
      <c r="O438">
        <v>0</v>
      </c>
      <c r="S438" t="s">
        <v>104</v>
      </c>
      <c r="U438" t="s">
        <v>101</v>
      </c>
      <c r="V438">
        <v>40911805</v>
      </c>
      <c r="X438">
        <v>1920177000179</v>
      </c>
      <c r="Z438" t="s">
        <v>2460</v>
      </c>
      <c r="AA438" t="s">
        <v>2461</v>
      </c>
      <c r="AB438">
        <v>552135278797</v>
      </c>
      <c r="AL438" t="s">
        <v>256</v>
      </c>
      <c r="AM438" t="s">
        <v>106</v>
      </c>
      <c r="AN438" t="s">
        <v>148</v>
      </c>
      <c r="AO438" t="s">
        <v>1056</v>
      </c>
      <c r="AP438">
        <v>25230115</v>
      </c>
      <c r="AQ438" t="s">
        <v>2462</v>
      </c>
      <c r="AR438" t="s">
        <v>2463</v>
      </c>
      <c r="AS438">
        <v>206</v>
      </c>
      <c r="AT438" t="s">
        <v>2464</v>
      </c>
      <c r="AU438" t="s">
        <v>261</v>
      </c>
    </row>
    <row r="439" spans="1:47" x14ac:dyDescent="0.25">
      <c r="A439" t="s">
        <v>5605</v>
      </c>
      <c r="B439">
        <v>28597686</v>
      </c>
      <c r="D439" t="s">
        <v>2465</v>
      </c>
      <c r="E439" t="s">
        <v>2466</v>
      </c>
      <c r="F439" t="s">
        <v>255</v>
      </c>
      <c r="G439">
        <v>45653</v>
      </c>
      <c r="I439">
        <v>45653.695185185185</v>
      </c>
      <c r="J439" t="s">
        <v>255</v>
      </c>
      <c r="K439" t="s">
        <v>101</v>
      </c>
      <c r="L439" t="s">
        <v>102</v>
      </c>
      <c r="M439" t="s">
        <v>103</v>
      </c>
      <c r="N439" t="s">
        <v>4999</v>
      </c>
      <c r="O439">
        <v>0</v>
      </c>
      <c r="S439" t="s">
        <v>104</v>
      </c>
      <c r="U439" t="s">
        <v>101</v>
      </c>
      <c r="V439">
        <v>40913360</v>
      </c>
      <c r="X439">
        <v>8809075000120</v>
      </c>
      <c r="Z439" t="s">
        <v>2467</v>
      </c>
      <c r="AA439" t="s">
        <v>2468</v>
      </c>
      <c r="AF439" t="s">
        <v>2469</v>
      </c>
      <c r="AL439" t="s">
        <v>256</v>
      </c>
      <c r="AM439" t="s">
        <v>106</v>
      </c>
      <c r="AN439" t="s">
        <v>613</v>
      </c>
      <c r="AO439" t="s">
        <v>2470</v>
      </c>
      <c r="AP439">
        <v>42700130</v>
      </c>
      <c r="AQ439" t="s">
        <v>1749</v>
      </c>
      <c r="AR439" t="s">
        <v>2471</v>
      </c>
      <c r="AS439">
        <v>483</v>
      </c>
      <c r="AT439" t="s">
        <v>2472</v>
      </c>
      <c r="AU439" t="s">
        <v>261</v>
      </c>
    </row>
    <row r="440" spans="1:47" x14ac:dyDescent="0.25">
      <c r="A440" t="s">
        <v>5605</v>
      </c>
      <c r="B440">
        <v>28597685</v>
      </c>
      <c r="D440" t="s">
        <v>2473</v>
      </c>
      <c r="E440" t="s">
        <v>2474</v>
      </c>
      <c r="F440" t="s">
        <v>255</v>
      </c>
      <c r="G440">
        <v>45653</v>
      </c>
      <c r="I440">
        <v>45653.695138888892</v>
      </c>
      <c r="J440" t="s">
        <v>255</v>
      </c>
      <c r="K440" t="s">
        <v>101</v>
      </c>
      <c r="L440" t="s">
        <v>102</v>
      </c>
      <c r="M440" t="s">
        <v>103</v>
      </c>
      <c r="N440" t="s">
        <v>5017</v>
      </c>
      <c r="O440">
        <v>0</v>
      </c>
      <c r="S440" t="s">
        <v>104</v>
      </c>
      <c r="U440" t="s">
        <v>101</v>
      </c>
      <c r="V440">
        <v>40917955</v>
      </c>
      <c r="X440">
        <v>30510434000100</v>
      </c>
      <c r="Z440" t="s">
        <v>2475</v>
      </c>
      <c r="AB440">
        <v>5511987494741</v>
      </c>
      <c r="AF440" t="s">
        <v>2476</v>
      </c>
      <c r="AL440" t="s">
        <v>256</v>
      </c>
      <c r="AM440" t="s">
        <v>106</v>
      </c>
      <c r="AN440" t="s">
        <v>1074</v>
      </c>
      <c r="AO440" t="s">
        <v>1075</v>
      </c>
      <c r="AP440">
        <v>29110175</v>
      </c>
      <c r="AQ440" t="s">
        <v>2477</v>
      </c>
      <c r="AR440" t="s">
        <v>2478</v>
      </c>
      <c r="AS440">
        <v>4723</v>
      </c>
      <c r="AT440" t="s">
        <v>2479</v>
      </c>
      <c r="AU440" t="s">
        <v>261</v>
      </c>
    </row>
    <row r="441" spans="1:47" x14ac:dyDescent="0.25">
      <c r="A441" t="s">
        <v>5605</v>
      </c>
      <c r="B441">
        <v>28597683</v>
      </c>
      <c r="D441" t="s">
        <v>2488</v>
      </c>
      <c r="E441" t="s">
        <v>2489</v>
      </c>
      <c r="F441" t="s">
        <v>255</v>
      </c>
      <c r="G441">
        <v>45653</v>
      </c>
      <c r="I441">
        <v>45653.695057870369</v>
      </c>
      <c r="J441" t="s">
        <v>255</v>
      </c>
      <c r="K441" t="s">
        <v>101</v>
      </c>
      <c r="L441" t="s">
        <v>102</v>
      </c>
      <c r="M441" t="s">
        <v>103</v>
      </c>
      <c r="N441" t="s">
        <v>5000</v>
      </c>
      <c r="O441">
        <v>0</v>
      </c>
      <c r="S441" t="s">
        <v>104</v>
      </c>
      <c r="U441" t="s">
        <v>101</v>
      </c>
      <c r="V441">
        <v>40920891</v>
      </c>
      <c r="X441">
        <v>61074506000130</v>
      </c>
      <c r="AB441">
        <v>553133292400</v>
      </c>
      <c r="AF441" t="s">
        <v>2490</v>
      </c>
      <c r="AL441" t="s">
        <v>256</v>
      </c>
      <c r="AM441" t="s">
        <v>106</v>
      </c>
      <c r="AN441" t="s">
        <v>107</v>
      </c>
      <c r="AO441" t="s">
        <v>750</v>
      </c>
      <c r="AP441">
        <v>6093900</v>
      </c>
      <c r="AQ441" t="s">
        <v>161</v>
      </c>
      <c r="AR441" t="s">
        <v>122</v>
      </c>
      <c r="AS441">
        <v>915</v>
      </c>
      <c r="AU441" t="s">
        <v>108</v>
      </c>
    </row>
    <row r="442" spans="1:47" x14ac:dyDescent="0.25">
      <c r="A442" t="s">
        <v>5605</v>
      </c>
      <c r="B442">
        <v>28597681</v>
      </c>
      <c r="D442" t="s">
        <v>2491</v>
      </c>
      <c r="E442" t="s">
        <v>2492</v>
      </c>
      <c r="F442" t="s">
        <v>255</v>
      </c>
      <c r="G442">
        <v>45653</v>
      </c>
      <c r="I442">
        <v>45653.695</v>
      </c>
      <c r="J442" t="s">
        <v>255</v>
      </c>
      <c r="K442" t="s">
        <v>101</v>
      </c>
      <c r="L442" t="s">
        <v>102</v>
      </c>
      <c r="M442" t="s">
        <v>103</v>
      </c>
      <c r="N442" t="s">
        <v>5000</v>
      </c>
      <c r="O442">
        <v>0</v>
      </c>
      <c r="S442" t="s">
        <v>104</v>
      </c>
      <c r="U442" t="s">
        <v>101</v>
      </c>
      <c r="V442">
        <v>40921813</v>
      </c>
      <c r="X442">
        <v>28649419000198</v>
      </c>
      <c r="Z442" t="s">
        <v>2493</v>
      </c>
      <c r="AA442" t="s">
        <v>2494</v>
      </c>
      <c r="AB442">
        <v>552139393884</v>
      </c>
      <c r="AL442" t="s">
        <v>256</v>
      </c>
      <c r="AM442" t="s">
        <v>106</v>
      </c>
      <c r="AN442" t="s">
        <v>148</v>
      </c>
      <c r="AO442" t="s">
        <v>149</v>
      </c>
      <c r="AP442">
        <v>22730262</v>
      </c>
      <c r="AQ442" t="s">
        <v>658</v>
      </c>
      <c r="AR442" t="s">
        <v>2495</v>
      </c>
      <c r="AS442">
        <v>2396</v>
      </c>
      <c r="AT442" t="s">
        <v>2496</v>
      </c>
      <c r="AU442" t="s">
        <v>258</v>
      </c>
    </row>
    <row r="443" spans="1:47" x14ac:dyDescent="0.25">
      <c r="A443" t="s">
        <v>5605</v>
      </c>
      <c r="B443">
        <v>28597607</v>
      </c>
      <c r="D443" t="s">
        <v>2504</v>
      </c>
      <c r="E443" t="s">
        <v>2505</v>
      </c>
      <c r="F443" t="s">
        <v>255</v>
      </c>
      <c r="G443">
        <v>45653</v>
      </c>
      <c r="I443">
        <v>45653.69085648148</v>
      </c>
      <c r="J443" t="s">
        <v>255</v>
      </c>
      <c r="K443" t="s">
        <v>101</v>
      </c>
      <c r="L443" t="s">
        <v>102</v>
      </c>
      <c r="M443" t="s">
        <v>103</v>
      </c>
      <c r="N443" t="s">
        <v>4999</v>
      </c>
      <c r="O443">
        <v>0</v>
      </c>
      <c r="S443" t="s">
        <v>104</v>
      </c>
      <c r="U443" t="s">
        <v>101</v>
      </c>
      <c r="V443">
        <v>40921999</v>
      </c>
      <c r="X443">
        <v>8304713000150</v>
      </c>
      <c r="Z443" t="s">
        <v>2506</v>
      </c>
      <c r="AA443" t="s">
        <v>2507</v>
      </c>
      <c r="AF443" t="s">
        <v>2508</v>
      </c>
      <c r="AL443" t="s">
        <v>256</v>
      </c>
      <c r="AM443" t="s">
        <v>106</v>
      </c>
      <c r="AN443" t="s">
        <v>148</v>
      </c>
      <c r="AO443" t="s">
        <v>2158</v>
      </c>
      <c r="AP443">
        <v>25810445</v>
      </c>
      <c r="AQ443" t="s">
        <v>2509</v>
      </c>
      <c r="AR443" t="s">
        <v>2510</v>
      </c>
      <c r="AS443">
        <v>20</v>
      </c>
      <c r="AT443" t="s">
        <v>2511</v>
      </c>
      <c r="AU443" t="s">
        <v>108</v>
      </c>
    </row>
    <row r="444" spans="1:47" x14ac:dyDescent="0.25">
      <c r="A444" t="s">
        <v>5605</v>
      </c>
      <c r="B444">
        <v>28597601</v>
      </c>
      <c r="D444" t="s">
        <v>2527</v>
      </c>
      <c r="E444" t="s">
        <v>2528</v>
      </c>
      <c r="F444" t="s">
        <v>255</v>
      </c>
      <c r="G444">
        <v>45653</v>
      </c>
      <c r="I444">
        <v>45653.690706018519</v>
      </c>
      <c r="J444" t="s">
        <v>255</v>
      </c>
      <c r="K444" t="s">
        <v>101</v>
      </c>
      <c r="L444" t="s">
        <v>102</v>
      </c>
      <c r="M444" t="s">
        <v>103</v>
      </c>
      <c r="N444" t="s">
        <v>4999</v>
      </c>
      <c r="O444">
        <v>0</v>
      </c>
      <c r="S444" t="s">
        <v>104</v>
      </c>
      <c r="U444" t="s">
        <v>101</v>
      </c>
      <c r="V444">
        <v>40923259</v>
      </c>
      <c r="X444">
        <v>3104383000136</v>
      </c>
      <c r="Z444" t="s">
        <v>2529</v>
      </c>
      <c r="AA444" t="s">
        <v>2530</v>
      </c>
      <c r="AF444" t="s">
        <v>2531</v>
      </c>
      <c r="AL444" t="s">
        <v>256</v>
      </c>
      <c r="AM444" t="s">
        <v>106</v>
      </c>
      <c r="AN444" t="s">
        <v>107</v>
      </c>
      <c r="AO444" t="s">
        <v>2532</v>
      </c>
      <c r="AP444">
        <v>13347441</v>
      </c>
      <c r="AQ444" t="s">
        <v>2533</v>
      </c>
      <c r="AR444" t="s">
        <v>2534</v>
      </c>
      <c r="AS444">
        <v>500</v>
      </c>
      <c r="AU444" t="s">
        <v>1429</v>
      </c>
    </row>
    <row r="445" spans="1:47" x14ac:dyDescent="0.25">
      <c r="A445" t="s">
        <v>5605</v>
      </c>
      <c r="B445">
        <v>28597600</v>
      </c>
      <c r="D445" t="s">
        <v>2535</v>
      </c>
      <c r="E445" t="s">
        <v>2536</v>
      </c>
      <c r="F445" t="s">
        <v>255</v>
      </c>
      <c r="G445">
        <v>45653</v>
      </c>
      <c r="I445">
        <v>45653.690671296295</v>
      </c>
      <c r="J445" t="s">
        <v>255</v>
      </c>
      <c r="K445" t="s">
        <v>101</v>
      </c>
      <c r="L445" t="s">
        <v>102</v>
      </c>
      <c r="M445" t="s">
        <v>103</v>
      </c>
      <c r="N445" t="s">
        <v>5017</v>
      </c>
      <c r="O445">
        <v>0</v>
      </c>
      <c r="S445" t="s">
        <v>104</v>
      </c>
      <c r="U445" t="s">
        <v>101</v>
      </c>
      <c r="V445">
        <v>40935535</v>
      </c>
      <c r="X445">
        <v>29879120000192</v>
      </c>
      <c r="Z445" t="s">
        <v>2537</v>
      </c>
      <c r="AA445" t="s">
        <v>2538</v>
      </c>
      <c r="AB445">
        <v>552226442684</v>
      </c>
      <c r="AF445" t="s">
        <v>2539</v>
      </c>
      <c r="AL445" t="s">
        <v>119</v>
      </c>
      <c r="AM445" t="s">
        <v>106</v>
      </c>
      <c r="AN445" t="s">
        <v>148</v>
      </c>
      <c r="AO445" t="s">
        <v>257</v>
      </c>
      <c r="AP445">
        <v>28928694</v>
      </c>
      <c r="AQ445" t="s">
        <v>2540</v>
      </c>
      <c r="AR445" t="s">
        <v>2541</v>
      </c>
      <c r="AS445">
        <v>0</v>
      </c>
      <c r="AT445" t="s">
        <v>2542</v>
      </c>
      <c r="AU445" t="s">
        <v>258</v>
      </c>
    </row>
    <row r="446" spans="1:47" x14ac:dyDescent="0.25">
      <c r="A446" t="s">
        <v>5605</v>
      </c>
      <c r="B446">
        <v>28597598</v>
      </c>
      <c r="D446" t="s">
        <v>2543</v>
      </c>
      <c r="E446" t="s">
        <v>2544</v>
      </c>
      <c r="F446" t="s">
        <v>255</v>
      </c>
      <c r="G446">
        <v>45653</v>
      </c>
      <c r="I446">
        <v>45653.690636574072</v>
      </c>
      <c r="J446" t="s">
        <v>255</v>
      </c>
      <c r="K446" t="s">
        <v>101</v>
      </c>
      <c r="L446" t="s">
        <v>102</v>
      </c>
      <c r="M446" t="s">
        <v>103</v>
      </c>
      <c r="N446" t="s">
        <v>5017</v>
      </c>
      <c r="O446">
        <v>0</v>
      </c>
      <c r="S446" t="s">
        <v>104</v>
      </c>
      <c r="U446" t="s">
        <v>101</v>
      </c>
      <c r="V446">
        <v>40935723</v>
      </c>
      <c r="X446">
        <v>27547941000104</v>
      </c>
      <c r="Z446" t="s">
        <v>2545</v>
      </c>
      <c r="AA446" t="s">
        <v>2546</v>
      </c>
      <c r="AB446">
        <v>551333213766</v>
      </c>
      <c r="AF446" t="s">
        <v>2547</v>
      </c>
      <c r="AL446" t="s">
        <v>119</v>
      </c>
      <c r="AM446" t="s">
        <v>106</v>
      </c>
      <c r="AN446" t="s">
        <v>107</v>
      </c>
      <c r="AO446" t="s">
        <v>1555</v>
      </c>
      <c r="AP446">
        <v>7743130</v>
      </c>
      <c r="AQ446" t="s">
        <v>2548</v>
      </c>
      <c r="AR446" t="s">
        <v>2549</v>
      </c>
      <c r="AS446">
        <v>1650</v>
      </c>
      <c r="AT446" t="s">
        <v>2550</v>
      </c>
      <c r="AU446" t="s">
        <v>261</v>
      </c>
    </row>
    <row r="447" spans="1:47" x14ac:dyDescent="0.25">
      <c r="A447" t="s">
        <v>5605</v>
      </c>
      <c r="B447">
        <v>28597596</v>
      </c>
      <c r="D447" t="s">
        <v>2551</v>
      </c>
      <c r="E447" t="s">
        <v>2552</v>
      </c>
      <c r="F447" t="s">
        <v>255</v>
      </c>
      <c r="G447">
        <v>45653</v>
      </c>
      <c r="I447">
        <v>45653.690520833334</v>
      </c>
      <c r="J447" t="s">
        <v>255</v>
      </c>
      <c r="K447" t="s">
        <v>101</v>
      </c>
      <c r="L447" t="s">
        <v>102</v>
      </c>
      <c r="M447" t="s">
        <v>103</v>
      </c>
      <c r="N447" t="s">
        <v>5017</v>
      </c>
      <c r="O447">
        <v>0</v>
      </c>
      <c r="S447" t="s">
        <v>104</v>
      </c>
      <c r="U447" t="s">
        <v>101</v>
      </c>
      <c r="V447">
        <v>40938746</v>
      </c>
      <c r="X447">
        <v>50257024000107</v>
      </c>
      <c r="Z447" t="s">
        <v>2553</v>
      </c>
      <c r="AA447" t="s">
        <v>2554</v>
      </c>
      <c r="AF447" t="s">
        <v>2555</v>
      </c>
      <c r="AL447" t="s">
        <v>119</v>
      </c>
      <c r="AM447" t="s">
        <v>106</v>
      </c>
      <c r="AN447" t="s">
        <v>148</v>
      </c>
      <c r="AO447" t="s">
        <v>2556</v>
      </c>
      <c r="AP447">
        <v>26279105</v>
      </c>
      <c r="AQ447" t="s">
        <v>2557</v>
      </c>
      <c r="AR447" t="s">
        <v>2558</v>
      </c>
      <c r="AS447">
        <v>9</v>
      </c>
      <c r="AU447" t="s">
        <v>261</v>
      </c>
    </row>
    <row r="448" spans="1:47" x14ac:dyDescent="0.25">
      <c r="A448" t="s">
        <v>5605</v>
      </c>
      <c r="B448">
        <v>28597591</v>
      </c>
      <c r="D448" t="s">
        <v>2560</v>
      </c>
      <c r="E448" t="s">
        <v>2561</v>
      </c>
      <c r="F448" t="s">
        <v>255</v>
      </c>
      <c r="G448">
        <v>45653</v>
      </c>
      <c r="I448">
        <v>45653.690381944441</v>
      </c>
      <c r="J448" t="s">
        <v>255</v>
      </c>
      <c r="K448" t="s">
        <v>101</v>
      </c>
      <c r="L448" t="s">
        <v>102</v>
      </c>
      <c r="M448" t="s">
        <v>103</v>
      </c>
      <c r="N448" t="s">
        <v>5000</v>
      </c>
      <c r="O448">
        <v>0</v>
      </c>
      <c r="S448" t="s">
        <v>104</v>
      </c>
      <c r="U448" t="s">
        <v>101</v>
      </c>
      <c r="V448">
        <v>40941702</v>
      </c>
      <c r="X448">
        <v>42113274000137</v>
      </c>
      <c r="Z448" t="s">
        <v>2562</v>
      </c>
      <c r="AA448" t="s">
        <v>2563</v>
      </c>
      <c r="AB448">
        <v>552138901500</v>
      </c>
      <c r="AF448" t="s">
        <v>2564</v>
      </c>
      <c r="AL448" t="s">
        <v>119</v>
      </c>
      <c r="AM448" t="s">
        <v>106</v>
      </c>
      <c r="AN448" t="s">
        <v>148</v>
      </c>
      <c r="AO448" t="s">
        <v>149</v>
      </c>
      <c r="AP448">
        <v>21012020</v>
      </c>
      <c r="AQ448" t="s">
        <v>2565</v>
      </c>
      <c r="AR448" t="s">
        <v>2566</v>
      </c>
      <c r="AS448">
        <v>500</v>
      </c>
      <c r="AT448" t="s">
        <v>1297</v>
      </c>
      <c r="AU448" t="s">
        <v>1474</v>
      </c>
    </row>
    <row r="449" spans="1:47" x14ac:dyDescent="0.25">
      <c r="A449" t="s">
        <v>5605</v>
      </c>
      <c r="B449">
        <v>28597588</v>
      </c>
      <c r="D449" t="s">
        <v>2567</v>
      </c>
      <c r="E449" t="s">
        <v>2568</v>
      </c>
      <c r="F449" t="s">
        <v>255</v>
      </c>
      <c r="G449">
        <v>45653</v>
      </c>
      <c r="I449">
        <v>45653.690335648149</v>
      </c>
      <c r="J449" t="s">
        <v>255</v>
      </c>
      <c r="K449" t="s">
        <v>101</v>
      </c>
      <c r="L449" t="s">
        <v>102</v>
      </c>
      <c r="M449" t="s">
        <v>103</v>
      </c>
      <c r="N449" t="s">
        <v>155</v>
      </c>
      <c r="O449">
        <v>0</v>
      </c>
      <c r="S449" t="s">
        <v>104</v>
      </c>
      <c r="U449" t="s">
        <v>101</v>
      </c>
      <c r="V449">
        <v>40983256</v>
      </c>
      <c r="X449">
        <v>29651506000142</v>
      </c>
      <c r="Z449" t="s">
        <v>2569</v>
      </c>
      <c r="AA449" t="s">
        <v>2570</v>
      </c>
      <c r="AF449" t="s">
        <v>2571</v>
      </c>
      <c r="AL449" t="s">
        <v>222</v>
      </c>
      <c r="AM449" t="s">
        <v>106</v>
      </c>
      <c r="AN449" t="s">
        <v>440</v>
      </c>
      <c r="AO449" t="s">
        <v>2572</v>
      </c>
      <c r="AP449">
        <v>89112670</v>
      </c>
      <c r="AQ449" t="s">
        <v>2573</v>
      </c>
      <c r="AR449" t="s">
        <v>2574</v>
      </c>
      <c r="AS449">
        <v>2116</v>
      </c>
      <c r="AU449" t="s">
        <v>108</v>
      </c>
    </row>
    <row r="450" spans="1:47" x14ac:dyDescent="0.25">
      <c r="A450" t="s">
        <v>5605</v>
      </c>
      <c r="B450">
        <v>28597574</v>
      </c>
      <c r="D450" t="s">
        <v>2575</v>
      </c>
      <c r="E450" t="s">
        <v>2576</v>
      </c>
      <c r="F450" t="s">
        <v>255</v>
      </c>
      <c r="G450">
        <v>45653</v>
      </c>
      <c r="I450">
        <v>45653.689918981479</v>
      </c>
      <c r="J450" t="s">
        <v>255</v>
      </c>
      <c r="K450" t="s">
        <v>101</v>
      </c>
      <c r="L450" t="s">
        <v>102</v>
      </c>
      <c r="M450" t="s">
        <v>103</v>
      </c>
      <c r="N450" t="s">
        <v>4999</v>
      </c>
      <c r="O450">
        <v>0</v>
      </c>
      <c r="S450" t="s">
        <v>104</v>
      </c>
      <c r="U450" t="s">
        <v>101</v>
      </c>
      <c r="V450">
        <v>40983664</v>
      </c>
      <c r="X450">
        <v>87678934000165</v>
      </c>
      <c r="Z450" t="s">
        <v>2577</v>
      </c>
      <c r="AA450" t="s">
        <v>2578</v>
      </c>
      <c r="AL450" t="s">
        <v>105</v>
      </c>
      <c r="AM450" t="s">
        <v>106</v>
      </c>
      <c r="AN450" t="s">
        <v>1048</v>
      </c>
      <c r="AO450" t="s">
        <v>2579</v>
      </c>
      <c r="AP450">
        <v>96570000</v>
      </c>
      <c r="AQ450" t="s">
        <v>2580</v>
      </c>
      <c r="AR450" t="s">
        <v>2581</v>
      </c>
      <c r="AS450">
        <v>0</v>
      </c>
      <c r="AU450" t="s">
        <v>108</v>
      </c>
    </row>
    <row r="451" spans="1:47" x14ac:dyDescent="0.25">
      <c r="A451" t="s">
        <v>5605</v>
      </c>
      <c r="B451">
        <v>28597569</v>
      </c>
      <c r="D451" t="s">
        <v>2588</v>
      </c>
      <c r="E451" t="s">
        <v>2589</v>
      </c>
      <c r="F451" t="s">
        <v>255</v>
      </c>
      <c r="G451">
        <v>45653</v>
      </c>
      <c r="I451">
        <v>45653.68953703704</v>
      </c>
      <c r="J451" t="s">
        <v>255</v>
      </c>
      <c r="K451" t="s">
        <v>101</v>
      </c>
      <c r="L451" t="s">
        <v>102</v>
      </c>
      <c r="M451" t="s">
        <v>103</v>
      </c>
      <c r="N451" t="s">
        <v>5000</v>
      </c>
      <c r="O451">
        <v>0</v>
      </c>
      <c r="S451" t="s">
        <v>104</v>
      </c>
      <c r="U451" t="s">
        <v>101</v>
      </c>
      <c r="V451">
        <v>40984396</v>
      </c>
      <c r="X451">
        <v>49149765000187</v>
      </c>
      <c r="AA451" t="s">
        <v>2590</v>
      </c>
      <c r="AF451" t="s">
        <v>2591</v>
      </c>
      <c r="AL451" t="s">
        <v>105</v>
      </c>
      <c r="AM451" t="s">
        <v>106</v>
      </c>
      <c r="AN451" t="s">
        <v>613</v>
      </c>
      <c r="AO451" t="s">
        <v>2209</v>
      </c>
      <c r="AP451">
        <v>45605905</v>
      </c>
      <c r="AQ451" t="s">
        <v>2592</v>
      </c>
      <c r="AR451" t="s">
        <v>2593</v>
      </c>
      <c r="AS451">
        <v>0</v>
      </c>
      <c r="AT451" t="s">
        <v>2594</v>
      </c>
      <c r="AU451" t="s">
        <v>258</v>
      </c>
    </row>
    <row r="452" spans="1:47" x14ac:dyDescent="0.25">
      <c r="A452" t="s">
        <v>5605</v>
      </c>
      <c r="B452">
        <v>28597418</v>
      </c>
      <c r="D452" t="s">
        <v>2595</v>
      </c>
      <c r="E452" t="s">
        <v>2596</v>
      </c>
      <c r="F452" t="s">
        <v>255</v>
      </c>
      <c r="G452">
        <v>45653</v>
      </c>
      <c r="I452">
        <v>45653.681377314817</v>
      </c>
      <c r="J452" t="s">
        <v>62</v>
      </c>
      <c r="K452" t="s">
        <v>101</v>
      </c>
      <c r="L452" t="s">
        <v>102</v>
      </c>
      <c r="M452" t="s">
        <v>103</v>
      </c>
      <c r="N452" t="s">
        <v>5000</v>
      </c>
      <c r="O452">
        <v>0</v>
      </c>
      <c r="S452" t="s">
        <v>104</v>
      </c>
      <c r="U452" t="s">
        <v>101</v>
      </c>
      <c r="V452">
        <v>41062328</v>
      </c>
      <c r="X452">
        <v>23743376000191</v>
      </c>
      <c r="Z452" t="s">
        <v>2597</v>
      </c>
      <c r="AA452" t="s">
        <v>2598</v>
      </c>
      <c r="AB452">
        <v>5511954759229</v>
      </c>
      <c r="AF452" t="s">
        <v>2599</v>
      </c>
      <c r="AL452" t="s">
        <v>222</v>
      </c>
      <c r="AM452" t="s">
        <v>106</v>
      </c>
      <c r="AN452" t="s">
        <v>107</v>
      </c>
      <c r="AO452" t="s">
        <v>2600</v>
      </c>
      <c r="AP452">
        <v>9530090</v>
      </c>
      <c r="AQ452" t="s">
        <v>2601</v>
      </c>
      <c r="AR452" t="s">
        <v>2602</v>
      </c>
      <c r="AS452">
        <v>58</v>
      </c>
    </row>
    <row r="453" spans="1:47" x14ac:dyDescent="0.25">
      <c r="A453" t="s">
        <v>5605</v>
      </c>
      <c r="B453">
        <v>28597395</v>
      </c>
      <c r="D453" t="s">
        <v>2610</v>
      </c>
      <c r="E453" t="s">
        <v>2611</v>
      </c>
      <c r="F453" t="s">
        <v>255</v>
      </c>
      <c r="G453">
        <v>45653</v>
      </c>
      <c r="I453">
        <v>45653.680381944447</v>
      </c>
      <c r="J453" t="s">
        <v>62</v>
      </c>
      <c r="K453" t="s">
        <v>101</v>
      </c>
      <c r="L453" t="s">
        <v>102</v>
      </c>
      <c r="M453" t="s">
        <v>103</v>
      </c>
      <c r="N453" t="s">
        <v>5000</v>
      </c>
      <c r="O453">
        <v>0</v>
      </c>
      <c r="S453" t="s">
        <v>104</v>
      </c>
      <c r="U453" t="s">
        <v>101</v>
      </c>
      <c r="V453">
        <v>41061965</v>
      </c>
      <c r="X453">
        <v>21766747000125</v>
      </c>
      <c r="Z453" t="s">
        <v>2612</v>
      </c>
      <c r="AA453" t="s">
        <v>2613</v>
      </c>
      <c r="AB453">
        <v>551135400400</v>
      </c>
      <c r="AF453" t="s">
        <v>2614</v>
      </c>
      <c r="AL453" t="s">
        <v>222</v>
      </c>
      <c r="AM453" t="s">
        <v>106</v>
      </c>
      <c r="AN453" t="s">
        <v>440</v>
      </c>
      <c r="AO453" t="s">
        <v>969</v>
      </c>
      <c r="AP453">
        <v>88311710</v>
      </c>
      <c r="AQ453" t="s">
        <v>970</v>
      </c>
      <c r="AR453" t="s">
        <v>2615</v>
      </c>
      <c r="AS453">
        <v>427</v>
      </c>
      <c r="AT453" t="s">
        <v>2616</v>
      </c>
    </row>
    <row r="454" spans="1:47" x14ac:dyDescent="0.25">
      <c r="A454" t="s">
        <v>5605</v>
      </c>
      <c r="B454">
        <v>28597316</v>
      </c>
      <c r="D454" t="s">
        <v>2617</v>
      </c>
      <c r="E454" t="s">
        <v>2618</v>
      </c>
      <c r="F454" t="s">
        <v>255</v>
      </c>
      <c r="G454">
        <v>45653</v>
      </c>
      <c r="I454">
        <v>45653.674699074072</v>
      </c>
      <c r="J454" t="s">
        <v>62</v>
      </c>
      <c r="K454" t="s">
        <v>101</v>
      </c>
      <c r="L454" t="s">
        <v>102</v>
      </c>
      <c r="M454" t="s">
        <v>103</v>
      </c>
      <c r="N454" t="s">
        <v>155</v>
      </c>
      <c r="O454">
        <v>0</v>
      </c>
      <c r="S454" t="s">
        <v>104</v>
      </c>
      <c r="U454" t="s">
        <v>101</v>
      </c>
      <c r="V454">
        <v>41061569</v>
      </c>
      <c r="X454">
        <v>8796917000156</v>
      </c>
      <c r="Z454" t="s">
        <v>2619</v>
      </c>
      <c r="AF454" t="s">
        <v>2620</v>
      </c>
      <c r="AL454" t="s">
        <v>222</v>
      </c>
      <c r="AM454" t="s">
        <v>106</v>
      </c>
      <c r="AN454" t="s">
        <v>440</v>
      </c>
      <c r="AO454" t="s">
        <v>969</v>
      </c>
      <c r="AP454">
        <v>88311601</v>
      </c>
      <c r="AQ454" t="s">
        <v>2621</v>
      </c>
      <c r="AR454" t="s">
        <v>2622</v>
      </c>
      <c r="AS454">
        <v>2950</v>
      </c>
      <c r="AT454" t="s">
        <v>2623</v>
      </c>
    </row>
    <row r="455" spans="1:47" x14ac:dyDescent="0.25">
      <c r="A455" t="s">
        <v>5605</v>
      </c>
      <c r="B455">
        <v>28596878</v>
      </c>
      <c r="D455" t="s">
        <v>2624</v>
      </c>
      <c r="E455" t="s">
        <v>2625</v>
      </c>
      <c r="F455" t="s">
        <v>255</v>
      </c>
      <c r="G455">
        <v>45653</v>
      </c>
      <c r="I455">
        <v>45653.652731481481</v>
      </c>
      <c r="J455" t="s">
        <v>62</v>
      </c>
      <c r="K455" t="s">
        <v>101</v>
      </c>
      <c r="L455" t="s">
        <v>102</v>
      </c>
      <c r="M455" t="s">
        <v>103</v>
      </c>
      <c r="N455" t="s">
        <v>5000</v>
      </c>
      <c r="O455">
        <v>0</v>
      </c>
      <c r="S455" t="s">
        <v>104</v>
      </c>
      <c r="U455" t="s">
        <v>101</v>
      </c>
      <c r="V455">
        <v>41060680</v>
      </c>
      <c r="X455">
        <v>40180943000168</v>
      </c>
      <c r="Z455" t="s">
        <v>2626</v>
      </c>
      <c r="AA455" t="s">
        <v>2627</v>
      </c>
      <c r="AB455">
        <v>552121665994</v>
      </c>
      <c r="AF455" t="s">
        <v>2628</v>
      </c>
      <c r="AL455" t="s">
        <v>222</v>
      </c>
      <c r="AM455" t="s">
        <v>106</v>
      </c>
      <c r="AN455" t="s">
        <v>472</v>
      </c>
      <c r="AO455" t="s">
        <v>473</v>
      </c>
      <c r="AP455">
        <v>69072070</v>
      </c>
      <c r="AQ455" t="s">
        <v>2629</v>
      </c>
      <c r="AR455" t="s">
        <v>2630</v>
      </c>
      <c r="AS455">
        <v>1</v>
      </c>
    </row>
    <row r="456" spans="1:47" x14ac:dyDescent="0.25">
      <c r="A456" t="s">
        <v>5605</v>
      </c>
      <c r="B456">
        <v>28580986</v>
      </c>
      <c r="D456" t="s">
        <v>2638</v>
      </c>
      <c r="E456" t="s">
        <v>2639</v>
      </c>
      <c r="F456" t="s">
        <v>255</v>
      </c>
      <c r="G456">
        <v>45652</v>
      </c>
      <c r="I456">
        <v>45652.479513888888</v>
      </c>
      <c r="J456" t="s">
        <v>255</v>
      </c>
      <c r="K456" t="s">
        <v>101</v>
      </c>
      <c r="L456" t="s">
        <v>102</v>
      </c>
      <c r="M456" t="s">
        <v>103</v>
      </c>
      <c r="N456" t="s">
        <v>5000</v>
      </c>
      <c r="O456">
        <v>0</v>
      </c>
      <c r="S456" t="s">
        <v>104</v>
      </c>
      <c r="U456" t="s">
        <v>101</v>
      </c>
      <c r="V456">
        <v>41050604</v>
      </c>
      <c r="X456">
        <v>26124969000168</v>
      </c>
      <c r="Z456" t="s">
        <v>2640</v>
      </c>
      <c r="AA456" t="s">
        <v>2641</v>
      </c>
      <c r="AF456" t="s">
        <v>2642</v>
      </c>
      <c r="AL456" t="s">
        <v>119</v>
      </c>
      <c r="AM456" t="s">
        <v>106</v>
      </c>
      <c r="AN456" t="s">
        <v>107</v>
      </c>
      <c r="AO456" t="s">
        <v>274</v>
      </c>
      <c r="AP456">
        <v>15804305</v>
      </c>
      <c r="AQ456" t="s">
        <v>2643</v>
      </c>
      <c r="AR456" t="s">
        <v>2644</v>
      </c>
      <c r="AS456">
        <v>603</v>
      </c>
    </row>
    <row r="457" spans="1:47" x14ac:dyDescent="0.25">
      <c r="A457" t="s">
        <v>5605</v>
      </c>
      <c r="B457">
        <v>28580952</v>
      </c>
      <c r="D457" t="s">
        <v>2645</v>
      </c>
      <c r="E457" t="s">
        <v>2646</v>
      </c>
      <c r="F457" t="s">
        <v>255</v>
      </c>
      <c r="G457">
        <v>45652</v>
      </c>
      <c r="I457">
        <v>45652.478043981479</v>
      </c>
      <c r="J457" t="s">
        <v>255</v>
      </c>
      <c r="K457" t="s">
        <v>101</v>
      </c>
      <c r="L457" t="s">
        <v>102</v>
      </c>
      <c r="M457" t="s">
        <v>103</v>
      </c>
      <c r="N457" t="s">
        <v>5000</v>
      </c>
      <c r="O457">
        <v>0</v>
      </c>
      <c r="S457" t="s">
        <v>104</v>
      </c>
      <c r="U457" t="s">
        <v>101</v>
      </c>
      <c r="V457">
        <v>41050586</v>
      </c>
      <c r="X457">
        <v>8409101000122</v>
      </c>
      <c r="Z457" t="s">
        <v>2647</v>
      </c>
      <c r="AA457" t="s">
        <v>2648</v>
      </c>
      <c r="AB457">
        <v>553432198900</v>
      </c>
      <c r="AF457" t="s">
        <v>2649</v>
      </c>
      <c r="AL457" t="s">
        <v>119</v>
      </c>
      <c r="AM457" t="s">
        <v>106</v>
      </c>
      <c r="AN457" t="s">
        <v>159</v>
      </c>
      <c r="AO457" t="s">
        <v>2356</v>
      </c>
      <c r="AP457">
        <v>38402346</v>
      </c>
      <c r="AQ457" t="s">
        <v>1427</v>
      </c>
      <c r="AR457" t="s">
        <v>2650</v>
      </c>
      <c r="AS457">
        <v>0</v>
      </c>
      <c r="AT457" t="s">
        <v>2651</v>
      </c>
    </row>
    <row r="458" spans="1:47" x14ac:dyDescent="0.25">
      <c r="A458" t="s">
        <v>5605</v>
      </c>
      <c r="B458">
        <v>28580692</v>
      </c>
      <c r="D458" t="s">
        <v>2652</v>
      </c>
      <c r="E458" t="s">
        <v>2653</v>
      </c>
      <c r="F458" t="s">
        <v>255</v>
      </c>
      <c r="G458">
        <v>45652</v>
      </c>
      <c r="I458">
        <v>45652.470057870371</v>
      </c>
      <c r="J458" t="s">
        <v>255</v>
      </c>
      <c r="K458" t="s">
        <v>101</v>
      </c>
      <c r="L458" t="s">
        <v>102</v>
      </c>
      <c r="M458" t="s">
        <v>103</v>
      </c>
      <c r="N458" t="s">
        <v>5000</v>
      </c>
      <c r="O458">
        <v>0</v>
      </c>
      <c r="S458" t="s">
        <v>104</v>
      </c>
      <c r="U458" t="s">
        <v>101</v>
      </c>
      <c r="V458">
        <v>41050483</v>
      </c>
      <c r="X458">
        <v>3946203000163</v>
      </c>
      <c r="Z458" t="s">
        <v>2654</v>
      </c>
      <c r="AA458" t="s">
        <v>2655</v>
      </c>
      <c r="AB458">
        <v>5519997465845</v>
      </c>
      <c r="AF458" t="s">
        <v>2656</v>
      </c>
      <c r="AL458" t="s">
        <v>119</v>
      </c>
      <c r="AM458" t="s">
        <v>106</v>
      </c>
      <c r="AN458" t="s">
        <v>107</v>
      </c>
      <c r="AP458">
        <v>13847176</v>
      </c>
      <c r="AQ458" t="s">
        <v>2657</v>
      </c>
      <c r="AR458" t="s">
        <v>2658</v>
      </c>
      <c r="AS458">
        <v>371</v>
      </c>
      <c r="AT458" t="s">
        <v>2659</v>
      </c>
    </row>
    <row r="459" spans="1:47" x14ac:dyDescent="0.25">
      <c r="A459" t="s">
        <v>5605</v>
      </c>
      <c r="B459">
        <v>28580635</v>
      </c>
      <c r="D459" t="s">
        <v>2660</v>
      </c>
      <c r="E459" t="s">
        <v>2661</v>
      </c>
      <c r="F459" t="s">
        <v>255</v>
      </c>
      <c r="G459">
        <v>45652</v>
      </c>
      <c r="I459">
        <v>45652.46775462963</v>
      </c>
      <c r="J459" t="s">
        <v>255</v>
      </c>
      <c r="K459" t="s">
        <v>101</v>
      </c>
      <c r="L459" t="s">
        <v>102</v>
      </c>
      <c r="M459" t="s">
        <v>103</v>
      </c>
      <c r="N459" t="s">
        <v>5000</v>
      </c>
      <c r="O459">
        <v>0</v>
      </c>
      <c r="S459" t="s">
        <v>104</v>
      </c>
      <c r="U459" t="s">
        <v>101</v>
      </c>
      <c r="V459">
        <v>41050448</v>
      </c>
      <c r="X459">
        <v>43794308000169</v>
      </c>
      <c r="Z459" t="s">
        <v>2662</v>
      </c>
      <c r="AA459" t="s">
        <v>2663</v>
      </c>
      <c r="AB459">
        <v>5521999627645</v>
      </c>
      <c r="AF459" t="s">
        <v>2664</v>
      </c>
      <c r="AL459" t="s">
        <v>119</v>
      </c>
      <c r="AM459" t="s">
        <v>106</v>
      </c>
      <c r="AN459" t="s">
        <v>148</v>
      </c>
      <c r="AO459" t="s">
        <v>149</v>
      </c>
      <c r="AP459">
        <v>23050360</v>
      </c>
      <c r="AQ459" t="s">
        <v>2665</v>
      </c>
      <c r="AR459" t="s">
        <v>2666</v>
      </c>
      <c r="AS459">
        <v>161</v>
      </c>
      <c r="AT459" t="s">
        <v>2667</v>
      </c>
    </row>
    <row r="460" spans="1:47" x14ac:dyDescent="0.25">
      <c r="A460" t="s">
        <v>5605</v>
      </c>
      <c r="B460">
        <v>28580541</v>
      </c>
      <c r="D460" t="s">
        <v>2668</v>
      </c>
      <c r="E460" t="s">
        <v>2669</v>
      </c>
      <c r="F460" t="s">
        <v>255</v>
      </c>
      <c r="G460">
        <v>45652</v>
      </c>
      <c r="I460">
        <v>45652.462685185186</v>
      </c>
      <c r="J460" t="s">
        <v>255</v>
      </c>
      <c r="K460" t="s">
        <v>101</v>
      </c>
      <c r="L460" t="s">
        <v>102</v>
      </c>
      <c r="M460" t="s">
        <v>103</v>
      </c>
      <c r="N460" t="s">
        <v>5000</v>
      </c>
      <c r="O460">
        <v>0</v>
      </c>
      <c r="S460" t="s">
        <v>104</v>
      </c>
      <c r="U460" t="s">
        <v>101</v>
      </c>
      <c r="V460">
        <v>41050393</v>
      </c>
      <c r="X460">
        <v>41707330000107</v>
      </c>
      <c r="Z460" t="s">
        <v>2670</v>
      </c>
      <c r="AA460" t="s">
        <v>2671</v>
      </c>
      <c r="AF460" t="s">
        <v>2672</v>
      </c>
      <c r="AL460" t="s">
        <v>119</v>
      </c>
      <c r="AM460" t="s">
        <v>106</v>
      </c>
      <c r="AN460" t="s">
        <v>107</v>
      </c>
      <c r="AO460" t="s">
        <v>844</v>
      </c>
      <c r="AP460">
        <v>18087115</v>
      </c>
      <c r="AQ460" t="s">
        <v>2673</v>
      </c>
      <c r="AR460" t="s">
        <v>2674</v>
      </c>
      <c r="AS460">
        <v>475</v>
      </c>
      <c r="AT460" t="s">
        <v>2675</v>
      </c>
    </row>
    <row r="461" spans="1:47" x14ac:dyDescent="0.25">
      <c r="A461" t="s">
        <v>5605</v>
      </c>
      <c r="B461">
        <v>28580381</v>
      </c>
      <c r="D461" t="s">
        <v>2676</v>
      </c>
      <c r="E461" t="s">
        <v>2677</v>
      </c>
      <c r="F461" t="s">
        <v>255</v>
      </c>
      <c r="G461">
        <v>45652</v>
      </c>
      <c r="I461">
        <v>45652.455011574071</v>
      </c>
      <c r="J461" t="s">
        <v>255</v>
      </c>
      <c r="K461" t="s">
        <v>101</v>
      </c>
      <c r="L461" t="s">
        <v>102</v>
      </c>
      <c r="M461" t="s">
        <v>103</v>
      </c>
      <c r="N461" t="s">
        <v>5000</v>
      </c>
      <c r="O461">
        <v>0</v>
      </c>
      <c r="S461" t="s">
        <v>104</v>
      </c>
      <c r="U461" t="s">
        <v>101</v>
      </c>
      <c r="V461">
        <v>41050324</v>
      </c>
      <c r="X461">
        <v>8584143000108</v>
      </c>
      <c r="Z461" t="s">
        <v>2678</v>
      </c>
      <c r="AA461" t="s">
        <v>2679</v>
      </c>
      <c r="AB461">
        <v>554130298262</v>
      </c>
      <c r="AF461" t="s">
        <v>2680</v>
      </c>
      <c r="AL461" t="s">
        <v>119</v>
      </c>
      <c r="AM461" t="s">
        <v>106</v>
      </c>
      <c r="AN461" t="s">
        <v>315</v>
      </c>
      <c r="AO461" t="s">
        <v>882</v>
      </c>
      <c r="AP461">
        <v>83401520</v>
      </c>
      <c r="AQ461" t="s">
        <v>2681</v>
      </c>
      <c r="AR461" t="s">
        <v>884</v>
      </c>
      <c r="AS461">
        <v>5306</v>
      </c>
      <c r="AT461" t="s">
        <v>2682</v>
      </c>
    </row>
    <row r="462" spans="1:47" x14ac:dyDescent="0.25">
      <c r="A462" t="s">
        <v>5605</v>
      </c>
      <c r="B462">
        <v>28563446</v>
      </c>
      <c r="D462" t="s">
        <v>2683</v>
      </c>
      <c r="E462" t="s">
        <v>2684</v>
      </c>
      <c r="F462" t="s">
        <v>255</v>
      </c>
      <c r="G462">
        <v>45649</v>
      </c>
      <c r="I462">
        <v>45649.440115740741</v>
      </c>
      <c r="J462" t="s">
        <v>255</v>
      </c>
      <c r="K462" t="s">
        <v>101</v>
      </c>
      <c r="L462" t="s">
        <v>102</v>
      </c>
      <c r="M462" t="s">
        <v>103</v>
      </c>
      <c r="N462" t="s">
        <v>155</v>
      </c>
      <c r="O462">
        <v>0</v>
      </c>
      <c r="S462" t="s">
        <v>104</v>
      </c>
      <c r="U462" t="s">
        <v>101</v>
      </c>
      <c r="V462">
        <v>41034961</v>
      </c>
      <c r="X462">
        <v>7366063000105</v>
      </c>
      <c r="Z462" t="s">
        <v>2685</v>
      </c>
      <c r="AF462" t="s">
        <v>2686</v>
      </c>
      <c r="AL462" t="s">
        <v>119</v>
      </c>
      <c r="AM462" t="s">
        <v>106</v>
      </c>
      <c r="AN462" t="s">
        <v>159</v>
      </c>
      <c r="AO462" t="s">
        <v>2687</v>
      </c>
      <c r="AP462">
        <v>38744880</v>
      </c>
      <c r="AQ462" t="s">
        <v>1344</v>
      </c>
      <c r="AR462" t="s">
        <v>2688</v>
      </c>
      <c r="AS462">
        <v>274</v>
      </c>
    </row>
    <row r="463" spans="1:47" x14ac:dyDescent="0.25">
      <c r="A463" t="s">
        <v>5605</v>
      </c>
      <c r="B463">
        <v>28562901</v>
      </c>
      <c r="D463" t="s">
        <v>2689</v>
      </c>
      <c r="E463" t="s">
        <v>2690</v>
      </c>
      <c r="F463" t="s">
        <v>255</v>
      </c>
      <c r="G463">
        <v>45649</v>
      </c>
      <c r="I463">
        <v>45649.430868055555</v>
      </c>
      <c r="J463" t="s">
        <v>255</v>
      </c>
      <c r="K463" t="s">
        <v>101</v>
      </c>
      <c r="L463" t="s">
        <v>102</v>
      </c>
      <c r="M463" t="s">
        <v>103</v>
      </c>
      <c r="N463" t="s">
        <v>155</v>
      </c>
      <c r="O463">
        <v>0</v>
      </c>
      <c r="S463" t="s">
        <v>104</v>
      </c>
      <c r="U463" t="s">
        <v>101</v>
      </c>
      <c r="V463">
        <v>41034854</v>
      </c>
      <c r="X463">
        <v>17366473000100</v>
      </c>
      <c r="Z463" t="s">
        <v>2691</v>
      </c>
      <c r="AF463" t="s">
        <v>2692</v>
      </c>
      <c r="AL463" t="s">
        <v>119</v>
      </c>
      <c r="AM463" t="s">
        <v>106</v>
      </c>
      <c r="AN463" t="s">
        <v>159</v>
      </c>
      <c r="AO463" t="s">
        <v>2693</v>
      </c>
      <c r="AP463">
        <v>38160000</v>
      </c>
      <c r="AQ463" t="s">
        <v>2694</v>
      </c>
      <c r="AR463" t="s">
        <v>2695</v>
      </c>
      <c r="AS463">
        <v>12</v>
      </c>
    </row>
    <row r="464" spans="1:47" x14ac:dyDescent="0.25">
      <c r="A464" t="s">
        <v>5605</v>
      </c>
      <c r="B464">
        <v>28561136</v>
      </c>
      <c r="D464" t="s">
        <v>2696</v>
      </c>
      <c r="E464" t="s">
        <v>2697</v>
      </c>
      <c r="F464" t="s">
        <v>255</v>
      </c>
      <c r="G464">
        <v>45649</v>
      </c>
      <c r="I464">
        <v>45649.370208333334</v>
      </c>
      <c r="J464" t="s">
        <v>255</v>
      </c>
      <c r="K464" t="s">
        <v>101</v>
      </c>
      <c r="L464" t="s">
        <v>102</v>
      </c>
      <c r="M464" t="s">
        <v>103</v>
      </c>
      <c r="N464" t="s">
        <v>4999</v>
      </c>
      <c r="O464">
        <v>0</v>
      </c>
      <c r="S464" t="s">
        <v>104</v>
      </c>
      <c r="U464" t="s">
        <v>101</v>
      </c>
      <c r="V464">
        <v>41034182</v>
      </c>
      <c r="X464">
        <v>28301090000170</v>
      </c>
      <c r="Z464" t="s">
        <v>2698</v>
      </c>
      <c r="AF464" t="s">
        <v>2699</v>
      </c>
      <c r="AL464" t="s">
        <v>119</v>
      </c>
      <c r="AM464" t="s">
        <v>106</v>
      </c>
      <c r="AN464" t="s">
        <v>148</v>
      </c>
      <c r="AO464" t="s">
        <v>149</v>
      </c>
      <c r="AP464">
        <v>21535990</v>
      </c>
      <c r="AQ464" t="s">
        <v>2700</v>
      </c>
      <c r="AR464" t="s">
        <v>2701</v>
      </c>
      <c r="AS464">
        <v>300</v>
      </c>
      <c r="AT464" t="s">
        <v>2702</v>
      </c>
    </row>
    <row r="465" spans="1:46" x14ac:dyDescent="0.25">
      <c r="A465" t="s">
        <v>5605</v>
      </c>
      <c r="B465">
        <v>28547770</v>
      </c>
      <c r="D465" t="s">
        <v>2703</v>
      </c>
      <c r="E465" t="s">
        <v>2704</v>
      </c>
      <c r="F465" t="s">
        <v>255</v>
      </c>
      <c r="G465">
        <v>45646</v>
      </c>
      <c r="I465">
        <v>45646.63652777778</v>
      </c>
      <c r="J465" t="s">
        <v>255</v>
      </c>
      <c r="K465" t="s">
        <v>101</v>
      </c>
      <c r="L465" t="s">
        <v>102</v>
      </c>
      <c r="M465" t="s">
        <v>103</v>
      </c>
      <c r="N465" t="s">
        <v>155</v>
      </c>
      <c r="O465">
        <v>0</v>
      </c>
      <c r="S465" t="s">
        <v>104</v>
      </c>
      <c r="U465" t="s">
        <v>101</v>
      </c>
      <c r="V465">
        <v>41029377</v>
      </c>
      <c r="X465">
        <v>8774906000175</v>
      </c>
      <c r="Z465" t="s">
        <v>2705</v>
      </c>
      <c r="AL465" t="s">
        <v>119</v>
      </c>
      <c r="AM465" t="s">
        <v>106</v>
      </c>
      <c r="AN465" t="s">
        <v>128</v>
      </c>
      <c r="AO465" t="s">
        <v>2026</v>
      </c>
      <c r="AP465">
        <v>74993394</v>
      </c>
      <c r="AQ465" t="s">
        <v>2706</v>
      </c>
      <c r="AR465" t="s">
        <v>2707</v>
      </c>
      <c r="AS465">
        <v>0</v>
      </c>
      <c r="AT465" t="s">
        <v>2708</v>
      </c>
    </row>
    <row r="466" spans="1:46" x14ac:dyDescent="0.25">
      <c r="A466" t="s">
        <v>5605</v>
      </c>
      <c r="B466">
        <v>28547487</v>
      </c>
      <c r="D466" t="s">
        <v>2709</v>
      </c>
      <c r="E466" t="s">
        <v>2710</v>
      </c>
      <c r="F466" t="s">
        <v>255</v>
      </c>
      <c r="G466">
        <v>45646</v>
      </c>
      <c r="I466">
        <v>45646.628333333334</v>
      </c>
      <c r="J466" t="s">
        <v>255</v>
      </c>
      <c r="K466" t="s">
        <v>101</v>
      </c>
      <c r="L466" t="s">
        <v>102</v>
      </c>
      <c r="M466" t="s">
        <v>103</v>
      </c>
      <c r="N466" t="s">
        <v>4999</v>
      </c>
      <c r="O466">
        <v>0</v>
      </c>
      <c r="S466" t="s">
        <v>104</v>
      </c>
      <c r="U466" t="s">
        <v>101</v>
      </c>
      <c r="V466">
        <v>41028944</v>
      </c>
      <c r="X466">
        <v>24915907000149</v>
      </c>
      <c r="Z466" t="s">
        <v>2711</v>
      </c>
      <c r="AF466" t="s">
        <v>2712</v>
      </c>
      <c r="AL466" t="s">
        <v>119</v>
      </c>
      <c r="AM466" t="s">
        <v>106</v>
      </c>
      <c r="AN466" t="s">
        <v>159</v>
      </c>
      <c r="AO466" t="s">
        <v>2356</v>
      </c>
      <c r="AP466">
        <v>38405102</v>
      </c>
      <c r="AQ466" t="s">
        <v>2713</v>
      </c>
      <c r="AR466" t="s">
        <v>2714</v>
      </c>
      <c r="AS466">
        <v>777</v>
      </c>
      <c r="AT466" t="s">
        <v>2042</v>
      </c>
    </row>
    <row r="467" spans="1:46" x14ac:dyDescent="0.25">
      <c r="A467" t="s">
        <v>5605</v>
      </c>
      <c r="B467">
        <v>28546993</v>
      </c>
      <c r="D467" t="s">
        <v>2723</v>
      </c>
      <c r="E467" t="s">
        <v>2724</v>
      </c>
      <c r="F467" t="s">
        <v>255</v>
      </c>
      <c r="G467">
        <v>45646</v>
      </c>
      <c r="I467">
        <v>45646.613506944443</v>
      </c>
      <c r="J467" t="s">
        <v>255</v>
      </c>
      <c r="K467" t="s">
        <v>101</v>
      </c>
      <c r="L467" t="s">
        <v>102</v>
      </c>
      <c r="M467" t="s">
        <v>103</v>
      </c>
      <c r="N467" t="s">
        <v>4999</v>
      </c>
      <c r="O467">
        <v>0</v>
      </c>
      <c r="S467" t="s">
        <v>104</v>
      </c>
      <c r="U467" t="s">
        <v>101</v>
      </c>
      <c r="V467">
        <v>41028614</v>
      </c>
      <c r="X467">
        <v>43391180000192</v>
      </c>
      <c r="Z467" t="s">
        <v>2725</v>
      </c>
      <c r="AA467" t="s">
        <v>2726</v>
      </c>
      <c r="AF467" t="s">
        <v>2727</v>
      </c>
      <c r="AL467" t="s">
        <v>119</v>
      </c>
      <c r="AM467" t="s">
        <v>106</v>
      </c>
      <c r="AN467" t="s">
        <v>148</v>
      </c>
      <c r="AO467" t="s">
        <v>149</v>
      </c>
      <c r="AP467">
        <v>21660001</v>
      </c>
      <c r="AQ467" t="s">
        <v>2728</v>
      </c>
      <c r="AR467" t="s">
        <v>186</v>
      </c>
      <c r="AS467">
        <v>23536</v>
      </c>
      <c r="AT467" t="s">
        <v>2729</v>
      </c>
    </row>
    <row r="468" spans="1:46" x14ac:dyDescent="0.25">
      <c r="A468" t="s">
        <v>5605</v>
      </c>
      <c r="B468">
        <v>28546184</v>
      </c>
      <c r="D468" t="s">
        <v>2730</v>
      </c>
      <c r="E468" t="s">
        <v>2731</v>
      </c>
      <c r="F468" t="s">
        <v>255</v>
      </c>
      <c r="G468">
        <v>45646</v>
      </c>
      <c r="I468">
        <v>45646.581643518519</v>
      </c>
      <c r="J468" t="s">
        <v>255</v>
      </c>
      <c r="K468" t="s">
        <v>101</v>
      </c>
      <c r="L468" t="s">
        <v>102</v>
      </c>
      <c r="M468" t="s">
        <v>103</v>
      </c>
      <c r="N468" t="s">
        <v>4999</v>
      </c>
      <c r="O468">
        <v>0</v>
      </c>
      <c r="S468" t="s">
        <v>104</v>
      </c>
      <c r="U468" t="s">
        <v>101</v>
      </c>
      <c r="V468">
        <v>41028173</v>
      </c>
      <c r="X468">
        <v>27143007000119</v>
      </c>
      <c r="Z468" t="s">
        <v>2732</v>
      </c>
      <c r="AA468" t="s">
        <v>2733</v>
      </c>
      <c r="AF468" t="s">
        <v>2734</v>
      </c>
      <c r="AL468" t="s">
        <v>119</v>
      </c>
      <c r="AM468" t="s">
        <v>106</v>
      </c>
      <c r="AN468" t="s">
        <v>1074</v>
      </c>
      <c r="AO468" t="s">
        <v>2342</v>
      </c>
      <c r="AP468">
        <v>29163396</v>
      </c>
      <c r="AQ468" t="s">
        <v>2735</v>
      </c>
      <c r="AR468" t="s">
        <v>2736</v>
      </c>
      <c r="AS468">
        <v>208</v>
      </c>
    </row>
    <row r="469" spans="1:46" x14ac:dyDescent="0.25">
      <c r="A469" t="s">
        <v>5605</v>
      </c>
      <c r="B469">
        <v>28546156</v>
      </c>
      <c r="D469" t="s">
        <v>2737</v>
      </c>
      <c r="E469" t="s">
        <v>2738</v>
      </c>
      <c r="F469" t="s">
        <v>255</v>
      </c>
      <c r="G469">
        <v>45646</v>
      </c>
      <c r="I469">
        <v>45646.579652777778</v>
      </c>
      <c r="J469" t="s">
        <v>255</v>
      </c>
      <c r="K469" t="s">
        <v>101</v>
      </c>
      <c r="L469" t="s">
        <v>102</v>
      </c>
      <c r="M469" t="s">
        <v>103</v>
      </c>
      <c r="N469" t="s">
        <v>4999</v>
      </c>
      <c r="O469">
        <v>0</v>
      </c>
      <c r="S469" t="s">
        <v>104</v>
      </c>
      <c r="U469" t="s">
        <v>101</v>
      </c>
      <c r="V469">
        <v>41028158</v>
      </c>
      <c r="X469">
        <v>6267641000274</v>
      </c>
      <c r="Z469" t="s">
        <v>2739</v>
      </c>
      <c r="AL469" t="s">
        <v>119</v>
      </c>
      <c r="AM469" t="s">
        <v>106</v>
      </c>
      <c r="AN469" t="s">
        <v>148</v>
      </c>
      <c r="AO469" t="s">
        <v>2740</v>
      </c>
      <c r="AP469">
        <v>28950000</v>
      </c>
      <c r="AQ469" t="s">
        <v>2741</v>
      </c>
      <c r="AR469" t="s">
        <v>2742</v>
      </c>
      <c r="AS469">
        <v>4</v>
      </c>
    </row>
    <row r="470" spans="1:46" x14ac:dyDescent="0.25">
      <c r="A470" t="s">
        <v>5605</v>
      </c>
      <c r="B470">
        <v>28534641</v>
      </c>
      <c r="D470" t="s">
        <v>2743</v>
      </c>
      <c r="E470" t="s">
        <v>2744</v>
      </c>
      <c r="F470" t="s">
        <v>255</v>
      </c>
      <c r="G470">
        <v>45645</v>
      </c>
      <c r="I470">
        <v>45645.640613425923</v>
      </c>
      <c r="J470" t="s">
        <v>255</v>
      </c>
      <c r="K470" t="s">
        <v>101</v>
      </c>
      <c r="L470" t="s">
        <v>102</v>
      </c>
      <c r="M470" t="s">
        <v>103</v>
      </c>
      <c r="N470" t="s">
        <v>4999</v>
      </c>
      <c r="O470">
        <v>0</v>
      </c>
      <c r="S470" t="s">
        <v>104</v>
      </c>
      <c r="U470" t="s">
        <v>101</v>
      </c>
      <c r="V470">
        <v>41023464</v>
      </c>
      <c r="X470">
        <v>34176280000105</v>
      </c>
      <c r="Z470" t="s">
        <v>2745</v>
      </c>
      <c r="AA470" t="s">
        <v>2746</v>
      </c>
      <c r="AB470">
        <v>5561991010127</v>
      </c>
      <c r="AF470" t="s">
        <v>2747</v>
      </c>
      <c r="AL470" t="s">
        <v>119</v>
      </c>
      <c r="AM470" t="s">
        <v>106</v>
      </c>
      <c r="AN470" t="s">
        <v>581</v>
      </c>
      <c r="AO470" t="s">
        <v>582</v>
      </c>
      <c r="AP470">
        <v>72549550</v>
      </c>
      <c r="AQ470" t="s">
        <v>1480</v>
      </c>
      <c r="AR470" t="s">
        <v>2748</v>
      </c>
      <c r="AS470">
        <v>20</v>
      </c>
      <c r="AT470" t="s">
        <v>399</v>
      </c>
    </row>
    <row r="471" spans="1:46" x14ac:dyDescent="0.25">
      <c r="A471" t="s">
        <v>5605</v>
      </c>
      <c r="B471">
        <v>28534009</v>
      </c>
      <c r="D471" t="s">
        <v>2749</v>
      </c>
      <c r="E471" t="s">
        <v>2750</v>
      </c>
      <c r="F471" t="s">
        <v>255</v>
      </c>
      <c r="G471">
        <v>45645</v>
      </c>
      <c r="I471">
        <v>45645.622847222221</v>
      </c>
      <c r="J471" t="s">
        <v>255</v>
      </c>
      <c r="K471" t="s">
        <v>101</v>
      </c>
      <c r="L471" t="s">
        <v>102</v>
      </c>
      <c r="M471" t="s">
        <v>103</v>
      </c>
      <c r="N471" t="s">
        <v>155</v>
      </c>
      <c r="O471">
        <v>0</v>
      </c>
      <c r="S471" t="s">
        <v>104</v>
      </c>
      <c r="U471" t="s">
        <v>101</v>
      </c>
      <c r="V471">
        <v>41023196</v>
      </c>
      <c r="X471">
        <v>51354314000123</v>
      </c>
      <c r="Z471" t="s">
        <v>2751</v>
      </c>
      <c r="AF471" t="s">
        <v>2752</v>
      </c>
      <c r="AL471" t="s">
        <v>119</v>
      </c>
      <c r="AM471" t="s">
        <v>106</v>
      </c>
      <c r="AN471" t="s">
        <v>107</v>
      </c>
      <c r="AO471" t="s">
        <v>1681</v>
      </c>
      <c r="AP471">
        <v>15035250</v>
      </c>
      <c r="AQ471" t="s">
        <v>2352</v>
      </c>
      <c r="AR471" t="s">
        <v>2753</v>
      </c>
      <c r="AS471">
        <v>200</v>
      </c>
    </row>
    <row r="472" spans="1:46" x14ac:dyDescent="0.25">
      <c r="A472" t="s">
        <v>5605</v>
      </c>
      <c r="B472">
        <v>28533941</v>
      </c>
      <c r="D472" t="s">
        <v>2754</v>
      </c>
      <c r="E472" t="s">
        <v>2755</v>
      </c>
      <c r="F472" t="s">
        <v>255</v>
      </c>
      <c r="G472">
        <v>45645</v>
      </c>
      <c r="I472">
        <v>45645.620844907404</v>
      </c>
      <c r="J472" t="s">
        <v>255</v>
      </c>
      <c r="K472" t="s">
        <v>101</v>
      </c>
      <c r="L472" t="s">
        <v>102</v>
      </c>
      <c r="M472" t="s">
        <v>103</v>
      </c>
      <c r="N472" t="s">
        <v>4999</v>
      </c>
      <c r="O472">
        <v>0</v>
      </c>
      <c r="S472" t="s">
        <v>104</v>
      </c>
      <c r="U472" t="s">
        <v>101</v>
      </c>
      <c r="V472">
        <v>41023154</v>
      </c>
      <c r="X472">
        <v>40302018000162</v>
      </c>
      <c r="Z472" t="s">
        <v>2756</v>
      </c>
      <c r="AA472" t="s">
        <v>2757</v>
      </c>
      <c r="AL472" t="s">
        <v>119</v>
      </c>
      <c r="AM472" t="s">
        <v>106</v>
      </c>
      <c r="AN472" t="s">
        <v>148</v>
      </c>
      <c r="AO472" t="s">
        <v>300</v>
      </c>
      <c r="AP472">
        <v>24020002</v>
      </c>
      <c r="AQ472" t="s">
        <v>161</v>
      </c>
      <c r="AR472" t="s">
        <v>2559</v>
      </c>
      <c r="AS472">
        <v>341</v>
      </c>
      <c r="AT472" t="s">
        <v>2758</v>
      </c>
    </row>
    <row r="473" spans="1:46" x14ac:dyDescent="0.25">
      <c r="A473" t="s">
        <v>5605</v>
      </c>
      <c r="B473">
        <v>28533677</v>
      </c>
      <c r="D473" t="s">
        <v>2759</v>
      </c>
      <c r="E473" t="s">
        <v>2760</v>
      </c>
      <c r="F473" t="s">
        <v>255</v>
      </c>
      <c r="G473">
        <v>45645</v>
      </c>
      <c r="I473">
        <v>45645.61215277778</v>
      </c>
      <c r="J473" t="s">
        <v>255</v>
      </c>
      <c r="K473" t="s">
        <v>101</v>
      </c>
      <c r="L473" t="s">
        <v>102</v>
      </c>
      <c r="M473" t="s">
        <v>103</v>
      </c>
      <c r="N473" t="s">
        <v>155</v>
      </c>
      <c r="O473">
        <v>0</v>
      </c>
      <c r="S473" t="s">
        <v>104</v>
      </c>
      <c r="U473" t="s">
        <v>101</v>
      </c>
      <c r="V473">
        <v>41023059</v>
      </c>
      <c r="X473">
        <v>1368688001363</v>
      </c>
      <c r="Z473" t="s">
        <v>2761</v>
      </c>
      <c r="AF473" t="s">
        <v>2762</v>
      </c>
      <c r="AL473" t="s">
        <v>119</v>
      </c>
      <c r="AM473" t="s">
        <v>106</v>
      </c>
      <c r="AN473" t="s">
        <v>128</v>
      </c>
      <c r="AO473" t="s">
        <v>2763</v>
      </c>
      <c r="AP473">
        <v>76590000</v>
      </c>
      <c r="AQ473" t="s">
        <v>2764</v>
      </c>
      <c r="AR473" t="s">
        <v>2765</v>
      </c>
      <c r="AS473">
        <v>3863</v>
      </c>
      <c r="AT473" t="s">
        <v>2766</v>
      </c>
    </row>
    <row r="474" spans="1:46" x14ac:dyDescent="0.25">
      <c r="A474" t="s">
        <v>5605</v>
      </c>
      <c r="B474">
        <v>28533636</v>
      </c>
      <c r="D474" t="s">
        <v>2767</v>
      </c>
      <c r="E474" t="s">
        <v>2768</v>
      </c>
      <c r="F474" t="s">
        <v>255</v>
      </c>
      <c r="G474">
        <v>45645</v>
      </c>
      <c r="I474">
        <v>45645.610648148147</v>
      </c>
      <c r="J474" t="s">
        <v>255</v>
      </c>
      <c r="K474" t="s">
        <v>101</v>
      </c>
      <c r="L474" t="s">
        <v>102</v>
      </c>
      <c r="M474" t="s">
        <v>103</v>
      </c>
      <c r="N474" t="s">
        <v>4999</v>
      </c>
      <c r="O474">
        <v>0</v>
      </c>
      <c r="S474" t="s">
        <v>104</v>
      </c>
      <c r="U474" t="s">
        <v>101</v>
      </c>
      <c r="V474">
        <v>41023037</v>
      </c>
      <c r="X474">
        <v>8508645000141</v>
      </c>
      <c r="Z474" t="s">
        <v>2769</v>
      </c>
      <c r="AA474" t="s">
        <v>2770</v>
      </c>
      <c r="AF474" t="s">
        <v>2771</v>
      </c>
      <c r="AL474" t="s">
        <v>119</v>
      </c>
      <c r="AM474" t="s">
        <v>106</v>
      </c>
      <c r="AN474" t="s">
        <v>148</v>
      </c>
      <c r="AO474" t="s">
        <v>2203</v>
      </c>
      <c r="AP474">
        <v>28970000</v>
      </c>
      <c r="AQ474" t="s">
        <v>161</v>
      </c>
      <c r="AR474" t="s">
        <v>2772</v>
      </c>
      <c r="AS474">
        <v>5</v>
      </c>
    </row>
    <row r="475" spans="1:46" x14ac:dyDescent="0.25">
      <c r="A475" t="s">
        <v>5605</v>
      </c>
      <c r="B475">
        <v>28533147</v>
      </c>
      <c r="D475" t="s">
        <v>2773</v>
      </c>
      <c r="E475" t="s">
        <v>2774</v>
      </c>
      <c r="F475" t="s">
        <v>255</v>
      </c>
      <c r="G475">
        <v>45645</v>
      </c>
      <c r="I475">
        <v>45645.595717592594</v>
      </c>
      <c r="J475" t="s">
        <v>255</v>
      </c>
      <c r="K475" t="s">
        <v>101</v>
      </c>
      <c r="L475" t="s">
        <v>102</v>
      </c>
      <c r="M475" t="s">
        <v>103</v>
      </c>
      <c r="N475" t="s">
        <v>4999</v>
      </c>
      <c r="O475">
        <v>0</v>
      </c>
      <c r="S475" t="s">
        <v>104</v>
      </c>
      <c r="U475" t="s">
        <v>101</v>
      </c>
      <c r="V475">
        <v>41022830</v>
      </c>
      <c r="X475">
        <v>12570930000160</v>
      </c>
      <c r="Z475" t="s">
        <v>2775</v>
      </c>
      <c r="AF475" t="s">
        <v>2776</v>
      </c>
      <c r="AL475" t="s">
        <v>119</v>
      </c>
      <c r="AM475" t="s">
        <v>106</v>
      </c>
      <c r="AN475" t="s">
        <v>107</v>
      </c>
      <c r="AO475" t="s">
        <v>1181</v>
      </c>
      <c r="AP475">
        <v>6785410</v>
      </c>
      <c r="AQ475" t="s">
        <v>2777</v>
      </c>
      <c r="AR475" t="s">
        <v>2778</v>
      </c>
      <c r="AS475">
        <v>201</v>
      </c>
    </row>
    <row r="476" spans="1:46" x14ac:dyDescent="0.25">
      <c r="A476" t="s">
        <v>5605</v>
      </c>
      <c r="B476">
        <v>28529671</v>
      </c>
      <c r="D476" t="s">
        <v>2779</v>
      </c>
      <c r="E476" t="s">
        <v>2780</v>
      </c>
      <c r="F476" t="s">
        <v>255</v>
      </c>
      <c r="G476">
        <v>45645</v>
      </c>
      <c r="I476">
        <v>45645.499560185184</v>
      </c>
      <c r="J476" t="s">
        <v>255</v>
      </c>
      <c r="K476" t="s">
        <v>101</v>
      </c>
      <c r="L476" t="s">
        <v>102</v>
      </c>
      <c r="M476" t="s">
        <v>103</v>
      </c>
      <c r="N476" t="s">
        <v>4999</v>
      </c>
      <c r="O476">
        <v>0</v>
      </c>
      <c r="S476" t="s">
        <v>104</v>
      </c>
      <c r="U476" t="s">
        <v>101</v>
      </c>
      <c r="V476">
        <v>41020403</v>
      </c>
      <c r="X476">
        <v>35579993000182</v>
      </c>
      <c r="Z476" t="s">
        <v>2781</v>
      </c>
      <c r="AF476" t="s">
        <v>2782</v>
      </c>
      <c r="AL476" t="s">
        <v>119</v>
      </c>
      <c r="AM476" t="s">
        <v>106</v>
      </c>
      <c r="AN476" t="s">
        <v>148</v>
      </c>
      <c r="AO476" t="s">
        <v>149</v>
      </c>
      <c r="AP476">
        <v>21381009</v>
      </c>
      <c r="AQ476" t="s">
        <v>2783</v>
      </c>
      <c r="AR476" t="s">
        <v>2784</v>
      </c>
      <c r="AS476">
        <v>466</v>
      </c>
      <c r="AT476" t="s">
        <v>333</v>
      </c>
    </row>
    <row r="477" spans="1:46" x14ac:dyDescent="0.25">
      <c r="A477" t="s">
        <v>5605</v>
      </c>
      <c r="B477">
        <v>28529036</v>
      </c>
      <c r="D477" t="s">
        <v>2785</v>
      </c>
      <c r="E477" t="s">
        <v>2786</v>
      </c>
      <c r="F477" t="s">
        <v>255</v>
      </c>
      <c r="G477">
        <v>45645</v>
      </c>
      <c r="I477">
        <v>45645.478495370371</v>
      </c>
      <c r="J477" t="s">
        <v>255</v>
      </c>
      <c r="K477" t="s">
        <v>101</v>
      </c>
      <c r="L477" t="s">
        <v>102</v>
      </c>
      <c r="M477" t="s">
        <v>103</v>
      </c>
      <c r="N477" t="s">
        <v>4999</v>
      </c>
      <c r="O477">
        <v>0</v>
      </c>
      <c r="S477" t="s">
        <v>104</v>
      </c>
      <c r="U477" t="s">
        <v>101</v>
      </c>
      <c r="V477">
        <v>41020177</v>
      </c>
      <c r="X477">
        <v>20129023000108</v>
      </c>
      <c r="AB477">
        <v>553432390057</v>
      </c>
      <c r="AF477" t="s">
        <v>2787</v>
      </c>
      <c r="AL477" t="s">
        <v>119</v>
      </c>
      <c r="AM477" t="s">
        <v>106</v>
      </c>
      <c r="AN477" t="s">
        <v>159</v>
      </c>
      <c r="AO477" t="s">
        <v>2356</v>
      </c>
      <c r="AP477">
        <v>38405030</v>
      </c>
      <c r="AQ477" t="s">
        <v>2713</v>
      </c>
      <c r="AR477" t="s">
        <v>2788</v>
      </c>
      <c r="AS477">
        <v>1220</v>
      </c>
      <c r="AT477" t="s">
        <v>2789</v>
      </c>
    </row>
    <row r="478" spans="1:46" x14ac:dyDescent="0.25">
      <c r="A478" t="s">
        <v>5605</v>
      </c>
      <c r="B478">
        <v>28528540</v>
      </c>
      <c r="D478" t="s">
        <v>2790</v>
      </c>
      <c r="E478" t="s">
        <v>2791</v>
      </c>
      <c r="F478" t="s">
        <v>255</v>
      </c>
      <c r="G478">
        <v>45645</v>
      </c>
      <c r="I478">
        <v>45645.463634259257</v>
      </c>
      <c r="J478" t="s">
        <v>255</v>
      </c>
      <c r="K478" t="s">
        <v>101</v>
      </c>
      <c r="L478" t="s">
        <v>102</v>
      </c>
      <c r="M478" t="s">
        <v>103</v>
      </c>
      <c r="N478" t="s">
        <v>4999</v>
      </c>
      <c r="O478">
        <v>0</v>
      </c>
      <c r="S478" t="s">
        <v>104</v>
      </c>
      <c r="U478" t="s">
        <v>101</v>
      </c>
      <c r="V478">
        <v>41020034</v>
      </c>
      <c r="X478">
        <v>13413341000130</v>
      </c>
      <c r="Z478" t="s">
        <v>2792</v>
      </c>
      <c r="AB478">
        <v>555430271098</v>
      </c>
      <c r="AF478" t="s">
        <v>2793</v>
      </c>
      <c r="AL478" t="s">
        <v>119</v>
      </c>
      <c r="AM478" t="s">
        <v>106</v>
      </c>
      <c r="AN478" t="s">
        <v>1048</v>
      </c>
      <c r="AO478" t="s">
        <v>1049</v>
      </c>
      <c r="AP478">
        <v>95076680</v>
      </c>
      <c r="AQ478" t="s">
        <v>199</v>
      </c>
      <c r="AR478" t="s">
        <v>2794</v>
      </c>
      <c r="AS478">
        <v>1020</v>
      </c>
      <c r="AT478" t="s">
        <v>1348</v>
      </c>
    </row>
    <row r="479" spans="1:46" x14ac:dyDescent="0.25">
      <c r="A479" t="s">
        <v>5605</v>
      </c>
      <c r="B479">
        <v>28528429</v>
      </c>
      <c r="D479" t="s">
        <v>2795</v>
      </c>
      <c r="E479" t="s">
        <v>2796</v>
      </c>
      <c r="F479" t="s">
        <v>255</v>
      </c>
      <c r="G479">
        <v>45645</v>
      </c>
      <c r="I479">
        <v>45645.460127314815</v>
      </c>
      <c r="J479" t="s">
        <v>255</v>
      </c>
      <c r="K479" t="s">
        <v>101</v>
      </c>
      <c r="L479" t="s">
        <v>102</v>
      </c>
      <c r="M479" t="s">
        <v>103</v>
      </c>
      <c r="N479" t="s">
        <v>4999</v>
      </c>
      <c r="O479">
        <v>0</v>
      </c>
      <c r="S479" t="s">
        <v>104</v>
      </c>
      <c r="U479" t="s">
        <v>101</v>
      </c>
      <c r="V479">
        <v>41019997</v>
      </c>
      <c r="X479">
        <v>32287542000183</v>
      </c>
      <c r="Z479" t="s">
        <v>2797</v>
      </c>
      <c r="AA479" t="s">
        <v>2798</v>
      </c>
      <c r="AL479" t="s">
        <v>119</v>
      </c>
      <c r="AM479" t="s">
        <v>106</v>
      </c>
      <c r="AN479" t="s">
        <v>148</v>
      </c>
      <c r="AO479" t="s">
        <v>2799</v>
      </c>
      <c r="AP479">
        <v>25870000</v>
      </c>
      <c r="AQ479" t="s">
        <v>2800</v>
      </c>
      <c r="AR479" t="s">
        <v>2801</v>
      </c>
      <c r="AS479">
        <v>910</v>
      </c>
    </row>
    <row r="480" spans="1:46" x14ac:dyDescent="0.25">
      <c r="A480" t="s">
        <v>5605</v>
      </c>
      <c r="B480">
        <v>28528359</v>
      </c>
      <c r="D480" t="s">
        <v>2802</v>
      </c>
      <c r="E480" t="s">
        <v>2803</v>
      </c>
      <c r="F480" t="s">
        <v>255</v>
      </c>
      <c r="G480">
        <v>45645</v>
      </c>
      <c r="I480">
        <v>45645.458009259259</v>
      </c>
      <c r="J480" t="s">
        <v>255</v>
      </c>
      <c r="K480" t="s">
        <v>101</v>
      </c>
      <c r="L480" t="s">
        <v>102</v>
      </c>
      <c r="M480" t="s">
        <v>103</v>
      </c>
      <c r="N480" t="s">
        <v>4999</v>
      </c>
      <c r="O480">
        <v>0</v>
      </c>
      <c r="S480" t="s">
        <v>104</v>
      </c>
      <c r="U480" t="s">
        <v>101</v>
      </c>
      <c r="V480">
        <v>41019976</v>
      </c>
      <c r="X480">
        <v>15250675000166</v>
      </c>
      <c r="Z480" t="s">
        <v>2804</v>
      </c>
      <c r="AA480" t="s">
        <v>2805</v>
      </c>
      <c r="AF480" t="s">
        <v>2806</v>
      </c>
      <c r="AL480" t="s">
        <v>119</v>
      </c>
      <c r="AM480" t="s">
        <v>106</v>
      </c>
      <c r="AN480" t="s">
        <v>159</v>
      </c>
      <c r="AO480" t="s">
        <v>2807</v>
      </c>
      <c r="AP480">
        <v>37006130</v>
      </c>
      <c r="AQ480" t="s">
        <v>2808</v>
      </c>
      <c r="AR480" t="s">
        <v>2809</v>
      </c>
      <c r="AS480">
        <v>136</v>
      </c>
    </row>
    <row r="481" spans="1:47" x14ac:dyDescent="0.25">
      <c r="A481" t="s">
        <v>5605</v>
      </c>
      <c r="B481">
        <v>28528318</v>
      </c>
      <c r="D481" t="s">
        <v>2810</v>
      </c>
      <c r="E481" t="s">
        <v>2811</v>
      </c>
      <c r="F481" t="s">
        <v>255</v>
      </c>
      <c r="G481">
        <v>45645</v>
      </c>
      <c r="I481">
        <v>45645.456400462965</v>
      </c>
      <c r="J481" t="s">
        <v>255</v>
      </c>
      <c r="K481" t="s">
        <v>101</v>
      </c>
      <c r="L481" t="s">
        <v>102</v>
      </c>
      <c r="M481" t="s">
        <v>103</v>
      </c>
      <c r="N481" t="s">
        <v>4999</v>
      </c>
      <c r="O481">
        <v>0</v>
      </c>
      <c r="S481" t="s">
        <v>104</v>
      </c>
      <c r="U481" t="s">
        <v>101</v>
      </c>
      <c r="V481">
        <v>41019953</v>
      </c>
      <c r="X481">
        <v>3753945000172</v>
      </c>
      <c r="Z481" t="s">
        <v>2812</v>
      </c>
      <c r="AF481" t="s">
        <v>404</v>
      </c>
      <c r="AL481" t="s">
        <v>119</v>
      </c>
      <c r="AM481" t="s">
        <v>106</v>
      </c>
      <c r="AN481" t="s">
        <v>2075</v>
      </c>
      <c r="AO481" t="s">
        <v>2813</v>
      </c>
      <c r="AP481">
        <v>57319300</v>
      </c>
      <c r="AQ481" t="s">
        <v>615</v>
      </c>
      <c r="AR481" t="s">
        <v>2814</v>
      </c>
      <c r="AS481">
        <v>1401</v>
      </c>
      <c r="AT481" t="s">
        <v>2815</v>
      </c>
    </row>
    <row r="482" spans="1:47" x14ac:dyDescent="0.25">
      <c r="A482" t="s">
        <v>5605</v>
      </c>
      <c r="B482">
        <v>28528272</v>
      </c>
      <c r="D482" t="s">
        <v>2816</v>
      </c>
      <c r="E482" t="s">
        <v>2817</v>
      </c>
      <c r="F482" t="s">
        <v>255</v>
      </c>
      <c r="G482">
        <v>45645</v>
      </c>
      <c r="I482">
        <v>45645.454641203702</v>
      </c>
      <c r="J482" t="s">
        <v>255</v>
      </c>
      <c r="K482" t="s">
        <v>101</v>
      </c>
      <c r="L482" t="s">
        <v>102</v>
      </c>
      <c r="M482" t="s">
        <v>103</v>
      </c>
      <c r="N482" t="s">
        <v>4999</v>
      </c>
      <c r="O482">
        <v>0</v>
      </c>
      <c r="S482" t="s">
        <v>104</v>
      </c>
      <c r="U482" t="s">
        <v>101</v>
      </c>
      <c r="V482">
        <v>41019936</v>
      </c>
      <c r="X482">
        <v>42055695000159</v>
      </c>
      <c r="Z482" t="s">
        <v>2818</v>
      </c>
      <c r="AF482" t="s">
        <v>2819</v>
      </c>
      <c r="AL482" t="s">
        <v>119</v>
      </c>
      <c r="AM482" t="s">
        <v>106</v>
      </c>
      <c r="AN482" t="s">
        <v>315</v>
      </c>
      <c r="AO482" t="s">
        <v>1522</v>
      </c>
      <c r="AP482">
        <v>80240031</v>
      </c>
      <c r="AQ482" t="s">
        <v>2820</v>
      </c>
      <c r="AR482" t="s">
        <v>2821</v>
      </c>
      <c r="AS482">
        <v>2820</v>
      </c>
      <c r="AT482" t="s">
        <v>2822</v>
      </c>
    </row>
    <row r="483" spans="1:47" x14ac:dyDescent="0.25">
      <c r="A483" t="s">
        <v>5605</v>
      </c>
      <c r="B483">
        <v>28528104</v>
      </c>
      <c r="D483" t="s">
        <v>2823</v>
      </c>
      <c r="E483" t="s">
        <v>2824</v>
      </c>
      <c r="F483" t="s">
        <v>255</v>
      </c>
      <c r="G483">
        <v>45645</v>
      </c>
      <c r="I483">
        <v>45645.449942129628</v>
      </c>
      <c r="J483" t="s">
        <v>255</v>
      </c>
      <c r="K483" t="s">
        <v>101</v>
      </c>
      <c r="L483" t="s">
        <v>102</v>
      </c>
      <c r="M483" t="s">
        <v>103</v>
      </c>
      <c r="N483" t="s">
        <v>4999</v>
      </c>
      <c r="O483">
        <v>0</v>
      </c>
      <c r="S483" t="s">
        <v>104</v>
      </c>
      <c r="U483" t="s">
        <v>101</v>
      </c>
      <c r="V483">
        <v>41019872</v>
      </c>
      <c r="X483">
        <v>36947595000134</v>
      </c>
      <c r="AA483" t="s">
        <v>2825</v>
      </c>
      <c r="AF483" t="s">
        <v>2826</v>
      </c>
      <c r="AL483" t="s">
        <v>119</v>
      </c>
      <c r="AM483" t="s">
        <v>106</v>
      </c>
      <c r="AN483" t="s">
        <v>107</v>
      </c>
      <c r="AO483" t="s">
        <v>110</v>
      </c>
      <c r="AP483">
        <v>4551060</v>
      </c>
      <c r="AQ483" t="s">
        <v>1111</v>
      </c>
      <c r="AR483" t="s">
        <v>2827</v>
      </c>
      <c r="AS483">
        <v>538</v>
      </c>
      <c r="AT483" t="s">
        <v>2828</v>
      </c>
    </row>
    <row r="484" spans="1:47" x14ac:dyDescent="0.25">
      <c r="A484" t="s">
        <v>5605</v>
      </c>
      <c r="B484">
        <v>28527924</v>
      </c>
      <c r="D484" t="s">
        <v>2829</v>
      </c>
      <c r="E484" t="s">
        <v>2830</v>
      </c>
      <c r="F484" t="s">
        <v>255</v>
      </c>
      <c r="G484">
        <v>45645</v>
      </c>
      <c r="I484">
        <v>45645.444537037038</v>
      </c>
      <c r="J484" t="s">
        <v>255</v>
      </c>
      <c r="K484" t="s">
        <v>101</v>
      </c>
      <c r="L484" t="s">
        <v>102</v>
      </c>
      <c r="M484" t="s">
        <v>103</v>
      </c>
      <c r="N484" t="s">
        <v>4999</v>
      </c>
      <c r="O484">
        <v>0</v>
      </c>
      <c r="S484" t="s">
        <v>104</v>
      </c>
      <c r="U484" t="s">
        <v>101</v>
      </c>
      <c r="V484">
        <v>41019817</v>
      </c>
      <c r="X484">
        <v>22555787000352</v>
      </c>
      <c r="Z484" t="s">
        <v>2831</v>
      </c>
      <c r="AA484" t="s">
        <v>2832</v>
      </c>
      <c r="AB484">
        <v>553532197415</v>
      </c>
      <c r="AF484" t="s">
        <v>2833</v>
      </c>
      <c r="AL484" t="s">
        <v>119</v>
      </c>
      <c r="AM484" t="s">
        <v>106</v>
      </c>
      <c r="AN484" t="s">
        <v>159</v>
      </c>
      <c r="AO484" t="s">
        <v>2807</v>
      </c>
      <c r="AP484">
        <v>37066415</v>
      </c>
      <c r="AQ484" t="s">
        <v>2834</v>
      </c>
      <c r="AR484" t="s">
        <v>2835</v>
      </c>
      <c r="AS484">
        <v>385</v>
      </c>
    </row>
    <row r="485" spans="1:47" x14ac:dyDescent="0.25">
      <c r="A485" t="s">
        <v>5605</v>
      </c>
      <c r="B485">
        <v>28527397</v>
      </c>
      <c r="D485" t="s">
        <v>2836</v>
      </c>
      <c r="E485" t="s">
        <v>2837</v>
      </c>
      <c r="F485" t="s">
        <v>255</v>
      </c>
      <c r="G485">
        <v>45645</v>
      </c>
      <c r="I485">
        <v>45645.429328703707</v>
      </c>
      <c r="J485" t="s">
        <v>255</v>
      </c>
      <c r="K485" t="s">
        <v>101</v>
      </c>
      <c r="L485" t="s">
        <v>102</v>
      </c>
      <c r="M485" t="s">
        <v>103</v>
      </c>
      <c r="N485" t="s">
        <v>4999</v>
      </c>
      <c r="O485">
        <v>0</v>
      </c>
      <c r="S485" t="s">
        <v>104</v>
      </c>
      <c r="U485" t="s">
        <v>101</v>
      </c>
      <c r="V485">
        <v>41019652</v>
      </c>
      <c r="X485">
        <v>11631749000153</v>
      </c>
      <c r="Z485" t="s">
        <v>2838</v>
      </c>
      <c r="AA485" t="s">
        <v>2839</v>
      </c>
      <c r="AL485" t="s">
        <v>119</v>
      </c>
      <c r="AM485" t="s">
        <v>106</v>
      </c>
      <c r="AN485" t="s">
        <v>148</v>
      </c>
      <c r="AO485" t="s">
        <v>2840</v>
      </c>
      <c r="AP485">
        <v>28960000</v>
      </c>
      <c r="AQ485" t="s">
        <v>161</v>
      </c>
      <c r="AR485" t="s">
        <v>2841</v>
      </c>
      <c r="AS485">
        <v>141</v>
      </c>
      <c r="AT485" t="s">
        <v>2842</v>
      </c>
    </row>
    <row r="486" spans="1:47" x14ac:dyDescent="0.25">
      <c r="A486" t="s">
        <v>5605</v>
      </c>
      <c r="B486">
        <v>28527295</v>
      </c>
      <c r="D486" t="s">
        <v>2850</v>
      </c>
      <c r="E486" t="s">
        <v>2851</v>
      </c>
      <c r="F486" t="s">
        <v>255</v>
      </c>
      <c r="G486">
        <v>45645</v>
      </c>
      <c r="I486">
        <v>45645.426180555558</v>
      </c>
      <c r="J486" t="s">
        <v>255</v>
      </c>
      <c r="K486" t="s">
        <v>101</v>
      </c>
      <c r="L486" t="s">
        <v>102</v>
      </c>
      <c r="M486" t="s">
        <v>103</v>
      </c>
      <c r="N486" t="s">
        <v>4999</v>
      </c>
      <c r="O486">
        <v>0</v>
      </c>
      <c r="S486" t="s">
        <v>104</v>
      </c>
      <c r="U486" t="s">
        <v>101</v>
      </c>
      <c r="V486">
        <v>41019615</v>
      </c>
      <c r="X486">
        <v>10525511000180</v>
      </c>
      <c r="Z486" t="s">
        <v>2852</v>
      </c>
      <c r="AA486" t="s">
        <v>2853</v>
      </c>
      <c r="AB486">
        <v>557931148707</v>
      </c>
      <c r="AF486" t="s">
        <v>2854</v>
      </c>
      <c r="AL486" t="s">
        <v>119</v>
      </c>
      <c r="AM486" t="s">
        <v>106</v>
      </c>
      <c r="AN486" t="s">
        <v>405</v>
      </c>
      <c r="AO486" t="s">
        <v>2855</v>
      </c>
      <c r="AP486">
        <v>49160000</v>
      </c>
      <c r="AQ486" t="s">
        <v>2856</v>
      </c>
      <c r="AR486" t="s">
        <v>2857</v>
      </c>
      <c r="AS486">
        <v>51</v>
      </c>
      <c r="AT486" t="s">
        <v>2858</v>
      </c>
    </row>
    <row r="487" spans="1:47" x14ac:dyDescent="0.25">
      <c r="A487" t="s">
        <v>5605</v>
      </c>
      <c r="B487">
        <v>28526874</v>
      </c>
      <c r="D487" t="s">
        <v>2859</v>
      </c>
      <c r="E487" t="s">
        <v>2860</v>
      </c>
      <c r="F487" t="s">
        <v>255</v>
      </c>
      <c r="G487">
        <v>45645</v>
      </c>
      <c r="I487">
        <v>45645.416967592595</v>
      </c>
      <c r="J487" t="s">
        <v>255</v>
      </c>
      <c r="K487" t="s">
        <v>101</v>
      </c>
      <c r="L487" t="s">
        <v>102</v>
      </c>
      <c r="M487" t="s">
        <v>103</v>
      </c>
      <c r="N487" t="s">
        <v>4999</v>
      </c>
      <c r="O487">
        <v>0</v>
      </c>
      <c r="S487" t="s">
        <v>104</v>
      </c>
      <c r="U487" t="s">
        <v>101</v>
      </c>
      <c r="V487">
        <v>41019406</v>
      </c>
      <c r="X487">
        <v>38681425000186</v>
      </c>
      <c r="Z487" t="s">
        <v>2861</v>
      </c>
      <c r="AA487" t="s">
        <v>2862</v>
      </c>
      <c r="AB487">
        <v>553732414360</v>
      </c>
      <c r="AL487" t="s">
        <v>119</v>
      </c>
      <c r="AM487" t="s">
        <v>106</v>
      </c>
      <c r="AN487" t="s">
        <v>159</v>
      </c>
      <c r="AO487" t="s">
        <v>2863</v>
      </c>
      <c r="AP487">
        <v>35460000</v>
      </c>
      <c r="AQ487" t="s">
        <v>2864</v>
      </c>
      <c r="AR487" t="s">
        <v>2865</v>
      </c>
      <c r="AS487">
        <v>163</v>
      </c>
    </row>
    <row r="488" spans="1:47" x14ac:dyDescent="0.25">
      <c r="A488" t="s">
        <v>5605</v>
      </c>
      <c r="B488">
        <v>28099998</v>
      </c>
      <c r="D488" t="s">
        <v>2866</v>
      </c>
      <c r="E488" t="s">
        <v>2867</v>
      </c>
      <c r="F488" t="s">
        <v>255</v>
      </c>
      <c r="G488">
        <v>45629</v>
      </c>
      <c r="I488">
        <v>45629.445381944446</v>
      </c>
      <c r="J488" t="s">
        <v>255</v>
      </c>
      <c r="K488" t="s">
        <v>101</v>
      </c>
      <c r="L488" t="s">
        <v>102</v>
      </c>
      <c r="M488" t="s">
        <v>103</v>
      </c>
      <c r="N488" t="s">
        <v>4999</v>
      </c>
      <c r="O488">
        <v>0</v>
      </c>
      <c r="S488" t="s">
        <v>104</v>
      </c>
      <c r="U488" t="s">
        <v>101</v>
      </c>
      <c r="V488">
        <v>40810616</v>
      </c>
      <c r="X488">
        <v>19743577000111</v>
      </c>
      <c r="Z488" t="s">
        <v>2868</v>
      </c>
      <c r="AA488" t="s">
        <v>2869</v>
      </c>
      <c r="AB488">
        <v>552134518295</v>
      </c>
      <c r="AL488" t="s">
        <v>256</v>
      </c>
      <c r="AM488" t="s">
        <v>106</v>
      </c>
      <c r="AN488" t="s">
        <v>148</v>
      </c>
      <c r="AO488" t="s">
        <v>149</v>
      </c>
      <c r="AP488">
        <v>21241160</v>
      </c>
      <c r="AQ488" t="s">
        <v>2870</v>
      </c>
      <c r="AR488" t="s">
        <v>2871</v>
      </c>
      <c r="AS488">
        <v>77</v>
      </c>
      <c r="AU488" t="s">
        <v>258</v>
      </c>
    </row>
    <row r="489" spans="1:47" x14ac:dyDescent="0.25">
      <c r="A489" t="s">
        <v>5605</v>
      </c>
      <c r="B489">
        <v>28025549</v>
      </c>
      <c r="D489" t="s">
        <v>2872</v>
      </c>
      <c r="E489" t="s">
        <v>2873</v>
      </c>
      <c r="F489" t="s">
        <v>255</v>
      </c>
      <c r="G489">
        <v>45624</v>
      </c>
      <c r="I489">
        <v>45624.614872685182</v>
      </c>
      <c r="J489" t="s">
        <v>255</v>
      </c>
      <c r="K489" t="s">
        <v>101</v>
      </c>
      <c r="L489" t="s">
        <v>102</v>
      </c>
      <c r="M489" t="s">
        <v>103</v>
      </c>
      <c r="N489" t="s">
        <v>4999</v>
      </c>
      <c r="O489">
        <v>0</v>
      </c>
      <c r="S489" t="s">
        <v>104</v>
      </c>
      <c r="U489" t="s">
        <v>101</v>
      </c>
      <c r="V489">
        <v>40770190</v>
      </c>
      <c r="X489">
        <v>15561592000198</v>
      </c>
      <c r="Z489" t="s">
        <v>2874</v>
      </c>
      <c r="AA489" t="s">
        <v>2875</v>
      </c>
      <c r="AF489" t="s">
        <v>2876</v>
      </c>
      <c r="AL489" t="s">
        <v>222</v>
      </c>
      <c r="AM489" t="s">
        <v>106</v>
      </c>
      <c r="AN489" t="s">
        <v>613</v>
      </c>
      <c r="AO489" t="s">
        <v>2877</v>
      </c>
      <c r="AP489">
        <v>47855650</v>
      </c>
      <c r="AQ489" t="s">
        <v>2878</v>
      </c>
      <c r="AR489" t="s">
        <v>2879</v>
      </c>
      <c r="AS489">
        <v>210</v>
      </c>
      <c r="AT489" t="s">
        <v>2880</v>
      </c>
      <c r="AU489" t="s">
        <v>261</v>
      </c>
    </row>
    <row r="490" spans="1:47" x14ac:dyDescent="0.25">
      <c r="A490" t="s">
        <v>5605</v>
      </c>
      <c r="B490">
        <v>27146715</v>
      </c>
      <c r="D490" t="s">
        <v>2888</v>
      </c>
      <c r="E490" t="s">
        <v>2889</v>
      </c>
      <c r="F490" t="s">
        <v>255</v>
      </c>
      <c r="G490">
        <v>45593</v>
      </c>
      <c r="I490">
        <v>45593.628229166665</v>
      </c>
      <c r="J490" t="s">
        <v>254</v>
      </c>
      <c r="K490" t="s">
        <v>101</v>
      </c>
      <c r="L490" t="s">
        <v>102</v>
      </c>
      <c r="M490" t="s">
        <v>103</v>
      </c>
      <c r="N490" t="s">
        <v>4999</v>
      </c>
      <c r="O490">
        <v>0</v>
      </c>
      <c r="S490" t="s">
        <v>104</v>
      </c>
      <c r="U490" t="s">
        <v>101</v>
      </c>
      <c r="V490">
        <v>40303841</v>
      </c>
      <c r="X490">
        <v>2464189000107</v>
      </c>
      <c r="Z490" t="s">
        <v>2890</v>
      </c>
      <c r="AA490" t="s">
        <v>2891</v>
      </c>
      <c r="AL490" t="s">
        <v>1410</v>
      </c>
      <c r="AM490" t="s">
        <v>106</v>
      </c>
      <c r="AN490" t="s">
        <v>148</v>
      </c>
      <c r="AO490" t="s">
        <v>423</v>
      </c>
      <c r="AP490">
        <v>28635000</v>
      </c>
      <c r="AQ490" t="s">
        <v>2892</v>
      </c>
      <c r="AR490" t="s">
        <v>2893</v>
      </c>
      <c r="AS490">
        <v>3110</v>
      </c>
      <c r="AT490" t="s">
        <v>2894</v>
      </c>
      <c r="AU490" t="s">
        <v>108</v>
      </c>
    </row>
    <row r="491" spans="1:47" x14ac:dyDescent="0.25">
      <c r="A491" t="s">
        <v>5605</v>
      </c>
      <c r="B491">
        <v>28594616</v>
      </c>
      <c r="D491" t="s">
        <v>2895</v>
      </c>
      <c r="E491" t="s">
        <v>2896</v>
      </c>
      <c r="F491" t="s">
        <v>255</v>
      </c>
      <c r="G491">
        <v>45653</v>
      </c>
      <c r="I491">
        <v>45653.504305555558</v>
      </c>
      <c r="J491" t="s">
        <v>255</v>
      </c>
      <c r="K491" t="s">
        <v>101</v>
      </c>
      <c r="L491" t="s">
        <v>102</v>
      </c>
      <c r="M491" t="s">
        <v>103</v>
      </c>
      <c r="N491" t="s">
        <v>5000</v>
      </c>
      <c r="O491">
        <v>0</v>
      </c>
      <c r="S491" t="s">
        <v>104</v>
      </c>
      <c r="U491" t="s">
        <v>101</v>
      </c>
      <c r="V491">
        <v>40992592</v>
      </c>
      <c r="X491">
        <v>21063839000149</v>
      </c>
      <c r="Z491" t="s">
        <v>2897</v>
      </c>
      <c r="AA491" t="s">
        <v>2898</v>
      </c>
      <c r="AF491" t="s">
        <v>2899</v>
      </c>
      <c r="AL491" t="s">
        <v>119</v>
      </c>
      <c r="AM491" t="s">
        <v>106</v>
      </c>
      <c r="AN491" t="s">
        <v>159</v>
      </c>
      <c r="AO491" t="s">
        <v>2900</v>
      </c>
      <c r="AP491">
        <v>37480000</v>
      </c>
      <c r="AQ491" t="s">
        <v>2901</v>
      </c>
      <c r="AR491" t="s">
        <v>2902</v>
      </c>
      <c r="AS491">
        <v>0</v>
      </c>
    </row>
    <row r="492" spans="1:47" x14ac:dyDescent="0.25">
      <c r="A492" t="s">
        <v>5605</v>
      </c>
      <c r="B492">
        <v>28594611</v>
      </c>
      <c r="D492" t="s">
        <v>2903</v>
      </c>
      <c r="E492" t="s">
        <v>2904</v>
      </c>
      <c r="F492" t="s">
        <v>255</v>
      </c>
      <c r="G492">
        <v>45653</v>
      </c>
      <c r="I492">
        <v>45653.504016203704</v>
      </c>
      <c r="J492" t="s">
        <v>255</v>
      </c>
      <c r="K492" t="s">
        <v>101</v>
      </c>
      <c r="L492" t="s">
        <v>102</v>
      </c>
      <c r="M492" t="s">
        <v>103</v>
      </c>
      <c r="N492" t="s">
        <v>5000</v>
      </c>
      <c r="O492">
        <v>0</v>
      </c>
      <c r="S492" t="s">
        <v>104</v>
      </c>
      <c r="U492" t="s">
        <v>101</v>
      </c>
      <c r="V492">
        <v>40992680</v>
      </c>
      <c r="X492">
        <v>8227172000104</v>
      </c>
      <c r="Z492" t="s">
        <v>2905</v>
      </c>
      <c r="AB492">
        <v>5532991552397</v>
      </c>
      <c r="AF492" t="s">
        <v>2906</v>
      </c>
      <c r="AL492" t="s">
        <v>119</v>
      </c>
      <c r="AM492" t="s">
        <v>106</v>
      </c>
      <c r="AN492" t="s">
        <v>159</v>
      </c>
      <c r="AO492" t="s">
        <v>905</v>
      </c>
      <c r="AP492">
        <v>36080000</v>
      </c>
      <c r="AQ492" t="s">
        <v>2907</v>
      </c>
      <c r="AR492" t="s">
        <v>2908</v>
      </c>
      <c r="AS492">
        <v>829</v>
      </c>
      <c r="AT492" t="s">
        <v>2909</v>
      </c>
    </row>
    <row r="493" spans="1:47" x14ac:dyDescent="0.25">
      <c r="A493" t="s">
        <v>5605</v>
      </c>
      <c r="B493">
        <v>28594543</v>
      </c>
      <c r="D493" t="s">
        <v>2910</v>
      </c>
      <c r="E493" t="s">
        <v>2911</v>
      </c>
      <c r="F493" t="s">
        <v>255</v>
      </c>
      <c r="G493">
        <v>45653</v>
      </c>
      <c r="I493">
        <v>45653.500821759262</v>
      </c>
      <c r="J493" t="s">
        <v>255</v>
      </c>
      <c r="K493" t="s">
        <v>101</v>
      </c>
      <c r="L493" t="s">
        <v>102</v>
      </c>
      <c r="M493" t="s">
        <v>103</v>
      </c>
      <c r="N493" t="s">
        <v>5000</v>
      </c>
      <c r="O493">
        <v>0</v>
      </c>
      <c r="S493" t="s">
        <v>104</v>
      </c>
      <c r="U493" t="s">
        <v>101</v>
      </c>
      <c r="V493">
        <v>40989698</v>
      </c>
      <c r="X493">
        <v>35741364000107</v>
      </c>
      <c r="Z493" t="s">
        <v>2912</v>
      </c>
      <c r="AL493" t="s">
        <v>119</v>
      </c>
      <c r="AM493" t="s">
        <v>106</v>
      </c>
      <c r="AN493" t="s">
        <v>148</v>
      </c>
      <c r="AO493" t="s">
        <v>2913</v>
      </c>
      <c r="AP493">
        <v>28680000</v>
      </c>
      <c r="AQ493" t="s">
        <v>2914</v>
      </c>
      <c r="AR493" t="s">
        <v>2915</v>
      </c>
      <c r="AS493">
        <v>0</v>
      </c>
    </row>
    <row r="494" spans="1:47" x14ac:dyDescent="0.25">
      <c r="A494" t="s">
        <v>5605</v>
      </c>
      <c r="B494">
        <v>28594268</v>
      </c>
      <c r="D494" t="s">
        <v>2916</v>
      </c>
      <c r="E494" t="s">
        <v>2917</v>
      </c>
      <c r="F494" t="s">
        <v>255</v>
      </c>
      <c r="G494">
        <v>45653</v>
      </c>
      <c r="I494">
        <v>45653.487743055557</v>
      </c>
      <c r="J494" t="s">
        <v>255</v>
      </c>
      <c r="K494" t="s">
        <v>101</v>
      </c>
      <c r="L494" t="s">
        <v>102</v>
      </c>
      <c r="M494" t="s">
        <v>103</v>
      </c>
      <c r="N494" t="s">
        <v>4999</v>
      </c>
      <c r="O494">
        <v>0</v>
      </c>
      <c r="S494" t="s">
        <v>104</v>
      </c>
      <c r="U494" t="s">
        <v>101</v>
      </c>
      <c r="V494">
        <v>41059415</v>
      </c>
      <c r="X494">
        <v>9619157000174</v>
      </c>
      <c r="Z494" t="s">
        <v>2918</v>
      </c>
      <c r="AA494" t="s">
        <v>2919</v>
      </c>
      <c r="AB494">
        <v>558221239458</v>
      </c>
      <c r="AF494" t="s">
        <v>2920</v>
      </c>
      <c r="AL494" t="s">
        <v>119</v>
      </c>
      <c r="AM494" t="s">
        <v>106</v>
      </c>
      <c r="AN494" t="s">
        <v>2075</v>
      </c>
      <c r="AO494" t="s">
        <v>2076</v>
      </c>
      <c r="AP494">
        <v>57025620</v>
      </c>
      <c r="AQ494" t="s">
        <v>2921</v>
      </c>
      <c r="AR494" t="s">
        <v>2922</v>
      </c>
      <c r="AS494">
        <v>193</v>
      </c>
      <c r="AU494" t="s">
        <v>261</v>
      </c>
    </row>
    <row r="495" spans="1:47" x14ac:dyDescent="0.25">
      <c r="A495" t="s">
        <v>5605</v>
      </c>
      <c r="B495">
        <v>28594092</v>
      </c>
      <c r="D495" t="s">
        <v>2923</v>
      </c>
      <c r="E495" t="s">
        <v>2924</v>
      </c>
      <c r="F495" t="s">
        <v>255</v>
      </c>
      <c r="G495">
        <v>45653</v>
      </c>
      <c r="I495">
        <v>45653.479409722226</v>
      </c>
      <c r="J495" t="s">
        <v>255</v>
      </c>
      <c r="K495" t="s">
        <v>101</v>
      </c>
      <c r="L495" t="s">
        <v>102</v>
      </c>
      <c r="M495" t="s">
        <v>103</v>
      </c>
      <c r="N495" t="s">
        <v>5000</v>
      </c>
      <c r="O495">
        <v>0</v>
      </c>
      <c r="S495" t="s">
        <v>104</v>
      </c>
      <c r="U495" t="s">
        <v>101</v>
      </c>
      <c r="V495">
        <v>41059358</v>
      </c>
      <c r="X495">
        <v>11234001000117</v>
      </c>
      <c r="Z495" t="s">
        <v>2925</v>
      </c>
      <c r="AA495" t="s">
        <v>2926</v>
      </c>
      <c r="AB495">
        <v>5544999887591</v>
      </c>
      <c r="AF495" t="s">
        <v>2927</v>
      </c>
      <c r="AL495" t="s">
        <v>119</v>
      </c>
      <c r="AM495" t="s">
        <v>106</v>
      </c>
      <c r="AN495" t="s">
        <v>315</v>
      </c>
      <c r="AO495" t="s">
        <v>2720</v>
      </c>
      <c r="AP495">
        <v>86975000</v>
      </c>
      <c r="AQ495" t="s">
        <v>2928</v>
      </c>
      <c r="AR495" t="s">
        <v>2929</v>
      </c>
      <c r="AS495">
        <v>208</v>
      </c>
      <c r="AT495" t="s">
        <v>2930</v>
      </c>
    </row>
    <row r="496" spans="1:47" x14ac:dyDescent="0.25">
      <c r="A496" t="s">
        <v>5605</v>
      </c>
      <c r="B496">
        <v>28593994</v>
      </c>
      <c r="D496" t="s">
        <v>2931</v>
      </c>
      <c r="E496" t="s">
        <v>2932</v>
      </c>
      <c r="F496" t="s">
        <v>255</v>
      </c>
      <c r="G496">
        <v>45653</v>
      </c>
      <c r="I496">
        <v>45653.474826388891</v>
      </c>
      <c r="J496" t="s">
        <v>255</v>
      </c>
      <c r="K496" t="s">
        <v>101</v>
      </c>
      <c r="L496" t="s">
        <v>102</v>
      </c>
      <c r="M496" t="s">
        <v>103</v>
      </c>
      <c r="N496" t="s">
        <v>5000</v>
      </c>
      <c r="O496">
        <v>0</v>
      </c>
      <c r="S496" t="s">
        <v>104</v>
      </c>
      <c r="U496" t="s">
        <v>101</v>
      </c>
      <c r="V496">
        <v>41059066</v>
      </c>
      <c r="X496">
        <v>28078170000108</v>
      </c>
      <c r="Z496" t="s">
        <v>2933</v>
      </c>
      <c r="AA496" t="s">
        <v>2934</v>
      </c>
      <c r="AF496" t="s">
        <v>2935</v>
      </c>
      <c r="AL496" t="s">
        <v>119</v>
      </c>
      <c r="AM496" t="s">
        <v>106</v>
      </c>
      <c r="AN496" t="s">
        <v>159</v>
      </c>
      <c r="AO496" t="s">
        <v>2936</v>
      </c>
      <c r="AP496">
        <v>37790000</v>
      </c>
      <c r="AQ496" t="s">
        <v>161</v>
      </c>
      <c r="AR496" t="s">
        <v>2937</v>
      </c>
      <c r="AS496">
        <v>161</v>
      </c>
      <c r="AU496" t="s">
        <v>108</v>
      </c>
    </row>
    <row r="497" spans="1:47" x14ac:dyDescent="0.25">
      <c r="A497" t="s">
        <v>5605</v>
      </c>
      <c r="B497">
        <v>28593859</v>
      </c>
      <c r="D497" t="s">
        <v>2938</v>
      </c>
      <c r="E497" t="s">
        <v>2939</v>
      </c>
      <c r="F497" t="s">
        <v>255</v>
      </c>
      <c r="G497">
        <v>45653</v>
      </c>
      <c r="I497">
        <v>45653.469560185185</v>
      </c>
      <c r="J497" t="s">
        <v>255</v>
      </c>
      <c r="K497" t="s">
        <v>101</v>
      </c>
      <c r="L497" t="s">
        <v>102</v>
      </c>
      <c r="M497" t="s">
        <v>103</v>
      </c>
      <c r="N497" t="s">
        <v>5000</v>
      </c>
      <c r="O497">
        <v>0</v>
      </c>
      <c r="S497" t="s">
        <v>104</v>
      </c>
      <c r="U497" t="s">
        <v>101</v>
      </c>
      <c r="V497">
        <v>41058993</v>
      </c>
      <c r="X497">
        <v>8528956000172</v>
      </c>
      <c r="Z497" t="s">
        <v>2940</v>
      </c>
      <c r="AA497" t="s">
        <v>2941</v>
      </c>
      <c r="AF497" t="s">
        <v>2942</v>
      </c>
      <c r="AL497" t="s">
        <v>119</v>
      </c>
      <c r="AM497" t="s">
        <v>106</v>
      </c>
      <c r="AN497" t="s">
        <v>107</v>
      </c>
      <c r="AO497" t="s">
        <v>361</v>
      </c>
      <c r="AP497">
        <v>12904170</v>
      </c>
      <c r="AQ497" t="s">
        <v>2943</v>
      </c>
      <c r="AR497" t="s">
        <v>2944</v>
      </c>
      <c r="AS497">
        <v>830</v>
      </c>
      <c r="AU497" t="s">
        <v>108</v>
      </c>
    </row>
    <row r="498" spans="1:47" x14ac:dyDescent="0.25">
      <c r="A498" t="s">
        <v>5605</v>
      </c>
      <c r="B498">
        <v>28593588</v>
      </c>
      <c r="D498" t="s">
        <v>2945</v>
      </c>
      <c r="E498" t="s">
        <v>2946</v>
      </c>
      <c r="F498" t="s">
        <v>255</v>
      </c>
      <c r="G498">
        <v>45653</v>
      </c>
      <c r="I498">
        <v>45653.457812499997</v>
      </c>
      <c r="J498" t="s">
        <v>255</v>
      </c>
      <c r="K498" t="s">
        <v>101</v>
      </c>
      <c r="L498" t="s">
        <v>102</v>
      </c>
      <c r="M498" t="s">
        <v>103</v>
      </c>
      <c r="N498" t="s">
        <v>5000</v>
      </c>
      <c r="O498">
        <v>0</v>
      </c>
      <c r="S498" t="s">
        <v>104</v>
      </c>
      <c r="U498" t="s">
        <v>101</v>
      </c>
      <c r="V498">
        <v>41058855</v>
      </c>
      <c r="X498">
        <v>21938705000124</v>
      </c>
      <c r="Z498" t="s">
        <v>2947</v>
      </c>
      <c r="AF498" t="s">
        <v>2948</v>
      </c>
      <c r="AL498" t="s">
        <v>119</v>
      </c>
      <c r="AM498" t="s">
        <v>106</v>
      </c>
      <c r="AN498" t="s">
        <v>107</v>
      </c>
      <c r="AO498" t="s">
        <v>110</v>
      </c>
      <c r="AP498">
        <v>5112000</v>
      </c>
      <c r="AQ498" t="s">
        <v>2949</v>
      </c>
      <c r="AR498" t="s">
        <v>2950</v>
      </c>
      <c r="AS498">
        <v>17100</v>
      </c>
      <c r="AU498" t="s">
        <v>261</v>
      </c>
    </row>
    <row r="499" spans="1:47" x14ac:dyDescent="0.25">
      <c r="A499" t="s">
        <v>5605</v>
      </c>
      <c r="B499">
        <v>28592806</v>
      </c>
      <c r="D499" t="s">
        <v>2951</v>
      </c>
      <c r="E499" t="s">
        <v>2952</v>
      </c>
      <c r="F499" t="s">
        <v>255</v>
      </c>
      <c r="G499">
        <v>45653</v>
      </c>
      <c r="I499">
        <v>45653.431562500002</v>
      </c>
      <c r="J499" t="s">
        <v>255</v>
      </c>
      <c r="K499" t="s">
        <v>101</v>
      </c>
      <c r="L499" t="s">
        <v>102</v>
      </c>
      <c r="M499" t="s">
        <v>103</v>
      </c>
      <c r="N499" t="s">
        <v>4999</v>
      </c>
      <c r="O499">
        <v>0</v>
      </c>
      <c r="S499" t="s">
        <v>104</v>
      </c>
      <c r="U499" t="s">
        <v>101</v>
      </c>
      <c r="V499">
        <v>41058560</v>
      </c>
      <c r="X499">
        <v>29613164002977</v>
      </c>
      <c r="Z499" t="s">
        <v>2953</v>
      </c>
      <c r="AA499" t="s">
        <v>2954</v>
      </c>
      <c r="AF499" t="s">
        <v>2787</v>
      </c>
      <c r="AL499" t="s">
        <v>119</v>
      </c>
      <c r="AM499" t="s">
        <v>106</v>
      </c>
      <c r="AN499" t="s">
        <v>148</v>
      </c>
      <c r="AO499" t="s">
        <v>1056</v>
      </c>
      <c r="AP499">
        <v>25085008</v>
      </c>
      <c r="AQ499" t="s">
        <v>2955</v>
      </c>
      <c r="AR499" t="s">
        <v>1921</v>
      </c>
      <c r="AS499">
        <v>2569</v>
      </c>
      <c r="AT499" t="s">
        <v>2956</v>
      </c>
      <c r="AU499" t="s">
        <v>261</v>
      </c>
    </row>
    <row r="500" spans="1:47" x14ac:dyDescent="0.25">
      <c r="A500" t="s">
        <v>5605</v>
      </c>
      <c r="B500">
        <v>28592719</v>
      </c>
      <c r="D500" t="s">
        <v>2957</v>
      </c>
      <c r="E500" t="s">
        <v>2958</v>
      </c>
      <c r="F500" t="s">
        <v>255</v>
      </c>
      <c r="G500">
        <v>45653</v>
      </c>
      <c r="I500">
        <v>45653.426851851851</v>
      </c>
      <c r="J500" t="s">
        <v>255</v>
      </c>
      <c r="K500" t="s">
        <v>101</v>
      </c>
      <c r="L500" t="s">
        <v>102</v>
      </c>
      <c r="M500" t="s">
        <v>103</v>
      </c>
      <c r="N500" t="s">
        <v>5000</v>
      </c>
      <c r="O500">
        <v>0</v>
      </c>
      <c r="S500" t="s">
        <v>104</v>
      </c>
      <c r="U500" t="s">
        <v>101</v>
      </c>
      <c r="V500">
        <v>41058520</v>
      </c>
      <c r="X500">
        <v>3119551000167</v>
      </c>
      <c r="Z500" t="s">
        <v>2959</v>
      </c>
      <c r="AA500" t="s">
        <v>2960</v>
      </c>
      <c r="AF500" t="s">
        <v>2961</v>
      </c>
      <c r="AL500" t="s">
        <v>119</v>
      </c>
      <c r="AM500" t="s">
        <v>106</v>
      </c>
      <c r="AN500" t="s">
        <v>107</v>
      </c>
      <c r="AO500" t="s">
        <v>2962</v>
      </c>
      <c r="AP500">
        <v>14169379</v>
      </c>
      <c r="AQ500" t="s">
        <v>2963</v>
      </c>
      <c r="AR500" t="s">
        <v>2964</v>
      </c>
      <c r="AS500">
        <v>600</v>
      </c>
      <c r="AU500" t="s">
        <v>1429</v>
      </c>
    </row>
    <row r="501" spans="1:47" x14ac:dyDescent="0.25">
      <c r="A501" t="s">
        <v>5605</v>
      </c>
      <c r="B501">
        <v>28582960</v>
      </c>
      <c r="D501" t="s">
        <v>2965</v>
      </c>
      <c r="E501" t="s">
        <v>2966</v>
      </c>
      <c r="F501" t="s">
        <v>255</v>
      </c>
      <c r="G501">
        <v>45652</v>
      </c>
      <c r="I501">
        <v>45652.590613425928</v>
      </c>
      <c r="J501" t="s">
        <v>255</v>
      </c>
      <c r="K501" t="s">
        <v>101</v>
      </c>
      <c r="L501" t="s">
        <v>102</v>
      </c>
      <c r="M501" t="s">
        <v>103</v>
      </c>
      <c r="N501" t="s">
        <v>5000</v>
      </c>
      <c r="O501">
        <v>0</v>
      </c>
      <c r="S501" t="s">
        <v>104</v>
      </c>
      <c r="U501" t="s">
        <v>101</v>
      </c>
      <c r="V501">
        <v>41053197</v>
      </c>
      <c r="X501">
        <v>49692227000134</v>
      </c>
      <c r="Z501" t="s">
        <v>2967</v>
      </c>
      <c r="AA501" t="s">
        <v>2968</v>
      </c>
      <c r="AB501">
        <v>5521996821999</v>
      </c>
      <c r="AF501" t="s">
        <v>2969</v>
      </c>
      <c r="AL501" t="s">
        <v>119</v>
      </c>
      <c r="AM501" t="s">
        <v>106</v>
      </c>
      <c r="AN501" t="s">
        <v>148</v>
      </c>
      <c r="AO501" t="s">
        <v>300</v>
      </c>
      <c r="AP501">
        <v>24141335</v>
      </c>
      <c r="AQ501" t="s">
        <v>2970</v>
      </c>
      <c r="AR501" t="s">
        <v>2971</v>
      </c>
      <c r="AS501">
        <v>17</v>
      </c>
      <c r="AT501" t="s">
        <v>2972</v>
      </c>
    </row>
    <row r="502" spans="1:47" x14ac:dyDescent="0.25">
      <c r="A502" t="s">
        <v>5605</v>
      </c>
      <c r="B502">
        <v>28568029</v>
      </c>
      <c r="D502" t="s">
        <v>2981</v>
      </c>
      <c r="E502" t="s">
        <v>2982</v>
      </c>
      <c r="F502" t="s">
        <v>255</v>
      </c>
      <c r="G502">
        <v>45649</v>
      </c>
      <c r="I502">
        <v>45649.656990740739</v>
      </c>
      <c r="J502" t="s">
        <v>255</v>
      </c>
      <c r="K502" t="s">
        <v>101</v>
      </c>
      <c r="L502" t="s">
        <v>102</v>
      </c>
      <c r="M502" t="s">
        <v>103</v>
      </c>
      <c r="N502" t="s">
        <v>4999</v>
      </c>
      <c r="O502">
        <v>0</v>
      </c>
      <c r="S502" t="s">
        <v>104</v>
      </c>
      <c r="U502" t="s">
        <v>101</v>
      </c>
      <c r="V502">
        <v>41043468</v>
      </c>
      <c r="X502">
        <v>41566683000126</v>
      </c>
      <c r="Z502" t="s">
        <v>2983</v>
      </c>
      <c r="AA502" t="s">
        <v>2984</v>
      </c>
      <c r="AB502">
        <v>5544999100583</v>
      </c>
      <c r="AF502" t="s">
        <v>2985</v>
      </c>
      <c r="AL502" t="s">
        <v>119</v>
      </c>
      <c r="AM502" t="s">
        <v>106</v>
      </c>
      <c r="AN502" t="s">
        <v>440</v>
      </c>
      <c r="AO502" t="s">
        <v>441</v>
      </c>
      <c r="AP502">
        <v>89066003</v>
      </c>
      <c r="AQ502" t="s">
        <v>442</v>
      </c>
      <c r="AR502" t="s">
        <v>2986</v>
      </c>
      <c r="AS502">
        <v>2464</v>
      </c>
      <c r="AT502" t="s">
        <v>2987</v>
      </c>
    </row>
    <row r="503" spans="1:47" x14ac:dyDescent="0.25">
      <c r="A503" t="s">
        <v>5605</v>
      </c>
      <c r="B503">
        <v>28567966</v>
      </c>
      <c r="D503" t="s">
        <v>2988</v>
      </c>
      <c r="E503" t="s">
        <v>2989</v>
      </c>
      <c r="F503" t="s">
        <v>255</v>
      </c>
      <c r="G503">
        <v>45649</v>
      </c>
      <c r="I503">
        <v>45649.653495370374</v>
      </c>
      <c r="J503" t="s">
        <v>255</v>
      </c>
      <c r="K503" t="s">
        <v>101</v>
      </c>
      <c r="L503" t="s">
        <v>102</v>
      </c>
      <c r="M503" t="s">
        <v>103</v>
      </c>
      <c r="N503" t="s">
        <v>4999</v>
      </c>
      <c r="O503">
        <v>0</v>
      </c>
      <c r="S503" t="s">
        <v>104</v>
      </c>
      <c r="U503" t="s">
        <v>101</v>
      </c>
      <c r="V503">
        <v>41043437</v>
      </c>
      <c r="X503">
        <v>26514499000149</v>
      </c>
      <c r="Z503" t="s">
        <v>2990</v>
      </c>
      <c r="AF503" t="s">
        <v>2991</v>
      </c>
      <c r="AL503" t="s">
        <v>119</v>
      </c>
      <c r="AM503" t="s">
        <v>106</v>
      </c>
      <c r="AN503" t="s">
        <v>148</v>
      </c>
      <c r="AO503" t="s">
        <v>149</v>
      </c>
      <c r="AP503">
        <v>20960150</v>
      </c>
      <c r="AQ503" t="s">
        <v>2992</v>
      </c>
      <c r="AR503" t="s">
        <v>2993</v>
      </c>
      <c r="AS503">
        <v>150</v>
      </c>
    </row>
    <row r="504" spans="1:47" x14ac:dyDescent="0.25">
      <c r="A504" t="s">
        <v>5605</v>
      </c>
      <c r="B504">
        <v>28567628</v>
      </c>
      <c r="D504" t="s">
        <v>2994</v>
      </c>
      <c r="E504" t="s">
        <v>2995</v>
      </c>
      <c r="F504" t="s">
        <v>255</v>
      </c>
      <c r="G504">
        <v>45649</v>
      </c>
      <c r="I504">
        <v>45649.638819444444</v>
      </c>
      <c r="J504" t="s">
        <v>255</v>
      </c>
      <c r="K504" t="s">
        <v>101</v>
      </c>
      <c r="L504" t="s">
        <v>102</v>
      </c>
      <c r="M504" t="s">
        <v>103</v>
      </c>
      <c r="N504" t="s">
        <v>4999</v>
      </c>
      <c r="O504">
        <v>0</v>
      </c>
      <c r="S504" t="s">
        <v>104</v>
      </c>
      <c r="U504" t="s">
        <v>101</v>
      </c>
      <c r="V504">
        <v>41037277</v>
      </c>
      <c r="X504">
        <v>5040223000104</v>
      </c>
      <c r="Z504" t="s">
        <v>2996</v>
      </c>
      <c r="AA504" t="s">
        <v>2997</v>
      </c>
      <c r="AB504">
        <v>552122734796</v>
      </c>
      <c r="AL504" t="s">
        <v>119</v>
      </c>
      <c r="AM504" t="s">
        <v>106</v>
      </c>
      <c r="AN504" t="s">
        <v>148</v>
      </c>
      <c r="AO504" t="s">
        <v>149</v>
      </c>
      <c r="AP504">
        <v>20921030</v>
      </c>
      <c r="AQ504" t="s">
        <v>1697</v>
      </c>
      <c r="AR504" t="s">
        <v>1698</v>
      </c>
      <c r="AS504">
        <v>735</v>
      </c>
    </row>
    <row r="505" spans="1:47" x14ac:dyDescent="0.25">
      <c r="A505" t="s">
        <v>5605</v>
      </c>
      <c r="B505">
        <v>28566575</v>
      </c>
      <c r="D505" t="s">
        <v>2998</v>
      </c>
      <c r="E505" t="s">
        <v>2999</v>
      </c>
      <c r="F505" t="s">
        <v>255</v>
      </c>
      <c r="G505">
        <v>45649</v>
      </c>
      <c r="I505">
        <v>45649.589409722219</v>
      </c>
      <c r="J505" t="s">
        <v>255</v>
      </c>
      <c r="K505" t="s">
        <v>101</v>
      </c>
      <c r="L505" t="s">
        <v>102</v>
      </c>
      <c r="M505" t="s">
        <v>103</v>
      </c>
      <c r="N505" t="s">
        <v>4999</v>
      </c>
      <c r="O505">
        <v>0</v>
      </c>
      <c r="S505" t="s">
        <v>104</v>
      </c>
      <c r="U505" t="s">
        <v>101</v>
      </c>
      <c r="V505">
        <v>41036872</v>
      </c>
      <c r="X505">
        <v>48777037000157</v>
      </c>
      <c r="Z505" t="s">
        <v>3000</v>
      </c>
      <c r="AA505" t="s">
        <v>3000</v>
      </c>
      <c r="AF505" t="s">
        <v>3001</v>
      </c>
      <c r="AL505" t="s">
        <v>119</v>
      </c>
      <c r="AM505" t="s">
        <v>106</v>
      </c>
      <c r="AN505" t="s">
        <v>148</v>
      </c>
      <c r="AO505" t="s">
        <v>3002</v>
      </c>
      <c r="AP505">
        <v>28300000</v>
      </c>
      <c r="AQ505" t="s">
        <v>161</v>
      </c>
      <c r="AR505" t="s">
        <v>3003</v>
      </c>
      <c r="AS505">
        <v>361</v>
      </c>
      <c r="AT505" t="s">
        <v>208</v>
      </c>
    </row>
    <row r="506" spans="1:47" x14ac:dyDescent="0.25">
      <c r="A506" t="s">
        <v>5605</v>
      </c>
      <c r="B506">
        <v>28566356</v>
      </c>
      <c r="D506" t="s">
        <v>3004</v>
      </c>
      <c r="E506" t="s">
        <v>3005</v>
      </c>
      <c r="F506" t="s">
        <v>255</v>
      </c>
      <c r="G506">
        <v>45649</v>
      </c>
      <c r="I506">
        <v>45649.577928240738</v>
      </c>
      <c r="J506" t="s">
        <v>255</v>
      </c>
      <c r="K506" t="s">
        <v>101</v>
      </c>
      <c r="L506" t="s">
        <v>102</v>
      </c>
      <c r="M506" t="s">
        <v>103</v>
      </c>
      <c r="N506" t="s">
        <v>4999</v>
      </c>
      <c r="O506">
        <v>0</v>
      </c>
      <c r="S506" t="s">
        <v>104</v>
      </c>
      <c r="U506" t="s">
        <v>101</v>
      </c>
      <c r="V506">
        <v>41036794</v>
      </c>
      <c r="X506">
        <v>136340000144</v>
      </c>
      <c r="Z506" t="s">
        <v>3006</v>
      </c>
      <c r="AA506" t="s">
        <v>3007</v>
      </c>
      <c r="AF506" t="s">
        <v>3008</v>
      </c>
      <c r="AL506" t="s">
        <v>119</v>
      </c>
      <c r="AM506" t="s">
        <v>106</v>
      </c>
      <c r="AN506" t="s">
        <v>107</v>
      </c>
      <c r="AO506" t="s">
        <v>110</v>
      </c>
      <c r="AP506">
        <v>4546004</v>
      </c>
      <c r="AQ506" t="s">
        <v>1111</v>
      </c>
      <c r="AR506" t="s">
        <v>3009</v>
      </c>
      <c r="AS506">
        <v>1117</v>
      </c>
      <c r="AT506" t="s">
        <v>3010</v>
      </c>
    </row>
    <row r="507" spans="1:47" x14ac:dyDescent="0.25">
      <c r="A507" t="s">
        <v>5605</v>
      </c>
      <c r="B507">
        <v>28565063</v>
      </c>
      <c r="D507" t="s">
        <v>3011</v>
      </c>
      <c r="E507" t="s">
        <v>3012</v>
      </c>
      <c r="F507" t="s">
        <v>255</v>
      </c>
      <c r="G507">
        <v>45649</v>
      </c>
      <c r="I507">
        <v>45649.500324074077</v>
      </c>
      <c r="J507" t="s">
        <v>255</v>
      </c>
      <c r="K507" t="s">
        <v>101</v>
      </c>
      <c r="L507" t="s">
        <v>102</v>
      </c>
      <c r="M507" t="s">
        <v>103</v>
      </c>
      <c r="N507" t="s">
        <v>4999</v>
      </c>
      <c r="O507">
        <v>0</v>
      </c>
      <c r="S507" t="s">
        <v>104</v>
      </c>
      <c r="U507" t="s">
        <v>101</v>
      </c>
      <c r="V507">
        <v>41035470</v>
      </c>
      <c r="X507">
        <v>13241223000192</v>
      </c>
      <c r="Z507" t="s">
        <v>3013</v>
      </c>
      <c r="AA507" t="s">
        <v>3014</v>
      </c>
      <c r="AB507">
        <v>554730366401</v>
      </c>
      <c r="AF507" t="s">
        <v>3015</v>
      </c>
      <c r="AL507" t="s">
        <v>119</v>
      </c>
      <c r="AM507" t="s">
        <v>106</v>
      </c>
      <c r="AN507" t="s">
        <v>440</v>
      </c>
      <c r="AO507" t="s">
        <v>3016</v>
      </c>
      <c r="AP507">
        <v>88336330</v>
      </c>
      <c r="AQ507" t="s">
        <v>3017</v>
      </c>
      <c r="AR507" t="s">
        <v>3018</v>
      </c>
      <c r="AS507">
        <v>14</v>
      </c>
      <c r="AT507" t="s">
        <v>3019</v>
      </c>
    </row>
    <row r="508" spans="1:47" x14ac:dyDescent="0.25">
      <c r="A508" t="s">
        <v>5605</v>
      </c>
      <c r="B508">
        <v>28564989</v>
      </c>
      <c r="D508" t="s">
        <v>3020</v>
      </c>
      <c r="E508" t="s">
        <v>3021</v>
      </c>
      <c r="F508" t="s">
        <v>255</v>
      </c>
      <c r="G508">
        <v>45649</v>
      </c>
      <c r="I508">
        <v>45649.496886574074</v>
      </c>
      <c r="J508" t="s">
        <v>255</v>
      </c>
      <c r="K508" t="s">
        <v>101</v>
      </c>
      <c r="L508" t="s">
        <v>102</v>
      </c>
      <c r="M508" t="s">
        <v>103</v>
      </c>
      <c r="N508" t="s">
        <v>4999</v>
      </c>
      <c r="O508">
        <v>0</v>
      </c>
      <c r="S508" t="s">
        <v>104</v>
      </c>
      <c r="U508" t="s">
        <v>101</v>
      </c>
      <c r="V508">
        <v>41035444</v>
      </c>
      <c r="X508">
        <v>3375396000140</v>
      </c>
      <c r="Z508" t="s">
        <v>3022</v>
      </c>
      <c r="AA508" t="s">
        <v>3023</v>
      </c>
      <c r="AB508">
        <v>552138182650</v>
      </c>
      <c r="AL508" t="s">
        <v>119</v>
      </c>
      <c r="AM508" t="s">
        <v>106</v>
      </c>
      <c r="AN508" t="s">
        <v>148</v>
      </c>
      <c r="AO508" t="s">
        <v>149</v>
      </c>
      <c r="AP508">
        <v>21241180</v>
      </c>
      <c r="AQ508" t="s">
        <v>2870</v>
      </c>
      <c r="AR508" t="s">
        <v>3024</v>
      </c>
      <c r="AS508">
        <v>1048</v>
      </c>
      <c r="AT508" t="s">
        <v>3025</v>
      </c>
    </row>
    <row r="509" spans="1:47" x14ac:dyDescent="0.25">
      <c r="A509" t="s">
        <v>5605</v>
      </c>
      <c r="B509">
        <v>28564400</v>
      </c>
      <c r="D509" t="s">
        <v>3026</v>
      </c>
      <c r="E509" t="s">
        <v>3027</v>
      </c>
      <c r="F509" t="s">
        <v>255</v>
      </c>
      <c r="G509">
        <v>45649</v>
      </c>
      <c r="I509">
        <v>45649.476921296293</v>
      </c>
      <c r="J509" t="s">
        <v>255</v>
      </c>
      <c r="K509" t="s">
        <v>101</v>
      </c>
      <c r="L509" t="s">
        <v>102</v>
      </c>
      <c r="M509" t="s">
        <v>103</v>
      </c>
      <c r="N509" t="s">
        <v>4999</v>
      </c>
      <c r="O509">
        <v>0</v>
      </c>
      <c r="S509" t="s">
        <v>104</v>
      </c>
      <c r="U509" t="s">
        <v>101</v>
      </c>
      <c r="V509">
        <v>41035276</v>
      </c>
      <c r="X509">
        <v>6017661000106</v>
      </c>
      <c r="Z509" t="s">
        <v>3028</v>
      </c>
      <c r="AA509" t="s">
        <v>3029</v>
      </c>
      <c r="AF509" t="s">
        <v>3030</v>
      </c>
      <c r="AL509" t="s">
        <v>119</v>
      </c>
      <c r="AM509" t="s">
        <v>106</v>
      </c>
      <c r="AN509" t="s">
        <v>107</v>
      </c>
      <c r="AO509" t="s">
        <v>243</v>
      </c>
      <c r="AP509">
        <v>7232090</v>
      </c>
      <c r="AQ509" t="s">
        <v>1284</v>
      </c>
      <c r="AR509" t="s">
        <v>3031</v>
      </c>
      <c r="AS509">
        <v>468</v>
      </c>
      <c r="AT509" t="s">
        <v>3032</v>
      </c>
    </row>
    <row r="510" spans="1:47" x14ac:dyDescent="0.25">
      <c r="A510" t="s">
        <v>5605</v>
      </c>
      <c r="B510">
        <v>28563690</v>
      </c>
      <c r="D510" t="s">
        <v>3033</v>
      </c>
      <c r="E510" t="s">
        <v>3034</v>
      </c>
      <c r="F510" t="s">
        <v>255</v>
      </c>
      <c r="G510">
        <v>45649</v>
      </c>
      <c r="I510">
        <v>45649.450011574074</v>
      </c>
      <c r="J510" t="s">
        <v>255</v>
      </c>
      <c r="K510" t="s">
        <v>101</v>
      </c>
      <c r="L510" t="s">
        <v>102</v>
      </c>
      <c r="M510" t="s">
        <v>103</v>
      </c>
      <c r="N510" t="s">
        <v>4999</v>
      </c>
      <c r="O510">
        <v>0</v>
      </c>
      <c r="S510" t="s">
        <v>104</v>
      </c>
      <c r="U510" t="s">
        <v>101</v>
      </c>
      <c r="V510">
        <v>41035050</v>
      </c>
      <c r="X510">
        <v>20466841000104</v>
      </c>
      <c r="Z510" t="s">
        <v>3035</v>
      </c>
      <c r="AA510" t="s">
        <v>3036</v>
      </c>
      <c r="AF510" t="s">
        <v>3037</v>
      </c>
      <c r="AL510" t="s">
        <v>119</v>
      </c>
      <c r="AM510" t="s">
        <v>106</v>
      </c>
      <c r="AN510" t="s">
        <v>148</v>
      </c>
      <c r="AO510" t="s">
        <v>3038</v>
      </c>
      <c r="AP510">
        <v>28860000</v>
      </c>
      <c r="AQ510" t="s">
        <v>3039</v>
      </c>
      <c r="AR510" t="s">
        <v>3040</v>
      </c>
      <c r="AS510">
        <v>225</v>
      </c>
    </row>
    <row r="511" spans="1:47" x14ac:dyDescent="0.25">
      <c r="A511" t="s">
        <v>5605</v>
      </c>
      <c r="B511">
        <v>28562534</v>
      </c>
      <c r="D511" t="s">
        <v>3041</v>
      </c>
      <c r="E511" t="s">
        <v>3042</v>
      </c>
      <c r="F511" t="s">
        <v>255</v>
      </c>
      <c r="G511">
        <v>45649</v>
      </c>
      <c r="I511">
        <v>45649.423726851855</v>
      </c>
      <c r="J511" t="s">
        <v>255</v>
      </c>
      <c r="K511" t="s">
        <v>101</v>
      </c>
      <c r="L511" t="s">
        <v>102</v>
      </c>
      <c r="M511" t="s">
        <v>103</v>
      </c>
      <c r="N511" t="s">
        <v>4999</v>
      </c>
      <c r="O511">
        <v>0</v>
      </c>
      <c r="S511" t="s">
        <v>104</v>
      </c>
      <c r="U511" t="s">
        <v>101</v>
      </c>
      <c r="V511">
        <v>41034787</v>
      </c>
      <c r="X511">
        <v>42373817000155</v>
      </c>
      <c r="Z511" t="s">
        <v>3043</v>
      </c>
      <c r="AA511" t="s">
        <v>3044</v>
      </c>
      <c r="AB511">
        <v>551140137700</v>
      </c>
      <c r="AF511" t="s">
        <v>3045</v>
      </c>
      <c r="AL511" t="s">
        <v>119</v>
      </c>
      <c r="AM511" t="s">
        <v>106</v>
      </c>
      <c r="AN511" t="s">
        <v>107</v>
      </c>
      <c r="AO511" t="s">
        <v>212</v>
      </c>
      <c r="AP511">
        <v>13311440</v>
      </c>
      <c r="AQ511" t="s">
        <v>3046</v>
      </c>
      <c r="AR511" t="s">
        <v>3047</v>
      </c>
      <c r="AS511">
        <v>699</v>
      </c>
      <c r="AT511" t="s">
        <v>3048</v>
      </c>
    </row>
    <row r="512" spans="1:47" x14ac:dyDescent="0.25">
      <c r="A512" t="s">
        <v>5605</v>
      </c>
      <c r="B512">
        <v>28562256</v>
      </c>
      <c r="D512" t="s">
        <v>3049</v>
      </c>
      <c r="E512" t="s">
        <v>3050</v>
      </c>
      <c r="F512" t="s">
        <v>255</v>
      </c>
      <c r="G512">
        <v>45649</v>
      </c>
      <c r="I512">
        <v>45649.413136574076</v>
      </c>
      <c r="J512" t="s">
        <v>255</v>
      </c>
      <c r="K512" t="s">
        <v>101</v>
      </c>
      <c r="L512" t="s">
        <v>102</v>
      </c>
      <c r="M512" t="s">
        <v>103</v>
      </c>
      <c r="N512" t="s">
        <v>4999</v>
      </c>
      <c r="O512">
        <v>0</v>
      </c>
      <c r="S512" t="s">
        <v>104</v>
      </c>
      <c r="U512" t="s">
        <v>101</v>
      </c>
      <c r="V512">
        <v>41034623</v>
      </c>
      <c r="X512">
        <v>10612905000176</v>
      </c>
      <c r="Z512" t="s">
        <v>3051</v>
      </c>
      <c r="AA512" t="s">
        <v>3052</v>
      </c>
      <c r="AB512">
        <v>5548996273169</v>
      </c>
      <c r="AF512" t="s">
        <v>3053</v>
      </c>
      <c r="AL512" t="s">
        <v>119</v>
      </c>
      <c r="AM512" t="s">
        <v>106</v>
      </c>
      <c r="AN512" t="s">
        <v>440</v>
      </c>
      <c r="AO512" t="s">
        <v>3054</v>
      </c>
      <c r="AP512">
        <v>88230000</v>
      </c>
      <c r="AQ512" t="s">
        <v>161</v>
      </c>
      <c r="AR512" t="s">
        <v>3055</v>
      </c>
      <c r="AS512">
        <v>740</v>
      </c>
    </row>
    <row r="513" spans="1:47" x14ac:dyDescent="0.25">
      <c r="A513" t="s">
        <v>5605</v>
      </c>
      <c r="B513">
        <v>28562129</v>
      </c>
      <c r="D513" t="s">
        <v>3056</v>
      </c>
      <c r="E513" t="s">
        <v>3057</v>
      </c>
      <c r="F513" t="s">
        <v>255</v>
      </c>
      <c r="G513">
        <v>45649</v>
      </c>
      <c r="I513">
        <v>45649.408912037034</v>
      </c>
      <c r="J513" t="s">
        <v>255</v>
      </c>
      <c r="K513" t="s">
        <v>101</v>
      </c>
      <c r="L513" t="s">
        <v>102</v>
      </c>
      <c r="M513" t="s">
        <v>103</v>
      </c>
      <c r="N513" t="s">
        <v>4999</v>
      </c>
      <c r="O513">
        <v>0</v>
      </c>
      <c r="S513" t="s">
        <v>104</v>
      </c>
      <c r="U513" t="s">
        <v>101</v>
      </c>
      <c r="V513">
        <v>41034591</v>
      </c>
      <c r="X513">
        <v>28824979000131</v>
      </c>
      <c r="Z513" t="s">
        <v>3058</v>
      </c>
      <c r="AA513" t="s">
        <v>3059</v>
      </c>
      <c r="AB513">
        <v>5521970429347</v>
      </c>
      <c r="AF513" t="s">
        <v>3060</v>
      </c>
      <c r="AL513" t="s">
        <v>119</v>
      </c>
      <c r="AM513" t="s">
        <v>106</v>
      </c>
      <c r="AN513" t="s">
        <v>148</v>
      </c>
      <c r="AO513" t="s">
        <v>149</v>
      </c>
      <c r="AP513">
        <v>23520400</v>
      </c>
      <c r="AQ513" t="s">
        <v>3061</v>
      </c>
      <c r="AR513" t="s">
        <v>3062</v>
      </c>
      <c r="AS513">
        <v>12</v>
      </c>
    </row>
    <row r="514" spans="1:47" x14ac:dyDescent="0.25">
      <c r="A514" t="s">
        <v>5605</v>
      </c>
      <c r="B514">
        <v>28561883</v>
      </c>
      <c r="D514" t="s">
        <v>3063</v>
      </c>
      <c r="E514" t="s">
        <v>3064</v>
      </c>
      <c r="F514" t="s">
        <v>255</v>
      </c>
      <c r="G514">
        <v>45649</v>
      </c>
      <c r="I514">
        <v>45649.398634259262</v>
      </c>
      <c r="J514" t="s">
        <v>255</v>
      </c>
      <c r="K514" t="s">
        <v>101</v>
      </c>
      <c r="L514" t="s">
        <v>102</v>
      </c>
      <c r="M514" t="s">
        <v>103</v>
      </c>
      <c r="N514" t="s">
        <v>4999</v>
      </c>
      <c r="O514">
        <v>0</v>
      </c>
      <c r="S514" t="s">
        <v>104</v>
      </c>
      <c r="U514" t="s">
        <v>101</v>
      </c>
      <c r="V514">
        <v>41034511</v>
      </c>
      <c r="X514">
        <v>32296378002386</v>
      </c>
      <c r="Z514" t="s">
        <v>3065</v>
      </c>
      <c r="AA514" t="s">
        <v>3066</v>
      </c>
      <c r="AF514" t="s">
        <v>3067</v>
      </c>
      <c r="AL514" t="s">
        <v>119</v>
      </c>
      <c r="AM514" t="s">
        <v>106</v>
      </c>
      <c r="AN514" t="s">
        <v>148</v>
      </c>
      <c r="AO514" t="s">
        <v>2158</v>
      </c>
      <c r="AP514">
        <v>25804970</v>
      </c>
      <c r="AQ514" t="s">
        <v>3068</v>
      </c>
      <c r="AR514" t="s">
        <v>3069</v>
      </c>
      <c r="AS514">
        <v>0</v>
      </c>
      <c r="AT514" t="s">
        <v>3070</v>
      </c>
    </row>
    <row r="515" spans="1:47" x14ac:dyDescent="0.25">
      <c r="A515" t="s">
        <v>5605</v>
      </c>
      <c r="B515">
        <v>28561699</v>
      </c>
      <c r="D515" t="s">
        <v>3071</v>
      </c>
      <c r="E515" t="s">
        <v>3072</v>
      </c>
      <c r="F515" t="s">
        <v>255</v>
      </c>
      <c r="G515">
        <v>45649</v>
      </c>
      <c r="I515">
        <v>45649.390370370369</v>
      </c>
      <c r="J515" t="s">
        <v>255</v>
      </c>
      <c r="K515" t="s">
        <v>101</v>
      </c>
      <c r="L515" t="s">
        <v>102</v>
      </c>
      <c r="M515" t="s">
        <v>103</v>
      </c>
      <c r="N515" t="s">
        <v>4999</v>
      </c>
      <c r="O515">
        <v>0</v>
      </c>
      <c r="S515" t="s">
        <v>104</v>
      </c>
      <c r="U515" t="s">
        <v>101</v>
      </c>
      <c r="V515">
        <v>41034461</v>
      </c>
      <c r="X515">
        <v>31950708000137</v>
      </c>
      <c r="Z515" t="s">
        <v>3073</v>
      </c>
      <c r="AA515" t="s">
        <v>3074</v>
      </c>
      <c r="AB515">
        <v>551634724810</v>
      </c>
      <c r="AL515" t="s">
        <v>119</v>
      </c>
      <c r="AM515" t="s">
        <v>106</v>
      </c>
      <c r="AN515" t="s">
        <v>107</v>
      </c>
      <c r="AO515" t="s">
        <v>1401</v>
      </c>
      <c r="AP515">
        <v>14806299</v>
      </c>
      <c r="AQ515" t="s">
        <v>3075</v>
      </c>
      <c r="AR515" t="s">
        <v>3076</v>
      </c>
      <c r="AS515">
        <v>46</v>
      </c>
    </row>
    <row r="516" spans="1:47" x14ac:dyDescent="0.25">
      <c r="A516" t="s">
        <v>5605</v>
      </c>
      <c r="B516">
        <v>28561105</v>
      </c>
      <c r="D516" t="s">
        <v>3077</v>
      </c>
      <c r="E516" t="s">
        <v>3078</v>
      </c>
      <c r="F516" t="s">
        <v>255</v>
      </c>
      <c r="G516">
        <v>45649</v>
      </c>
      <c r="I516">
        <v>45649.368321759262</v>
      </c>
      <c r="J516" t="s">
        <v>255</v>
      </c>
      <c r="K516" t="s">
        <v>101</v>
      </c>
      <c r="L516" t="s">
        <v>102</v>
      </c>
      <c r="M516" t="s">
        <v>103</v>
      </c>
      <c r="N516" t="s">
        <v>4999</v>
      </c>
      <c r="O516">
        <v>0</v>
      </c>
      <c r="S516" t="s">
        <v>104</v>
      </c>
      <c r="U516" t="s">
        <v>101</v>
      </c>
      <c r="V516">
        <v>41034162</v>
      </c>
      <c r="X516">
        <v>41600257000161</v>
      </c>
      <c r="Z516" t="s">
        <v>3079</v>
      </c>
      <c r="AA516" t="s">
        <v>3080</v>
      </c>
      <c r="AB516">
        <v>551128989907</v>
      </c>
      <c r="AF516" t="s">
        <v>3081</v>
      </c>
      <c r="AL516" t="s">
        <v>119</v>
      </c>
      <c r="AM516" t="s">
        <v>106</v>
      </c>
      <c r="AN516" t="s">
        <v>107</v>
      </c>
      <c r="AO516" t="s">
        <v>1419</v>
      </c>
      <c r="AP516">
        <v>7400050</v>
      </c>
      <c r="AQ516" t="s">
        <v>161</v>
      </c>
      <c r="AR516" t="s">
        <v>3082</v>
      </c>
      <c r="AS516">
        <v>41503</v>
      </c>
    </row>
    <row r="517" spans="1:47" x14ac:dyDescent="0.25">
      <c r="A517" t="s">
        <v>5605</v>
      </c>
      <c r="B517">
        <v>28359225</v>
      </c>
      <c r="D517" t="s">
        <v>3083</v>
      </c>
      <c r="E517" t="s">
        <v>3084</v>
      </c>
      <c r="F517" t="s">
        <v>255</v>
      </c>
      <c r="G517">
        <v>45637</v>
      </c>
      <c r="I517">
        <v>45637.434803240743</v>
      </c>
      <c r="J517" t="s">
        <v>255</v>
      </c>
      <c r="K517" t="s">
        <v>101</v>
      </c>
      <c r="L517" t="s">
        <v>102</v>
      </c>
      <c r="M517" t="s">
        <v>103</v>
      </c>
      <c r="N517" t="s">
        <v>155</v>
      </c>
      <c r="O517">
        <v>0</v>
      </c>
      <c r="S517" t="s">
        <v>104</v>
      </c>
      <c r="U517" t="s">
        <v>101</v>
      </c>
      <c r="V517">
        <v>40937462</v>
      </c>
      <c r="X517">
        <v>11310764000108</v>
      </c>
      <c r="Z517" t="s">
        <v>3085</v>
      </c>
      <c r="AF517" t="s">
        <v>3086</v>
      </c>
      <c r="AL517" t="s">
        <v>119</v>
      </c>
      <c r="AM517" t="s">
        <v>106</v>
      </c>
      <c r="AN517" t="s">
        <v>107</v>
      </c>
      <c r="AO517" t="s">
        <v>235</v>
      </c>
      <c r="AP517">
        <v>8586170</v>
      </c>
      <c r="AQ517" t="s">
        <v>1395</v>
      </c>
      <c r="AR517" t="s">
        <v>3087</v>
      </c>
      <c r="AS517">
        <v>450</v>
      </c>
      <c r="AU517" t="s">
        <v>108</v>
      </c>
    </row>
    <row r="518" spans="1:47" x14ac:dyDescent="0.25">
      <c r="A518" t="s">
        <v>5605</v>
      </c>
      <c r="B518">
        <v>28271381</v>
      </c>
      <c r="D518" t="s">
        <v>3088</v>
      </c>
      <c r="E518" t="s">
        <v>3089</v>
      </c>
      <c r="F518" t="s">
        <v>255</v>
      </c>
      <c r="G518">
        <v>45635</v>
      </c>
      <c r="I518">
        <v>45635.642650462964</v>
      </c>
      <c r="J518" t="s">
        <v>255</v>
      </c>
      <c r="K518" t="s">
        <v>101</v>
      </c>
      <c r="L518" t="s">
        <v>102</v>
      </c>
      <c r="M518" t="s">
        <v>103</v>
      </c>
      <c r="N518" t="s">
        <v>155</v>
      </c>
      <c r="O518">
        <v>0</v>
      </c>
      <c r="S518" t="s">
        <v>104</v>
      </c>
      <c r="U518" t="s">
        <v>101</v>
      </c>
      <c r="V518">
        <v>40911846</v>
      </c>
      <c r="X518">
        <v>27833615000155</v>
      </c>
      <c r="Z518" t="s">
        <v>3090</v>
      </c>
      <c r="AF518" t="s">
        <v>3091</v>
      </c>
      <c r="AL518" t="s">
        <v>256</v>
      </c>
      <c r="AM518" t="s">
        <v>106</v>
      </c>
      <c r="AN518" t="s">
        <v>148</v>
      </c>
      <c r="AO518" t="s">
        <v>149</v>
      </c>
      <c r="AP518">
        <v>21011090</v>
      </c>
      <c r="AQ518" t="s">
        <v>1535</v>
      </c>
      <c r="AR518" t="s">
        <v>3092</v>
      </c>
      <c r="AS518">
        <v>17</v>
      </c>
      <c r="AU518" t="s">
        <v>258</v>
      </c>
    </row>
    <row r="519" spans="1:47" x14ac:dyDescent="0.25">
      <c r="A519" t="s">
        <v>5605</v>
      </c>
      <c r="B519">
        <v>28580092</v>
      </c>
      <c r="D519" t="s">
        <v>3093</v>
      </c>
      <c r="E519" t="s">
        <v>3094</v>
      </c>
      <c r="F519" t="s">
        <v>255</v>
      </c>
      <c r="G519">
        <v>45652</v>
      </c>
      <c r="I519">
        <v>45652.442372685182</v>
      </c>
      <c r="J519" t="s">
        <v>255</v>
      </c>
      <c r="K519" t="s">
        <v>101</v>
      </c>
      <c r="L519" t="s">
        <v>102</v>
      </c>
      <c r="M519" t="s">
        <v>103</v>
      </c>
      <c r="N519" t="s">
        <v>4999</v>
      </c>
      <c r="O519">
        <v>0</v>
      </c>
      <c r="S519" t="s">
        <v>104</v>
      </c>
      <c r="U519" t="s">
        <v>101</v>
      </c>
      <c r="V519">
        <v>41050207</v>
      </c>
      <c r="X519">
        <v>11043375000155</v>
      </c>
      <c r="Z519" t="s">
        <v>3095</v>
      </c>
      <c r="AA519" t="s">
        <v>3096</v>
      </c>
      <c r="AF519" t="s">
        <v>3097</v>
      </c>
      <c r="AL519" t="s">
        <v>119</v>
      </c>
      <c r="AM519" t="s">
        <v>106</v>
      </c>
      <c r="AN519" t="s">
        <v>159</v>
      </c>
      <c r="AO519" t="s">
        <v>2202</v>
      </c>
      <c r="AP519">
        <v>32145900</v>
      </c>
      <c r="AQ519" t="s">
        <v>3098</v>
      </c>
      <c r="AR519" t="s">
        <v>3099</v>
      </c>
      <c r="AS519">
        <v>0</v>
      </c>
      <c r="AT519" t="s">
        <v>3100</v>
      </c>
    </row>
    <row r="520" spans="1:47" x14ac:dyDescent="0.25">
      <c r="A520" t="s">
        <v>5605</v>
      </c>
      <c r="B520">
        <v>28580042</v>
      </c>
      <c r="D520" t="s">
        <v>3101</v>
      </c>
      <c r="E520" t="s">
        <v>3102</v>
      </c>
      <c r="F520" t="s">
        <v>255</v>
      </c>
      <c r="G520">
        <v>45652</v>
      </c>
      <c r="I520">
        <v>45652.440162037034</v>
      </c>
      <c r="J520" t="s">
        <v>255</v>
      </c>
      <c r="K520" t="s">
        <v>101</v>
      </c>
      <c r="L520" t="s">
        <v>102</v>
      </c>
      <c r="M520" t="s">
        <v>103</v>
      </c>
      <c r="N520" t="s">
        <v>4999</v>
      </c>
      <c r="O520">
        <v>0</v>
      </c>
      <c r="U520" t="s">
        <v>101</v>
      </c>
      <c r="V520">
        <v>41050192</v>
      </c>
      <c r="X520">
        <v>26471841000170</v>
      </c>
      <c r="Z520" t="s">
        <v>3103</v>
      </c>
      <c r="AF520" t="s">
        <v>3104</v>
      </c>
      <c r="AM520" t="s">
        <v>106</v>
      </c>
      <c r="AN520" t="s">
        <v>107</v>
      </c>
      <c r="AO520" t="s">
        <v>1181</v>
      </c>
      <c r="AP520">
        <v>6790070</v>
      </c>
      <c r="AQ520" t="s">
        <v>3105</v>
      </c>
      <c r="AR520" t="s">
        <v>3106</v>
      </c>
      <c r="AS520">
        <v>795</v>
      </c>
      <c r="AT520" t="s">
        <v>3107</v>
      </c>
    </row>
    <row r="521" spans="1:47" x14ac:dyDescent="0.25">
      <c r="A521" t="s">
        <v>5605</v>
      </c>
      <c r="B521">
        <v>28568186</v>
      </c>
      <c r="D521" t="s">
        <v>3108</v>
      </c>
      <c r="E521" t="s">
        <v>3109</v>
      </c>
      <c r="F521" t="s">
        <v>255</v>
      </c>
      <c r="G521">
        <v>45649</v>
      </c>
      <c r="I521">
        <v>45649.665543981479</v>
      </c>
      <c r="J521" t="s">
        <v>255</v>
      </c>
      <c r="K521" t="s">
        <v>101</v>
      </c>
      <c r="L521" t="s">
        <v>102</v>
      </c>
      <c r="M521" t="s">
        <v>103</v>
      </c>
      <c r="N521" t="s">
        <v>4999</v>
      </c>
      <c r="O521">
        <v>0</v>
      </c>
      <c r="S521" t="s">
        <v>104</v>
      </c>
      <c r="U521" t="s">
        <v>101</v>
      </c>
      <c r="V521">
        <v>41043529</v>
      </c>
      <c r="X521">
        <v>19293041000141</v>
      </c>
      <c r="Z521" t="s">
        <v>3110</v>
      </c>
      <c r="AA521" t="s">
        <v>3111</v>
      </c>
      <c r="AB521">
        <v>556536243904</v>
      </c>
      <c r="AF521" t="s">
        <v>3112</v>
      </c>
      <c r="AL521" t="s">
        <v>119</v>
      </c>
      <c r="AM521" t="s">
        <v>106</v>
      </c>
      <c r="AN521" t="s">
        <v>720</v>
      </c>
      <c r="AO521" t="s">
        <v>3113</v>
      </c>
      <c r="AP521">
        <v>68180010</v>
      </c>
      <c r="AQ521" t="s">
        <v>1771</v>
      </c>
      <c r="AR521" t="s">
        <v>3114</v>
      </c>
      <c r="AS521">
        <v>0</v>
      </c>
      <c r="AT521" t="s">
        <v>3115</v>
      </c>
    </row>
    <row r="522" spans="1:47" x14ac:dyDescent="0.25">
      <c r="A522" t="s">
        <v>5605</v>
      </c>
      <c r="B522">
        <v>28019295</v>
      </c>
      <c r="D522" t="s">
        <v>3544</v>
      </c>
      <c r="E522" t="s">
        <v>3545</v>
      </c>
      <c r="F522" t="s">
        <v>254</v>
      </c>
      <c r="G522">
        <v>45624</v>
      </c>
      <c r="I522">
        <v>45624.482129629629</v>
      </c>
      <c r="J522" t="s">
        <v>254</v>
      </c>
      <c r="K522" t="s">
        <v>101</v>
      </c>
      <c r="L522" t="s">
        <v>102</v>
      </c>
      <c r="M522" t="s">
        <v>103</v>
      </c>
      <c r="N522" t="s">
        <v>155</v>
      </c>
      <c r="O522">
        <v>0</v>
      </c>
      <c r="S522" t="s">
        <v>104</v>
      </c>
      <c r="U522" t="s">
        <v>101</v>
      </c>
      <c r="V522">
        <v>40767034</v>
      </c>
      <c r="X522">
        <v>74531997000142</v>
      </c>
      <c r="Z522" t="s">
        <v>3546</v>
      </c>
      <c r="AA522" t="s">
        <v>3547</v>
      </c>
      <c r="AF522" t="s">
        <v>3548</v>
      </c>
      <c r="AL522" t="s">
        <v>256</v>
      </c>
      <c r="AM522" t="s">
        <v>106</v>
      </c>
      <c r="AN522" t="s">
        <v>107</v>
      </c>
      <c r="AO522" t="s">
        <v>2532</v>
      </c>
      <c r="AP522">
        <v>13347020</v>
      </c>
      <c r="AQ522" t="s">
        <v>3119</v>
      </c>
      <c r="AR522" t="s">
        <v>3549</v>
      </c>
      <c r="AS522">
        <v>690</v>
      </c>
      <c r="AU522" t="s">
        <v>108</v>
      </c>
    </row>
    <row r="523" spans="1:47" x14ac:dyDescent="0.25">
      <c r="A523" t="s">
        <v>5605</v>
      </c>
      <c r="B523">
        <v>28507775</v>
      </c>
      <c r="D523" t="s">
        <v>3669</v>
      </c>
      <c r="E523" t="s">
        <v>3670</v>
      </c>
      <c r="F523" t="s">
        <v>254</v>
      </c>
      <c r="G523">
        <v>45644</v>
      </c>
      <c r="I523">
        <v>45644.350555555553</v>
      </c>
      <c r="J523" t="s">
        <v>254</v>
      </c>
      <c r="K523" t="s">
        <v>101</v>
      </c>
      <c r="L523" t="s">
        <v>102</v>
      </c>
      <c r="M523" t="s">
        <v>103</v>
      </c>
      <c r="N523" t="s">
        <v>155</v>
      </c>
      <c r="O523">
        <v>0</v>
      </c>
      <c r="S523" t="s">
        <v>104</v>
      </c>
      <c r="U523" t="s">
        <v>101</v>
      </c>
      <c r="V523">
        <v>41006974</v>
      </c>
      <c r="X523">
        <v>93899359000123</v>
      </c>
      <c r="Z523" t="s">
        <v>3671</v>
      </c>
      <c r="AA523" t="s">
        <v>3672</v>
      </c>
      <c r="AB523">
        <v>555137386106</v>
      </c>
      <c r="AL523" t="s">
        <v>119</v>
      </c>
      <c r="AM523" t="s">
        <v>106</v>
      </c>
      <c r="AN523" t="s">
        <v>1048</v>
      </c>
      <c r="AO523" t="s">
        <v>3673</v>
      </c>
      <c r="AP523">
        <v>95800000</v>
      </c>
      <c r="AQ523" t="s">
        <v>199</v>
      </c>
      <c r="AR523" t="s">
        <v>3674</v>
      </c>
      <c r="AS523">
        <v>2469</v>
      </c>
    </row>
    <row r="524" spans="1:47" x14ac:dyDescent="0.25">
      <c r="A524" t="s">
        <v>5605</v>
      </c>
      <c r="B524">
        <v>28125513</v>
      </c>
      <c r="D524" t="s">
        <v>3704</v>
      </c>
      <c r="E524" t="s">
        <v>3705</v>
      </c>
      <c r="F524" t="s">
        <v>254</v>
      </c>
      <c r="G524">
        <v>45629</v>
      </c>
      <c r="I524">
        <v>45629.679305555554</v>
      </c>
      <c r="J524" t="s">
        <v>254</v>
      </c>
      <c r="K524" t="s">
        <v>101</v>
      </c>
      <c r="L524" t="s">
        <v>102</v>
      </c>
      <c r="M524" t="s">
        <v>103</v>
      </c>
      <c r="N524" t="s">
        <v>4999</v>
      </c>
      <c r="O524">
        <v>0</v>
      </c>
      <c r="S524" t="s">
        <v>104</v>
      </c>
      <c r="U524" t="s">
        <v>101</v>
      </c>
      <c r="V524">
        <v>40840097</v>
      </c>
      <c r="X524">
        <v>27415438000197</v>
      </c>
      <c r="Z524" t="s">
        <v>3706</v>
      </c>
      <c r="AF524" t="s">
        <v>3707</v>
      </c>
      <c r="AL524" t="s">
        <v>119</v>
      </c>
      <c r="AM524" t="s">
        <v>106</v>
      </c>
      <c r="AN524" t="s">
        <v>107</v>
      </c>
      <c r="AO524" t="s">
        <v>1681</v>
      </c>
      <c r="AP524">
        <v>15052725</v>
      </c>
      <c r="AQ524" t="s">
        <v>3708</v>
      </c>
      <c r="AR524" t="s">
        <v>3709</v>
      </c>
      <c r="AS524">
        <v>261</v>
      </c>
      <c r="AU524" t="s">
        <v>108</v>
      </c>
    </row>
    <row r="525" spans="1:47" x14ac:dyDescent="0.25">
      <c r="A525" t="s">
        <v>5605</v>
      </c>
      <c r="B525">
        <v>28081101</v>
      </c>
      <c r="D525" t="s">
        <v>3818</v>
      </c>
      <c r="E525" t="s">
        <v>3819</v>
      </c>
      <c r="F525" t="s">
        <v>254</v>
      </c>
      <c r="G525">
        <v>45628</v>
      </c>
      <c r="I525">
        <v>45628.600648148145</v>
      </c>
      <c r="J525" t="s">
        <v>254</v>
      </c>
      <c r="K525" t="s">
        <v>101</v>
      </c>
      <c r="L525" t="s">
        <v>102</v>
      </c>
      <c r="M525" t="s">
        <v>103</v>
      </c>
      <c r="N525" t="s">
        <v>167</v>
      </c>
      <c r="O525">
        <v>0</v>
      </c>
      <c r="S525" t="s">
        <v>104</v>
      </c>
      <c r="U525" t="s">
        <v>101</v>
      </c>
      <c r="V525">
        <v>40799445</v>
      </c>
      <c r="X525">
        <v>67184853000100</v>
      </c>
      <c r="Z525" t="s">
        <v>3820</v>
      </c>
      <c r="AF525" t="s">
        <v>3821</v>
      </c>
      <c r="AL525" t="s">
        <v>119</v>
      </c>
      <c r="AM525" t="s">
        <v>106</v>
      </c>
      <c r="AN525" t="s">
        <v>107</v>
      </c>
      <c r="AO525" t="s">
        <v>361</v>
      </c>
      <c r="AP525">
        <v>12908829</v>
      </c>
      <c r="AQ525" t="s">
        <v>3822</v>
      </c>
      <c r="AR525" t="s">
        <v>3823</v>
      </c>
      <c r="AS525">
        <v>331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B3A-936C-4BFA-AF30-F9EDE6AF9D3D}">
  <sheetPr codeName="Planilha3">
    <pageSetUpPr fitToPage="1"/>
  </sheetPr>
  <dimension ref="B1:L254"/>
  <sheetViews>
    <sheetView showGridLines="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F8" sqref="F8"/>
    </sheetView>
  </sheetViews>
  <sheetFormatPr defaultRowHeight="15" x14ac:dyDescent="0.25"/>
  <cols>
    <col min="1" max="1" width="4.7109375" customWidth="1"/>
    <col min="2" max="2" width="9.5703125" customWidth="1"/>
    <col min="3" max="3" width="40.28515625" customWidth="1"/>
    <col min="4" max="5" width="9.85546875" customWidth="1"/>
    <col min="6" max="6" width="20.140625" customWidth="1"/>
    <col min="7" max="7" width="15.85546875" bestFit="1" customWidth="1"/>
    <col min="8" max="9" width="9" customWidth="1"/>
    <col min="10" max="10" width="25.140625" bestFit="1" customWidth="1"/>
    <col min="11" max="11" width="18.85546875" bestFit="1" customWidth="1"/>
    <col min="12" max="12" width="13.7109375" customWidth="1"/>
  </cols>
  <sheetData>
    <row r="1" spans="2:12" ht="10.5" customHeight="1" x14ac:dyDescent="0.25">
      <c r="B1" s="34" t="str">
        <f ca="1">"ACOMPANHAMENTO DOS RESULTADOS DE PROSPECÇÃO - NOVOS NEGOCIOS "&amp;"- "&amp;TEXT(C4,"dd/mm/aaaa")</f>
        <v>ACOMPANHAMENTO DOS RESULTADOS DE PROSPECÇÃO - NOVOS NEGOCIOS - 15/01/2025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2:12" ht="10.5" customHeight="1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9" customHeight="1" x14ac:dyDescent="0.25"/>
    <row r="4" spans="2:12" ht="15.75" x14ac:dyDescent="0.25">
      <c r="B4" s="1" t="s">
        <v>14</v>
      </c>
      <c r="C4" s="16">
        <f ca="1">TODAY()</f>
        <v>45672</v>
      </c>
    </row>
    <row r="5" spans="2:12" ht="15.75" x14ac:dyDescent="0.25">
      <c r="B5" s="1" t="s">
        <v>4957</v>
      </c>
      <c r="C5" s="17" t="s">
        <v>62</v>
      </c>
    </row>
    <row r="8" spans="2:12" ht="36.75" customHeight="1" x14ac:dyDescent="0.25"/>
    <row r="9" spans="2:12" ht="19.5" customHeight="1" x14ac:dyDescent="0.25">
      <c r="B9" s="1" t="s">
        <v>10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99</v>
      </c>
      <c r="K9" s="1" t="s">
        <v>8</v>
      </c>
      <c r="L9" s="2" t="s">
        <v>9</v>
      </c>
    </row>
    <row r="10" spans="2:12" x14ac:dyDescent="0.25">
      <c r="B10" s="3">
        <v>1</v>
      </c>
      <c r="C10" s="14" t="str" cm="1">
        <f t="array" aca="1" ref="C10" ca="1">IFERROR(IF(C5="",_xlfn._xlws.SORT(_xlfn.UNIQUE(_xlfn.CHOOSECOLS(_xlfn._xlws.FILTER(ATIVIDADES!A:AO,ATIVIDADES!M:M&gt;=EMPRESAS!$C$4),10))),_xlfn._xlws.SORT(_xlfn.UNIQUE(_xlfn.CHOOSECOLS(_xlfn._xlws.FILTER(ATIVIDADES!A:AO,(ATIVIDADES!M:M&gt;=EMPRESAS!$C$4)*(ATIVIDADES!N:N=EMPRESAS!C5)),10)))),"não há dados")</f>
        <v>não há dados</v>
      </c>
      <c r="D10" s="4">
        <f ca="1">IF(C10="","",COUNTIFS(ATIVIDADES!J:J,EMPRESAS!C10,ATIVIDADES!P:P,EMPRESAS!$C$4,ATIVIDADES!AQ:AQ,"sim"))</f>
        <v>0</v>
      </c>
      <c r="E10" s="4">
        <f ca="1">IF(C10="","",COUNTIFS(ATIVIDADES!J:J,EMPRESAS!C10,ATIVIDADES!P:P,EMPRESAS!$C$4,ATIVIDADES!AQ:AQ,"não"))</f>
        <v>0</v>
      </c>
      <c r="F10" s="4" t="str">
        <f ca="1">_xlfn.XLOOKUP(C10,BASE_AGENDOR[Empresa relacionada],BASE_AGENDOR[Categoria],"")</f>
        <v/>
      </c>
      <c r="G10" s="3" t="str">
        <f ca="1">IF(COUNTIFS(back!G:G,EMPRESAS!C10)=0,"","Sim")</f>
        <v/>
      </c>
      <c r="H10" s="4" t="str">
        <f ca="1">IF(COUNTIFS(back!H:H,EMPRESAS!C10)=0,"","Sim")</f>
        <v/>
      </c>
      <c r="I10" s="4" t="str">
        <f ca="1">IF(COUNTIFS(back!I:I,EMPRESAS!C10)=0,"","Sim")</f>
        <v/>
      </c>
      <c r="J10" s="4" t="e">
        <f ca="1">IF(C10="","",_xlfn.XLOOKUP(C10,NEGOCIOS!D:D,NEGOCIOS!N:N))</f>
        <v>#N/A</v>
      </c>
      <c r="K10" s="4" t="str">
        <f ca="1">IF(_xlfn.XLOOKUP(C10,NEGOCIOS!D:D,NEGOCIOS!Q:Q,"")=0,"",_xlfn.XLOOKUP(C10,NEGOCIOS!D:D,NEGOCIOS!Q:Q,""))</f>
        <v/>
      </c>
      <c r="L10" s="5" t="str">
        <f ca="1">IF(C10="","-",_xlfn.XLOOKUP(C10,ATIVIDADES!J:J,ATIVIDADES!K:K,"-"))</f>
        <v>-</v>
      </c>
    </row>
    <row r="11" spans="2:12" x14ac:dyDescent="0.25">
      <c r="B11" s="26">
        <v>2</v>
      </c>
      <c r="C11" s="27"/>
      <c r="D11" s="28" t="str">
        <f>IF(C11="","",COUNTIFS(ATIVIDADES!J:J,EMPRESAS!C11,ATIVIDADES!P:P,EMPRESAS!$C$4,ATIVIDADES!AQ:AQ,"sim"))</f>
        <v/>
      </c>
      <c r="E11" s="28" t="str">
        <f>IF(C11="","",COUNTIFS(ATIVIDADES!J:J,EMPRESAS!C11,ATIVIDADES!P:P,EMPRESAS!$C$4,ATIVIDADES!AQ:AQ,"não"))</f>
        <v/>
      </c>
      <c r="F11" s="28">
        <f>_xlfn.XLOOKUP(C11,BASE_AGENDOR[Empresa relacionada],BASE_AGENDOR[Categoria],"")</f>
        <v>0</v>
      </c>
      <c r="G11" s="26" t="str">
        <f ca="1">IF(COUNTIFS(back!G:G,EMPRESAS!C11)=0,"","Sim")</f>
        <v/>
      </c>
      <c r="H11" s="28" t="str">
        <f ca="1">IF(COUNTIFS(back!H:H,EMPRESAS!C11)=0,"","Sim")</f>
        <v/>
      </c>
      <c r="I11" s="28" t="str">
        <f ca="1">IF(COUNTIFS(back!I:I,EMPRESAS!C11)=0,"","Sim")</f>
        <v/>
      </c>
      <c r="J11" s="28" t="str">
        <f>IF(C11="","",_xlfn.XLOOKUP(C11,NEGOCIOS!D:D,NEGOCIOS!N:N))</f>
        <v/>
      </c>
      <c r="K11" s="28" t="str">
        <f>IF(_xlfn.XLOOKUP(C11,NEGOCIOS!D:D,NEGOCIOS!Q:Q,"")=0,"",_xlfn.XLOOKUP(C11,NEGOCIOS!D:D,NEGOCIOS!Q:Q,""))</f>
        <v/>
      </c>
      <c r="L11" s="29" t="str">
        <f>IF(C11="","-",_xlfn.XLOOKUP(C11,ATIVIDADES!J:J,ATIVIDADES!K:K,"-"))</f>
        <v>-</v>
      </c>
    </row>
    <row r="12" spans="2:12" x14ac:dyDescent="0.25">
      <c r="B12" s="3">
        <v>3</v>
      </c>
      <c r="C12" s="14"/>
      <c r="D12" s="4" t="str">
        <f>IF(C12="","",COUNTIFS(ATIVIDADES!J:J,EMPRESAS!C12,ATIVIDADES!P:P,EMPRESAS!$C$4,ATIVIDADES!AQ:AQ,"sim"))</f>
        <v/>
      </c>
      <c r="E12" s="4" t="str">
        <f>IF(C12="","",COUNTIFS(ATIVIDADES!J:J,EMPRESAS!C12,ATIVIDADES!P:P,EMPRESAS!$C$4,ATIVIDADES!AQ:AQ,"não"))</f>
        <v/>
      </c>
      <c r="F12" s="4">
        <f>_xlfn.XLOOKUP(C12,BASE_AGENDOR[Empresa relacionada],BASE_AGENDOR[Categoria],"")</f>
        <v>0</v>
      </c>
      <c r="G12" s="3" t="str">
        <f ca="1">IF(COUNTIFS(back!G:G,EMPRESAS!C12)=0,"","Sim")</f>
        <v/>
      </c>
      <c r="H12" s="4" t="str">
        <f ca="1">IF(COUNTIFS(back!H:H,EMPRESAS!C12)=0,"","Sim")</f>
        <v/>
      </c>
      <c r="I12" s="4" t="str">
        <f ca="1">IF(COUNTIFS(back!I:I,EMPRESAS!C12)=0,"","Sim")</f>
        <v/>
      </c>
      <c r="J12" s="4" t="str">
        <f>IF(C12="","",_xlfn.XLOOKUP(C12,NEGOCIOS!D:D,NEGOCIOS!N:N))</f>
        <v/>
      </c>
      <c r="K12" s="4" t="str">
        <f>IF(_xlfn.XLOOKUP(C12,NEGOCIOS!D:D,NEGOCIOS!Q:Q,"")=0,"",_xlfn.XLOOKUP(C12,NEGOCIOS!D:D,NEGOCIOS!Q:Q,""))</f>
        <v/>
      </c>
      <c r="L12" s="5" t="str">
        <f>IF(C12="","-",_xlfn.XLOOKUP(C12,ATIVIDADES!J:J,ATIVIDADES!K:K,"-"))</f>
        <v>-</v>
      </c>
    </row>
    <row r="13" spans="2:12" x14ac:dyDescent="0.25">
      <c r="B13" s="26">
        <v>4</v>
      </c>
      <c r="C13" s="27"/>
      <c r="D13" s="28" t="str">
        <f>IF(C13="","",COUNTIFS(ATIVIDADES!J:J,EMPRESAS!C13,ATIVIDADES!P:P,EMPRESAS!$C$4,ATIVIDADES!AQ:AQ,"sim"))</f>
        <v/>
      </c>
      <c r="E13" s="28" t="str">
        <f>IF(C13="","",COUNTIFS(ATIVIDADES!J:J,EMPRESAS!C13,ATIVIDADES!P:P,EMPRESAS!$C$4,ATIVIDADES!AQ:AQ,"não"))</f>
        <v/>
      </c>
      <c r="F13" s="28">
        <f>_xlfn.XLOOKUP(C13,BASE_AGENDOR[Empresa relacionada],BASE_AGENDOR[Categoria],"")</f>
        <v>0</v>
      </c>
      <c r="G13" s="26" t="str">
        <f ca="1">IF(COUNTIFS(back!G:G,EMPRESAS!C13)=0,"","Sim")</f>
        <v/>
      </c>
      <c r="H13" s="28" t="str">
        <f ca="1">IF(COUNTIFS(back!H:H,EMPRESAS!C13)=0,"","Sim")</f>
        <v/>
      </c>
      <c r="I13" s="28" t="str">
        <f ca="1">IF(COUNTIFS(back!I:I,EMPRESAS!C13)=0,"","Sim")</f>
        <v/>
      </c>
      <c r="J13" s="28" t="str">
        <f>IF(C13="","",_xlfn.XLOOKUP(C13,NEGOCIOS!D:D,NEGOCIOS!N:N))</f>
        <v/>
      </c>
      <c r="K13" s="28" t="str">
        <f>IF(_xlfn.XLOOKUP(C13,NEGOCIOS!D:D,NEGOCIOS!Q:Q,"")=0,"",_xlfn.XLOOKUP(C13,NEGOCIOS!D:D,NEGOCIOS!Q:Q,""))</f>
        <v/>
      </c>
      <c r="L13" s="29" t="str">
        <f>IF(C13="","-",_xlfn.XLOOKUP(C13,ATIVIDADES!J:J,ATIVIDADES!K:K,"-"))</f>
        <v>-</v>
      </c>
    </row>
    <row r="14" spans="2:12" x14ac:dyDescent="0.25">
      <c r="B14" s="3">
        <v>5</v>
      </c>
      <c r="C14" s="14"/>
      <c r="D14" s="4" t="str">
        <f>IF(C14="","",COUNTIFS(ATIVIDADES!J:J,EMPRESAS!C14,ATIVIDADES!P:P,EMPRESAS!$C$4,ATIVIDADES!AQ:AQ,"sim"))</f>
        <v/>
      </c>
      <c r="E14" s="4" t="str">
        <f>IF(C14="","",COUNTIFS(ATIVIDADES!J:J,EMPRESAS!C14,ATIVIDADES!P:P,EMPRESAS!$C$4,ATIVIDADES!AQ:AQ,"não"))</f>
        <v/>
      </c>
      <c r="F14" s="4">
        <f>_xlfn.XLOOKUP(C14,BASE_AGENDOR[Empresa relacionada],BASE_AGENDOR[Categoria],"")</f>
        <v>0</v>
      </c>
      <c r="G14" s="3" t="str">
        <f ca="1">IF(COUNTIFS(back!G:G,EMPRESAS!C14)=0,"","Sim")</f>
        <v/>
      </c>
      <c r="H14" s="4" t="str">
        <f ca="1">IF(COUNTIFS(back!H:H,EMPRESAS!C14)=0,"","Sim")</f>
        <v/>
      </c>
      <c r="I14" s="4" t="str">
        <f ca="1">IF(COUNTIFS(back!I:I,EMPRESAS!C14)=0,"","Sim")</f>
        <v/>
      </c>
      <c r="J14" s="4" t="str">
        <f>IF(C14="","",_xlfn.XLOOKUP(C14,NEGOCIOS!D:D,NEGOCIOS!N:N))</f>
        <v/>
      </c>
      <c r="K14" s="4" t="str">
        <f>IF(_xlfn.XLOOKUP(C14,NEGOCIOS!D:D,NEGOCIOS!Q:Q,"")=0,"",_xlfn.XLOOKUP(C14,NEGOCIOS!D:D,NEGOCIOS!Q:Q,""))</f>
        <v/>
      </c>
      <c r="L14" s="5" t="str">
        <f>IF(C14="","-",_xlfn.XLOOKUP(C14,ATIVIDADES!J:J,ATIVIDADES!K:K,"-"))</f>
        <v>-</v>
      </c>
    </row>
    <row r="15" spans="2:12" x14ac:dyDescent="0.25">
      <c r="B15" s="26">
        <v>6</v>
      </c>
      <c r="C15" s="27"/>
      <c r="D15" s="28" t="str">
        <f>IF(C15="","",COUNTIFS(ATIVIDADES!J:J,EMPRESAS!C15,ATIVIDADES!P:P,EMPRESAS!$C$4,ATIVIDADES!AQ:AQ,"sim"))</f>
        <v/>
      </c>
      <c r="E15" s="28" t="str">
        <f>IF(C15="","",COUNTIFS(ATIVIDADES!J:J,EMPRESAS!C15,ATIVIDADES!P:P,EMPRESAS!$C$4,ATIVIDADES!AQ:AQ,"não"))</f>
        <v/>
      </c>
      <c r="F15" s="28">
        <f>_xlfn.XLOOKUP(C15,BASE_AGENDOR[Empresa relacionada],BASE_AGENDOR[Categoria],"")</f>
        <v>0</v>
      </c>
      <c r="G15" s="26" t="str">
        <f ca="1">IF(COUNTIFS(back!G:G,EMPRESAS!C15)=0,"","Sim")</f>
        <v/>
      </c>
      <c r="H15" s="28" t="str">
        <f ca="1">IF(COUNTIFS(back!H:H,EMPRESAS!C15)=0,"","Sim")</f>
        <v/>
      </c>
      <c r="I15" s="28" t="str">
        <f ca="1">IF(COUNTIFS(back!I:I,EMPRESAS!C15)=0,"","Sim")</f>
        <v/>
      </c>
      <c r="J15" s="28" t="str">
        <f>IF(C15="","",_xlfn.XLOOKUP(C15,NEGOCIOS!D:D,NEGOCIOS!N:N))</f>
        <v/>
      </c>
      <c r="K15" s="28" t="str">
        <f>IF(_xlfn.XLOOKUP(C15,NEGOCIOS!D:D,NEGOCIOS!Q:Q,"")=0,"",_xlfn.XLOOKUP(C15,NEGOCIOS!D:D,NEGOCIOS!Q:Q,""))</f>
        <v/>
      </c>
      <c r="L15" s="29" t="str">
        <f>IF(C15="","-",_xlfn.XLOOKUP(C15,ATIVIDADES!J:J,ATIVIDADES!K:K,"-"))</f>
        <v>-</v>
      </c>
    </row>
    <row r="16" spans="2:12" x14ac:dyDescent="0.25">
      <c r="B16" s="3">
        <v>7</v>
      </c>
      <c r="C16" s="14"/>
      <c r="D16" s="4" t="str">
        <f>IF(C16="","",COUNTIFS(ATIVIDADES!J:J,EMPRESAS!C16,ATIVIDADES!P:P,EMPRESAS!$C$4,ATIVIDADES!AQ:AQ,"sim"))</f>
        <v/>
      </c>
      <c r="E16" s="4" t="str">
        <f>IF(C16="","",COUNTIFS(ATIVIDADES!J:J,EMPRESAS!C16,ATIVIDADES!P:P,EMPRESAS!$C$4,ATIVIDADES!AQ:AQ,"não"))</f>
        <v/>
      </c>
      <c r="F16" s="4">
        <f>_xlfn.XLOOKUP(C16,BASE_AGENDOR[Empresa relacionada],BASE_AGENDOR[Categoria],"")</f>
        <v>0</v>
      </c>
      <c r="G16" s="3" t="str">
        <f ca="1">IF(COUNTIFS(back!G:G,EMPRESAS!C16)=0,"","Sim")</f>
        <v/>
      </c>
      <c r="H16" s="4" t="str">
        <f ca="1">IF(COUNTIFS(back!H:H,EMPRESAS!C16)=0,"","Sim")</f>
        <v/>
      </c>
      <c r="I16" s="4" t="str">
        <f ca="1">IF(COUNTIFS(back!I:I,EMPRESAS!C16)=0,"","Sim")</f>
        <v/>
      </c>
      <c r="J16" s="4" t="str">
        <f>IF(C16="","",_xlfn.XLOOKUP(C16,NEGOCIOS!D:D,NEGOCIOS!N:N))</f>
        <v/>
      </c>
      <c r="K16" s="4" t="str">
        <f>IF(_xlfn.XLOOKUP(C16,NEGOCIOS!D:D,NEGOCIOS!Q:Q,"")=0,"",_xlfn.XLOOKUP(C16,NEGOCIOS!D:D,NEGOCIOS!Q:Q,""))</f>
        <v/>
      </c>
      <c r="L16" s="5" t="str">
        <f>IF(C16="","-",_xlfn.XLOOKUP(C16,ATIVIDADES!J:J,ATIVIDADES!K:K,"-"))</f>
        <v>-</v>
      </c>
    </row>
    <row r="17" spans="2:12" x14ac:dyDescent="0.25">
      <c r="B17" s="26">
        <v>8</v>
      </c>
      <c r="C17" s="27"/>
      <c r="D17" s="28" t="str">
        <f>IF(C17="","",COUNTIFS(ATIVIDADES!J:J,EMPRESAS!C17,ATIVIDADES!P:P,EMPRESAS!$C$4,ATIVIDADES!AQ:AQ,"sim"))</f>
        <v/>
      </c>
      <c r="E17" s="28" t="str">
        <f>IF(C17="","",COUNTIFS(ATIVIDADES!J:J,EMPRESAS!C17,ATIVIDADES!P:P,EMPRESAS!$C$4,ATIVIDADES!AQ:AQ,"não"))</f>
        <v/>
      </c>
      <c r="F17" s="28">
        <f>_xlfn.XLOOKUP(C17,BASE_AGENDOR[Empresa relacionada],BASE_AGENDOR[Categoria],"")</f>
        <v>0</v>
      </c>
      <c r="G17" s="26" t="str">
        <f ca="1">IF(COUNTIFS(back!G:G,EMPRESAS!C17)=0,"","Sim")</f>
        <v/>
      </c>
      <c r="H17" s="28" t="str">
        <f ca="1">IF(COUNTIFS(back!H:H,EMPRESAS!C17)=0,"","Sim")</f>
        <v/>
      </c>
      <c r="I17" s="28" t="str">
        <f ca="1">IF(COUNTIFS(back!I:I,EMPRESAS!C17)=0,"","Sim")</f>
        <v/>
      </c>
      <c r="J17" s="28" t="str">
        <f>IF(C17="","",_xlfn.XLOOKUP(C17,NEGOCIOS!D:D,NEGOCIOS!N:N))</f>
        <v/>
      </c>
      <c r="K17" s="28" t="str">
        <f>IF(_xlfn.XLOOKUP(C17,NEGOCIOS!D:D,NEGOCIOS!Q:Q,"")=0,"",_xlfn.XLOOKUP(C17,NEGOCIOS!D:D,NEGOCIOS!Q:Q,""))</f>
        <v/>
      </c>
      <c r="L17" s="29" t="str">
        <f>IF(C17="","-",_xlfn.XLOOKUP(C17,ATIVIDADES!J:J,ATIVIDADES!K:K,"-"))</f>
        <v>-</v>
      </c>
    </row>
    <row r="18" spans="2:12" x14ac:dyDescent="0.25">
      <c r="B18" s="3">
        <v>9</v>
      </c>
      <c r="C18" s="14"/>
      <c r="D18" s="4" t="str">
        <f>IF(C18="","",COUNTIFS(ATIVIDADES!J:J,EMPRESAS!C18,ATIVIDADES!P:P,EMPRESAS!$C$4,ATIVIDADES!AQ:AQ,"sim"))</f>
        <v/>
      </c>
      <c r="E18" s="4" t="str">
        <f>IF(C18="","",COUNTIFS(ATIVIDADES!J:J,EMPRESAS!C18,ATIVIDADES!P:P,EMPRESAS!$C$4,ATIVIDADES!AQ:AQ,"não"))</f>
        <v/>
      </c>
      <c r="F18" s="4">
        <f>_xlfn.XLOOKUP(C18,BASE_AGENDOR[Empresa relacionada],BASE_AGENDOR[Categoria],"")</f>
        <v>0</v>
      </c>
      <c r="G18" s="3" t="str">
        <f ca="1">IF(COUNTIFS(back!G:G,EMPRESAS!C18)=0,"","Sim")</f>
        <v/>
      </c>
      <c r="H18" s="4" t="str">
        <f ca="1">IF(COUNTIFS(back!H:H,EMPRESAS!C18)=0,"","Sim")</f>
        <v/>
      </c>
      <c r="I18" s="4" t="str">
        <f ca="1">IF(COUNTIFS(back!I:I,EMPRESAS!C18)=0,"","Sim")</f>
        <v/>
      </c>
      <c r="J18" s="4" t="str">
        <f>IF(C18="","",_xlfn.XLOOKUP(C18,NEGOCIOS!D:D,NEGOCIOS!N:N))</f>
        <v/>
      </c>
      <c r="K18" s="4" t="str">
        <f>IF(_xlfn.XLOOKUP(C18,NEGOCIOS!D:D,NEGOCIOS!Q:Q,"")=0,"",_xlfn.XLOOKUP(C18,NEGOCIOS!D:D,NEGOCIOS!Q:Q,""))</f>
        <v/>
      </c>
      <c r="L18" s="5" t="str">
        <f>IF(C18="","-",_xlfn.XLOOKUP(C18,ATIVIDADES!J:J,ATIVIDADES!K:K,"-"))</f>
        <v>-</v>
      </c>
    </row>
    <row r="19" spans="2:12" x14ac:dyDescent="0.25">
      <c r="B19" s="26">
        <v>10</v>
      </c>
      <c r="C19" s="27"/>
      <c r="D19" s="28" t="str">
        <f>IF(C19="","",COUNTIFS(ATIVIDADES!J:J,EMPRESAS!C19,ATIVIDADES!P:P,EMPRESAS!$C$4,ATIVIDADES!AQ:AQ,"sim"))</f>
        <v/>
      </c>
      <c r="E19" s="28" t="str">
        <f>IF(C19="","",COUNTIFS(ATIVIDADES!J:J,EMPRESAS!C19,ATIVIDADES!P:P,EMPRESAS!$C$4,ATIVIDADES!AQ:AQ,"não"))</f>
        <v/>
      </c>
      <c r="F19" s="28">
        <f>_xlfn.XLOOKUP(C19,BASE_AGENDOR[Empresa relacionada],BASE_AGENDOR[Categoria],"")</f>
        <v>0</v>
      </c>
      <c r="G19" s="26" t="str">
        <f ca="1">IF(COUNTIFS(back!G:G,EMPRESAS!C19)=0,"","Sim")</f>
        <v/>
      </c>
      <c r="H19" s="28" t="str">
        <f ca="1">IF(COUNTIFS(back!H:H,EMPRESAS!C19)=0,"","Sim")</f>
        <v/>
      </c>
      <c r="I19" s="28" t="str">
        <f ca="1">IF(COUNTIFS(back!I:I,EMPRESAS!C19)=0,"","Sim")</f>
        <v/>
      </c>
      <c r="J19" s="28" t="str">
        <f>IF(C19="","",_xlfn.XLOOKUP(C19,NEGOCIOS!D:D,NEGOCIOS!N:N))</f>
        <v/>
      </c>
      <c r="K19" s="28" t="str">
        <f>IF(_xlfn.XLOOKUP(C19,NEGOCIOS!D:D,NEGOCIOS!Q:Q,"")=0,"",_xlfn.XLOOKUP(C19,NEGOCIOS!D:D,NEGOCIOS!Q:Q,""))</f>
        <v/>
      </c>
      <c r="L19" s="29" t="str">
        <f>IF(C19="","-",_xlfn.XLOOKUP(C19,ATIVIDADES!J:J,ATIVIDADES!K:K,"-"))</f>
        <v>-</v>
      </c>
    </row>
    <row r="20" spans="2:12" x14ac:dyDescent="0.25">
      <c r="B20" s="3">
        <v>11</v>
      </c>
      <c r="C20" s="14"/>
      <c r="D20" s="4" t="str">
        <f>IF(C20="","",COUNTIFS(ATIVIDADES!J:J,EMPRESAS!C20,ATIVIDADES!P:P,EMPRESAS!$C$4,ATIVIDADES!AQ:AQ,"sim"))</f>
        <v/>
      </c>
      <c r="E20" s="4" t="str">
        <f>IF(C20="","",COUNTIFS(ATIVIDADES!J:J,EMPRESAS!C20,ATIVIDADES!P:P,EMPRESAS!$C$4,ATIVIDADES!AQ:AQ,"não"))</f>
        <v/>
      </c>
      <c r="F20" s="4">
        <f>_xlfn.XLOOKUP(C20,BASE_AGENDOR[Empresa relacionada],BASE_AGENDOR[Categoria],"")</f>
        <v>0</v>
      </c>
      <c r="G20" s="3" t="str">
        <f ca="1">IF(COUNTIFS(back!G:G,EMPRESAS!C20)=0,"","Sim")</f>
        <v/>
      </c>
      <c r="H20" s="4" t="str">
        <f ca="1">IF(COUNTIFS(back!H:H,EMPRESAS!C20)=0,"","Sim")</f>
        <v/>
      </c>
      <c r="I20" s="4" t="str">
        <f ca="1">IF(COUNTIFS(back!I:I,EMPRESAS!C20)=0,"","Sim")</f>
        <v/>
      </c>
      <c r="J20" s="4" t="str">
        <f>IF(C20="","",_xlfn.XLOOKUP(C20,NEGOCIOS!D:D,NEGOCIOS!N:N))</f>
        <v/>
      </c>
      <c r="K20" s="4" t="str">
        <f>IF(_xlfn.XLOOKUP(C20,NEGOCIOS!D:D,NEGOCIOS!Q:Q,"")=0,"",_xlfn.XLOOKUP(C20,NEGOCIOS!D:D,NEGOCIOS!Q:Q,""))</f>
        <v/>
      </c>
      <c r="L20" s="5" t="str">
        <f>IF(C20="","-",_xlfn.XLOOKUP(C20,ATIVIDADES!J:J,ATIVIDADES!K:K,"-"))</f>
        <v>-</v>
      </c>
    </row>
    <row r="21" spans="2:12" x14ac:dyDescent="0.25">
      <c r="B21" s="26">
        <v>12</v>
      </c>
      <c r="C21" s="27"/>
      <c r="D21" s="28" t="str">
        <f>IF(C21="","",COUNTIFS(ATIVIDADES!J:J,EMPRESAS!C21,ATIVIDADES!P:P,EMPRESAS!$C$4,ATIVIDADES!AQ:AQ,"sim"))</f>
        <v/>
      </c>
      <c r="E21" s="28" t="str">
        <f>IF(C21="","",COUNTIFS(ATIVIDADES!J:J,EMPRESAS!C21,ATIVIDADES!P:P,EMPRESAS!$C$4,ATIVIDADES!AQ:AQ,"não"))</f>
        <v/>
      </c>
      <c r="F21" s="28">
        <f>_xlfn.XLOOKUP(C21,BASE_AGENDOR[Empresa relacionada],BASE_AGENDOR[Categoria],"")</f>
        <v>0</v>
      </c>
      <c r="G21" s="26" t="str">
        <f ca="1">IF(COUNTIFS(back!G:G,EMPRESAS!C21)=0,"","Sim")</f>
        <v/>
      </c>
      <c r="H21" s="28" t="str">
        <f ca="1">IF(COUNTIFS(back!H:H,EMPRESAS!C21)=0,"","Sim")</f>
        <v/>
      </c>
      <c r="I21" s="28" t="str">
        <f ca="1">IF(COUNTIFS(back!I:I,EMPRESAS!C21)=0,"","Sim")</f>
        <v/>
      </c>
      <c r="J21" s="28" t="str">
        <f>IF(C21="","",_xlfn.XLOOKUP(C21,NEGOCIOS!D:D,NEGOCIOS!N:N))</f>
        <v/>
      </c>
      <c r="K21" s="28" t="str">
        <f>IF(_xlfn.XLOOKUP(C21,NEGOCIOS!D:D,NEGOCIOS!Q:Q,"")=0,"",_xlfn.XLOOKUP(C21,NEGOCIOS!D:D,NEGOCIOS!Q:Q,""))</f>
        <v/>
      </c>
      <c r="L21" s="29" t="str">
        <f>IF(C21="","-",_xlfn.XLOOKUP(C21,ATIVIDADES!J:J,ATIVIDADES!K:K,"-"))</f>
        <v>-</v>
      </c>
    </row>
    <row r="22" spans="2:12" x14ac:dyDescent="0.25">
      <c r="B22" s="3">
        <v>13</v>
      </c>
      <c r="C22" s="14"/>
      <c r="D22" s="4" t="str">
        <f>IF(C22="","",COUNTIFS(ATIVIDADES!J:J,EMPRESAS!C22,ATIVIDADES!P:P,EMPRESAS!$C$4,ATIVIDADES!AQ:AQ,"sim"))</f>
        <v/>
      </c>
      <c r="E22" s="4" t="str">
        <f>IF(C22="","",COUNTIFS(ATIVIDADES!J:J,EMPRESAS!C22,ATIVIDADES!P:P,EMPRESAS!$C$4,ATIVIDADES!AQ:AQ,"não"))</f>
        <v/>
      </c>
      <c r="F22" s="4">
        <f>_xlfn.XLOOKUP(C22,BASE_AGENDOR[Empresa relacionada],BASE_AGENDOR[Categoria],"")</f>
        <v>0</v>
      </c>
      <c r="G22" s="3" t="str">
        <f ca="1">IF(COUNTIFS(back!G:G,EMPRESAS!C22)=0,"","Sim")</f>
        <v/>
      </c>
      <c r="H22" s="4" t="str">
        <f ca="1">IF(COUNTIFS(back!H:H,EMPRESAS!C22)=0,"","Sim")</f>
        <v/>
      </c>
      <c r="I22" s="4" t="str">
        <f ca="1">IF(COUNTIFS(back!I:I,EMPRESAS!C22)=0,"","Sim")</f>
        <v/>
      </c>
      <c r="J22" s="4" t="str">
        <f>IF(C22="","",_xlfn.XLOOKUP(C22,NEGOCIOS!D:D,NEGOCIOS!N:N))</f>
        <v/>
      </c>
      <c r="K22" s="4" t="str">
        <f>IF(_xlfn.XLOOKUP(C22,NEGOCIOS!D:D,NEGOCIOS!Q:Q,"")=0,"",_xlfn.XLOOKUP(C22,NEGOCIOS!D:D,NEGOCIOS!Q:Q,""))</f>
        <v/>
      </c>
      <c r="L22" s="5" t="str">
        <f>IF(C22="","-",_xlfn.XLOOKUP(C22,ATIVIDADES!J:J,ATIVIDADES!K:K,"-"))</f>
        <v>-</v>
      </c>
    </row>
    <row r="23" spans="2:12" x14ac:dyDescent="0.25">
      <c r="B23" s="26">
        <v>14</v>
      </c>
      <c r="C23" s="27"/>
      <c r="D23" s="28" t="str">
        <f>IF(C23="","",COUNTIFS(ATIVIDADES!J:J,EMPRESAS!C23,ATIVIDADES!P:P,EMPRESAS!$C$4,ATIVIDADES!AQ:AQ,"sim"))</f>
        <v/>
      </c>
      <c r="E23" s="28" t="str">
        <f>IF(C23="","",COUNTIFS(ATIVIDADES!J:J,EMPRESAS!C23,ATIVIDADES!P:P,EMPRESAS!$C$4,ATIVIDADES!AQ:AQ,"não"))</f>
        <v/>
      </c>
      <c r="F23" s="28">
        <f>_xlfn.XLOOKUP(C23,BASE_AGENDOR[Empresa relacionada],BASE_AGENDOR[Categoria],"")</f>
        <v>0</v>
      </c>
      <c r="G23" s="26" t="str">
        <f ca="1">IF(COUNTIFS(back!G:G,EMPRESAS!C23)=0,"","Sim")</f>
        <v/>
      </c>
      <c r="H23" s="28" t="str">
        <f ca="1">IF(COUNTIFS(back!H:H,EMPRESAS!C23)=0,"","Sim")</f>
        <v/>
      </c>
      <c r="I23" s="28" t="str">
        <f ca="1">IF(COUNTIFS(back!I:I,EMPRESAS!C23)=0,"","Sim")</f>
        <v/>
      </c>
      <c r="J23" s="28" t="str">
        <f>IF(C23="","",_xlfn.XLOOKUP(C23,NEGOCIOS!D:D,NEGOCIOS!N:N))</f>
        <v/>
      </c>
      <c r="K23" s="28" t="str">
        <f>IF(_xlfn.XLOOKUP(C23,NEGOCIOS!D:D,NEGOCIOS!Q:Q,"")=0,"",_xlfn.XLOOKUP(C23,NEGOCIOS!D:D,NEGOCIOS!Q:Q,""))</f>
        <v/>
      </c>
      <c r="L23" s="29" t="str">
        <f>IF(C23="","-",_xlfn.XLOOKUP(C23,ATIVIDADES!J:J,ATIVIDADES!K:K,"-"))</f>
        <v>-</v>
      </c>
    </row>
    <row r="24" spans="2:12" x14ac:dyDescent="0.25">
      <c r="B24" s="3">
        <v>15</v>
      </c>
      <c r="C24" s="14"/>
      <c r="D24" s="4" t="str">
        <f>IF(C24="","",COUNTIFS(ATIVIDADES!J:J,EMPRESAS!C24,ATIVIDADES!P:P,EMPRESAS!$C$4,ATIVIDADES!AQ:AQ,"sim"))</f>
        <v/>
      </c>
      <c r="E24" s="4" t="str">
        <f>IF(C24="","",COUNTIFS(ATIVIDADES!J:J,EMPRESAS!C24,ATIVIDADES!P:P,EMPRESAS!$C$4,ATIVIDADES!AQ:AQ,"não"))</f>
        <v/>
      </c>
      <c r="F24" s="4">
        <f>_xlfn.XLOOKUP(C24,BASE_AGENDOR[Empresa relacionada],BASE_AGENDOR[Categoria],"")</f>
        <v>0</v>
      </c>
      <c r="G24" s="3" t="str">
        <f ca="1">IF(COUNTIFS(back!G:G,EMPRESAS!C24)=0,"","Sim")</f>
        <v/>
      </c>
      <c r="H24" s="4" t="str">
        <f ca="1">IF(COUNTIFS(back!H:H,EMPRESAS!C24)=0,"","Sim")</f>
        <v/>
      </c>
      <c r="I24" s="4" t="str">
        <f ca="1">IF(COUNTIFS(back!I:I,EMPRESAS!C24)=0,"","Sim")</f>
        <v/>
      </c>
      <c r="J24" s="4" t="str">
        <f>IF(C24="","",_xlfn.XLOOKUP(C24,NEGOCIOS!D:D,NEGOCIOS!N:N))</f>
        <v/>
      </c>
      <c r="K24" s="4" t="str">
        <f>IF(_xlfn.XLOOKUP(C24,NEGOCIOS!D:D,NEGOCIOS!Q:Q,"")=0,"",_xlfn.XLOOKUP(C24,NEGOCIOS!D:D,NEGOCIOS!Q:Q,""))</f>
        <v/>
      </c>
      <c r="L24" s="5" t="str">
        <f>IF(C24="","-",_xlfn.XLOOKUP(C24,ATIVIDADES!J:J,ATIVIDADES!K:K,"-"))</f>
        <v>-</v>
      </c>
    </row>
    <row r="25" spans="2:12" x14ac:dyDescent="0.25">
      <c r="B25" s="26">
        <v>16</v>
      </c>
      <c r="C25" s="27"/>
      <c r="D25" s="28" t="str">
        <f>IF(C25="","",COUNTIFS(ATIVIDADES!J:J,EMPRESAS!C25,ATIVIDADES!P:P,EMPRESAS!$C$4,ATIVIDADES!AQ:AQ,"sim"))</f>
        <v/>
      </c>
      <c r="E25" s="28" t="str">
        <f>IF(C25="","",COUNTIFS(ATIVIDADES!J:J,EMPRESAS!C25,ATIVIDADES!P:P,EMPRESAS!$C$4,ATIVIDADES!AQ:AQ,"não"))</f>
        <v/>
      </c>
      <c r="F25" s="28">
        <f>_xlfn.XLOOKUP(C25,BASE_AGENDOR[Empresa relacionada],BASE_AGENDOR[Categoria],"")</f>
        <v>0</v>
      </c>
      <c r="G25" s="26" t="str">
        <f ca="1">IF(COUNTIFS(back!G:G,EMPRESAS!C25)=0,"","Sim")</f>
        <v/>
      </c>
      <c r="H25" s="28" t="str">
        <f ca="1">IF(COUNTIFS(back!H:H,EMPRESAS!C25)=0,"","Sim")</f>
        <v/>
      </c>
      <c r="I25" s="28" t="str">
        <f ca="1">IF(COUNTIFS(back!I:I,EMPRESAS!C25)=0,"","Sim")</f>
        <v/>
      </c>
      <c r="J25" s="28" t="str">
        <f>IF(C25="","",_xlfn.XLOOKUP(C25,NEGOCIOS!D:D,NEGOCIOS!N:N))</f>
        <v/>
      </c>
      <c r="K25" s="28" t="str">
        <f>IF(_xlfn.XLOOKUP(C25,NEGOCIOS!D:D,NEGOCIOS!Q:Q,"")=0,"",_xlfn.XLOOKUP(C25,NEGOCIOS!D:D,NEGOCIOS!Q:Q,""))</f>
        <v/>
      </c>
      <c r="L25" s="29" t="str">
        <f>IF(C25="","-",_xlfn.XLOOKUP(C25,ATIVIDADES!J:J,ATIVIDADES!K:K,"-"))</f>
        <v>-</v>
      </c>
    </row>
    <row r="26" spans="2:12" x14ac:dyDescent="0.25">
      <c r="B26" s="3">
        <v>17</v>
      </c>
      <c r="C26" s="14"/>
      <c r="D26" s="4" t="str">
        <f>IF(C26="","",COUNTIFS(ATIVIDADES!J:J,EMPRESAS!C26,ATIVIDADES!P:P,EMPRESAS!$C$4,ATIVIDADES!AQ:AQ,"sim"))</f>
        <v/>
      </c>
      <c r="E26" s="4" t="str">
        <f>IF(C26="","",COUNTIFS(ATIVIDADES!J:J,EMPRESAS!C26,ATIVIDADES!P:P,EMPRESAS!$C$4,ATIVIDADES!AQ:AQ,"não"))</f>
        <v/>
      </c>
      <c r="F26" s="4">
        <f>_xlfn.XLOOKUP(C26,BASE_AGENDOR[Empresa relacionada],BASE_AGENDOR[Categoria],"")</f>
        <v>0</v>
      </c>
      <c r="G26" s="3" t="str">
        <f ca="1">IF(COUNTIFS(back!G:G,EMPRESAS!C26)=0,"","Sim")</f>
        <v/>
      </c>
      <c r="H26" s="4" t="str">
        <f ca="1">IF(COUNTIFS(back!H:H,EMPRESAS!C26)=0,"","Sim")</f>
        <v/>
      </c>
      <c r="I26" s="4" t="str">
        <f ca="1">IF(COUNTIFS(back!I:I,EMPRESAS!C26)=0,"","Sim")</f>
        <v/>
      </c>
      <c r="J26" s="4" t="str">
        <f>IF(C26="","",_xlfn.XLOOKUP(C26,NEGOCIOS!D:D,NEGOCIOS!N:N))</f>
        <v/>
      </c>
      <c r="K26" s="4" t="str">
        <f>IF(_xlfn.XLOOKUP(C26,NEGOCIOS!D:D,NEGOCIOS!Q:Q,"")=0,"",_xlfn.XLOOKUP(C26,NEGOCIOS!D:D,NEGOCIOS!Q:Q,""))</f>
        <v/>
      </c>
      <c r="L26" s="5" t="str">
        <f>IF(C26="","-",_xlfn.XLOOKUP(C26,ATIVIDADES!J:J,ATIVIDADES!K:K,"-"))</f>
        <v>-</v>
      </c>
    </row>
    <row r="27" spans="2:12" x14ac:dyDescent="0.25">
      <c r="B27" s="26">
        <v>18</v>
      </c>
      <c r="C27" s="27"/>
      <c r="D27" s="28" t="str">
        <f>IF(C27="","",COUNTIFS(ATIVIDADES!J:J,EMPRESAS!C27,ATIVIDADES!P:P,EMPRESAS!$C$4,ATIVIDADES!AQ:AQ,"sim"))</f>
        <v/>
      </c>
      <c r="E27" s="28" t="str">
        <f>IF(C27="","",COUNTIFS(ATIVIDADES!J:J,EMPRESAS!C27,ATIVIDADES!P:P,EMPRESAS!$C$4,ATIVIDADES!AQ:AQ,"não"))</f>
        <v/>
      </c>
      <c r="F27" s="28">
        <f>_xlfn.XLOOKUP(C27,BASE_AGENDOR[Empresa relacionada],BASE_AGENDOR[Categoria],"")</f>
        <v>0</v>
      </c>
      <c r="G27" s="26" t="str">
        <f ca="1">IF(COUNTIFS(back!G:G,EMPRESAS!C27)=0,"","Sim")</f>
        <v/>
      </c>
      <c r="H27" s="28" t="str">
        <f ca="1">IF(COUNTIFS(back!H:H,EMPRESAS!C27)=0,"","Sim")</f>
        <v/>
      </c>
      <c r="I27" s="28" t="str">
        <f ca="1">IF(COUNTIFS(back!I:I,EMPRESAS!C27)=0,"","Sim")</f>
        <v/>
      </c>
      <c r="J27" s="28" t="str">
        <f>IF(C27="","",_xlfn.XLOOKUP(C27,NEGOCIOS!D:D,NEGOCIOS!N:N))</f>
        <v/>
      </c>
      <c r="K27" s="28" t="str">
        <f>IF(_xlfn.XLOOKUP(C27,NEGOCIOS!D:D,NEGOCIOS!Q:Q,"")=0,"",_xlfn.XLOOKUP(C27,NEGOCIOS!D:D,NEGOCIOS!Q:Q,""))</f>
        <v/>
      </c>
      <c r="L27" s="29" t="str">
        <f>IF(C27="","-",_xlfn.XLOOKUP(C27,ATIVIDADES!J:J,ATIVIDADES!K:K,"-"))</f>
        <v>-</v>
      </c>
    </row>
    <row r="28" spans="2:12" x14ac:dyDescent="0.25">
      <c r="B28" s="3">
        <v>19</v>
      </c>
      <c r="C28" s="14"/>
      <c r="D28" s="4" t="str">
        <f>IF(C28="","",COUNTIFS(ATIVIDADES!J:J,EMPRESAS!C28,ATIVIDADES!P:P,EMPRESAS!$C$4,ATIVIDADES!AQ:AQ,"sim"))</f>
        <v/>
      </c>
      <c r="E28" s="4" t="str">
        <f>IF(C28="","",COUNTIFS(ATIVIDADES!J:J,EMPRESAS!C28,ATIVIDADES!P:P,EMPRESAS!$C$4,ATIVIDADES!AQ:AQ,"não"))</f>
        <v/>
      </c>
      <c r="F28" s="4">
        <f>_xlfn.XLOOKUP(C28,BASE_AGENDOR[Empresa relacionada],BASE_AGENDOR[Categoria],"")</f>
        <v>0</v>
      </c>
      <c r="G28" s="3" t="str">
        <f ca="1">IF(COUNTIFS(back!G:G,EMPRESAS!C28)=0,"","Sim")</f>
        <v/>
      </c>
      <c r="H28" s="4" t="str">
        <f ca="1">IF(COUNTIFS(back!H:H,EMPRESAS!C28)=0,"","Sim")</f>
        <v/>
      </c>
      <c r="I28" s="4" t="str">
        <f ca="1">IF(COUNTIFS(back!I:I,EMPRESAS!C28)=0,"","Sim")</f>
        <v/>
      </c>
      <c r="J28" s="4" t="str">
        <f>IF(C28="","",_xlfn.XLOOKUP(C28,NEGOCIOS!D:D,NEGOCIOS!N:N))</f>
        <v/>
      </c>
      <c r="K28" s="4" t="str">
        <f>IF(_xlfn.XLOOKUP(C28,NEGOCIOS!D:D,NEGOCIOS!Q:Q,"")=0,"",_xlfn.XLOOKUP(C28,NEGOCIOS!D:D,NEGOCIOS!Q:Q,""))</f>
        <v/>
      </c>
      <c r="L28" s="5" t="str">
        <f>IF(C28="","-",_xlfn.XLOOKUP(C28,ATIVIDADES!J:J,ATIVIDADES!K:K,"-"))</f>
        <v>-</v>
      </c>
    </row>
    <row r="29" spans="2:12" x14ac:dyDescent="0.25">
      <c r="B29" s="26">
        <v>20</v>
      </c>
      <c r="C29" s="27"/>
      <c r="D29" s="28" t="str">
        <f>IF(C29="","",COUNTIFS(ATIVIDADES!J:J,EMPRESAS!C29,ATIVIDADES!P:P,EMPRESAS!$C$4,ATIVIDADES!AQ:AQ,"sim"))</f>
        <v/>
      </c>
      <c r="E29" s="28" t="str">
        <f>IF(C29="","",COUNTIFS(ATIVIDADES!J:J,EMPRESAS!C29,ATIVIDADES!P:P,EMPRESAS!$C$4,ATIVIDADES!AQ:AQ,"não"))</f>
        <v/>
      </c>
      <c r="F29" s="28">
        <f>_xlfn.XLOOKUP(C29,BASE_AGENDOR[Empresa relacionada],BASE_AGENDOR[Categoria],"")</f>
        <v>0</v>
      </c>
      <c r="G29" s="26" t="str">
        <f ca="1">IF(COUNTIFS(back!G:G,EMPRESAS!C29)=0,"","Sim")</f>
        <v/>
      </c>
      <c r="H29" s="28" t="str">
        <f ca="1">IF(COUNTIFS(back!H:H,EMPRESAS!C29)=0,"","Sim")</f>
        <v/>
      </c>
      <c r="I29" s="28" t="str">
        <f ca="1">IF(COUNTIFS(back!I:I,EMPRESAS!C29)=0,"","Sim")</f>
        <v/>
      </c>
      <c r="J29" s="28" t="str">
        <f>IF(C29="","",_xlfn.XLOOKUP(C29,NEGOCIOS!D:D,NEGOCIOS!N:N))</f>
        <v/>
      </c>
      <c r="K29" s="28" t="str">
        <f>IF(_xlfn.XLOOKUP(C29,NEGOCIOS!D:D,NEGOCIOS!Q:Q,"")=0,"",_xlfn.XLOOKUP(C29,NEGOCIOS!D:D,NEGOCIOS!Q:Q,""))</f>
        <v/>
      </c>
      <c r="L29" s="29" t="str">
        <f>IF(C29="","-",_xlfn.XLOOKUP(C29,ATIVIDADES!J:J,ATIVIDADES!K:K,"-"))</f>
        <v>-</v>
      </c>
    </row>
    <row r="30" spans="2:12" x14ac:dyDescent="0.25">
      <c r="B30" s="3">
        <v>21</v>
      </c>
      <c r="C30" s="14"/>
      <c r="D30" s="4" t="str">
        <f>IF(C30="","",COUNTIFS(ATIVIDADES!J:J,EMPRESAS!C30,ATIVIDADES!P:P,EMPRESAS!$C$4,ATIVIDADES!AQ:AQ,"sim"))</f>
        <v/>
      </c>
      <c r="E30" s="4" t="str">
        <f>IF(C30="","",COUNTIFS(ATIVIDADES!J:J,EMPRESAS!C30,ATIVIDADES!P:P,EMPRESAS!$C$4,ATIVIDADES!AQ:AQ,"não"))</f>
        <v/>
      </c>
      <c r="F30" s="4">
        <f>_xlfn.XLOOKUP(C30,BASE_AGENDOR[Empresa relacionada],BASE_AGENDOR[Categoria],"")</f>
        <v>0</v>
      </c>
      <c r="G30" s="3" t="str">
        <f ca="1">IF(COUNTIFS(back!G:G,EMPRESAS!C30)=0,"","Sim")</f>
        <v/>
      </c>
      <c r="H30" s="4" t="str">
        <f ca="1">IF(COUNTIFS(back!H:H,EMPRESAS!C30)=0,"","Sim")</f>
        <v/>
      </c>
      <c r="I30" s="4" t="str">
        <f ca="1">IF(COUNTIFS(back!I:I,EMPRESAS!C30)=0,"","Sim")</f>
        <v/>
      </c>
      <c r="J30" s="4" t="str">
        <f>IF(C30="","",_xlfn.XLOOKUP(C30,NEGOCIOS!D:D,NEGOCIOS!N:N))</f>
        <v/>
      </c>
      <c r="K30" s="4" t="str">
        <f>IF(_xlfn.XLOOKUP(C30,NEGOCIOS!D:D,NEGOCIOS!Q:Q,"")=0,"",_xlfn.XLOOKUP(C30,NEGOCIOS!D:D,NEGOCIOS!Q:Q,""))</f>
        <v/>
      </c>
      <c r="L30" s="5" t="str">
        <f>IF(C30="","-",_xlfn.XLOOKUP(C30,ATIVIDADES!J:J,ATIVIDADES!K:K,"-"))</f>
        <v>-</v>
      </c>
    </row>
    <row r="31" spans="2:12" x14ac:dyDescent="0.25">
      <c r="B31" s="26">
        <v>22</v>
      </c>
      <c r="C31" s="27"/>
      <c r="D31" s="28" t="str">
        <f>IF(C31="","",COUNTIFS(ATIVIDADES!J:J,EMPRESAS!C31,ATIVIDADES!P:P,EMPRESAS!$C$4,ATIVIDADES!AQ:AQ,"sim"))</f>
        <v/>
      </c>
      <c r="E31" s="28" t="str">
        <f>IF(C31="","",COUNTIFS(ATIVIDADES!J:J,EMPRESAS!C31,ATIVIDADES!P:P,EMPRESAS!$C$4,ATIVIDADES!AQ:AQ,"não"))</f>
        <v/>
      </c>
      <c r="F31" s="28">
        <f>_xlfn.XLOOKUP(C31,BASE_AGENDOR[Empresa relacionada],BASE_AGENDOR[Categoria],"")</f>
        <v>0</v>
      </c>
      <c r="G31" s="26" t="str">
        <f ca="1">IF(COUNTIFS(back!G:G,EMPRESAS!C31)=0,"","Sim")</f>
        <v/>
      </c>
      <c r="H31" s="28" t="str">
        <f ca="1">IF(COUNTIFS(back!H:H,EMPRESAS!C31)=0,"","Sim")</f>
        <v/>
      </c>
      <c r="I31" s="28" t="str">
        <f ca="1">IF(COUNTIFS(back!I:I,EMPRESAS!C31)=0,"","Sim")</f>
        <v/>
      </c>
      <c r="J31" s="28" t="str">
        <f>IF(C31="","",_xlfn.XLOOKUP(C31,NEGOCIOS!D:D,NEGOCIOS!N:N))</f>
        <v/>
      </c>
      <c r="K31" s="28" t="str">
        <f>IF(_xlfn.XLOOKUP(C31,NEGOCIOS!D:D,NEGOCIOS!Q:Q,"")=0,"",_xlfn.XLOOKUP(C31,NEGOCIOS!D:D,NEGOCIOS!Q:Q,""))</f>
        <v/>
      </c>
      <c r="L31" s="29" t="str">
        <f>IF(C31="","-",_xlfn.XLOOKUP(C31,ATIVIDADES!J:J,ATIVIDADES!K:K,"-"))</f>
        <v>-</v>
      </c>
    </row>
    <row r="32" spans="2:12" x14ac:dyDescent="0.25">
      <c r="B32" s="3">
        <v>23</v>
      </c>
      <c r="C32" s="14"/>
      <c r="D32" s="4" t="str">
        <f>IF(C32="","",COUNTIFS(ATIVIDADES!J:J,EMPRESAS!C32,ATIVIDADES!P:P,EMPRESAS!$C$4,ATIVIDADES!AQ:AQ,"sim"))</f>
        <v/>
      </c>
      <c r="E32" s="4" t="str">
        <f>IF(C32="","",COUNTIFS(ATIVIDADES!J:J,EMPRESAS!C32,ATIVIDADES!P:P,EMPRESAS!$C$4,ATIVIDADES!AQ:AQ,"não"))</f>
        <v/>
      </c>
      <c r="F32" s="4">
        <f>_xlfn.XLOOKUP(C32,BASE_AGENDOR[Empresa relacionada],BASE_AGENDOR[Categoria],"")</f>
        <v>0</v>
      </c>
      <c r="G32" s="3" t="str">
        <f ca="1">IF(COUNTIFS(back!G:G,EMPRESAS!C32)=0,"","Sim")</f>
        <v/>
      </c>
      <c r="H32" s="4" t="str">
        <f ca="1">IF(COUNTIFS(back!H:H,EMPRESAS!C32)=0,"","Sim")</f>
        <v/>
      </c>
      <c r="I32" s="4" t="str">
        <f ca="1">IF(COUNTIFS(back!I:I,EMPRESAS!C32)=0,"","Sim")</f>
        <v/>
      </c>
      <c r="J32" s="4" t="str">
        <f>IF(C32="","",_xlfn.XLOOKUP(C32,NEGOCIOS!D:D,NEGOCIOS!N:N))</f>
        <v/>
      </c>
      <c r="K32" s="4" t="str">
        <f>IF(_xlfn.XLOOKUP(C32,NEGOCIOS!D:D,NEGOCIOS!Q:Q,"")=0,"",_xlfn.XLOOKUP(C32,NEGOCIOS!D:D,NEGOCIOS!Q:Q,""))</f>
        <v/>
      </c>
      <c r="L32" s="5" t="str">
        <f>IF(C32="","-",_xlfn.XLOOKUP(C32,ATIVIDADES!J:J,ATIVIDADES!K:K,"-"))</f>
        <v>-</v>
      </c>
    </row>
    <row r="33" spans="2:12" x14ac:dyDescent="0.25">
      <c r="B33" s="26">
        <v>24</v>
      </c>
      <c r="C33" s="27"/>
      <c r="D33" s="28" t="str">
        <f>IF(C33="","",COUNTIFS(ATIVIDADES!J:J,EMPRESAS!C33,ATIVIDADES!P:P,EMPRESAS!$C$4,ATIVIDADES!AQ:AQ,"sim"))</f>
        <v/>
      </c>
      <c r="E33" s="28" t="str">
        <f>IF(C33="","",COUNTIFS(ATIVIDADES!J:J,EMPRESAS!C33,ATIVIDADES!P:P,EMPRESAS!$C$4,ATIVIDADES!AQ:AQ,"não"))</f>
        <v/>
      </c>
      <c r="F33" s="28">
        <f>_xlfn.XLOOKUP(C33,BASE_AGENDOR[Empresa relacionada],BASE_AGENDOR[Categoria],"")</f>
        <v>0</v>
      </c>
      <c r="G33" s="26" t="str">
        <f ca="1">IF(COUNTIFS(back!G:G,EMPRESAS!C33)=0,"","Sim")</f>
        <v/>
      </c>
      <c r="H33" s="28" t="str">
        <f ca="1">IF(COUNTIFS(back!H:H,EMPRESAS!C33)=0,"","Sim")</f>
        <v/>
      </c>
      <c r="I33" s="28" t="str">
        <f ca="1">IF(COUNTIFS(back!I:I,EMPRESAS!C33)=0,"","Sim")</f>
        <v/>
      </c>
      <c r="J33" s="28" t="str">
        <f>IF(C33="","",_xlfn.XLOOKUP(C33,NEGOCIOS!D:D,NEGOCIOS!N:N))</f>
        <v/>
      </c>
      <c r="K33" s="28" t="str">
        <f>IF(_xlfn.XLOOKUP(C33,NEGOCIOS!D:D,NEGOCIOS!Q:Q,"")=0,"",_xlfn.XLOOKUP(C33,NEGOCIOS!D:D,NEGOCIOS!Q:Q,""))</f>
        <v/>
      </c>
      <c r="L33" s="29" t="str">
        <f>IF(C33="","-",_xlfn.XLOOKUP(C33,ATIVIDADES!J:J,ATIVIDADES!K:K,"-"))</f>
        <v>-</v>
      </c>
    </row>
    <row r="34" spans="2:12" x14ac:dyDescent="0.25">
      <c r="B34" s="3">
        <v>25</v>
      </c>
      <c r="C34" s="14"/>
      <c r="D34" s="4" t="str">
        <f>IF(C34="","",COUNTIFS(ATIVIDADES!J:J,EMPRESAS!C34,ATIVIDADES!P:P,EMPRESAS!$C$4,ATIVIDADES!AQ:AQ,"sim"))</f>
        <v/>
      </c>
      <c r="E34" s="4" t="str">
        <f>IF(C34="","",COUNTIFS(ATIVIDADES!J:J,EMPRESAS!C34,ATIVIDADES!P:P,EMPRESAS!$C$4,ATIVIDADES!AQ:AQ,"não"))</f>
        <v/>
      </c>
      <c r="F34" s="4">
        <f>_xlfn.XLOOKUP(C34,BASE_AGENDOR[Empresa relacionada],BASE_AGENDOR[Categoria],"")</f>
        <v>0</v>
      </c>
      <c r="G34" s="3" t="str">
        <f ca="1">IF(COUNTIFS(back!G:G,EMPRESAS!C34)=0,"","Sim")</f>
        <v/>
      </c>
      <c r="H34" s="4" t="str">
        <f ca="1">IF(COUNTIFS(back!H:H,EMPRESAS!C34)=0,"","Sim")</f>
        <v/>
      </c>
      <c r="I34" s="4" t="str">
        <f ca="1">IF(COUNTIFS(back!I:I,EMPRESAS!C34)=0,"","Sim")</f>
        <v/>
      </c>
      <c r="J34" s="4" t="str">
        <f>IF(C34="","",_xlfn.XLOOKUP(C34,NEGOCIOS!D:D,NEGOCIOS!N:N))</f>
        <v/>
      </c>
      <c r="K34" s="4" t="str">
        <f>IF(_xlfn.XLOOKUP(C34,NEGOCIOS!D:D,NEGOCIOS!Q:Q,"")=0,"",_xlfn.XLOOKUP(C34,NEGOCIOS!D:D,NEGOCIOS!Q:Q,""))</f>
        <v/>
      </c>
      <c r="L34" s="5" t="str">
        <f>IF(C34="","-",_xlfn.XLOOKUP(C34,ATIVIDADES!J:J,ATIVIDADES!K:K,"-"))</f>
        <v>-</v>
      </c>
    </row>
    <row r="35" spans="2:12" x14ac:dyDescent="0.25">
      <c r="B35" s="26">
        <v>26</v>
      </c>
      <c r="C35" s="27"/>
      <c r="D35" s="28" t="str">
        <f>IF(C35="","",COUNTIFS(ATIVIDADES!J:J,EMPRESAS!C35,ATIVIDADES!P:P,EMPRESAS!$C$4,ATIVIDADES!AQ:AQ,"sim"))</f>
        <v/>
      </c>
      <c r="E35" s="28" t="str">
        <f>IF(C35="","",COUNTIFS(ATIVIDADES!J:J,EMPRESAS!C35,ATIVIDADES!P:P,EMPRESAS!$C$4,ATIVIDADES!AQ:AQ,"não"))</f>
        <v/>
      </c>
      <c r="F35" s="28">
        <f>_xlfn.XLOOKUP(C35,BASE_AGENDOR[Empresa relacionada],BASE_AGENDOR[Categoria],"")</f>
        <v>0</v>
      </c>
      <c r="G35" s="26" t="str">
        <f ca="1">IF(COUNTIFS(back!G:G,EMPRESAS!C35)=0,"","Sim")</f>
        <v/>
      </c>
      <c r="H35" s="28" t="str">
        <f ca="1">IF(COUNTIFS(back!H:H,EMPRESAS!C35)=0,"","Sim")</f>
        <v/>
      </c>
      <c r="I35" s="28" t="str">
        <f ca="1">IF(COUNTIFS(back!I:I,EMPRESAS!C35)=0,"","Sim")</f>
        <v/>
      </c>
      <c r="J35" s="28" t="str">
        <f>IF(C35="","",_xlfn.XLOOKUP(C35,NEGOCIOS!D:D,NEGOCIOS!N:N))</f>
        <v/>
      </c>
      <c r="K35" s="28" t="str">
        <f>IF(_xlfn.XLOOKUP(C35,NEGOCIOS!D:D,NEGOCIOS!Q:Q,"")=0,"",_xlfn.XLOOKUP(C35,NEGOCIOS!D:D,NEGOCIOS!Q:Q,""))</f>
        <v/>
      </c>
      <c r="L35" s="29" t="str">
        <f>IF(C35="","-",_xlfn.XLOOKUP(C35,ATIVIDADES!J:J,ATIVIDADES!K:K,"-"))</f>
        <v>-</v>
      </c>
    </row>
    <row r="36" spans="2:12" x14ac:dyDescent="0.25">
      <c r="B36" s="3">
        <v>27</v>
      </c>
      <c r="C36" s="14"/>
      <c r="D36" s="4" t="str">
        <f>IF(C36="","",COUNTIFS(ATIVIDADES!J:J,EMPRESAS!C36,ATIVIDADES!P:P,EMPRESAS!$C$4,ATIVIDADES!AQ:AQ,"sim"))</f>
        <v/>
      </c>
      <c r="E36" s="4" t="str">
        <f>IF(C36="","",COUNTIFS(ATIVIDADES!J:J,EMPRESAS!C36,ATIVIDADES!P:P,EMPRESAS!$C$4,ATIVIDADES!AQ:AQ,"não"))</f>
        <v/>
      </c>
      <c r="F36" s="4">
        <f>_xlfn.XLOOKUP(C36,BASE_AGENDOR[Empresa relacionada],BASE_AGENDOR[Categoria],"")</f>
        <v>0</v>
      </c>
      <c r="G36" s="3" t="str">
        <f ca="1">IF(COUNTIFS(back!G:G,EMPRESAS!C36)=0,"","Sim")</f>
        <v/>
      </c>
      <c r="H36" s="4" t="str">
        <f ca="1">IF(COUNTIFS(back!H:H,EMPRESAS!C36)=0,"","Sim")</f>
        <v/>
      </c>
      <c r="I36" s="4" t="str">
        <f ca="1">IF(COUNTIFS(back!I:I,EMPRESAS!C36)=0,"","Sim")</f>
        <v/>
      </c>
      <c r="J36" s="4" t="str">
        <f>IF(C36="","",_xlfn.XLOOKUP(C36,NEGOCIOS!D:D,NEGOCIOS!N:N))</f>
        <v/>
      </c>
      <c r="K36" s="4" t="str">
        <f>IF(_xlfn.XLOOKUP(C36,NEGOCIOS!D:D,NEGOCIOS!Q:Q,"")=0,"",_xlfn.XLOOKUP(C36,NEGOCIOS!D:D,NEGOCIOS!Q:Q,""))</f>
        <v/>
      </c>
      <c r="L36" s="5" t="str">
        <f>IF(C36="","-",_xlfn.XLOOKUP(C36,ATIVIDADES!J:J,ATIVIDADES!K:K,"-"))</f>
        <v>-</v>
      </c>
    </row>
    <row r="37" spans="2:12" x14ac:dyDescent="0.25">
      <c r="B37" s="26">
        <v>28</v>
      </c>
      <c r="C37" s="27"/>
      <c r="D37" s="28" t="str">
        <f>IF(C37="","",COUNTIFS(ATIVIDADES!J:J,EMPRESAS!C37,ATIVIDADES!P:P,EMPRESAS!$C$4,ATIVIDADES!AQ:AQ,"sim"))</f>
        <v/>
      </c>
      <c r="E37" s="28" t="str">
        <f>IF(C37="","",COUNTIFS(ATIVIDADES!J:J,EMPRESAS!C37,ATIVIDADES!P:P,EMPRESAS!$C$4,ATIVIDADES!AQ:AQ,"não"))</f>
        <v/>
      </c>
      <c r="F37" s="28">
        <f>_xlfn.XLOOKUP(C37,BASE_AGENDOR[Empresa relacionada],BASE_AGENDOR[Categoria],"")</f>
        <v>0</v>
      </c>
      <c r="G37" s="26" t="str">
        <f ca="1">IF(COUNTIFS(back!G:G,EMPRESAS!C37)=0,"","Sim")</f>
        <v/>
      </c>
      <c r="H37" s="28" t="str">
        <f ca="1">IF(COUNTIFS(back!H:H,EMPRESAS!C37)=0,"","Sim")</f>
        <v/>
      </c>
      <c r="I37" s="28" t="str">
        <f ca="1">IF(COUNTIFS(back!I:I,EMPRESAS!C37)=0,"","Sim")</f>
        <v/>
      </c>
      <c r="J37" s="28" t="str">
        <f>IF(C37="","",_xlfn.XLOOKUP(C37,NEGOCIOS!D:D,NEGOCIOS!N:N))</f>
        <v/>
      </c>
      <c r="K37" s="28" t="str">
        <f>IF(_xlfn.XLOOKUP(C37,NEGOCIOS!D:D,NEGOCIOS!Q:Q,"")=0,"",_xlfn.XLOOKUP(C37,NEGOCIOS!D:D,NEGOCIOS!Q:Q,""))</f>
        <v/>
      </c>
      <c r="L37" s="29" t="str">
        <f>IF(C37="","-",_xlfn.XLOOKUP(C37,ATIVIDADES!J:J,ATIVIDADES!K:K,"-"))</f>
        <v>-</v>
      </c>
    </row>
    <row r="38" spans="2:12" x14ac:dyDescent="0.25">
      <c r="B38" s="3">
        <v>29</v>
      </c>
      <c r="C38" s="14"/>
      <c r="D38" s="4" t="str">
        <f>IF(C38="","",COUNTIFS(ATIVIDADES!J:J,EMPRESAS!C38,ATIVIDADES!P:P,EMPRESAS!$C$4,ATIVIDADES!AQ:AQ,"sim"))</f>
        <v/>
      </c>
      <c r="E38" s="4" t="str">
        <f>IF(C38="","",COUNTIFS(ATIVIDADES!J:J,EMPRESAS!C38,ATIVIDADES!P:P,EMPRESAS!$C$4,ATIVIDADES!AQ:AQ,"não"))</f>
        <v/>
      </c>
      <c r="F38" s="4">
        <f>_xlfn.XLOOKUP(C38,BASE_AGENDOR[Empresa relacionada],BASE_AGENDOR[Categoria],"")</f>
        <v>0</v>
      </c>
      <c r="G38" s="3" t="str">
        <f ca="1">IF(COUNTIFS(back!G:G,EMPRESAS!C38)=0,"","Sim")</f>
        <v/>
      </c>
      <c r="H38" s="4" t="str">
        <f ca="1">IF(COUNTIFS(back!H:H,EMPRESAS!C38)=0,"","Sim")</f>
        <v/>
      </c>
      <c r="I38" s="4" t="str">
        <f ca="1">IF(COUNTIFS(back!I:I,EMPRESAS!C38)=0,"","Sim")</f>
        <v/>
      </c>
      <c r="J38" s="4" t="str">
        <f>IF(C38="","",_xlfn.XLOOKUP(C38,NEGOCIOS!D:D,NEGOCIOS!N:N))</f>
        <v/>
      </c>
      <c r="K38" s="4" t="str">
        <f>IF(_xlfn.XLOOKUP(C38,NEGOCIOS!D:D,NEGOCIOS!Q:Q,"")=0,"",_xlfn.XLOOKUP(C38,NEGOCIOS!D:D,NEGOCIOS!Q:Q,""))</f>
        <v/>
      </c>
      <c r="L38" s="5" t="str">
        <f>IF(C38="","-",_xlfn.XLOOKUP(C38,ATIVIDADES!J:J,ATIVIDADES!K:K,"-"))</f>
        <v>-</v>
      </c>
    </row>
    <row r="39" spans="2:12" x14ac:dyDescent="0.25">
      <c r="B39" s="26">
        <v>30</v>
      </c>
      <c r="C39" s="27"/>
      <c r="D39" s="28" t="str">
        <f>IF(C39="","",COUNTIFS(ATIVIDADES!J:J,EMPRESAS!C39,ATIVIDADES!P:P,EMPRESAS!$C$4,ATIVIDADES!AQ:AQ,"sim"))</f>
        <v/>
      </c>
      <c r="E39" s="28" t="str">
        <f>IF(C39="","",COUNTIFS(ATIVIDADES!J:J,EMPRESAS!C39,ATIVIDADES!P:P,EMPRESAS!$C$4,ATIVIDADES!AQ:AQ,"não"))</f>
        <v/>
      </c>
      <c r="F39" s="28">
        <f>_xlfn.XLOOKUP(C39,BASE_AGENDOR[Empresa relacionada],BASE_AGENDOR[Categoria],"")</f>
        <v>0</v>
      </c>
      <c r="G39" s="26" t="str">
        <f ca="1">IF(COUNTIFS(back!G:G,EMPRESAS!C39)=0,"","Sim")</f>
        <v/>
      </c>
      <c r="H39" s="28" t="str">
        <f ca="1">IF(COUNTIFS(back!H:H,EMPRESAS!C39)=0,"","Sim")</f>
        <v/>
      </c>
      <c r="I39" s="28" t="str">
        <f ca="1">IF(COUNTIFS(back!I:I,EMPRESAS!C39)=0,"","Sim")</f>
        <v/>
      </c>
      <c r="J39" s="28" t="str">
        <f>IF(C39="","",_xlfn.XLOOKUP(C39,NEGOCIOS!D:D,NEGOCIOS!N:N))</f>
        <v/>
      </c>
      <c r="K39" s="28" t="str">
        <f>IF(_xlfn.XLOOKUP(C39,NEGOCIOS!D:D,NEGOCIOS!Q:Q,"")=0,"",_xlfn.XLOOKUP(C39,NEGOCIOS!D:D,NEGOCIOS!Q:Q,""))</f>
        <v/>
      </c>
      <c r="L39" s="29" t="str">
        <f>IF(C39="","-",_xlfn.XLOOKUP(C39,ATIVIDADES!J:J,ATIVIDADES!K:K,"-"))</f>
        <v>-</v>
      </c>
    </row>
    <row r="40" spans="2:12" x14ac:dyDescent="0.25">
      <c r="B40" s="3">
        <v>31</v>
      </c>
      <c r="C40" s="14"/>
      <c r="D40" s="4" t="str">
        <f>IF(C40="","",COUNTIFS(ATIVIDADES!J:J,EMPRESAS!C40,ATIVIDADES!P:P,EMPRESAS!$C$4,ATIVIDADES!AQ:AQ,"sim"))</f>
        <v/>
      </c>
      <c r="E40" s="4" t="str">
        <f>IF(C40="","",COUNTIFS(ATIVIDADES!J:J,EMPRESAS!C40,ATIVIDADES!P:P,EMPRESAS!$C$4,ATIVIDADES!AQ:AQ,"não"))</f>
        <v/>
      </c>
      <c r="F40" s="4">
        <f>_xlfn.XLOOKUP(C40,BASE_AGENDOR[Empresa relacionada],BASE_AGENDOR[Categoria],"")</f>
        <v>0</v>
      </c>
      <c r="G40" s="3" t="str">
        <f ca="1">IF(COUNTIFS(back!G:G,EMPRESAS!C40)=0,"","Sim")</f>
        <v/>
      </c>
      <c r="H40" s="4" t="str">
        <f ca="1">IF(COUNTIFS(back!H:H,EMPRESAS!C40)=0,"","Sim")</f>
        <v/>
      </c>
      <c r="I40" s="4" t="str">
        <f ca="1">IF(COUNTIFS(back!I:I,EMPRESAS!C40)=0,"","Sim")</f>
        <v/>
      </c>
      <c r="J40" s="4" t="str">
        <f>IF(C40="","",_xlfn.XLOOKUP(C40,NEGOCIOS!D:D,NEGOCIOS!N:N))</f>
        <v/>
      </c>
      <c r="K40" s="4" t="str">
        <f>IF(_xlfn.XLOOKUP(C40,NEGOCIOS!D:D,NEGOCIOS!Q:Q,"")=0,"",_xlfn.XLOOKUP(C40,NEGOCIOS!D:D,NEGOCIOS!Q:Q,""))</f>
        <v/>
      </c>
      <c r="L40" s="5" t="str">
        <f>IF(C40="","-",_xlfn.XLOOKUP(C40,ATIVIDADES!J:J,ATIVIDADES!K:K,"-"))</f>
        <v>-</v>
      </c>
    </row>
    <row r="41" spans="2:12" x14ac:dyDescent="0.25">
      <c r="B41" s="26">
        <v>32</v>
      </c>
      <c r="C41" s="27"/>
      <c r="D41" s="28" t="str">
        <f>IF(C41="","",COUNTIFS(ATIVIDADES!J:J,EMPRESAS!C41,ATIVIDADES!P:P,EMPRESAS!$C$4,ATIVIDADES!AQ:AQ,"sim"))</f>
        <v/>
      </c>
      <c r="E41" s="28" t="str">
        <f>IF(C41="","",COUNTIFS(ATIVIDADES!J:J,EMPRESAS!C41,ATIVIDADES!P:P,EMPRESAS!$C$4,ATIVIDADES!AQ:AQ,"não"))</f>
        <v/>
      </c>
      <c r="F41" s="28">
        <f>_xlfn.XLOOKUP(C41,BASE_AGENDOR[Empresa relacionada],BASE_AGENDOR[Categoria],"")</f>
        <v>0</v>
      </c>
      <c r="G41" s="26" t="str">
        <f ca="1">IF(COUNTIFS(back!G:G,EMPRESAS!C41)=0,"","Sim")</f>
        <v/>
      </c>
      <c r="H41" s="28" t="str">
        <f ca="1">IF(COUNTIFS(back!H:H,EMPRESAS!C41)=0,"","Sim")</f>
        <v/>
      </c>
      <c r="I41" s="28" t="str">
        <f ca="1">IF(COUNTIFS(back!I:I,EMPRESAS!C41)=0,"","Sim")</f>
        <v/>
      </c>
      <c r="J41" s="28" t="str">
        <f>IF(C41="","",_xlfn.XLOOKUP(C41,NEGOCIOS!D:D,NEGOCIOS!N:N))</f>
        <v/>
      </c>
      <c r="K41" s="28" t="str">
        <f>IF(_xlfn.XLOOKUP(C41,NEGOCIOS!D:D,NEGOCIOS!Q:Q,"")=0,"",_xlfn.XLOOKUP(C41,NEGOCIOS!D:D,NEGOCIOS!Q:Q,""))</f>
        <v/>
      </c>
      <c r="L41" s="29" t="str">
        <f>IF(C41="","-",_xlfn.XLOOKUP(C41,ATIVIDADES!J:J,ATIVIDADES!K:K,"-"))</f>
        <v>-</v>
      </c>
    </row>
    <row r="42" spans="2:12" x14ac:dyDescent="0.25">
      <c r="B42" s="3">
        <v>33</v>
      </c>
      <c r="C42" s="14"/>
      <c r="D42" s="4" t="str">
        <f>IF(C42="","",COUNTIFS(ATIVIDADES!J:J,EMPRESAS!C42,ATIVIDADES!P:P,EMPRESAS!$C$4,ATIVIDADES!AQ:AQ,"sim"))</f>
        <v/>
      </c>
      <c r="E42" s="4" t="str">
        <f>IF(C42="","",COUNTIFS(ATIVIDADES!J:J,EMPRESAS!C42,ATIVIDADES!P:P,EMPRESAS!$C$4,ATIVIDADES!AQ:AQ,"não"))</f>
        <v/>
      </c>
      <c r="F42" s="4">
        <f>_xlfn.XLOOKUP(C42,BASE_AGENDOR[Empresa relacionada],BASE_AGENDOR[Categoria],"")</f>
        <v>0</v>
      </c>
      <c r="G42" s="3" t="str">
        <f ca="1">IF(COUNTIFS(back!G:G,EMPRESAS!C42)=0,"","Sim")</f>
        <v/>
      </c>
      <c r="H42" s="4" t="str">
        <f ca="1">IF(COUNTIFS(back!H:H,EMPRESAS!C42)=0,"","Sim")</f>
        <v/>
      </c>
      <c r="I42" s="4" t="str">
        <f ca="1">IF(COUNTIFS(back!I:I,EMPRESAS!C42)=0,"","Sim")</f>
        <v/>
      </c>
      <c r="J42" s="4" t="str">
        <f>IF(C42="","",_xlfn.XLOOKUP(C42,NEGOCIOS!D:D,NEGOCIOS!N:N))</f>
        <v/>
      </c>
      <c r="K42" s="4" t="str">
        <f>IF(_xlfn.XLOOKUP(C42,NEGOCIOS!D:D,NEGOCIOS!Q:Q,"")=0,"",_xlfn.XLOOKUP(C42,NEGOCIOS!D:D,NEGOCIOS!Q:Q,""))</f>
        <v/>
      </c>
      <c r="L42" s="5" t="str">
        <f>IF(C42="","-",_xlfn.XLOOKUP(C42,ATIVIDADES!J:J,ATIVIDADES!K:K,"-"))</f>
        <v>-</v>
      </c>
    </row>
    <row r="43" spans="2:12" x14ac:dyDescent="0.25">
      <c r="B43" s="26">
        <v>34</v>
      </c>
      <c r="C43" s="27"/>
      <c r="D43" s="28" t="str">
        <f>IF(C43="","",COUNTIFS(ATIVIDADES!J:J,EMPRESAS!C43,ATIVIDADES!P:P,EMPRESAS!$C$4,ATIVIDADES!AQ:AQ,"sim"))</f>
        <v/>
      </c>
      <c r="E43" s="28" t="str">
        <f>IF(C43="","",COUNTIFS(ATIVIDADES!J:J,EMPRESAS!C43,ATIVIDADES!P:P,EMPRESAS!$C$4,ATIVIDADES!AQ:AQ,"não"))</f>
        <v/>
      </c>
      <c r="F43" s="28">
        <f>_xlfn.XLOOKUP(C43,BASE_AGENDOR[Empresa relacionada],BASE_AGENDOR[Categoria],"")</f>
        <v>0</v>
      </c>
      <c r="G43" s="26" t="str">
        <f ca="1">IF(COUNTIFS(back!G:G,EMPRESAS!C43)=0,"","Sim")</f>
        <v/>
      </c>
      <c r="H43" s="28" t="str">
        <f ca="1">IF(COUNTIFS(back!H:H,EMPRESAS!C43)=0,"","Sim")</f>
        <v/>
      </c>
      <c r="I43" s="28" t="str">
        <f ca="1">IF(COUNTIFS(back!I:I,EMPRESAS!C43)=0,"","Sim")</f>
        <v/>
      </c>
      <c r="J43" s="28" t="str">
        <f>IF(C43="","",_xlfn.XLOOKUP(C43,NEGOCIOS!D:D,NEGOCIOS!N:N))</f>
        <v/>
      </c>
      <c r="K43" s="28" t="str">
        <f>IF(_xlfn.XLOOKUP(C43,NEGOCIOS!D:D,NEGOCIOS!Q:Q,"")=0,"",_xlfn.XLOOKUP(C43,NEGOCIOS!D:D,NEGOCIOS!Q:Q,""))</f>
        <v/>
      </c>
      <c r="L43" s="29" t="str">
        <f>IF(C43="","-",_xlfn.XLOOKUP(C43,ATIVIDADES!J:J,ATIVIDADES!K:K,"-"))</f>
        <v>-</v>
      </c>
    </row>
    <row r="44" spans="2:12" x14ac:dyDescent="0.25">
      <c r="B44" s="3">
        <v>35</v>
      </c>
      <c r="C44" s="14"/>
      <c r="D44" s="4" t="str">
        <f>IF(C44="","",COUNTIFS(ATIVIDADES!J:J,EMPRESAS!C44,ATIVIDADES!P:P,EMPRESAS!$C$4,ATIVIDADES!AQ:AQ,"sim"))</f>
        <v/>
      </c>
      <c r="E44" s="4" t="str">
        <f>IF(C44="","",COUNTIFS(ATIVIDADES!J:J,EMPRESAS!C44,ATIVIDADES!P:P,EMPRESAS!$C$4,ATIVIDADES!AQ:AQ,"não"))</f>
        <v/>
      </c>
      <c r="F44" s="4">
        <f>_xlfn.XLOOKUP(C44,BASE_AGENDOR[Empresa relacionada],BASE_AGENDOR[Categoria],"")</f>
        <v>0</v>
      </c>
      <c r="G44" s="3" t="str">
        <f ca="1">IF(COUNTIFS(back!G:G,EMPRESAS!C44)=0,"","Sim")</f>
        <v/>
      </c>
      <c r="H44" s="4" t="str">
        <f ca="1">IF(COUNTIFS(back!H:H,EMPRESAS!C44)=0,"","Sim")</f>
        <v/>
      </c>
      <c r="I44" s="4" t="str">
        <f ca="1">IF(COUNTIFS(back!I:I,EMPRESAS!C44)=0,"","Sim")</f>
        <v/>
      </c>
      <c r="J44" s="4" t="str">
        <f>IF(C44="","",_xlfn.XLOOKUP(C44,NEGOCIOS!D:D,NEGOCIOS!N:N))</f>
        <v/>
      </c>
      <c r="K44" s="4" t="str">
        <f>IF(_xlfn.XLOOKUP(C44,NEGOCIOS!D:D,NEGOCIOS!Q:Q,"")=0,"",_xlfn.XLOOKUP(C44,NEGOCIOS!D:D,NEGOCIOS!Q:Q,""))</f>
        <v/>
      </c>
      <c r="L44" s="5" t="str">
        <f>IF(C44="","-",_xlfn.XLOOKUP(C44,ATIVIDADES!J:J,ATIVIDADES!K:K,"-"))</f>
        <v>-</v>
      </c>
    </row>
    <row r="45" spans="2:12" x14ac:dyDescent="0.25">
      <c r="B45" s="26">
        <v>36</v>
      </c>
      <c r="C45" s="27"/>
      <c r="D45" s="28" t="str">
        <f>IF(C45="","",COUNTIFS(ATIVIDADES!J:J,EMPRESAS!C45,ATIVIDADES!P:P,EMPRESAS!$C$4,ATIVIDADES!AQ:AQ,"sim"))</f>
        <v/>
      </c>
      <c r="E45" s="28" t="str">
        <f>IF(C45="","",COUNTIFS(ATIVIDADES!J:J,EMPRESAS!C45,ATIVIDADES!P:P,EMPRESAS!$C$4,ATIVIDADES!AQ:AQ,"não"))</f>
        <v/>
      </c>
      <c r="F45" s="28">
        <f>_xlfn.XLOOKUP(C45,BASE_AGENDOR[Empresa relacionada],BASE_AGENDOR[Categoria],"")</f>
        <v>0</v>
      </c>
      <c r="G45" s="26" t="str">
        <f ca="1">IF(COUNTIFS(back!G:G,EMPRESAS!C45)=0,"","Sim")</f>
        <v/>
      </c>
      <c r="H45" s="28" t="str">
        <f ca="1">IF(COUNTIFS(back!H:H,EMPRESAS!C45)=0,"","Sim")</f>
        <v/>
      </c>
      <c r="I45" s="28" t="str">
        <f ca="1">IF(COUNTIFS(back!I:I,EMPRESAS!C45)=0,"","Sim")</f>
        <v/>
      </c>
      <c r="J45" s="28" t="str">
        <f>IF(C45="","",_xlfn.XLOOKUP(C45,NEGOCIOS!D:D,NEGOCIOS!N:N))</f>
        <v/>
      </c>
      <c r="K45" s="28" t="str">
        <f>IF(_xlfn.XLOOKUP(C45,NEGOCIOS!D:D,NEGOCIOS!Q:Q,"")=0,"",_xlfn.XLOOKUP(C45,NEGOCIOS!D:D,NEGOCIOS!Q:Q,""))</f>
        <v/>
      </c>
      <c r="L45" s="29" t="str">
        <f>IF(C45="","-",_xlfn.XLOOKUP(C45,ATIVIDADES!J:J,ATIVIDADES!K:K,"-"))</f>
        <v>-</v>
      </c>
    </row>
    <row r="46" spans="2:12" x14ac:dyDescent="0.25">
      <c r="B46" s="3">
        <v>37</v>
      </c>
      <c r="C46" s="14"/>
      <c r="D46" s="4" t="str">
        <f>IF(C46="","",COUNTIFS(ATIVIDADES!J:J,EMPRESAS!C46,ATIVIDADES!P:P,EMPRESAS!$C$4,ATIVIDADES!AQ:AQ,"sim"))</f>
        <v/>
      </c>
      <c r="E46" s="4" t="str">
        <f>IF(C46="","",COUNTIFS(ATIVIDADES!J:J,EMPRESAS!C46,ATIVIDADES!P:P,EMPRESAS!$C$4,ATIVIDADES!AQ:AQ,"não"))</f>
        <v/>
      </c>
      <c r="F46" s="4">
        <f>_xlfn.XLOOKUP(C46,BASE_AGENDOR[Empresa relacionada],BASE_AGENDOR[Categoria],"")</f>
        <v>0</v>
      </c>
      <c r="G46" s="3" t="str">
        <f ca="1">IF(COUNTIFS(back!G:G,EMPRESAS!C46)=0,"","Sim")</f>
        <v/>
      </c>
      <c r="H46" s="4" t="str">
        <f ca="1">IF(COUNTIFS(back!H:H,EMPRESAS!C46)=0,"","Sim")</f>
        <v/>
      </c>
      <c r="I46" s="4" t="str">
        <f ca="1">IF(COUNTIFS(back!I:I,EMPRESAS!C46)=0,"","Sim")</f>
        <v/>
      </c>
      <c r="J46" s="4" t="str">
        <f>IF(C46="","",_xlfn.XLOOKUP(C46,NEGOCIOS!D:D,NEGOCIOS!N:N))</f>
        <v/>
      </c>
      <c r="K46" s="4" t="str">
        <f>IF(_xlfn.XLOOKUP(C46,NEGOCIOS!D:D,NEGOCIOS!Q:Q,"")=0,"",_xlfn.XLOOKUP(C46,NEGOCIOS!D:D,NEGOCIOS!Q:Q,""))</f>
        <v/>
      </c>
      <c r="L46" s="5" t="str">
        <f>IF(C46="","-",_xlfn.XLOOKUP(C46,ATIVIDADES!J:J,ATIVIDADES!K:K,"-"))</f>
        <v>-</v>
      </c>
    </row>
    <row r="47" spans="2:12" x14ac:dyDescent="0.25">
      <c r="B47" s="26">
        <v>38</v>
      </c>
      <c r="C47" s="27"/>
      <c r="D47" s="28" t="str">
        <f>IF(C47="","",COUNTIFS(ATIVIDADES!J:J,EMPRESAS!C47,ATIVIDADES!P:P,EMPRESAS!$C$4,ATIVIDADES!AQ:AQ,"sim"))</f>
        <v/>
      </c>
      <c r="E47" s="28" t="str">
        <f>IF(C47="","",COUNTIFS(ATIVIDADES!J:J,EMPRESAS!C47,ATIVIDADES!P:P,EMPRESAS!$C$4,ATIVIDADES!AQ:AQ,"não"))</f>
        <v/>
      </c>
      <c r="F47" s="28">
        <f>_xlfn.XLOOKUP(C47,BASE_AGENDOR[Empresa relacionada],BASE_AGENDOR[Categoria],"")</f>
        <v>0</v>
      </c>
      <c r="G47" s="26" t="str">
        <f ca="1">IF(COUNTIFS(back!G:G,EMPRESAS!C47)=0,"","Sim")</f>
        <v/>
      </c>
      <c r="H47" s="28" t="str">
        <f ca="1">IF(COUNTIFS(back!H:H,EMPRESAS!C47)=0,"","Sim")</f>
        <v/>
      </c>
      <c r="I47" s="28" t="str">
        <f ca="1">IF(COUNTIFS(back!I:I,EMPRESAS!C47)=0,"","Sim")</f>
        <v/>
      </c>
      <c r="J47" s="28" t="str">
        <f>IF(C47="","",_xlfn.XLOOKUP(C47,NEGOCIOS!D:D,NEGOCIOS!N:N))</f>
        <v/>
      </c>
      <c r="K47" s="28" t="str">
        <f>IF(_xlfn.XLOOKUP(C47,NEGOCIOS!D:D,NEGOCIOS!Q:Q,"")=0,"",_xlfn.XLOOKUP(C47,NEGOCIOS!D:D,NEGOCIOS!Q:Q,""))</f>
        <v/>
      </c>
      <c r="L47" s="29" t="str">
        <f>IF(C47="","-",_xlfn.XLOOKUP(C47,ATIVIDADES!J:J,ATIVIDADES!K:K,"-"))</f>
        <v>-</v>
      </c>
    </row>
    <row r="48" spans="2:12" x14ac:dyDescent="0.25">
      <c r="B48" s="3">
        <v>39</v>
      </c>
      <c r="C48" s="14"/>
      <c r="D48" s="4" t="str">
        <f>IF(C48="","",COUNTIFS(ATIVIDADES!J:J,EMPRESAS!C48,ATIVIDADES!P:P,EMPRESAS!$C$4,ATIVIDADES!AQ:AQ,"sim"))</f>
        <v/>
      </c>
      <c r="E48" s="4" t="str">
        <f>IF(C48="","",COUNTIFS(ATIVIDADES!J:J,EMPRESAS!C48,ATIVIDADES!P:P,EMPRESAS!$C$4,ATIVIDADES!AQ:AQ,"não"))</f>
        <v/>
      </c>
      <c r="F48" s="4">
        <f>_xlfn.XLOOKUP(C48,BASE_AGENDOR[Empresa relacionada],BASE_AGENDOR[Categoria],"")</f>
        <v>0</v>
      </c>
      <c r="G48" s="3" t="str">
        <f ca="1">IF(COUNTIFS(back!G:G,EMPRESAS!C48)=0,"","Sim")</f>
        <v/>
      </c>
      <c r="H48" s="4" t="str">
        <f ca="1">IF(COUNTIFS(back!H:H,EMPRESAS!C48)=0,"","Sim")</f>
        <v/>
      </c>
      <c r="I48" s="4" t="str">
        <f ca="1">IF(COUNTIFS(back!I:I,EMPRESAS!C48)=0,"","Sim")</f>
        <v/>
      </c>
      <c r="J48" s="4" t="str">
        <f>IF(C48="","",_xlfn.XLOOKUP(C48,NEGOCIOS!D:D,NEGOCIOS!N:N))</f>
        <v/>
      </c>
      <c r="K48" s="4" t="str">
        <f>IF(_xlfn.XLOOKUP(C48,NEGOCIOS!D:D,NEGOCIOS!Q:Q,"")=0,"",_xlfn.XLOOKUP(C48,NEGOCIOS!D:D,NEGOCIOS!Q:Q,""))</f>
        <v/>
      </c>
      <c r="L48" s="5" t="str">
        <f>IF(C48="","-",_xlfn.XLOOKUP(C48,ATIVIDADES!J:J,ATIVIDADES!K:K,"-"))</f>
        <v>-</v>
      </c>
    </row>
    <row r="49" spans="2:12" x14ac:dyDescent="0.25">
      <c r="B49" s="26">
        <v>40</v>
      </c>
      <c r="C49" s="27"/>
      <c r="D49" s="28" t="str">
        <f>IF(C49="","",COUNTIFS(ATIVIDADES!J:J,EMPRESAS!C49,ATIVIDADES!P:P,EMPRESAS!$C$4,ATIVIDADES!AQ:AQ,"sim"))</f>
        <v/>
      </c>
      <c r="E49" s="28" t="str">
        <f>IF(C49="","",COUNTIFS(ATIVIDADES!J:J,EMPRESAS!C49,ATIVIDADES!P:P,EMPRESAS!$C$4,ATIVIDADES!AQ:AQ,"não"))</f>
        <v/>
      </c>
      <c r="F49" s="28">
        <f>_xlfn.XLOOKUP(C49,BASE_AGENDOR[Empresa relacionada],BASE_AGENDOR[Categoria],"")</f>
        <v>0</v>
      </c>
      <c r="G49" s="26" t="str">
        <f ca="1">IF(COUNTIFS(back!G:G,EMPRESAS!C49)=0,"","Sim")</f>
        <v/>
      </c>
      <c r="H49" s="28" t="str">
        <f ca="1">IF(COUNTIFS(back!H:H,EMPRESAS!C49)=0,"","Sim")</f>
        <v/>
      </c>
      <c r="I49" s="28" t="str">
        <f ca="1">IF(COUNTIFS(back!I:I,EMPRESAS!C49)=0,"","Sim")</f>
        <v/>
      </c>
      <c r="J49" s="28" t="str">
        <f>IF(C49="","",_xlfn.XLOOKUP(C49,NEGOCIOS!D:D,NEGOCIOS!N:N))</f>
        <v/>
      </c>
      <c r="K49" s="28" t="str">
        <f>IF(_xlfn.XLOOKUP(C49,NEGOCIOS!D:D,NEGOCIOS!Q:Q,"")=0,"",_xlfn.XLOOKUP(C49,NEGOCIOS!D:D,NEGOCIOS!Q:Q,""))</f>
        <v/>
      </c>
      <c r="L49" s="29" t="str">
        <f>IF(C49="","-",_xlfn.XLOOKUP(C49,ATIVIDADES!J:J,ATIVIDADES!K:K,"-"))</f>
        <v>-</v>
      </c>
    </row>
    <row r="50" spans="2:12" x14ac:dyDescent="0.25">
      <c r="B50" s="3">
        <v>41</v>
      </c>
      <c r="C50" s="14"/>
      <c r="D50" s="4" t="str">
        <f>IF(C50="","",COUNTIFS(ATIVIDADES!J:J,EMPRESAS!C50,ATIVIDADES!P:P,EMPRESAS!$C$4,ATIVIDADES!AQ:AQ,"sim"))</f>
        <v/>
      </c>
      <c r="E50" s="4" t="str">
        <f>IF(C50="","",COUNTIFS(ATIVIDADES!J:J,EMPRESAS!C50,ATIVIDADES!P:P,EMPRESAS!$C$4,ATIVIDADES!AQ:AQ,"não"))</f>
        <v/>
      </c>
      <c r="F50" s="4">
        <f>_xlfn.XLOOKUP(C50,BASE_AGENDOR[Empresa relacionada],BASE_AGENDOR[Categoria],"")</f>
        <v>0</v>
      </c>
      <c r="G50" s="3" t="str">
        <f ca="1">IF(COUNTIFS(back!G:G,EMPRESAS!C50)=0,"","Sim")</f>
        <v/>
      </c>
      <c r="H50" s="4" t="str">
        <f ca="1">IF(COUNTIFS(back!H:H,EMPRESAS!C50)=0,"","Sim")</f>
        <v/>
      </c>
      <c r="I50" s="4" t="str">
        <f ca="1">IF(COUNTIFS(back!I:I,EMPRESAS!C50)=0,"","Sim")</f>
        <v/>
      </c>
      <c r="J50" s="4" t="str">
        <f>IF(C50="","",_xlfn.XLOOKUP(C50,NEGOCIOS!D:D,NEGOCIOS!N:N))</f>
        <v/>
      </c>
      <c r="K50" s="4" t="str">
        <f>IF(_xlfn.XLOOKUP(C50,NEGOCIOS!D:D,NEGOCIOS!Q:Q,"")=0,"",_xlfn.XLOOKUP(C50,NEGOCIOS!D:D,NEGOCIOS!Q:Q,""))</f>
        <v/>
      </c>
      <c r="L50" s="5" t="str">
        <f>IF(C50="","-",_xlfn.XLOOKUP(C50,ATIVIDADES!J:J,ATIVIDADES!K:K,"-"))</f>
        <v>-</v>
      </c>
    </row>
    <row r="51" spans="2:12" x14ac:dyDescent="0.25">
      <c r="B51" s="26">
        <v>42</v>
      </c>
      <c r="C51" s="27"/>
      <c r="D51" s="28" t="str">
        <f>IF(C51="","",COUNTIFS(ATIVIDADES!J:J,EMPRESAS!C51,ATIVIDADES!P:P,EMPRESAS!$C$4,ATIVIDADES!AQ:AQ,"sim"))</f>
        <v/>
      </c>
      <c r="E51" s="28" t="str">
        <f>IF(C51="","",COUNTIFS(ATIVIDADES!J:J,EMPRESAS!C51,ATIVIDADES!P:P,EMPRESAS!$C$4,ATIVIDADES!AQ:AQ,"não"))</f>
        <v/>
      </c>
      <c r="F51" s="28">
        <f>_xlfn.XLOOKUP(C51,BASE_AGENDOR[Empresa relacionada],BASE_AGENDOR[Categoria],"")</f>
        <v>0</v>
      </c>
      <c r="G51" s="26" t="str">
        <f ca="1">IF(COUNTIFS(back!G:G,EMPRESAS!C51)=0,"","Sim")</f>
        <v/>
      </c>
      <c r="H51" s="28" t="str">
        <f ca="1">IF(COUNTIFS(back!H:H,EMPRESAS!C51)=0,"","Sim")</f>
        <v/>
      </c>
      <c r="I51" s="28" t="str">
        <f ca="1">IF(COUNTIFS(back!I:I,EMPRESAS!C51)=0,"","Sim")</f>
        <v/>
      </c>
      <c r="J51" s="28" t="str">
        <f>IF(C51="","",_xlfn.XLOOKUP(C51,NEGOCIOS!D:D,NEGOCIOS!N:N))</f>
        <v/>
      </c>
      <c r="K51" s="28" t="str">
        <f>IF(_xlfn.XLOOKUP(C51,NEGOCIOS!D:D,NEGOCIOS!Q:Q,"")=0,"",_xlfn.XLOOKUP(C51,NEGOCIOS!D:D,NEGOCIOS!Q:Q,""))</f>
        <v/>
      </c>
      <c r="L51" s="29" t="str">
        <f>IF(C51="","-",_xlfn.XLOOKUP(C51,ATIVIDADES!J:J,ATIVIDADES!K:K,"-"))</f>
        <v>-</v>
      </c>
    </row>
    <row r="52" spans="2:12" x14ac:dyDescent="0.25">
      <c r="B52" s="3">
        <v>43</v>
      </c>
      <c r="C52" s="14"/>
      <c r="D52" s="4" t="str">
        <f>IF(C52="","",COUNTIFS(ATIVIDADES!J:J,EMPRESAS!C52,ATIVIDADES!P:P,EMPRESAS!$C$4,ATIVIDADES!AQ:AQ,"sim"))</f>
        <v/>
      </c>
      <c r="E52" s="4" t="str">
        <f>IF(C52="","",COUNTIFS(ATIVIDADES!J:J,EMPRESAS!C52,ATIVIDADES!P:P,EMPRESAS!$C$4,ATIVIDADES!AQ:AQ,"não"))</f>
        <v/>
      </c>
      <c r="F52" s="4">
        <f>_xlfn.XLOOKUP(C52,BASE_AGENDOR[Empresa relacionada],BASE_AGENDOR[Categoria],"")</f>
        <v>0</v>
      </c>
      <c r="G52" s="3" t="str">
        <f ca="1">IF(COUNTIFS(back!G:G,EMPRESAS!C52)=0,"","Sim")</f>
        <v/>
      </c>
      <c r="H52" s="4" t="str">
        <f ca="1">IF(COUNTIFS(back!H:H,EMPRESAS!C52)=0,"","Sim")</f>
        <v/>
      </c>
      <c r="I52" s="4" t="str">
        <f ca="1">IF(COUNTIFS(back!I:I,EMPRESAS!C52)=0,"","Sim")</f>
        <v/>
      </c>
      <c r="J52" s="4" t="str">
        <f>IF(C52="","",_xlfn.XLOOKUP(C52,NEGOCIOS!D:D,NEGOCIOS!N:N))</f>
        <v/>
      </c>
      <c r="K52" s="4" t="str">
        <f>IF(_xlfn.XLOOKUP(C52,NEGOCIOS!D:D,NEGOCIOS!Q:Q,"")=0,"",_xlfn.XLOOKUP(C52,NEGOCIOS!D:D,NEGOCIOS!Q:Q,""))</f>
        <v/>
      </c>
      <c r="L52" s="5" t="str">
        <f>IF(C52="","-",_xlfn.XLOOKUP(C52,ATIVIDADES!J:J,ATIVIDADES!K:K,"-"))</f>
        <v>-</v>
      </c>
    </row>
    <row r="53" spans="2:12" x14ac:dyDescent="0.25">
      <c r="B53" s="26">
        <v>44</v>
      </c>
      <c r="C53" s="27"/>
      <c r="D53" s="28" t="str">
        <f>IF(C53="","",COUNTIFS(ATIVIDADES!J:J,EMPRESAS!C53,ATIVIDADES!P:P,EMPRESAS!$C$4,ATIVIDADES!AQ:AQ,"sim"))</f>
        <v/>
      </c>
      <c r="E53" s="28" t="str">
        <f>IF(C53="","",COUNTIFS(ATIVIDADES!J:J,EMPRESAS!C53,ATIVIDADES!P:P,EMPRESAS!$C$4,ATIVIDADES!AQ:AQ,"não"))</f>
        <v/>
      </c>
      <c r="F53" s="28">
        <f>_xlfn.XLOOKUP(C53,BASE_AGENDOR[Empresa relacionada],BASE_AGENDOR[Categoria],"")</f>
        <v>0</v>
      </c>
      <c r="G53" s="26" t="str">
        <f ca="1">IF(COUNTIFS(back!G:G,EMPRESAS!C53)=0,"","Sim")</f>
        <v/>
      </c>
      <c r="H53" s="28" t="str">
        <f ca="1">IF(COUNTIFS(back!H:H,EMPRESAS!C53)=0,"","Sim")</f>
        <v/>
      </c>
      <c r="I53" s="28" t="str">
        <f ca="1">IF(COUNTIFS(back!I:I,EMPRESAS!C53)=0,"","Sim")</f>
        <v/>
      </c>
      <c r="J53" s="28" t="str">
        <f>IF(C53="","",_xlfn.XLOOKUP(C53,NEGOCIOS!D:D,NEGOCIOS!N:N))</f>
        <v/>
      </c>
      <c r="K53" s="28" t="str">
        <f>IF(_xlfn.XLOOKUP(C53,NEGOCIOS!D:D,NEGOCIOS!Q:Q,"")=0,"",_xlfn.XLOOKUP(C53,NEGOCIOS!D:D,NEGOCIOS!Q:Q,""))</f>
        <v/>
      </c>
      <c r="L53" s="29" t="str">
        <f>IF(C53="","-",_xlfn.XLOOKUP(C53,ATIVIDADES!J:J,ATIVIDADES!K:K,"-"))</f>
        <v>-</v>
      </c>
    </row>
    <row r="54" spans="2:12" x14ac:dyDescent="0.25">
      <c r="B54" s="3">
        <v>45</v>
      </c>
      <c r="C54" s="14"/>
      <c r="D54" s="4" t="str">
        <f>IF(C54="","",COUNTIFS(ATIVIDADES!J:J,EMPRESAS!C54,ATIVIDADES!P:P,EMPRESAS!$C$4,ATIVIDADES!AQ:AQ,"sim"))</f>
        <v/>
      </c>
      <c r="E54" s="4" t="str">
        <f>IF(C54="","",COUNTIFS(ATIVIDADES!J:J,EMPRESAS!C54,ATIVIDADES!P:P,EMPRESAS!$C$4,ATIVIDADES!AQ:AQ,"não"))</f>
        <v/>
      </c>
      <c r="F54" s="4">
        <f>_xlfn.XLOOKUP(C54,BASE_AGENDOR[Empresa relacionada],BASE_AGENDOR[Categoria],"")</f>
        <v>0</v>
      </c>
      <c r="G54" s="3" t="str">
        <f ca="1">IF(COUNTIFS(back!G:G,EMPRESAS!C54)=0,"","Sim")</f>
        <v/>
      </c>
      <c r="H54" s="4" t="str">
        <f ca="1">IF(COUNTIFS(back!H:H,EMPRESAS!C54)=0,"","Sim")</f>
        <v/>
      </c>
      <c r="I54" s="4" t="str">
        <f ca="1">IF(COUNTIFS(back!I:I,EMPRESAS!C54)=0,"","Sim")</f>
        <v/>
      </c>
      <c r="J54" s="4" t="str">
        <f>IF(C54="","",_xlfn.XLOOKUP(C54,NEGOCIOS!D:D,NEGOCIOS!N:N))</f>
        <v/>
      </c>
      <c r="K54" s="4" t="str">
        <f>IF(_xlfn.XLOOKUP(C54,NEGOCIOS!D:D,NEGOCIOS!Q:Q,"")=0,"",_xlfn.XLOOKUP(C54,NEGOCIOS!D:D,NEGOCIOS!Q:Q,""))</f>
        <v/>
      </c>
      <c r="L54" s="5" t="str">
        <f>IF(C54="","-",_xlfn.XLOOKUP(C54,ATIVIDADES!J:J,ATIVIDADES!K:K,"-"))</f>
        <v>-</v>
      </c>
    </row>
    <row r="55" spans="2:12" x14ac:dyDescent="0.25">
      <c r="B55" s="26">
        <v>46</v>
      </c>
      <c r="C55" s="27"/>
      <c r="D55" s="28" t="str">
        <f>IF(C55="","",COUNTIFS(ATIVIDADES!J:J,EMPRESAS!C55,ATIVIDADES!P:P,EMPRESAS!$C$4,ATIVIDADES!AQ:AQ,"sim"))</f>
        <v/>
      </c>
      <c r="E55" s="28" t="str">
        <f>IF(C55="","",COUNTIFS(ATIVIDADES!J:J,EMPRESAS!C55,ATIVIDADES!P:P,EMPRESAS!$C$4,ATIVIDADES!AQ:AQ,"não"))</f>
        <v/>
      </c>
      <c r="F55" s="28">
        <f>_xlfn.XLOOKUP(C55,BASE_AGENDOR[Empresa relacionada],BASE_AGENDOR[Categoria],"")</f>
        <v>0</v>
      </c>
      <c r="G55" s="26" t="str">
        <f ca="1">IF(COUNTIFS(back!G:G,EMPRESAS!C55)=0,"","Sim")</f>
        <v/>
      </c>
      <c r="H55" s="28" t="str">
        <f ca="1">IF(COUNTIFS(back!H:H,EMPRESAS!C55)=0,"","Sim")</f>
        <v/>
      </c>
      <c r="I55" s="28" t="str">
        <f ca="1">IF(COUNTIFS(back!I:I,EMPRESAS!C55)=0,"","Sim")</f>
        <v/>
      </c>
      <c r="J55" s="28" t="str">
        <f>IF(C55="","",_xlfn.XLOOKUP(C55,NEGOCIOS!D:D,NEGOCIOS!N:N))</f>
        <v/>
      </c>
      <c r="K55" s="28" t="str">
        <f>IF(_xlfn.XLOOKUP(C55,NEGOCIOS!D:D,NEGOCIOS!Q:Q,"")=0,"",_xlfn.XLOOKUP(C55,NEGOCIOS!D:D,NEGOCIOS!Q:Q,""))</f>
        <v/>
      </c>
      <c r="L55" s="29" t="str">
        <f>IF(C55="","-",_xlfn.XLOOKUP(C55,ATIVIDADES!J:J,ATIVIDADES!K:K,"-"))</f>
        <v>-</v>
      </c>
    </row>
    <row r="56" spans="2:12" x14ac:dyDescent="0.25">
      <c r="B56" s="3">
        <v>47</v>
      </c>
      <c r="C56" s="14"/>
      <c r="D56" s="4" t="str">
        <f>IF(C56="","",COUNTIFS(ATIVIDADES!J:J,EMPRESAS!C56,ATIVIDADES!P:P,EMPRESAS!$C$4,ATIVIDADES!AQ:AQ,"sim"))</f>
        <v/>
      </c>
      <c r="E56" s="4" t="str">
        <f>IF(C56="","",COUNTIFS(ATIVIDADES!J:J,EMPRESAS!C56,ATIVIDADES!P:P,EMPRESAS!$C$4,ATIVIDADES!AQ:AQ,"não"))</f>
        <v/>
      </c>
      <c r="F56" s="4">
        <f>_xlfn.XLOOKUP(C56,BASE_AGENDOR[Empresa relacionada],BASE_AGENDOR[Categoria],"")</f>
        <v>0</v>
      </c>
      <c r="G56" s="3" t="str">
        <f ca="1">IF(COUNTIFS(back!G:G,EMPRESAS!C56)=0,"","Sim")</f>
        <v/>
      </c>
      <c r="H56" s="4" t="str">
        <f ca="1">IF(COUNTIFS(back!H:H,EMPRESAS!C56)=0,"","Sim")</f>
        <v/>
      </c>
      <c r="I56" s="4" t="str">
        <f ca="1">IF(COUNTIFS(back!I:I,EMPRESAS!C56)=0,"","Sim")</f>
        <v/>
      </c>
      <c r="J56" s="4" t="str">
        <f>IF(C56="","",_xlfn.XLOOKUP(C56,NEGOCIOS!D:D,NEGOCIOS!N:N))</f>
        <v/>
      </c>
      <c r="K56" s="4" t="str">
        <f>IF(_xlfn.XLOOKUP(C56,NEGOCIOS!D:D,NEGOCIOS!Q:Q,"")=0,"",_xlfn.XLOOKUP(C56,NEGOCIOS!D:D,NEGOCIOS!Q:Q,""))</f>
        <v/>
      </c>
      <c r="L56" s="5" t="str">
        <f>IF(C56="","-",_xlfn.XLOOKUP(C56,ATIVIDADES!J:J,ATIVIDADES!K:K,"-"))</f>
        <v>-</v>
      </c>
    </row>
    <row r="57" spans="2:12" x14ac:dyDescent="0.25">
      <c r="B57" s="26">
        <v>48</v>
      </c>
      <c r="C57" s="27"/>
      <c r="D57" s="28" t="str">
        <f>IF(C57="","",COUNTIFS(ATIVIDADES!J:J,EMPRESAS!C57,ATIVIDADES!P:P,EMPRESAS!$C$4,ATIVIDADES!AQ:AQ,"sim"))</f>
        <v/>
      </c>
      <c r="E57" s="28" t="str">
        <f>IF(C57="","",COUNTIFS(ATIVIDADES!J:J,EMPRESAS!C57,ATIVIDADES!P:P,EMPRESAS!$C$4,ATIVIDADES!AQ:AQ,"não"))</f>
        <v/>
      </c>
      <c r="F57" s="28">
        <f>_xlfn.XLOOKUP(C57,BASE_AGENDOR[Empresa relacionada],BASE_AGENDOR[Categoria],"")</f>
        <v>0</v>
      </c>
      <c r="G57" s="26" t="str">
        <f ca="1">IF(COUNTIFS(back!G:G,EMPRESAS!C57)=0,"","Sim")</f>
        <v/>
      </c>
      <c r="H57" s="28" t="str">
        <f ca="1">IF(COUNTIFS(back!H:H,EMPRESAS!C57)=0,"","Sim")</f>
        <v/>
      </c>
      <c r="I57" s="28" t="str">
        <f ca="1">IF(COUNTIFS(back!I:I,EMPRESAS!C57)=0,"","Sim")</f>
        <v/>
      </c>
      <c r="J57" s="28" t="str">
        <f>IF(C57="","",_xlfn.XLOOKUP(C57,NEGOCIOS!D:D,NEGOCIOS!N:N))</f>
        <v/>
      </c>
      <c r="K57" s="28" t="str">
        <f>IF(_xlfn.XLOOKUP(C57,NEGOCIOS!D:D,NEGOCIOS!Q:Q,"")=0,"",_xlfn.XLOOKUP(C57,NEGOCIOS!D:D,NEGOCIOS!Q:Q,""))</f>
        <v/>
      </c>
      <c r="L57" s="29" t="str">
        <f>IF(C57="","-",_xlfn.XLOOKUP(C57,ATIVIDADES!J:J,ATIVIDADES!K:K,"-"))</f>
        <v>-</v>
      </c>
    </row>
    <row r="58" spans="2:12" x14ac:dyDescent="0.25">
      <c r="B58" s="3">
        <v>49</v>
      </c>
      <c r="C58" s="14"/>
      <c r="D58" s="4" t="str">
        <f>IF(C58="","",COUNTIFS(ATIVIDADES!J:J,EMPRESAS!C58,ATIVIDADES!P:P,EMPRESAS!$C$4,ATIVIDADES!AQ:AQ,"sim"))</f>
        <v/>
      </c>
      <c r="E58" s="4" t="str">
        <f>IF(C58="","",COUNTIFS(ATIVIDADES!J:J,EMPRESAS!C58,ATIVIDADES!P:P,EMPRESAS!$C$4,ATIVIDADES!AQ:AQ,"não"))</f>
        <v/>
      </c>
      <c r="F58" s="4">
        <f>_xlfn.XLOOKUP(C58,BASE_AGENDOR[Empresa relacionada],BASE_AGENDOR[Categoria],"")</f>
        <v>0</v>
      </c>
      <c r="G58" s="3" t="str">
        <f ca="1">IF(COUNTIFS(back!G:G,EMPRESAS!C58)=0,"","Sim")</f>
        <v/>
      </c>
      <c r="H58" s="4" t="str">
        <f ca="1">IF(COUNTIFS(back!H:H,EMPRESAS!C58)=0,"","Sim")</f>
        <v/>
      </c>
      <c r="I58" s="4" t="str">
        <f ca="1">IF(COUNTIFS(back!I:I,EMPRESAS!C58)=0,"","Sim")</f>
        <v/>
      </c>
      <c r="J58" s="4" t="str">
        <f>IF(C58="","",_xlfn.XLOOKUP(C58,NEGOCIOS!D:D,NEGOCIOS!N:N))</f>
        <v/>
      </c>
      <c r="K58" s="4" t="str">
        <f>IF(_xlfn.XLOOKUP(C58,NEGOCIOS!D:D,NEGOCIOS!Q:Q,"")=0,"",_xlfn.XLOOKUP(C58,NEGOCIOS!D:D,NEGOCIOS!Q:Q,""))</f>
        <v/>
      </c>
      <c r="L58" s="5" t="str">
        <f>IF(C58="","-",_xlfn.XLOOKUP(C58,ATIVIDADES!J:J,ATIVIDADES!K:K,"-"))</f>
        <v>-</v>
      </c>
    </row>
    <row r="59" spans="2:12" x14ac:dyDescent="0.25">
      <c r="B59" s="26">
        <v>50</v>
      </c>
      <c r="C59" s="27"/>
      <c r="D59" s="28" t="str">
        <f>IF(C59="","",COUNTIFS(ATIVIDADES!J:J,EMPRESAS!C59,ATIVIDADES!P:P,EMPRESAS!$C$4,ATIVIDADES!AQ:AQ,"sim"))</f>
        <v/>
      </c>
      <c r="E59" s="28" t="str">
        <f>IF(C59="","",COUNTIFS(ATIVIDADES!J:J,EMPRESAS!C59,ATIVIDADES!P:P,EMPRESAS!$C$4,ATIVIDADES!AQ:AQ,"não"))</f>
        <v/>
      </c>
      <c r="F59" s="28">
        <f>_xlfn.XLOOKUP(C59,BASE_AGENDOR[Empresa relacionada],BASE_AGENDOR[Categoria],"")</f>
        <v>0</v>
      </c>
      <c r="G59" s="26" t="str">
        <f ca="1">IF(COUNTIFS(back!G:G,EMPRESAS!C59)=0,"","Sim")</f>
        <v/>
      </c>
      <c r="H59" s="28" t="str">
        <f ca="1">IF(COUNTIFS(back!H:H,EMPRESAS!C59)=0,"","Sim")</f>
        <v/>
      </c>
      <c r="I59" s="28" t="str">
        <f ca="1">IF(COUNTIFS(back!I:I,EMPRESAS!C59)=0,"","Sim")</f>
        <v/>
      </c>
      <c r="J59" s="28" t="str">
        <f>IF(C59="","",_xlfn.XLOOKUP(C59,NEGOCIOS!D:D,NEGOCIOS!N:N))</f>
        <v/>
      </c>
      <c r="K59" s="28" t="str">
        <f>IF(_xlfn.XLOOKUP(C59,NEGOCIOS!D:D,NEGOCIOS!Q:Q,"")=0,"",_xlfn.XLOOKUP(C59,NEGOCIOS!D:D,NEGOCIOS!Q:Q,""))</f>
        <v/>
      </c>
      <c r="L59" s="29" t="str">
        <f>IF(C59="","-",_xlfn.XLOOKUP(C59,ATIVIDADES!J:J,ATIVIDADES!K:K,"-"))</f>
        <v>-</v>
      </c>
    </row>
    <row r="60" spans="2:12" x14ac:dyDescent="0.25">
      <c r="B60" s="3">
        <v>51</v>
      </c>
      <c r="C60" s="14"/>
      <c r="D60" s="4" t="str">
        <f>IF(C60="","",COUNTIFS(ATIVIDADES!J:J,EMPRESAS!C60,ATIVIDADES!P:P,EMPRESAS!$C$4,ATIVIDADES!AQ:AQ,"sim"))</f>
        <v/>
      </c>
      <c r="E60" s="4" t="str">
        <f>IF(C60="","",COUNTIFS(ATIVIDADES!J:J,EMPRESAS!C60,ATIVIDADES!P:P,EMPRESAS!$C$4,ATIVIDADES!AQ:AQ,"não"))</f>
        <v/>
      </c>
      <c r="F60" s="4">
        <f>_xlfn.XLOOKUP(C60,BASE_AGENDOR[Empresa relacionada],BASE_AGENDOR[Categoria],"")</f>
        <v>0</v>
      </c>
      <c r="G60" s="3" t="str">
        <f ca="1">IF(COUNTIFS(back!G:G,EMPRESAS!C60)=0,"","Sim")</f>
        <v/>
      </c>
      <c r="H60" s="4" t="str">
        <f ca="1">IF(COUNTIFS(back!H:H,EMPRESAS!C60)=0,"","Sim")</f>
        <v/>
      </c>
      <c r="I60" s="4" t="str">
        <f ca="1">IF(COUNTIFS(back!I:I,EMPRESAS!C60)=0,"","Sim")</f>
        <v/>
      </c>
      <c r="J60" s="4" t="str">
        <f>IF(C60="","",_xlfn.XLOOKUP(C60,NEGOCIOS!D:D,NEGOCIOS!N:N))</f>
        <v/>
      </c>
      <c r="K60" s="4" t="str">
        <f>IF(_xlfn.XLOOKUP(C60,NEGOCIOS!D:D,NEGOCIOS!Q:Q,"")=0,"",_xlfn.XLOOKUP(C60,NEGOCIOS!D:D,NEGOCIOS!Q:Q,""))</f>
        <v/>
      </c>
      <c r="L60" s="5" t="str">
        <f>IF(C60="","-",_xlfn.XLOOKUP(C60,ATIVIDADES!J:J,ATIVIDADES!K:K,"-"))</f>
        <v>-</v>
      </c>
    </row>
    <row r="61" spans="2:12" x14ac:dyDescent="0.25">
      <c r="B61" s="26">
        <v>52</v>
      </c>
      <c r="C61" s="27"/>
      <c r="D61" s="28" t="str">
        <f>IF(C61="","",COUNTIFS(ATIVIDADES!J:J,EMPRESAS!C61,ATIVIDADES!P:P,EMPRESAS!$C$4,ATIVIDADES!AQ:AQ,"sim"))</f>
        <v/>
      </c>
      <c r="E61" s="28" t="str">
        <f>IF(C61="","",COUNTIFS(ATIVIDADES!J:J,EMPRESAS!C61,ATIVIDADES!P:P,EMPRESAS!$C$4,ATIVIDADES!AQ:AQ,"não"))</f>
        <v/>
      </c>
      <c r="F61" s="28">
        <f>_xlfn.XLOOKUP(C61,BASE_AGENDOR[Empresa relacionada],BASE_AGENDOR[Categoria],"")</f>
        <v>0</v>
      </c>
      <c r="G61" s="26" t="str">
        <f ca="1">IF(COUNTIFS(back!G:G,EMPRESAS!C61)=0,"","Sim")</f>
        <v/>
      </c>
      <c r="H61" s="28" t="str">
        <f ca="1">IF(COUNTIFS(back!H:H,EMPRESAS!C61)=0,"","Sim")</f>
        <v/>
      </c>
      <c r="I61" s="28" t="str">
        <f ca="1">IF(COUNTIFS(back!I:I,EMPRESAS!C61)=0,"","Sim")</f>
        <v/>
      </c>
      <c r="J61" s="28" t="str">
        <f>IF(C61="","",_xlfn.XLOOKUP(C61,NEGOCIOS!D:D,NEGOCIOS!N:N))</f>
        <v/>
      </c>
      <c r="K61" s="28" t="str">
        <f>IF(_xlfn.XLOOKUP(C61,NEGOCIOS!D:D,NEGOCIOS!Q:Q,"")=0,"",_xlfn.XLOOKUP(C61,NEGOCIOS!D:D,NEGOCIOS!Q:Q,""))</f>
        <v/>
      </c>
      <c r="L61" s="29" t="str">
        <f>IF(C61="","-",_xlfn.XLOOKUP(C61,ATIVIDADES!J:J,ATIVIDADES!K:K,"-"))</f>
        <v>-</v>
      </c>
    </row>
    <row r="62" spans="2:12" x14ac:dyDescent="0.25">
      <c r="B62" s="3">
        <v>53</v>
      </c>
      <c r="C62" s="14"/>
      <c r="D62" s="4" t="str">
        <f>IF(C62="","",COUNTIFS(ATIVIDADES!J:J,EMPRESAS!C62,ATIVIDADES!P:P,EMPRESAS!$C$4,ATIVIDADES!AQ:AQ,"sim"))</f>
        <v/>
      </c>
      <c r="E62" s="4" t="str">
        <f>IF(C62="","",COUNTIFS(ATIVIDADES!J:J,EMPRESAS!C62,ATIVIDADES!P:P,EMPRESAS!$C$4,ATIVIDADES!AQ:AQ,"não"))</f>
        <v/>
      </c>
      <c r="F62" s="4">
        <f>_xlfn.XLOOKUP(C62,BASE_AGENDOR[Empresa relacionada],BASE_AGENDOR[Categoria],"")</f>
        <v>0</v>
      </c>
      <c r="G62" s="3" t="str">
        <f ca="1">IF(COUNTIFS(back!G:G,EMPRESAS!C62)=0,"","Sim")</f>
        <v/>
      </c>
      <c r="H62" s="4" t="str">
        <f ca="1">IF(COUNTIFS(back!H:H,EMPRESAS!C62)=0,"","Sim")</f>
        <v/>
      </c>
      <c r="I62" s="4" t="str">
        <f ca="1">IF(COUNTIFS(back!I:I,EMPRESAS!C62)=0,"","Sim")</f>
        <v/>
      </c>
      <c r="J62" s="4" t="str">
        <f>IF(C62="","",_xlfn.XLOOKUP(C62,NEGOCIOS!D:D,NEGOCIOS!N:N))</f>
        <v/>
      </c>
      <c r="K62" s="4" t="str">
        <f>IF(_xlfn.XLOOKUP(C62,NEGOCIOS!D:D,NEGOCIOS!Q:Q,"")=0,"",_xlfn.XLOOKUP(C62,NEGOCIOS!D:D,NEGOCIOS!Q:Q,""))</f>
        <v/>
      </c>
      <c r="L62" s="5" t="str">
        <f>IF(C62="","-",_xlfn.XLOOKUP(C62,ATIVIDADES!J:J,ATIVIDADES!K:K,"-"))</f>
        <v>-</v>
      </c>
    </row>
    <row r="63" spans="2:12" x14ac:dyDescent="0.25">
      <c r="B63" s="26">
        <v>54</v>
      </c>
      <c r="C63" s="27"/>
      <c r="D63" s="28" t="str">
        <f>IF(C63="","",COUNTIFS(ATIVIDADES!J:J,EMPRESAS!C63,ATIVIDADES!P:P,EMPRESAS!$C$4,ATIVIDADES!AQ:AQ,"sim"))</f>
        <v/>
      </c>
      <c r="E63" s="28" t="str">
        <f>IF(C63="","",COUNTIFS(ATIVIDADES!J:J,EMPRESAS!C63,ATIVIDADES!P:P,EMPRESAS!$C$4,ATIVIDADES!AQ:AQ,"não"))</f>
        <v/>
      </c>
      <c r="F63" s="28">
        <f>_xlfn.XLOOKUP(C63,BASE_AGENDOR[Empresa relacionada],BASE_AGENDOR[Categoria],"")</f>
        <v>0</v>
      </c>
      <c r="G63" s="26" t="str">
        <f ca="1">IF(COUNTIFS(back!G:G,EMPRESAS!C63)=0,"","Sim")</f>
        <v/>
      </c>
      <c r="H63" s="28" t="str">
        <f ca="1">IF(COUNTIFS(back!H:H,EMPRESAS!C63)=0,"","Sim")</f>
        <v/>
      </c>
      <c r="I63" s="28" t="str">
        <f ca="1">IF(COUNTIFS(back!I:I,EMPRESAS!C63)=0,"","Sim")</f>
        <v/>
      </c>
      <c r="J63" s="28" t="str">
        <f>IF(C63="","",_xlfn.XLOOKUP(C63,NEGOCIOS!D:D,NEGOCIOS!N:N))</f>
        <v/>
      </c>
      <c r="K63" s="28" t="str">
        <f>IF(_xlfn.XLOOKUP(C63,NEGOCIOS!D:D,NEGOCIOS!Q:Q,"")=0,"",_xlfn.XLOOKUP(C63,NEGOCIOS!D:D,NEGOCIOS!Q:Q,""))</f>
        <v/>
      </c>
      <c r="L63" s="29" t="str">
        <f>IF(C63="","-",_xlfn.XLOOKUP(C63,ATIVIDADES!J:J,ATIVIDADES!K:K,"-"))</f>
        <v>-</v>
      </c>
    </row>
    <row r="64" spans="2:12" x14ac:dyDescent="0.25">
      <c r="B64" s="3">
        <v>55</v>
      </c>
      <c r="C64" s="14"/>
      <c r="D64" s="4" t="str">
        <f>IF(C64="","",COUNTIFS(ATIVIDADES!J:J,EMPRESAS!C64,ATIVIDADES!P:P,EMPRESAS!$C$4,ATIVIDADES!AQ:AQ,"sim"))</f>
        <v/>
      </c>
      <c r="E64" s="4" t="str">
        <f>IF(C64="","",COUNTIFS(ATIVIDADES!J:J,EMPRESAS!C64,ATIVIDADES!P:P,EMPRESAS!$C$4,ATIVIDADES!AQ:AQ,"não"))</f>
        <v/>
      </c>
      <c r="F64" s="4">
        <f>_xlfn.XLOOKUP(C64,BASE_AGENDOR[Empresa relacionada],BASE_AGENDOR[Categoria],"")</f>
        <v>0</v>
      </c>
      <c r="G64" s="3" t="str">
        <f ca="1">IF(COUNTIFS(back!G:G,EMPRESAS!C64)=0,"","Sim")</f>
        <v/>
      </c>
      <c r="H64" s="4" t="str">
        <f ca="1">IF(COUNTIFS(back!H:H,EMPRESAS!C64)=0,"","Sim")</f>
        <v/>
      </c>
      <c r="I64" s="4" t="str">
        <f ca="1">IF(COUNTIFS(back!I:I,EMPRESAS!C64)=0,"","Sim")</f>
        <v/>
      </c>
      <c r="J64" s="4" t="str">
        <f>IF(C64="","",_xlfn.XLOOKUP(C64,NEGOCIOS!D:D,NEGOCIOS!N:N))</f>
        <v/>
      </c>
      <c r="K64" s="4" t="str">
        <f>IF(_xlfn.XLOOKUP(C64,NEGOCIOS!D:D,NEGOCIOS!Q:Q,"")=0,"",_xlfn.XLOOKUP(C64,NEGOCIOS!D:D,NEGOCIOS!Q:Q,""))</f>
        <v/>
      </c>
      <c r="L64" s="5" t="str">
        <f>IF(C64="","-",_xlfn.XLOOKUP(C64,ATIVIDADES!J:J,ATIVIDADES!K:K,"-"))</f>
        <v>-</v>
      </c>
    </row>
    <row r="65" spans="2:12" x14ac:dyDescent="0.25">
      <c r="B65" s="26">
        <v>56</v>
      </c>
      <c r="C65" s="27"/>
      <c r="D65" s="28" t="str">
        <f>IF(C65="","",COUNTIFS(ATIVIDADES!J:J,EMPRESAS!C65,ATIVIDADES!P:P,EMPRESAS!$C$4,ATIVIDADES!AQ:AQ,"sim"))</f>
        <v/>
      </c>
      <c r="E65" s="28" t="str">
        <f>IF(C65="","",COUNTIFS(ATIVIDADES!J:J,EMPRESAS!C65,ATIVIDADES!P:P,EMPRESAS!$C$4,ATIVIDADES!AQ:AQ,"não"))</f>
        <v/>
      </c>
      <c r="F65" s="28">
        <f>_xlfn.XLOOKUP(C65,BASE_AGENDOR[Empresa relacionada],BASE_AGENDOR[Categoria],"")</f>
        <v>0</v>
      </c>
      <c r="G65" s="26" t="str">
        <f ca="1">IF(COUNTIFS(back!G:G,EMPRESAS!C65)=0,"","Sim")</f>
        <v/>
      </c>
      <c r="H65" s="28" t="str">
        <f ca="1">IF(COUNTIFS(back!H:H,EMPRESAS!C65)=0,"","Sim")</f>
        <v/>
      </c>
      <c r="I65" s="28" t="str">
        <f ca="1">IF(COUNTIFS(back!I:I,EMPRESAS!C65)=0,"","Sim")</f>
        <v/>
      </c>
      <c r="J65" s="28" t="str">
        <f>IF(C65="","",_xlfn.XLOOKUP(C65,NEGOCIOS!D:D,NEGOCIOS!N:N))</f>
        <v/>
      </c>
      <c r="K65" s="28" t="str">
        <f>IF(_xlfn.XLOOKUP(C65,NEGOCIOS!D:D,NEGOCIOS!Q:Q,"")=0,"",_xlfn.XLOOKUP(C65,NEGOCIOS!D:D,NEGOCIOS!Q:Q,""))</f>
        <v/>
      </c>
      <c r="L65" s="29" t="str">
        <f>IF(C65="","-",_xlfn.XLOOKUP(C65,ATIVIDADES!J:J,ATIVIDADES!K:K,"-"))</f>
        <v>-</v>
      </c>
    </row>
    <row r="66" spans="2:12" x14ac:dyDescent="0.25">
      <c r="B66" s="3">
        <v>57</v>
      </c>
      <c r="C66" s="14"/>
      <c r="D66" s="4" t="str">
        <f>IF(C66="","",COUNTIFS(ATIVIDADES!J:J,EMPRESAS!C66,ATIVIDADES!P:P,EMPRESAS!$C$4,ATIVIDADES!AQ:AQ,"sim"))</f>
        <v/>
      </c>
      <c r="E66" s="4" t="str">
        <f>IF(C66="","",COUNTIFS(ATIVIDADES!J:J,EMPRESAS!C66,ATIVIDADES!P:P,EMPRESAS!$C$4,ATIVIDADES!AQ:AQ,"não"))</f>
        <v/>
      </c>
      <c r="F66" s="4">
        <f>_xlfn.XLOOKUP(C66,BASE_AGENDOR[Empresa relacionada],BASE_AGENDOR[Categoria],"")</f>
        <v>0</v>
      </c>
      <c r="G66" s="3" t="str">
        <f ca="1">IF(COUNTIFS(back!G:G,EMPRESAS!C66)=0,"","Sim")</f>
        <v/>
      </c>
      <c r="H66" s="4" t="str">
        <f ca="1">IF(COUNTIFS(back!H:H,EMPRESAS!C66)=0,"","Sim")</f>
        <v/>
      </c>
      <c r="I66" s="4" t="str">
        <f ca="1">IF(COUNTIFS(back!I:I,EMPRESAS!C66)=0,"","Sim")</f>
        <v/>
      </c>
      <c r="J66" s="4" t="str">
        <f>IF(C66="","",_xlfn.XLOOKUP(C66,NEGOCIOS!D:D,NEGOCIOS!N:N))</f>
        <v/>
      </c>
      <c r="K66" s="4" t="str">
        <f>IF(_xlfn.XLOOKUP(C66,NEGOCIOS!D:D,NEGOCIOS!Q:Q,"")=0,"",_xlfn.XLOOKUP(C66,NEGOCIOS!D:D,NEGOCIOS!Q:Q,""))</f>
        <v/>
      </c>
      <c r="L66" s="5" t="str">
        <f>IF(C66="","-",_xlfn.XLOOKUP(C66,ATIVIDADES!J:J,ATIVIDADES!K:K,"-"))</f>
        <v>-</v>
      </c>
    </row>
    <row r="67" spans="2:12" x14ac:dyDescent="0.25">
      <c r="B67" s="26">
        <v>58</v>
      </c>
      <c r="C67" s="27"/>
      <c r="D67" s="28" t="str">
        <f>IF(C67="","",COUNTIFS(ATIVIDADES!J:J,EMPRESAS!C67,ATIVIDADES!P:P,EMPRESAS!$C$4,ATIVIDADES!AQ:AQ,"sim"))</f>
        <v/>
      </c>
      <c r="E67" s="28" t="str">
        <f>IF(C67="","",COUNTIFS(ATIVIDADES!J:J,EMPRESAS!C67,ATIVIDADES!P:P,EMPRESAS!$C$4,ATIVIDADES!AQ:AQ,"não"))</f>
        <v/>
      </c>
      <c r="F67" s="28">
        <f>_xlfn.XLOOKUP(C67,BASE_AGENDOR[Empresa relacionada],BASE_AGENDOR[Categoria],"")</f>
        <v>0</v>
      </c>
      <c r="G67" s="26" t="str">
        <f ca="1">IF(COUNTIFS(back!G:G,EMPRESAS!C67)=0,"","Sim")</f>
        <v/>
      </c>
      <c r="H67" s="28" t="str">
        <f ca="1">IF(COUNTIFS(back!H:H,EMPRESAS!C67)=0,"","Sim")</f>
        <v/>
      </c>
      <c r="I67" s="28" t="str">
        <f ca="1">IF(COUNTIFS(back!I:I,EMPRESAS!C67)=0,"","Sim")</f>
        <v/>
      </c>
      <c r="J67" s="28" t="str">
        <f>IF(C67="","",_xlfn.XLOOKUP(C67,NEGOCIOS!D:D,NEGOCIOS!N:N))</f>
        <v/>
      </c>
      <c r="K67" s="28" t="str">
        <f>IF(_xlfn.XLOOKUP(C67,NEGOCIOS!D:D,NEGOCIOS!Q:Q,"")=0,"",_xlfn.XLOOKUP(C67,NEGOCIOS!D:D,NEGOCIOS!Q:Q,""))</f>
        <v/>
      </c>
      <c r="L67" s="29" t="str">
        <f>IF(C67="","-",_xlfn.XLOOKUP(C67,ATIVIDADES!J:J,ATIVIDADES!K:K,"-"))</f>
        <v>-</v>
      </c>
    </row>
    <row r="68" spans="2:12" x14ac:dyDescent="0.25">
      <c r="B68" s="3">
        <v>59</v>
      </c>
      <c r="C68" s="14"/>
      <c r="D68" s="4" t="str">
        <f>IF(C68="","",COUNTIFS(ATIVIDADES!J:J,EMPRESAS!C68,ATIVIDADES!P:P,EMPRESAS!$C$4,ATIVIDADES!AQ:AQ,"sim"))</f>
        <v/>
      </c>
      <c r="E68" s="4" t="str">
        <f>IF(C68="","",COUNTIFS(ATIVIDADES!J:J,EMPRESAS!C68,ATIVIDADES!P:P,EMPRESAS!$C$4,ATIVIDADES!AQ:AQ,"não"))</f>
        <v/>
      </c>
      <c r="F68" s="4">
        <f>_xlfn.XLOOKUP(C68,BASE_AGENDOR[Empresa relacionada],BASE_AGENDOR[Categoria],"")</f>
        <v>0</v>
      </c>
      <c r="G68" s="3" t="str">
        <f ca="1">IF(COUNTIFS(back!G:G,EMPRESAS!C68)=0,"","Sim")</f>
        <v/>
      </c>
      <c r="H68" s="4" t="str">
        <f ca="1">IF(COUNTIFS(back!H:H,EMPRESAS!C68)=0,"","Sim")</f>
        <v/>
      </c>
      <c r="I68" s="4" t="str">
        <f ca="1">IF(COUNTIFS(back!I:I,EMPRESAS!C68)=0,"","Sim")</f>
        <v/>
      </c>
      <c r="J68" s="4" t="str">
        <f>IF(C68="","",_xlfn.XLOOKUP(C68,NEGOCIOS!D:D,NEGOCIOS!N:N))</f>
        <v/>
      </c>
      <c r="K68" s="4" t="str">
        <f>IF(_xlfn.XLOOKUP(C68,NEGOCIOS!D:D,NEGOCIOS!Q:Q,"")=0,"",_xlfn.XLOOKUP(C68,NEGOCIOS!D:D,NEGOCIOS!Q:Q,""))</f>
        <v/>
      </c>
      <c r="L68" s="5" t="str">
        <f>IF(C68="","-",_xlfn.XLOOKUP(C68,ATIVIDADES!J:J,ATIVIDADES!K:K,"-"))</f>
        <v>-</v>
      </c>
    </row>
    <row r="69" spans="2:12" x14ac:dyDescent="0.25">
      <c r="B69" s="26">
        <v>60</v>
      </c>
      <c r="C69" s="27"/>
      <c r="D69" s="28" t="str">
        <f>IF(C69="","",COUNTIFS(ATIVIDADES!J:J,EMPRESAS!C69,ATIVIDADES!P:P,EMPRESAS!$C$4,ATIVIDADES!AQ:AQ,"sim"))</f>
        <v/>
      </c>
      <c r="E69" s="28" t="str">
        <f>IF(C69="","",COUNTIFS(ATIVIDADES!J:J,EMPRESAS!C69,ATIVIDADES!P:P,EMPRESAS!$C$4,ATIVIDADES!AQ:AQ,"não"))</f>
        <v/>
      </c>
      <c r="F69" s="28">
        <f>_xlfn.XLOOKUP(C69,BASE_AGENDOR[Empresa relacionada],BASE_AGENDOR[Categoria],"")</f>
        <v>0</v>
      </c>
      <c r="G69" s="26" t="str">
        <f ca="1">IF(COUNTIFS(back!G:G,EMPRESAS!C69)=0,"","Sim")</f>
        <v/>
      </c>
      <c r="H69" s="28" t="str">
        <f ca="1">IF(COUNTIFS(back!H:H,EMPRESAS!C69)=0,"","Sim")</f>
        <v/>
      </c>
      <c r="I69" s="28" t="str">
        <f ca="1">IF(COUNTIFS(back!I:I,EMPRESAS!C69)=0,"","Sim")</f>
        <v/>
      </c>
      <c r="J69" s="28" t="str">
        <f>IF(C69="","",_xlfn.XLOOKUP(C69,NEGOCIOS!D:D,NEGOCIOS!N:N))</f>
        <v/>
      </c>
      <c r="K69" s="28" t="str">
        <f>IF(_xlfn.XLOOKUP(C69,NEGOCIOS!D:D,NEGOCIOS!Q:Q,"")=0,"",_xlfn.XLOOKUP(C69,NEGOCIOS!D:D,NEGOCIOS!Q:Q,""))</f>
        <v/>
      </c>
      <c r="L69" s="29" t="str">
        <f>IF(C69="","-",_xlfn.XLOOKUP(C69,ATIVIDADES!J:J,ATIVIDADES!K:K,"-"))</f>
        <v>-</v>
      </c>
    </row>
    <row r="70" spans="2:12" x14ac:dyDescent="0.25">
      <c r="B70" s="3">
        <v>61</v>
      </c>
      <c r="C70" s="14"/>
      <c r="D70" s="4" t="str">
        <f>IF(C70="","",COUNTIFS(ATIVIDADES!J:J,EMPRESAS!C70,ATIVIDADES!P:P,EMPRESAS!$C$4,ATIVIDADES!AQ:AQ,"sim"))</f>
        <v/>
      </c>
      <c r="E70" s="4" t="str">
        <f>IF(C70="","",COUNTIFS(ATIVIDADES!J:J,EMPRESAS!C70,ATIVIDADES!P:P,EMPRESAS!$C$4,ATIVIDADES!AQ:AQ,"não"))</f>
        <v/>
      </c>
      <c r="F70" s="4">
        <f>_xlfn.XLOOKUP(C70,BASE_AGENDOR[Empresa relacionada],BASE_AGENDOR[Categoria],"")</f>
        <v>0</v>
      </c>
      <c r="G70" s="3" t="str">
        <f ca="1">IF(COUNTIFS(back!G:G,EMPRESAS!C70)=0,"","Sim")</f>
        <v/>
      </c>
      <c r="H70" s="4" t="str">
        <f ca="1">IF(COUNTIFS(back!H:H,EMPRESAS!C70)=0,"","Sim")</f>
        <v/>
      </c>
      <c r="I70" s="4" t="str">
        <f ca="1">IF(COUNTIFS(back!I:I,EMPRESAS!C70)=0,"","Sim")</f>
        <v/>
      </c>
      <c r="J70" s="4" t="str">
        <f>IF(C70="","",_xlfn.XLOOKUP(C70,NEGOCIOS!D:D,NEGOCIOS!N:N))</f>
        <v/>
      </c>
      <c r="K70" s="4" t="str">
        <f>IF(_xlfn.XLOOKUP(C70,NEGOCIOS!D:D,NEGOCIOS!Q:Q,"")=0,"",_xlfn.XLOOKUP(C70,NEGOCIOS!D:D,NEGOCIOS!Q:Q,""))</f>
        <v/>
      </c>
      <c r="L70" s="5" t="str">
        <f>IF(C70="","-",_xlfn.XLOOKUP(C70,ATIVIDADES!J:J,ATIVIDADES!K:K,"-"))</f>
        <v>-</v>
      </c>
    </row>
    <row r="71" spans="2:12" x14ac:dyDescent="0.25">
      <c r="B71" s="26">
        <v>62</v>
      </c>
      <c r="C71" s="27"/>
      <c r="D71" s="28" t="str">
        <f>IF(C71="","",COUNTIFS(ATIVIDADES!J:J,EMPRESAS!C71,ATIVIDADES!P:P,EMPRESAS!$C$4,ATIVIDADES!AQ:AQ,"sim"))</f>
        <v/>
      </c>
      <c r="E71" s="28" t="str">
        <f>IF(C71="","",COUNTIFS(ATIVIDADES!J:J,EMPRESAS!C71,ATIVIDADES!P:P,EMPRESAS!$C$4,ATIVIDADES!AQ:AQ,"não"))</f>
        <v/>
      </c>
      <c r="F71" s="28">
        <f>_xlfn.XLOOKUP(C71,BASE_AGENDOR[Empresa relacionada],BASE_AGENDOR[Categoria],"")</f>
        <v>0</v>
      </c>
      <c r="G71" s="26" t="str">
        <f ca="1">IF(COUNTIFS(back!G:G,EMPRESAS!C71)=0,"","Sim")</f>
        <v/>
      </c>
      <c r="H71" s="28" t="str">
        <f ca="1">IF(COUNTIFS(back!H:H,EMPRESAS!C71)=0,"","Sim")</f>
        <v/>
      </c>
      <c r="I71" s="28" t="str">
        <f ca="1">IF(COUNTIFS(back!I:I,EMPRESAS!C71)=0,"","Sim")</f>
        <v/>
      </c>
      <c r="J71" s="28" t="str">
        <f>IF(C71="","",_xlfn.XLOOKUP(C71,NEGOCIOS!D:D,NEGOCIOS!N:N))</f>
        <v/>
      </c>
      <c r="K71" s="28" t="str">
        <f>IF(_xlfn.XLOOKUP(C71,NEGOCIOS!D:D,NEGOCIOS!Q:Q,"")=0,"",_xlfn.XLOOKUP(C71,NEGOCIOS!D:D,NEGOCIOS!Q:Q,""))</f>
        <v/>
      </c>
      <c r="L71" s="29" t="str">
        <f>IF(C71="","-",_xlfn.XLOOKUP(C71,ATIVIDADES!J:J,ATIVIDADES!K:K,"-"))</f>
        <v>-</v>
      </c>
    </row>
    <row r="72" spans="2:12" x14ac:dyDescent="0.25">
      <c r="B72" s="3">
        <v>63</v>
      </c>
      <c r="C72" s="14"/>
      <c r="D72" s="4" t="str">
        <f>IF(C72="","",COUNTIFS(ATIVIDADES!J:J,EMPRESAS!C72,ATIVIDADES!P:P,EMPRESAS!$C$4,ATIVIDADES!AQ:AQ,"sim"))</f>
        <v/>
      </c>
      <c r="E72" s="4" t="str">
        <f>IF(C72="","",COUNTIFS(ATIVIDADES!J:J,EMPRESAS!C72,ATIVIDADES!P:P,EMPRESAS!$C$4,ATIVIDADES!AQ:AQ,"não"))</f>
        <v/>
      </c>
      <c r="F72" s="4">
        <f>_xlfn.XLOOKUP(C72,BASE_AGENDOR[Empresa relacionada],BASE_AGENDOR[Categoria],"")</f>
        <v>0</v>
      </c>
      <c r="G72" s="3" t="str">
        <f ca="1">IF(COUNTIFS(back!G:G,EMPRESAS!C72)=0,"","Sim")</f>
        <v/>
      </c>
      <c r="H72" s="4" t="str">
        <f ca="1">IF(COUNTIFS(back!H:H,EMPRESAS!C72)=0,"","Sim")</f>
        <v/>
      </c>
      <c r="I72" s="4" t="str">
        <f ca="1">IF(COUNTIFS(back!I:I,EMPRESAS!C72)=0,"","Sim")</f>
        <v/>
      </c>
      <c r="J72" s="4" t="str">
        <f>IF(C72="","",_xlfn.XLOOKUP(C72,NEGOCIOS!D:D,NEGOCIOS!N:N))</f>
        <v/>
      </c>
      <c r="K72" s="4" t="str">
        <f>IF(_xlfn.XLOOKUP(C72,NEGOCIOS!D:D,NEGOCIOS!Q:Q,"")=0,"",_xlfn.XLOOKUP(C72,NEGOCIOS!D:D,NEGOCIOS!Q:Q,""))</f>
        <v/>
      </c>
      <c r="L72" s="5" t="str">
        <f>IF(C72="","-",_xlfn.XLOOKUP(C72,ATIVIDADES!J:J,ATIVIDADES!K:K,"-"))</f>
        <v>-</v>
      </c>
    </row>
    <row r="73" spans="2:12" x14ac:dyDescent="0.25">
      <c r="B73" s="26">
        <v>64</v>
      </c>
      <c r="C73" s="27"/>
      <c r="D73" s="28" t="str">
        <f>IF(C73="","",COUNTIFS(ATIVIDADES!J:J,EMPRESAS!C73,ATIVIDADES!P:P,EMPRESAS!$C$4,ATIVIDADES!AQ:AQ,"sim"))</f>
        <v/>
      </c>
      <c r="E73" s="28" t="str">
        <f>IF(C73="","",COUNTIFS(ATIVIDADES!J:J,EMPRESAS!C73,ATIVIDADES!P:P,EMPRESAS!$C$4,ATIVIDADES!AQ:AQ,"não"))</f>
        <v/>
      </c>
      <c r="F73" s="28">
        <f>_xlfn.XLOOKUP(C73,BASE_AGENDOR[Empresa relacionada],BASE_AGENDOR[Categoria],"")</f>
        <v>0</v>
      </c>
      <c r="G73" s="26" t="str">
        <f ca="1">IF(COUNTIFS(back!G:G,EMPRESAS!C73)=0,"","Sim")</f>
        <v/>
      </c>
      <c r="H73" s="28" t="str">
        <f ca="1">IF(COUNTIFS(back!H:H,EMPRESAS!C73)=0,"","Sim")</f>
        <v/>
      </c>
      <c r="I73" s="28" t="str">
        <f ca="1">IF(COUNTIFS(back!I:I,EMPRESAS!C73)=0,"","Sim")</f>
        <v/>
      </c>
      <c r="J73" s="28" t="str">
        <f>IF(C73="","",_xlfn.XLOOKUP(C73,NEGOCIOS!D:D,NEGOCIOS!N:N))</f>
        <v/>
      </c>
      <c r="K73" s="28" t="str">
        <f>IF(_xlfn.XLOOKUP(C73,NEGOCIOS!D:D,NEGOCIOS!Q:Q,"")=0,"",_xlfn.XLOOKUP(C73,NEGOCIOS!D:D,NEGOCIOS!Q:Q,""))</f>
        <v/>
      </c>
      <c r="L73" s="29" t="str">
        <f>IF(C73="","-",_xlfn.XLOOKUP(C73,ATIVIDADES!J:J,ATIVIDADES!K:K,"-"))</f>
        <v>-</v>
      </c>
    </row>
    <row r="74" spans="2:12" x14ac:dyDescent="0.25">
      <c r="B74" s="3">
        <v>65</v>
      </c>
      <c r="C74" s="14"/>
      <c r="D74" s="4" t="str">
        <f>IF(C74="","",COUNTIFS(ATIVIDADES!J:J,EMPRESAS!C74,ATIVIDADES!P:P,EMPRESAS!$C$4,ATIVIDADES!AQ:AQ,"sim"))</f>
        <v/>
      </c>
      <c r="E74" s="4" t="str">
        <f>IF(C74="","",COUNTIFS(ATIVIDADES!J:J,EMPRESAS!C74,ATIVIDADES!P:P,EMPRESAS!$C$4,ATIVIDADES!AQ:AQ,"não"))</f>
        <v/>
      </c>
      <c r="F74" s="4">
        <f>_xlfn.XLOOKUP(C74,BASE_AGENDOR[Empresa relacionada],BASE_AGENDOR[Categoria],"")</f>
        <v>0</v>
      </c>
      <c r="G74" s="3" t="str">
        <f ca="1">IF(COUNTIFS(back!G:G,EMPRESAS!C74)=0,"","Sim")</f>
        <v/>
      </c>
      <c r="H74" s="4" t="str">
        <f ca="1">IF(COUNTIFS(back!H:H,EMPRESAS!C74)=0,"","Sim")</f>
        <v/>
      </c>
      <c r="I74" s="4" t="str">
        <f ca="1">IF(COUNTIFS(back!I:I,EMPRESAS!C74)=0,"","Sim")</f>
        <v/>
      </c>
      <c r="J74" s="4" t="str">
        <f>IF(C74="","",_xlfn.XLOOKUP(C74,NEGOCIOS!D:D,NEGOCIOS!N:N))</f>
        <v/>
      </c>
      <c r="K74" s="4" t="str">
        <f>IF(_xlfn.XLOOKUP(C74,NEGOCIOS!D:D,NEGOCIOS!Q:Q,"")=0,"",_xlfn.XLOOKUP(C74,NEGOCIOS!D:D,NEGOCIOS!Q:Q,""))</f>
        <v/>
      </c>
      <c r="L74" s="5" t="str">
        <f>IF(C74="","-",_xlfn.XLOOKUP(C74,ATIVIDADES!J:J,ATIVIDADES!K:K,"-"))</f>
        <v>-</v>
      </c>
    </row>
    <row r="75" spans="2:12" x14ac:dyDescent="0.25">
      <c r="B75" s="26">
        <v>66</v>
      </c>
      <c r="C75" s="27"/>
      <c r="D75" s="28" t="str">
        <f>IF(C75="","",COUNTIFS(ATIVIDADES!J:J,EMPRESAS!C75,ATIVIDADES!P:P,EMPRESAS!$C$4,ATIVIDADES!AQ:AQ,"sim"))</f>
        <v/>
      </c>
      <c r="E75" s="28" t="str">
        <f>IF(C75="","",COUNTIFS(ATIVIDADES!J:J,EMPRESAS!C75,ATIVIDADES!P:P,EMPRESAS!$C$4,ATIVIDADES!AQ:AQ,"não"))</f>
        <v/>
      </c>
      <c r="F75" s="28">
        <f>_xlfn.XLOOKUP(C75,BASE_AGENDOR[Empresa relacionada],BASE_AGENDOR[Categoria],"")</f>
        <v>0</v>
      </c>
      <c r="G75" s="26" t="str">
        <f ca="1">IF(COUNTIFS(back!G:G,EMPRESAS!C75)=0,"","Sim")</f>
        <v/>
      </c>
      <c r="H75" s="28" t="str">
        <f ca="1">IF(COUNTIFS(back!H:H,EMPRESAS!C75)=0,"","Sim")</f>
        <v/>
      </c>
      <c r="I75" s="28" t="str">
        <f ca="1">IF(COUNTIFS(back!I:I,EMPRESAS!C75)=0,"","Sim")</f>
        <v/>
      </c>
      <c r="J75" s="28" t="str">
        <f>IF(C75="","",_xlfn.XLOOKUP(C75,NEGOCIOS!D:D,NEGOCIOS!N:N))</f>
        <v/>
      </c>
      <c r="K75" s="28" t="str">
        <f>IF(_xlfn.XLOOKUP(C75,NEGOCIOS!D:D,NEGOCIOS!Q:Q,"")=0,"",_xlfn.XLOOKUP(C75,NEGOCIOS!D:D,NEGOCIOS!Q:Q,""))</f>
        <v/>
      </c>
      <c r="L75" s="29" t="str">
        <f>IF(C75="","-",_xlfn.XLOOKUP(C75,ATIVIDADES!J:J,ATIVIDADES!K:K,"-"))</f>
        <v>-</v>
      </c>
    </row>
    <row r="76" spans="2:12" x14ac:dyDescent="0.25">
      <c r="B76" s="3">
        <v>67</v>
      </c>
      <c r="C76" s="14"/>
      <c r="D76" s="4" t="str">
        <f>IF(C76="","",COUNTIFS(ATIVIDADES!J:J,EMPRESAS!C76,ATIVIDADES!P:P,EMPRESAS!$C$4,ATIVIDADES!AQ:AQ,"sim"))</f>
        <v/>
      </c>
      <c r="E76" s="4" t="str">
        <f>IF(C76="","",COUNTIFS(ATIVIDADES!J:J,EMPRESAS!C76,ATIVIDADES!P:P,EMPRESAS!$C$4,ATIVIDADES!AQ:AQ,"não"))</f>
        <v/>
      </c>
      <c r="F76" s="4">
        <f>_xlfn.XLOOKUP(C76,BASE_AGENDOR[Empresa relacionada],BASE_AGENDOR[Categoria],"")</f>
        <v>0</v>
      </c>
      <c r="G76" s="3" t="str">
        <f ca="1">IF(COUNTIFS(back!G:G,EMPRESAS!C76)=0,"","Sim")</f>
        <v/>
      </c>
      <c r="H76" s="4" t="str">
        <f ca="1">IF(COUNTIFS(back!H:H,EMPRESAS!C76)=0,"","Sim")</f>
        <v/>
      </c>
      <c r="I76" s="4" t="str">
        <f ca="1">IF(COUNTIFS(back!I:I,EMPRESAS!C76)=0,"","Sim")</f>
        <v/>
      </c>
      <c r="J76" s="4" t="str">
        <f>IF(C76="","",_xlfn.XLOOKUP(C76,NEGOCIOS!D:D,NEGOCIOS!N:N))</f>
        <v/>
      </c>
      <c r="K76" s="4" t="str">
        <f>IF(_xlfn.XLOOKUP(C76,NEGOCIOS!D:D,NEGOCIOS!Q:Q,"")=0,"",_xlfn.XLOOKUP(C76,NEGOCIOS!D:D,NEGOCIOS!Q:Q,""))</f>
        <v/>
      </c>
      <c r="L76" s="5" t="str">
        <f>IF(C76="","-",_xlfn.XLOOKUP(C76,ATIVIDADES!J:J,ATIVIDADES!K:K,"-"))</f>
        <v>-</v>
      </c>
    </row>
    <row r="77" spans="2:12" x14ac:dyDescent="0.25">
      <c r="B77" s="26">
        <v>68</v>
      </c>
      <c r="C77" s="27"/>
      <c r="D77" s="28" t="str">
        <f>IF(C77="","",COUNTIFS(ATIVIDADES!J:J,EMPRESAS!C77,ATIVIDADES!P:P,EMPRESAS!$C$4,ATIVIDADES!AQ:AQ,"sim"))</f>
        <v/>
      </c>
      <c r="E77" s="28" t="str">
        <f>IF(C77="","",COUNTIFS(ATIVIDADES!J:J,EMPRESAS!C77,ATIVIDADES!P:P,EMPRESAS!$C$4,ATIVIDADES!AQ:AQ,"não"))</f>
        <v/>
      </c>
      <c r="F77" s="28">
        <f>_xlfn.XLOOKUP(C77,BASE_AGENDOR[Empresa relacionada],BASE_AGENDOR[Categoria],"")</f>
        <v>0</v>
      </c>
      <c r="G77" s="26" t="str">
        <f ca="1">IF(COUNTIFS(back!G:G,EMPRESAS!C77)=0,"","Sim")</f>
        <v/>
      </c>
      <c r="H77" s="28" t="str">
        <f ca="1">IF(COUNTIFS(back!H:H,EMPRESAS!C77)=0,"","Sim")</f>
        <v/>
      </c>
      <c r="I77" s="28" t="str">
        <f ca="1">IF(COUNTIFS(back!I:I,EMPRESAS!C77)=0,"","Sim")</f>
        <v/>
      </c>
      <c r="J77" s="28" t="str">
        <f>IF(C77="","",_xlfn.XLOOKUP(C77,NEGOCIOS!D:D,NEGOCIOS!N:N))</f>
        <v/>
      </c>
      <c r="K77" s="28" t="str">
        <f>IF(_xlfn.XLOOKUP(C77,NEGOCIOS!D:D,NEGOCIOS!Q:Q,"")=0,"",_xlfn.XLOOKUP(C77,NEGOCIOS!D:D,NEGOCIOS!Q:Q,""))</f>
        <v/>
      </c>
      <c r="L77" s="29" t="str">
        <f>IF(C77="","-",_xlfn.XLOOKUP(C77,ATIVIDADES!J:J,ATIVIDADES!K:K,"-"))</f>
        <v>-</v>
      </c>
    </row>
    <row r="78" spans="2:12" x14ac:dyDescent="0.25">
      <c r="B78" s="3">
        <v>69</v>
      </c>
      <c r="C78" s="14"/>
      <c r="D78" s="4" t="str">
        <f>IF(C78="","",COUNTIFS(ATIVIDADES!J:J,EMPRESAS!C78,ATIVIDADES!P:P,EMPRESAS!$C$4,ATIVIDADES!AQ:AQ,"sim"))</f>
        <v/>
      </c>
      <c r="E78" s="4" t="str">
        <f>IF(C78="","",COUNTIFS(ATIVIDADES!J:J,EMPRESAS!C78,ATIVIDADES!P:P,EMPRESAS!$C$4,ATIVIDADES!AQ:AQ,"não"))</f>
        <v/>
      </c>
      <c r="F78" s="4">
        <f>_xlfn.XLOOKUP(C78,BASE_AGENDOR[Empresa relacionada],BASE_AGENDOR[Categoria],"")</f>
        <v>0</v>
      </c>
      <c r="G78" s="3" t="str">
        <f ca="1">IF(COUNTIFS(back!G:G,EMPRESAS!C78)=0,"","Sim")</f>
        <v/>
      </c>
      <c r="H78" s="4" t="str">
        <f ca="1">IF(COUNTIFS(back!H:H,EMPRESAS!C78)=0,"","Sim")</f>
        <v/>
      </c>
      <c r="I78" s="4" t="str">
        <f ca="1">IF(COUNTIFS(back!I:I,EMPRESAS!C78)=0,"","Sim")</f>
        <v/>
      </c>
      <c r="J78" s="4" t="str">
        <f>IF(C78="","",_xlfn.XLOOKUP(C78,NEGOCIOS!D:D,NEGOCIOS!N:N))</f>
        <v/>
      </c>
      <c r="K78" s="4" t="str">
        <f>IF(_xlfn.XLOOKUP(C78,NEGOCIOS!D:D,NEGOCIOS!Q:Q,"")=0,"",_xlfn.XLOOKUP(C78,NEGOCIOS!D:D,NEGOCIOS!Q:Q,""))</f>
        <v/>
      </c>
      <c r="L78" s="5" t="str">
        <f>IF(C78="","-",_xlfn.XLOOKUP(C78,ATIVIDADES!J:J,ATIVIDADES!K:K,"-"))</f>
        <v>-</v>
      </c>
    </row>
    <row r="79" spans="2:12" x14ac:dyDescent="0.25">
      <c r="B79" s="26">
        <v>70</v>
      </c>
      <c r="C79" s="27"/>
      <c r="D79" s="28" t="str">
        <f>IF(C79="","",COUNTIFS(ATIVIDADES!J:J,EMPRESAS!C79,ATIVIDADES!P:P,EMPRESAS!$C$4,ATIVIDADES!AQ:AQ,"sim"))</f>
        <v/>
      </c>
      <c r="E79" s="28" t="str">
        <f>IF(C79="","",COUNTIFS(ATIVIDADES!J:J,EMPRESAS!C79,ATIVIDADES!P:P,EMPRESAS!$C$4,ATIVIDADES!AQ:AQ,"não"))</f>
        <v/>
      </c>
      <c r="F79" s="28">
        <f>_xlfn.XLOOKUP(C79,BASE_AGENDOR[Empresa relacionada],BASE_AGENDOR[Categoria],"")</f>
        <v>0</v>
      </c>
      <c r="G79" s="26" t="str">
        <f ca="1">IF(COUNTIFS(back!G:G,EMPRESAS!C79)=0,"","Sim")</f>
        <v/>
      </c>
      <c r="H79" s="28" t="str">
        <f ca="1">IF(COUNTIFS(back!H:H,EMPRESAS!C79)=0,"","Sim")</f>
        <v/>
      </c>
      <c r="I79" s="28" t="str">
        <f ca="1">IF(COUNTIFS(back!I:I,EMPRESAS!C79)=0,"","Sim")</f>
        <v/>
      </c>
      <c r="J79" s="28" t="str">
        <f>IF(C79="","",_xlfn.XLOOKUP(C79,NEGOCIOS!D:D,NEGOCIOS!N:N))</f>
        <v/>
      </c>
      <c r="K79" s="28" t="str">
        <f>IF(_xlfn.XLOOKUP(C79,NEGOCIOS!D:D,NEGOCIOS!Q:Q,"")=0,"",_xlfn.XLOOKUP(C79,NEGOCIOS!D:D,NEGOCIOS!Q:Q,""))</f>
        <v/>
      </c>
      <c r="L79" s="29" t="str">
        <f>IF(C79="","-",_xlfn.XLOOKUP(C79,ATIVIDADES!J:J,ATIVIDADES!K:K,"-"))</f>
        <v>-</v>
      </c>
    </row>
    <row r="80" spans="2:12" x14ac:dyDescent="0.25">
      <c r="B80" s="3">
        <v>71</v>
      </c>
      <c r="C80" s="14"/>
      <c r="D80" s="4" t="str">
        <f>IF(C80="","",COUNTIFS(ATIVIDADES!J:J,EMPRESAS!C80,ATIVIDADES!P:P,EMPRESAS!$C$4,ATIVIDADES!AQ:AQ,"sim"))</f>
        <v/>
      </c>
      <c r="E80" s="4" t="str">
        <f>IF(C80="","",COUNTIFS(ATIVIDADES!J:J,EMPRESAS!C80,ATIVIDADES!P:P,EMPRESAS!$C$4,ATIVIDADES!AQ:AQ,"não"))</f>
        <v/>
      </c>
      <c r="F80" s="4">
        <f>_xlfn.XLOOKUP(C80,BASE_AGENDOR[Empresa relacionada],BASE_AGENDOR[Categoria],"")</f>
        <v>0</v>
      </c>
      <c r="G80" s="3" t="str">
        <f ca="1">IF(COUNTIFS(back!G:G,EMPRESAS!C80)=0,"","Sim")</f>
        <v/>
      </c>
      <c r="H80" s="4" t="str">
        <f ca="1">IF(COUNTIFS(back!H:H,EMPRESAS!C80)=0,"","Sim")</f>
        <v/>
      </c>
      <c r="I80" s="4" t="str">
        <f ca="1">IF(COUNTIFS(back!I:I,EMPRESAS!C80)=0,"","Sim")</f>
        <v/>
      </c>
      <c r="J80" s="4" t="str">
        <f>IF(C80="","",_xlfn.XLOOKUP(C80,NEGOCIOS!D:D,NEGOCIOS!N:N))</f>
        <v/>
      </c>
      <c r="K80" s="4" t="str">
        <f>IF(_xlfn.XLOOKUP(C80,NEGOCIOS!D:D,NEGOCIOS!Q:Q,"")=0,"",_xlfn.XLOOKUP(C80,NEGOCIOS!D:D,NEGOCIOS!Q:Q,""))</f>
        <v/>
      </c>
      <c r="L80" s="5" t="str">
        <f>IF(C80="","-",_xlfn.XLOOKUP(C80,ATIVIDADES!J:J,ATIVIDADES!K:K,"-"))</f>
        <v>-</v>
      </c>
    </row>
    <row r="81" spans="2:12" x14ac:dyDescent="0.25">
      <c r="B81" s="26">
        <v>72</v>
      </c>
      <c r="C81" s="27"/>
      <c r="D81" s="28" t="str">
        <f>IF(C81="","",COUNTIFS(ATIVIDADES!J:J,EMPRESAS!C81,ATIVIDADES!P:P,EMPRESAS!$C$4,ATIVIDADES!AQ:AQ,"sim"))</f>
        <v/>
      </c>
      <c r="E81" s="28" t="str">
        <f>IF(C81="","",COUNTIFS(ATIVIDADES!J:J,EMPRESAS!C81,ATIVIDADES!P:P,EMPRESAS!$C$4,ATIVIDADES!AQ:AQ,"não"))</f>
        <v/>
      </c>
      <c r="F81" s="28">
        <f>_xlfn.XLOOKUP(C81,BASE_AGENDOR[Empresa relacionada],BASE_AGENDOR[Categoria],"")</f>
        <v>0</v>
      </c>
      <c r="G81" s="26" t="str">
        <f ca="1">IF(COUNTIFS(back!G:G,EMPRESAS!C81)=0,"","Sim")</f>
        <v/>
      </c>
      <c r="H81" s="28" t="str">
        <f ca="1">IF(COUNTIFS(back!H:H,EMPRESAS!C81)=0,"","Sim")</f>
        <v/>
      </c>
      <c r="I81" s="28" t="str">
        <f ca="1">IF(COUNTIFS(back!I:I,EMPRESAS!C81)=0,"","Sim")</f>
        <v/>
      </c>
      <c r="J81" s="28" t="str">
        <f>IF(C81="","",_xlfn.XLOOKUP(C81,NEGOCIOS!D:D,NEGOCIOS!N:N))</f>
        <v/>
      </c>
      <c r="K81" s="28" t="str">
        <f>IF(_xlfn.XLOOKUP(C81,NEGOCIOS!D:D,NEGOCIOS!Q:Q,"")=0,"",_xlfn.XLOOKUP(C81,NEGOCIOS!D:D,NEGOCIOS!Q:Q,""))</f>
        <v/>
      </c>
      <c r="L81" s="29" t="str">
        <f>IF(C81="","-",_xlfn.XLOOKUP(C81,ATIVIDADES!J:J,ATIVIDADES!K:K,"-"))</f>
        <v>-</v>
      </c>
    </row>
    <row r="82" spans="2:12" x14ac:dyDescent="0.25">
      <c r="B82" s="3">
        <v>73</v>
      </c>
      <c r="C82" s="14"/>
      <c r="D82" s="4" t="str">
        <f>IF(C82="","",COUNTIFS(ATIVIDADES!J:J,EMPRESAS!C82,ATIVIDADES!P:P,EMPRESAS!$C$4,ATIVIDADES!AQ:AQ,"sim"))</f>
        <v/>
      </c>
      <c r="E82" s="4" t="str">
        <f>IF(C82="","",COUNTIFS(ATIVIDADES!J:J,EMPRESAS!C82,ATIVIDADES!P:P,EMPRESAS!$C$4,ATIVIDADES!AQ:AQ,"não"))</f>
        <v/>
      </c>
      <c r="F82" s="4">
        <f>_xlfn.XLOOKUP(C82,BASE_AGENDOR[Empresa relacionada],BASE_AGENDOR[Categoria],"")</f>
        <v>0</v>
      </c>
      <c r="G82" s="3" t="str">
        <f ca="1">IF(COUNTIFS(back!G:G,EMPRESAS!C82)=0,"","Sim")</f>
        <v/>
      </c>
      <c r="H82" s="4" t="str">
        <f ca="1">IF(COUNTIFS(back!H:H,EMPRESAS!C82)=0,"","Sim")</f>
        <v/>
      </c>
      <c r="I82" s="4" t="str">
        <f ca="1">IF(COUNTIFS(back!I:I,EMPRESAS!C82)=0,"","Sim")</f>
        <v/>
      </c>
      <c r="J82" s="4" t="str">
        <f>IF(C82="","",_xlfn.XLOOKUP(C82,NEGOCIOS!D:D,NEGOCIOS!N:N))</f>
        <v/>
      </c>
      <c r="K82" s="4" t="str">
        <f>IF(_xlfn.XLOOKUP(C82,NEGOCIOS!D:D,NEGOCIOS!Q:Q,"")=0,"",_xlfn.XLOOKUP(C82,NEGOCIOS!D:D,NEGOCIOS!Q:Q,""))</f>
        <v/>
      </c>
      <c r="L82" s="5" t="str">
        <f>IF(C82="","-",_xlfn.XLOOKUP(C82,ATIVIDADES!J:J,ATIVIDADES!K:K,"-"))</f>
        <v>-</v>
      </c>
    </row>
    <row r="83" spans="2:12" x14ac:dyDescent="0.25">
      <c r="B83" s="26">
        <v>74</v>
      </c>
      <c r="C83" s="27"/>
      <c r="D83" s="28" t="str">
        <f>IF(C83="","",COUNTIFS(ATIVIDADES!J:J,EMPRESAS!C83,ATIVIDADES!P:P,EMPRESAS!$C$4,ATIVIDADES!AQ:AQ,"sim"))</f>
        <v/>
      </c>
      <c r="E83" s="28" t="str">
        <f>IF(C83="","",COUNTIFS(ATIVIDADES!J:J,EMPRESAS!C83,ATIVIDADES!P:P,EMPRESAS!$C$4,ATIVIDADES!AQ:AQ,"não"))</f>
        <v/>
      </c>
      <c r="F83" s="28">
        <f>_xlfn.XLOOKUP(C83,BASE_AGENDOR[Empresa relacionada],BASE_AGENDOR[Categoria],"")</f>
        <v>0</v>
      </c>
      <c r="G83" s="26" t="str">
        <f ca="1">IF(COUNTIFS(back!G:G,EMPRESAS!C83)=0,"","Sim")</f>
        <v/>
      </c>
      <c r="H83" s="28" t="str">
        <f ca="1">IF(COUNTIFS(back!H:H,EMPRESAS!C83)=0,"","Sim")</f>
        <v/>
      </c>
      <c r="I83" s="28" t="str">
        <f ca="1">IF(COUNTIFS(back!I:I,EMPRESAS!C83)=0,"","Sim")</f>
        <v/>
      </c>
      <c r="J83" s="28" t="str">
        <f>IF(C83="","",_xlfn.XLOOKUP(C83,NEGOCIOS!D:D,NEGOCIOS!N:N))</f>
        <v/>
      </c>
      <c r="K83" s="28" t="str">
        <f>IF(_xlfn.XLOOKUP(C83,NEGOCIOS!D:D,NEGOCIOS!Q:Q,"")=0,"",_xlfn.XLOOKUP(C83,NEGOCIOS!D:D,NEGOCIOS!Q:Q,""))</f>
        <v/>
      </c>
      <c r="L83" s="29" t="str">
        <f>IF(C83="","-",_xlfn.XLOOKUP(C83,ATIVIDADES!J:J,ATIVIDADES!K:K,"-"))</f>
        <v>-</v>
      </c>
    </row>
    <row r="84" spans="2:12" x14ac:dyDescent="0.25">
      <c r="B84" s="3">
        <v>75</v>
      </c>
      <c r="C84" s="14"/>
      <c r="D84" s="4" t="str">
        <f>IF(C84="","",COUNTIFS(ATIVIDADES!J:J,EMPRESAS!C84,ATIVIDADES!P:P,EMPRESAS!$C$4,ATIVIDADES!AQ:AQ,"sim"))</f>
        <v/>
      </c>
      <c r="E84" s="4" t="str">
        <f>IF(C84="","",COUNTIFS(ATIVIDADES!J:J,EMPRESAS!C84,ATIVIDADES!P:P,EMPRESAS!$C$4,ATIVIDADES!AQ:AQ,"não"))</f>
        <v/>
      </c>
      <c r="F84" s="4">
        <f>_xlfn.XLOOKUP(C84,BASE_AGENDOR[Empresa relacionada],BASE_AGENDOR[Categoria],"")</f>
        <v>0</v>
      </c>
      <c r="G84" s="3" t="str">
        <f ca="1">IF(COUNTIFS(back!G:G,EMPRESAS!C84)=0,"","Sim")</f>
        <v/>
      </c>
      <c r="H84" s="4" t="str">
        <f ca="1">IF(COUNTIFS(back!H:H,EMPRESAS!C84)=0,"","Sim")</f>
        <v/>
      </c>
      <c r="I84" s="4" t="str">
        <f ca="1">IF(COUNTIFS(back!I:I,EMPRESAS!C84)=0,"","Sim")</f>
        <v/>
      </c>
      <c r="J84" s="4" t="str">
        <f>IF(C84="","",_xlfn.XLOOKUP(C84,NEGOCIOS!D:D,NEGOCIOS!N:N))</f>
        <v/>
      </c>
      <c r="K84" s="4" t="str">
        <f>IF(_xlfn.XLOOKUP(C84,NEGOCIOS!D:D,NEGOCIOS!Q:Q,"")=0,"",_xlfn.XLOOKUP(C84,NEGOCIOS!D:D,NEGOCIOS!Q:Q,""))</f>
        <v/>
      </c>
      <c r="L84" s="5" t="str">
        <f>IF(C84="","-",_xlfn.XLOOKUP(C84,ATIVIDADES!J:J,ATIVIDADES!K:K,"-"))</f>
        <v>-</v>
      </c>
    </row>
    <row r="85" spans="2:12" x14ac:dyDescent="0.25">
      <c r="B85" s="26">
        <v>76</v>
      </c>
      <c r="C85" s="27"/>
      <c r="D85" s="28" t="str">
        <f>IF(C85="","",COUNTIFS(ATIVIDADES!J:J,EMPRESAS!C85,ATIVIDADES!P:P,EMPRESAS!$C$4,ATIVIDADES!AQ:AQ,"sim"))</f>
        <v/>
      </c>
      <c r="E85" s="28" t="str">
        <f>IF(C85="","",COUNTIFS(ATIVIDADES!J:J,EMPRESAS!C85,ATIVIDADES!P:P,EMPRESAS!$C$4,ATIVIDADES!AQ:AQ,"não"))</f>
        <v/>
      </c>
      <c r="F85" s="28">
        <f>_xlfn.XLOOKUP(C85,BASE_AGENDOR[Empresa relacionada],BASE_AGENDOR[Categoria],"")</f>
        <v>0</v>
      </c>
      <c r="G85" s="26" t="str">
        <f ca="1">IF(COUNTIFS(back!G:G,EMPRESAS!C85)=0,"","Sim")</f>
        <v/>
      </c>
      <c r="H85" s="28" t="str">
        <f ca="1">IF(COUNTIFS(back!H:H,EMPRESAS!C85)=0,"","Sim")</f>
        <v/>
      </c>
      <c r="I85" s="28" t="str">
        <f ca="1">IF(COUNTIFS(back!I:I,EMPRESAS!C85)=0,"","Sim")</f>
        <v/>
      </c>
      <c r="J85" s="28" t="str">
        <f>IF(C85="","",_xlfn.XLOOKUP(C85,NEGOCIOS!D:D,NEGOCIOS!N:N))</f>
        <v/>
      </c>
      <c r="K85" s="28" t="str">
        <f>IF(_xlfn.XLOOKUP(C85,NEGOCIOS!D:D,NEGOCIOS!Q:Q,"")=0,"",_xlfn.XLOOKUP(C85,NEGOCIOS!D:D,NEGOCIOS!Q:Q,""))</f>
        <v/>
      </c>
      <c r="L85" s="29" t="str">
        <f>IF(C85="","-",_xlfn.XLOOKUP(C85,ATIVIDADES!J:J,ATIVIDADES!K:K,"-"))</f>
        <v>-</v>
      </c>
    </row>
    <row r="86" spans="2:12" x14ac:dyDescent="0.25">
      <c r="B86" s="3">
        <v>77</v>
      </c>
      <c r="C86" s="14"/>
      <c r="D86" s="4" t="str">
        <f>IF(C86="","",COUNTIFS(ATIVIDADES!J:J,EMPRESAS!C86,ATIVIDADES!P:P,EMPRESAS!$C$4,ATIVIDADES!AQ:AQ,"sim"))</f>
        <v/>
      </c>
      <c r="E86" s="4" t="str">
        <f>IF(C86="","",COUNTIFS(ATIVIDADES!J:J,EMPRESAS!C86,ATIVIDADES!P:P,EMPRESAS!$C$4,ATIVIDADES!AQ:AQ,"não"))</f>
        <v/>
      </c>
      <c r="F86" s="4">
        <f>_xlfn.XLOOKUP(C86,BASE_AGENDOR[Empresa relacionada],BASE_AGENDOR[Categoria],"")</f>
        <v>0</v>
      </c>
      <c r="G86" s="3" t="str">
        <f ca="1">IF(COUNTIFS(back!G:G,EMPRESAS!C86)=0,"","Sim")</f>
        <v/>
      </c>
      <c r="H86" s="4" t="str">
        <f ca="1">IF(COUNTIFS(back!H:H,EMPRESAS!C86)=0,"","Sim")</f>
        <v/>
      </c>
      <c r="I86" s="4" t="str">
        <f ca="1">IF(COUNTIFS(back!I:I,EMPRESAS!C86)=0,"","Sim")</f>
        <v/>
      </c>
      <c r="J86" s="4" t="str">
        <f>IF(C86="","",_xlfn.XLOOKUP(C86,NEGOCIOS!D:D,NEGOCIOS!N:N))</f>
        <v/>
      </c>
      <c r="K86" s="4" t="str">
        <f>IF(_xlfn.XLOOKUP(C86,NEGOCIOS!D:D,NEGOCIOS!Q:Q,"")=0,"",_xlfn.XLOOKUP(C86,NEGOCIOS!D:D,NEGOCIOS!Q:Q,""))</f>
        <v/>
      </c>
      <c r="L86" s="5" t="str">
        <f>IF(C86="","-",_xlfn.XLOOKUP(C86,ATIVIDADES!J:J,ATIVIDADES!K:K,"-"))</f>
        <v>-</v>
      </c>
    </row>
    <row r="87" spans="2:12" x14ac:dyDescent="0.25">
      <c r="B87" s="26">
        <v>78</v>
      </c>
      <c r="C87" s="27"/>
      <c r="D87" s="28" t="str">
        <f>IF(C87="","",COUNTIFS(ATIVIDADES!J:J,EMPRESAS!C87,ATIVIDADES!P:P,EMPRESAS!$C$4,ATIVIDADES!AQ:AQ,"sim"))</f>
        <v/>
      </c>
      <c r="E87" s="28" t="str">
        <f>IF(C87="","",COUNTIFS(ATIVIDADES!J:J,EMPRESAS!C87,ATIVIDADES!P:P,EMPRESAS!$C$4,ATIVIDADES!AQ:AQ,"não"))</f>
        <v/>
      </c>
      <c r="F87" s="28">
        <f>_xlfn.XLOOKUP(C87,BASE_AGENDOR[Empresa relacionada],BASE_AGENDOR[Categoria],"")</f>
        <v>0</v>
      </c>
      <c r="G87" s="26" t="str">
        <f ca="1">IF(COUNTIFS(back!G:G,EMPRESAS!C87)=0,"","Sim")</f>
        <v/>
      </c>
      <c r="H87" s="28" t="str">
        <f ca="1">IF(COUNTIFS(back!H:H,EMPRESAS!C87)=0,"","Sim")</f>
        <v/>
      </c>
      <c r="I87" s="28" t="str">
        <f ca="1">IF(COUNTIFS(back!I:I,EMPRESAS!C87)=0,"","Sim")</f>
        <v/>
      </c>
      <c r="J87" s="28" t="str">
        <f>IF(C87="","",_xlfn.XLOOKUP(C87,NEGOCIOS!D:D,NEGOCIOS!N:N))</f>
        <v/>
      </c>
      <c r="K87" s="28" t="str">
        <f>IF(_xlfn.XLOOKUP(C87,NEGOCIOS!D:D,NEGOCIOS!Q:Q,"")=0,"",_xlfn.XLOOKUP(C87,NEGOCIOS!D:D,NEGOCIOS!Q:Q,""))</f>
        <v/>
      </c>
      <c r="L87" s="29" t="str">
        <f>IF(C87="","-",_xlfn.XLOOKUP(C87,ATIVIDADES!J:J,ATIVIDADES!K:K,"-"))</f>
        <v>-</v>
      </c>
    </row>
    <row r="88" spans="2:12" x14ac:dyDescent="0.25">
      <c r="B88" s="3">
        <v>79</v>
      </c>
      <c r="C88" s="14"/>
      <c r="D88" s="4" t="str">
        <f>IF(C88="","",COUNTIFS(ATIVIDADES!J:J,EMPRESAS!C88,ATIVIDADES!P:P,EMPRESAS!$C$4,ATIVIDADES!AQ:AQ,"sim"))</f>
        <v/>
      </c>
      <c r="E88" s="4" t="str">
        <f>IF(C88="","",COUNTIFS(ATIVIDADES!J:J,EMPRESAS!C88,ATIVIDADES!P:P,EMPRESAS!$C$4,ATIVIDADES!AQ:AQ,"não"))</f>
        <v/>
      </c>
      <c r="F88" s="4">
        <f>_xlfn.XLOOKUP(C88,BASE_AGENDOR[Empresa relacionada],BASE_AGENDOR[Categoria],"")</f>
        <v>0</v>
      </c>
      <c r="G88" s="3" t="str">
        <f ca="1">IF(COUNTIFS(back!G:G,EMPRESAS!C88)=0,"","Sim")</f>
        <v/>
      </c>
      <c r="H88" s="4" t="str">
        <f ca="1">IF(COUNTIFS(back!H:H,EMPRESAS!C88)=0,"","Sim")</f>
        <v/>
      </c>
      <c r="I88" s="4" t="str">
        <f ca="1">IF(COUNTIFS(back!I:I,EMPRESAS!C88)=0,"","Sim")</f>
        <v/>
      </c>
      <c r="J88" s="4" t="str">
        <f>IF(C88="","",_xlfn.XLOOKUP(C88,NEGOCIOS!D:D,NEGOCIOS!N:N))</f>
        <v/>
      </c>
      <c r="K88" s="4" t="str">
        <f>IF(_xlfn.XLOOKUP(C88,NEGOCIOS!D:D,NEGOCIOS!Q:Q,"")=0,"",_xlfn.XLOOKUP(C88,NEGOCIOS!D:D,NEGOCIOS!Q:Q,""))</f>
        <v/>
      </c>
      <c r="L88" s="5" t="str">
        <f>IF(C88="","-",_xlfn.XLOOKUP(C88,ATIVIDADES!J:J,ATIVIDADES!K:K,"-"))</f>
        <v>-</v>
      </c>
    </row>
    <row r="89" spans="2:12" x14ac:dyDescent="0.25">
      <c r="B89" s="26">
        <v>80</v>
      </c>
      <c r="C89" s="27"/>
      <c r="D89" s="28" t="str">
        <f>IF(C89="","",COUNTIFS(ATIVIDADES!J:J,EMPRESAS!C89,ATIVIDADES!P:P,EMPRESAS!$C$4,ATIVIDADES!AQ:AQ,"sim"))</f>
        <v/>
      </c>
      <c r="E89" s="28" t="str">
        <f>IF(C89="","",COUNTIFS(ATIVIDADES!J:J,EMPRESAS!C89,ATIVIDADES!P:P,EMPRESAS!$C$4,ATIVIDADES!AQ:AQ,"não"))</f>
        <v/>
      </c>
      <c r="F89" s="28">
        <f>_xlfn.XLOOKUP(C89,BASE_AGENDOR[Empresa relacionada],BASE_AGENDOR[Categoria],"")</f>
        <v>0</v>
      </c>
      <c r="G89" s="26" t="str">
        <f ca="1">IF(COUNTIFS(back!G:G,EMPRESAS!C89)=0,"","Sim")</f>
        <v/>
      </c>
      <c r="H89" s="28" t="str">
        <f ca="1">IF(COUNTIFS(back!H:H,EMPRESAS!C89)=0,"","Sim")</f>
        <v/>
      </c>
      <c r="I89" s="28" t="str">
        <f ca="1">IF(COUNTIFS(back!I:I,EMPRESAS!C89)=0,"","Sim")</f>
        <v/>
      </c>
      <c r="J89" s="28" t="str">
        <f>IF(C89="","",_xlfn.XLOOKUP(C89,NEGOCIOS!D:D,NEGOCIOS!N:N))</f>
        <v/>
      </c>
      <c r="K89" s="28" t="str">
        <f>IF(_xlfn.XLOOKUP(C89,NEGOCIOS!D:D,NEGOCIOS!Q:Q,"")=0,"",_xlfn.XLOOKUP(C89,NEGOCIOS!D:D,NEGOCIOS!Q:Q,""))</f>
        <v/>
      </c>
      <c r="L89" s="29" t="str">
        <f>IF(C89="","-",_xlfn.XLOOKUP(C89,ATIVIDADES!J:J,ATIVIDADES!K:K,"-"))</f>
        <v>-</v>
      </c>
    </row>
    <row r="90" spans="2:12" x14ac:dyDescent="0.25">
      <c r="B90" s="3">
        <v>81</v>
      </c>
      <c r="C90" s="14"/>
      <c r="D90" s="4" t="str">
        <f>IF(C90="","",COUNTIFS(ATIVIDADES!J:J,EMPRESAS!C90,ATIVIDADES!P:P,EMPRESAS!$C$4,ATIVIDADES!AQ:AQ,"sim"))</f>
        <v/>
      </c>
      <c r="E90" s="4" t="str">
        <f>IF(C90="","",COUNTIFS(ATIVIDADES!J:J,EMPRESAS!C90,ATIVIDADES!P:P,EMPRESAS!$C$4,ATIVIDADES!AQ:AQ,"não"))</f>
        <v/>
      </c>
      <c r="F90" s="4">
        <f>_xlfn.XLOOKUP(C90,BASE_AGENDOR[Empresa relacionada],BASE_AGENDOR[Categoria],"")</f>
        <v>0</v>
      </c>
      <c r="G90" s="3" t="str">
        <f ca="1">IF(COUNTIFS(back!G:G,EMPRESAS!C90)=0,"","Sim")</f>
        <v/>
      </c>
      <c r="H90" s="4" t="str">
        <f ca="1">IF(COUNTIFS(back!H:H,EMPRESAS!C90)=0,"","Sim")</f>
        <v/>
      </c>
      <c r="I90" s="4" t="str">
        <f ca="1">IF(COUNTIFS(back!I:I,EMPRESAS!C90)=0,"","Sim")</f>
        <v/>
      </c>
      <c r="J90" s="4" t="str">
        <f>IF(C90="","",_xlfn.XLOOKUP(C90,NEGOCIOS!D:D,NEGOCIOS!N:N))</f>
        <v/>
      </c>
      <c r="K90" s="4" t="str">
        <f>IF(_xlfn.XLOOKUP(C90,NEGOCIOS!D:D,NEGOCIOS!Q:Q,"")=0,"",_xlfn.XLOOKUP(C90,NEGOCIOS!D:D,NEGOCIOS!Q:Q,""))</f>
        <v/>
      </c>
      <c r="L90" s="5" t="str">
        <f>IF(C90="","-",_xlfn.XLOOKUP(C90,ATIVIDADES!J:J,ATIVIDADES!K:K,"-"))</f>
        <v>-</v>
      </c>
    </row>
    <row r="91" spans="2:12" x14ac:dyDescent="0.25">
      <c r="B91" s="26">
        <v>82</v>
      </c>
      <c r="C91" s="27"/>
      <c r="D91" s="28" t="str">
        <f>IF(C91="","",COUNTIFS(ATIVIDADES!J:J,EMPRESAS!C91,ATIVIDADES!P:P,EMPRESAS!$C$4,ATIVIDADES!AQ:AQ,"sim"))</f>
        <v/>
      </c>
      <c r="E91" s="28" t="str">
        <f>IF(C91="","",COUNTIFS(ATIVIDADES!J:J,EMPRESAS!C91,ATIVIDADES!P:P,EMPRESAS!$C$4,ATIVIDADES!AQ:AQ,"não"))</f>
        <v/>
      </c>
      <c r="F91" s="28">
        <f>_xlfn.XLOOKUP(C91,BASE_AGENDOR[Empresa relacionada],BASE_AGENDOR[Categoria],"")</f>
        <v>0</v>
      </c>
      <c r="G91" s="26" t="str">
        <f ca="1">IF(COUNTIFS(back!G:G,EMPRESAS!C91)=0,"","Sim")</f>
        <v/>
      </c>
      <c r="H91" s="28" t="str">
        <f ca="1">IF(COUNTIFS(back!H:H,EMPRESAS!C91)=0,"","Sim")</f>
        <v/>
      </c>
      <c r="I91" s="28" t="str">
        <f ca="1">IF(COUNTIFS(back!I:I,EMPRESAS!C91)=0,"","Sim")</f>
        <v/>
      </c>
      <c r="J91" s="28" t="str">
        <f>IF(C91="","",_xlfn.XLOOKUP(C91,NEGOCIOS!D:D,NEGOCIOS!N:N))</f>
        <v/>
      </c>
      <c r="K91" s="28" t="str">
        <f>IF(_xlfn.XLOOKUP(C91,NEGOCIOS!D:D,NEGOCIOS!Q:Q,"")=0,"",_xlfn.XLOOKUP(C91,NEGOCIOS!D:D,NEGOCIOS!Q:Q,""))</f>
        <v/>
      </c>
      <c r="L91" s="29" t="str">
        <f>IF(C91="","-",_xlfn.XLOOKUP(C91,ATIVIDADES!J:J,ATIVIDADES!K:K,"-"))</f>
        <v>-</v>
      </c>
    </row>
    <row r="92" spans="2:12" x14ac:dyDescent="0.25">
      <c r="B92" s="3">
        <v>83</v>
      </c>
      <c r="C92" s="14"/>
      <c r="D92" s="4" t="str">
        <f>IF(C92="","",COUNTIFS(ATIVIDADES!J:J,EMPRESAS!C92,ATIVIDADES!P:P,EMPRESAS!$C$4,ATIVIDADES!AQ:AQ,"sim"))</f>
        <v/>
      </c>
      <c r="E92" s="4" t="str">
        <f>IF(C92="","",COUNTIFS(ATIVIDADES!J:J,EMPRESAS!C92,ATIVIDADES!P:P,EMPRESAS!$C$4,ATIVIDADES!AQ:AQ,"não"))</f>
        <v/>
      </c>
      <c r="F92" s="4">
        <f>_xlfn.XLOOKUP(C92,BASE_AGENDOR[Empresa relacionada],BASE_AGENDOR[Categoria],"")</f>
        <v>0</v>
      </c>
      <c r="G92" s="3" t="str">
        <f ca="1">IF(COUNTIFS(back!G:G,EMPRESAS!C92)=0,"","Sim")</f>
        <v/>
      </c>
      <c r="H92" s="4" t="str">
        <f ca="1">IF(COUNTIFS(back!H:H,EMPRESAS!C92)=0,"","Sim")</f>
        <v/>
      </c>
      <c r="I92" s="4" t="str">
        <f ca="1">IF(COUNTIFS(back!I:I,EMPRESAS!C92)=0,"","Sim")</f>
        <v/>
      </c>
      <c r="J92" s="4" t="str">
        <f>IF(C92="","",_xlfn.XLOOKUP(C92,NEGOCIOS!D:D,NEGOCIOS!N:N))</f>
        <v/>
      </c>
      <c r="K92" s="4" t="str">
        <f>IF(_xlfn.XLOOKUP(C92,NEGOCIOS!D:D,NEGOCIOS!Q:Q,"")=0,"",_xlfn.XLOOKUP(C92,NEGOCIOS!D:D,NEGOCIOS!Q:Q,""))</f>
        <v/>
      </c>
      <c r="L92" s="5" t="str">
        <f>IF(C92="","-",_xlfn.XLOOKUP(C92,ATIVIDADES!J:J,ATIVIDADES!K:K,"-"))</f>
        <v>-</v>
      </c>
    </row>
    <row r="93" spans="2:12" x14ac:dyDescent="0.25">
      <c r="B93" s="26">
        <v>84</v>
      </c>
      <c r="C93" s="27"/>
      <c r="D93" s="28" t="str">
        <f>IF(C93="","",COUNTIFS(ATIVIDADES!J:J,EMPRESAS!C93,ATIVIDADES!P:P,EMPRESAS!$C$4,ATIVIDADES!AQ:AQ,"sim"))</f>
        <v/>
      </c>
      <c r="E93" s="28" t="str">
        <f>IF(C93="","",COUNTIFS(ATIVIDADES!J:J,EMPRESAS!C93,ATIVIDADES!P:P,EMPRESAS!$C$4,ATIVIDADES!AQ:AQ,"não"))</f>
        <v/>
      </c>
      <c r="F93" s="28">
        <f>_xlfn.XLOOKUP(C93,BASE_AGENDOR[Empresa relacionada],BASE_AGENDOR[Categoria],"")</f>
        <v>0</v>
      </c>
      <c r="G93" s="26" t="str">
        <f ca="1">IF(COUNTIFS(back!G:G,EMPRESAS!C93)=0,"","Sim")</f>
        <v/>
      </c>
      <c r="H93" s="28" t="str">
        <f ca="1">IF(COUNTIFS(back!H:H,EMPRESAS!C93)=0,"","Sim")</f>
        <v/>
      </c>
      <c r="I93" s="28" t="str">
        <f ca="1">IF(COUNTIFS(back!I:I,EMPRESAS!C93)=0,"","Sim")</f>
        <v/>
      </c>
      <c r="J93" s="28" t="str">
        <f>IF(C93="","",_xlfn.XLOOKUP(C93,NEGOCIOS!D:D,NEGOCIOS!N:N))</f>
        <v/>
      </c>
      <c r="K93" s="28" t="str">
        <f>IF(_xlfn.XLOOKUP(C93,NEGOCIOS!D:D,NEGOCIOS!Q:Q,"")=0,"",_xlfn.XLOOKUP(C93,NEGOCIOS!D:D,NEGOCIOS!Q:Q,""))</f>
        <v/>
      </c>
      <c r="L93" s="29" t="str">
        <f>IF(C93="","-",_xlfn.XLOOKUP(C93,ATIVIDADES!J:J,ATIVIDADES!K:K,"-"))</f>
        <v>-</v>
      </c>
    </row>
    <row r="94" spans="2:12" x14ac:dyDescent="0.25">
      <c r="B94" s="3">
        <v>85</v>
      </c>
      <c r="C94" s="14"/>
      <c r="D94" s="4" t="str">
        <f>IF(C94="","",COUNTIFS(ATIVIDADES!J:J,EMPRESAS!C94,ATIVIDADES!P:P,EMPRESAS!$C$4,ATIVIDADES!AQ:AQ,"sim"))</f>
        <v/>
      </c>
      <c r="E94" s="4" t="str">
        <f>IF(C94="","",COUNTIFS(ATIVIDADES!J:J,EMPRESAS!C94,ATIVIDADES!P:P,EMPRESAS!$C$4,ATIVIDADES!AQ:AQ,"não"))</f>
        <v/>
      </c>
      <c r="F94" s="4">
        <f>_xlfn.XLOOKUP(C94,BASE_AGENDOR[Empresa relacionada],BASE_AGENDOR[Categoria],"")</f>
        <v>0</v>
      </c>
      <c r="G94" s="3" t="str">
        <f ca="1">IF(COUNTIFS(back!G:G,EMPRESAS!C94)=0,"","Sim")</f>
        <v/>
      </c>
      <c r="H94" s="4" t="str">
        <f ca="1">IF(COUNTIFS(back!H:H,EMPRESAS!C94)=0,"","Sim")</f>
        <v/>
      </c>
      <c r="I94" s="4" t="str">
        <f ca="1">IF(COUNTIFS(back!I:I,EMPRESAS!C94)=0,"","Sim")</f>
        <v/>
      </c>
      <c r="J94" s="4" t="str">
        <f>IF(C94="","",_xlfn.XLOOKUP(C94,NEGOCIOS!D:D,NEGOCIOS!N:N))</f>
        <v/>
      </c>
      <c r="K94" s="4" t="str">
        <f>IF(_xlfn.XLOOKUP(C94,NEGOCIOS!D:D,NEGOCIOS!Q:Q,"")=0,"",_xlfn.XLOOKUP(C94,NEGOCIOS!D:D,NEGOCIOS!Q:Q,""))</f>
        <v/>
      </c>
      <c r="L94" s="5" t="str">
        <f>IF(C94="","-",_xlfn.XLOOKUP(C94,ATIVIDADES!J:J,ATIVIDADES!K:K,"-"))</f>
        <v>-</v>
      </c>
    </row>
    <row r="95" spans="2:12" x14ac:dyDescent="0.25">
      <c r="B95" s="26">
        <v>86</v>
      </c>
      <c r="C95" s="27"/>
      <c r="D95" s="28" t="str">
        <f>IF(C95="","",COUNTIFS(ATIVIDADES!J:J,EMPRESAS!C95,ATIVIDADES!P:P,EMPRESAS!$C$4,ATIVIDADES!AQ:AQ,"sim"))</f>
        <v/>
      </c>
      <c r="E95" s="28" t="str">
        <f>IF(C95="","",COUNTIFS(ATIVIDADES!J:J,EMPRESAS!C95,ATIVIDADES!P:P,EMPRESAS!$C$4,ATIVIDADES!AQ:AQ,"não"))</f>
        <v/>
      </c>
      <c r="F95" s="28">
        <f>_xlfn.XLOOKUP(C95,BASE_AGENDOR[Empresa relacionada],BASE_AGENDOR[Categoria],"")</f>
        <v>0</v>
      </c>
      <c r="G95" s="26" t="str">
        <f ca="1">IF(COUNTIFS(back!G:G,EMPRESAS!C95)=0,"","Sim")</f>
        <v/>
      </c>
      <c r="H95" s="28" t="str">
        <f ca="1">IF(COUNTIFS(back!H:H,EMPRESAS!C95)=0,"","Sim")</f>
        <v/>
      </c>
      <c r="I95" s="28" t="str">
        <f ca="1">IF(COUNTIFS(back!I:I,EMPRESAS!C95)=0,"","Sim")</f>
        <v/>
      </c>
      <c r="J95" s="28" t="str">
        <f>IF(C95="","",_xlfn.XLOOKUP(C95,NEGOCIOS!D:D,NEGOCIOS!N:N))</f>
        <v/>
      </c>
      <c r="K95" s="28" t="str">
        <f>IF(_xlfn.XLOOKUP(C95,NEGOCIOS!D:D,NEGOCIOS!Q:Q,"")=0,"",_xlfn.XLOOKUP(C95,NEGOCIOS!D:D,NEGOCIOS!Q:Q,""))</f>
        <v/>
      </c>
      <c r="L95" s="29" t="str">
        <f>IF(C95="","-",_xlfn.XLOOKUP(C95,ATIVIDADES!J:J,ATIVIDADES!K:K,"-"))</f>
        <v>-</v>
      </c>
    </row>
    <row r="96" spans="2:12" x14ac:dyDescent="0.25">
      <c r="B96" s="3">
        <v>87</v>
      </c>
      <c r="C96" s="14"/>
      <c r="D96" s="4" t="str">
        <f>IF(C96="","",COUNTIFS(ATIVIDADES!J:J,EMPRESAS!C96,ATIVIDADES!P:P,EMPRESAS!$C$4,ATIVIDADES!AQ:AQ,"sim"))</f>
        <v/>
      </c>
      <c r="E96" s="4" t="str">
        <f>IF(C96="","",COUNTIFS(ATIVIDADES!J:J,EMPRESAS!C96,ATIVIDADES!P:P,EMPRESAS!$C$4,ATIVIDADES!AQ:AQ,"não"))</f>
        <v/>
      </c>
      <c r="F96" s="4">
        <f>_xlfn.XLOOKUP(C96,BASE_AGENDOR[Empresa relacionada],BASE_AGENDOR[Categoria],"")</f>
        <v>0</v>
      </c>
      <c r="G96" s="3" t="str">
        <f ca="1">IF(COUNTIFS(back!G:G,EMPRESAS!C96)=0,"","Sim")</f>
        <v/>
      </c>
      <c r="H96" s="4" t="str">
        <f ca="1">IF(COUNTIFS(back!H:H,EMPRESAS!C96)=0,"","Sim")</f>
        <v/>
      </c>
      <c r="I96" s="4" t="str">
        <f ca="1">IF(COUNTIFS(back!I:I,EMPRESAS!C96)=0,"","Sim")</f>
        <v/>
      </c>
      <c r="J96" s="4" t="str">
        <f>IF(C96="","",_xlfn.XLOOKUP(C96,NEGOCIOS!D:D,NEGOCIOS!N:N))</f>
        <v/>
      </c>
      <c r="K96" s="4" t="str">
        <f>IF(_xlfn.XLOOKUP(C96,NEGOCIOS!D:D,NEGOCIOS!Q:Q,"")=0,"",_xlfn.XLOOKUP(C96,NEGOCIOS!D:D,NEGOCIOS!Q:Q,""))</f>
        <v/>
      </c>
      <c r="L96" s="5" t="str">
        <f>IF(C96="","-",_xlfn.XLOOKUP(C96,ATIVIDADES!J:J,ATIVIDADES!K:K,"-"))</f>
        <v>-</v>
      </c>
    </row>
    <row r="97" spans="2:12" x14ac:dyDescent="0.25">
      <c r="B97" s="26">
        <v>88</v>
      </c>
      <c r="C97" s="27"/>
      <c r="D97" s="28" t="str">
        <f>IF(C97="","",COUNTIFS(ATIVIDADES!J:J,EMPRESAS!C97,ATIVIDADES!P:P,EMPRESAS!$C$4,ATIVIDADES!AQ:AQ,"sim"))</f>
        <v/>
      </c>
      <c r="E97" s="28" t="str">
        <f>IF(C97="","",COUNTIFS(ATIVIDADES!J:J,EMPRESAS!C97,ATIVIDADES!P:P,EMPRESAS!$C$4,ATIVIDADES!AQ:AQ,"não"))</f>
        <v/>
      </c>
      <c r="F97" s="28">
        <f>_xlfn.XLOOKUP(C97,BASE_AGENDOR[Empresa relacionada],BASE_AGENDOR[Categoria],"")</f>
        <v>0</v>
      </c>
      <c r="G97" s="26" t="str">
        <f ca="1">IF(COUNTIFS(back!G:G,EMPRESAS!C97)=0,"","Sim")</f>
        <v/>
      </c>
      <c r="H97" s="28" t="str">
        <f ca="1">IF(COUNTIFS(back!H:H,EMPRESAS!C97)=0,"","Sim")</f>
        <v/>
      </c>
      <c r="I97" s="28" t="str">
        <f ca="1">IF(COUNTIFS(back!I:I,EMPRESAS!C97)=0,"","Sim")</f>
        <v/>
      </c>
      <c r="J97" s="28" t="str">
        <f>IF(C97="","",_xlfn.XLOOKUP(C97,NEGOCIOS!D:D,NEGOCIOS!N:N))</f>
        <v/>
      </c>
      <c r="K97" s="28" t="str">
        <f>IF(_xlfn.XLOOKUP(C97,NEGOCIOS!D:D,NEGOCIOS!Q:Q,"")=0,"",_xlfn.XLOOKUP(C97,NEGOCIOS!D:D,NEGOCIOS!Q:Q,""))</f>
        <v/>
      </c>
      <c r="L97" s="29" t="str">
        <f>IF(C97="","-",_xlfn.XLOOKUP(C97,ATIVIDADES!J:J,ATIVIDADES!K:K,"-"))</f>
        <v>-</v>
      </c>
    </row>
    <row r="98" spans="2:12" x14ac:dyDescent="0.25">
      <c r="B98" s="3">
        <v>89</v>
      </c>
      <c r="C98" s="14"/>
      <c r="D98" s="4" t="str">
        <f>IF(C98="","",COUNTIFS(ATIVIDADES!J:J,EMPRESAS!C98,ATIVIDADES!P:P,EMPRESAS!$C$4,ATIVIDADES!AQ:AQ,"sim"))</f>
        <v/>
      </c>
      <c r="E98" s="4" t="str">
        <f>IF(C98="","",COUNTIFS(ATIVIDADES!J:J,EMPRESAS!C98,ATIVIDADES!P:P,EMPRESAS!$C$4,ATIVIDADES!AQ:AQ,"não"))</f>
        <v/>
      </c>
      <c r="F98" s="4">
        <f>_xlfn.XLOOKUP(C98,BASE_AGENDOR[Empresa relacionada],BASE_AGENDOR[Categoria],"")</f>
        <v>0</v>
      </c>
      <c r="G98" s="3" t="str">
        <f ca="1">IF(COUNTIFS(back!G:G,EMPRESAS!C98)=0,"","Sim")</f>
        <v/>
      </c>
      <c r="H98" s="4" t="str">
        <f ca="1">IF(COUNTIFS(back!H:H,EMPRESAS!C98)=0,"","Sim")</f>
        <v/>
      </c>
      <c r="I98" s="4" t="str">
        <f ca="1">IF(COUNTIFS(back!I:I,EMPRESAS!C98)=0,"","Sim")</f>
        <v/>
      </c>
      <c r="J98" s="4" t="str">
        <f>IF(C98="","",_xlfn.XLOOKUP(C98,NEGOCIOS!D:D,NEGOCIOS!N:N))</f>
        <v/>
      </c>
      <c r="K98" s="4" t="str">
        <f>IF(_xlfn.XLOOKUP(C98,NEGOCIOS!D:D,NEGOCIOS!Q:Q,"")=0,"",_xlfn.XLOOKUP(C98,NEGOCIOS!D:D,NEGOCIOS!Q:Q,""))</f>
        <v/>
      </c>
      <c r="L98" s="5" t="str">
        <f>IF(C98="","-",_xlfn.XLOOKUP(C98,ATIVIDADES!J:J,ATIVIDADES!K:K,"-"))</f>
        <v>-</v>
      </c>
    </row>
    <row r="99" spans="2:12" x14ac:dyDescent="0.25">
      <c r="B99" s="26">
        <v>90</v>
      </c>
      <c r="C99" s="27"/>
      <c r="D99" s="28" t="str">
        <f>IF(C99="","",COUNTIFS(ATIVIDADES!J:J,EMPRESAS!C99,ATIVIDADES!P:P,EMPRESAS!$C$4,ATIVIDADES!AQ:AQ,"sim"))</f>
        <v/>
      </c>
      <c r="E99" s="28" t="str">
        <f>IF(C99="","",COUNTIFS(ATIVIDADES!J:J,EMPRESAS!C99,ATIVIDADES!P:P,EMPRESAS!$C$4,ATIVIDADES!AQ:AQ,"não"))</f>
        <v/>
      </c>
      <c r="F99" s="28">
        <f>_xlfn.XLOOKUP(C99,BASE_AGENDOR[Empresa relacionada],BASE_AGENDOR[Categoria],"")</f>
        <v>0</v>
      </c>
      <c r="G99" s="26" t="str">
        <f ca="1">IF(COUNTIFS(back!G:G,EMPRESAS!C99)=0,"","Sim")</f>
        <v/>
      </c>
      <c r="H99" s="28" t="str">
        <f ca="1">IF(COUNTIFS(back!H:H,EMPRESAS!C99)=0,"","Sim")</f>
        <v/>
      </c>
      <c r="I99" s="28" t="str">
        <f ca="1">IF(COUNTIFS(back!I:I,EMPRESAS!C99)=0,"","Sim")</f>
        <v/>
      </c>
      <c r="J99" s="28" t="str">
        <f>IF(C99="","",_xlfn.XLOOKUP(C99,NEGOCIOS!D:D,NEGOCIOS!N:N))</f>
        <v/>
      </c>
      <c r="K99" s="28" t="str">
        <f>IF(_xlfn.XLOOKUP(C99,NEGOCIOS!D:D,NEGOCIOS!Q:Q,"")=0,"",_xlfn.XLOOKUP(C99,NEGOCIOS!D:D,NEGOCIOS!Q:Q,""))</f>
        <v/>
      </c>
      <c r="L99" s="29" t="str">
        <f>IF(C99="","-",_xlfn.XLOOKUP(C99,ATIVIDADES!J:J,ATIVIDADES!K:K,"-"))</f>
        <v>-</v>
      </c>
    </row>
    <row r="100" spans="2:12" x14ac:dyDescent="0.25">
      <c r="B100" s="3">
        <v>91</v>
      </c>
      <c r="C100" s="14"/>
      <c r="D100" s="4" t="str">
        <f>IF(C100="","",COUNTIFS(ATIVIDADES!J:J,EMPRESAS!C100,ATIVIDADES!P:P,EMPRESAS!$C$4,ATIVIDADES!AQ:AQ,"sim"))</f>
        <v/>
      </c>
      <c r="E100" s="4" t="str">
        <f>IF(C100="","",COUNTIFS(ATIVIDADES!J:J,EMPRESAS!C100,ATIVIDADES!P:P,EMPRESAS!$C$4,ATIVIDADES!AQ:AQ,"não"))</f>
        <v/>
      </c>
      <c r="F100" s="4">
        <f>_xlfn.XLOOKUP(C100,BASE_AGENDOR[Empresa relacionada],BASE_AGENDOR[Categoria],"")</f>
        <v>0</v>
      </c>
      <c r="G100" s="3" t="str">
        <f ca="1">IF(COUNTIFS(back!G:G,EMPRESAS!C100)=0,"","Sim")</f>
        <v/>
      </c>
      <c r="H100" s="4" t="str">
        <f ca="1">IF(COUNTIFS(back!H:H,EMPRESAS!C100)=0,"","Sim")</f>
        <v/>
      </c>
      <c r="I100" s="4" t="str">
        <f ca="1">IF(COUNTIFS(back!I:I,EMPRESAS!C100)=0,"","Sim")</f>
        <v/>
      </c>
      <c r="J100" s="4" t="str">
        <f>IF(C100="","",_xlfn.XLOOKUP(C100,NEGOCIOS!D:D,NEGOCIOS!N:N))</f>
        <v/>
      </c>
      <c r="K100" s="4" t="str">
        <f>IF(_xlfn.XLOOKUP(C100,NEGOCIOS!D:D,NEGOCIOS!Q:Q,"")=0,"",_xlfn.XLOOKUP(C100,NEGOCIOS!D:D,NEGOCIOS!Q:Q,""))</f>
        <v/>
      </c>
      <c r="L100" s="5" t="str">
        <f>IF(C100="","-",_xlfn.XLOOKUP(C100,ATIVIDADES!J:J,ATIVIDADES!K:K,"-"))</f>
        <v>-</v>
      </c>
    </row>
    <row r="101" spans="2:12" x14ac:dyDescent="0.25">
      <c r="B101" s="26">
        <v>92</v>
      </c>
      <c r="C101" s="27"/>
      <c r="D101" s="28" t="str">
        <f>IF(C101="","",COUNTIFS(ATIVIDADES!J:J,EMPRESAS!C101,ATIVIDADES!P:P,EMPRESAS!$C$4,ATIVIDADES!AQ:AQ,"sim"))</f>
        <v/>
      </c>
      <c r="E101" s="28" t="str">
        <f>IF(C101="","",COUNTIFS(ATIVIDADES!J:J,EMPRESAS!C101,ATIVIDADES!P:P,EMPRESAS!$C$4,ATIVIDADES!AQ:AQ,"não"))</f>
        <v/>
      </c>
      <c r="F101" s="28">
        <f>_xlfn.XLOOKUP(C101,BASE_AGENDOR[Empresa relacionada],BASE_AGENDOR[Categoria],"")</f>
        <v>0</v>
      </c>
      <c r="G101" s="26" t="str">
        <f ca="1">IF(COUNTIFS(back!G:G,EMPRESAS!C101)=0,"","Sim")</f>
        <v/>
      </c>
      <c r="H101" s="28" t="str">
        <f ca="1">IF(COUNTIFS(back!H:H,EMPRESAS!C101)=0,"","Sim")</f>
        <v/>
      </c>
      <c r="I101" s="28" t="str">
        <f ca="1">IF(COUNTIFS(back!I:I,EMPRESAS!C101)=0,"","Sim")</f>
        <v/>
      </c>
      <c r="J101" s="28" t="str">
        <f>IF(C101="","",_xlfn.XLOOKUP(C101,NEGOCIOS!D:D,NEGOCIOS!N:N))</f>
        <v/>
      </c>
      <c r="K101" s="28" t="str">
        <f>IF(_xlfn.XLOOKUP(C101,NEGOCIOS!D:D,NEGOCIOS!Q:Q,"")=0,"",_xlfn.XLOOKUP(C101,NEGOCIOS!D:D,NEGOCIOS!Q:Q,""))</f>
        <v/>
      </c>
      <c r="L101" s="29" t="str">
        <f>IF(C101="","-",_xlfn.XLOOKUP(C101,ATIVIDADES!J:J,ATIVIDADES!K:K,"-"))</f>
        <v>-</v>
      </c>
    </row>
    <row r="102" spans="2:12" x14ac:dyDescent="0.25">
      <c r="B102" s="3">
        <v>93</v>
      </c>
      <c r="C102" s="14"/>
      <c r="D102" s="4" t="str">
        <f>IF(C102="","",COUNTIFS(ATIVIDADES!J:J,EMPRESAS!C102,ATIVIDADES!P:P,EMPRESAS!$C$4,ATIVIDADES!AQ:AQ,"sim"))</f>
        <v/>
      </c>
      <c r="E102" s="4" t="str">
        <f>IF(C102="","",COUNTIFS(ATIVIDADES!J:J,EMPRESAS!C102,ATIVIDADES!P:P,EMPRESAS!$C$4,ATIVIDADES!AQ:AQ,"não"))</f>
        <v/>
      </c>
      <c r="F102" s="4">
        <f>_xlfn.XLOOKUP(C102,BASE_AGENDOR[Empresa relacionada],BASE_AGENDOR[Categoria],"")</f>
        <v>0</v>
      </c>
      <c r="G102" s="3" t="str">
        <f ca="1">IF(COUNTIFS(back!G:G,EMPRESAS!C102)=0,"","Sim")</f>
        <v/>
      </c>
      <c r="H102" s="4" t="str">
        <f ca="1">IF(COUNTIFS(back!H:H,EMPRESAS!C102)=0,"","Sim")</f>
        <v/>
      </c>
      <c r="I102" s="4" t="str">
        <f ca="1">IF(COUNTIFS(back!I:I,EMPRESAS!C102)=0,"","Sim")</f>
        <v/>
      </c>
      <c r="J102" s="4" t="str">
        <f>IF(C102="","",_xlfn.XLOOKUP(C102,NEGOCIOS!D:D,NEGOCIOS!N:N))</f>
        <v/>
      </c>
      <c r="K102" s="4" t="str">
        <f>IF(_xlfn.XLOOKUP(C102,NEGOCIOS!D:D,NEGOCIOS!Q:Q,"")=0,"",_xlfn.XLOOKUP(C102,NEGOCIOS!D:D,NEGOCIOS!Q:Q,""))</f>
        <v/>
      </c>
      <c r="L102" s="5" t="str">
        <f>IF(C102="","-",_xlfn.XLOOKUP(C102,ATIVIDADES!J:J,ATIVIDADES!K:K,"-"))</f>
        <v>-</v>
      </c>
    </row>
    <row r="103" spans="2:12" x14ac:dyDescent="0.25">
      <c r="B103" s="26">
        <v>94</v>
      </c>
      <c r="C103" s="27"/>
      <c r="D103" s="28" t="str">
        <f>IF(C103="","",COUNTIFS(ATIVIDADES!J:J,EMPRESAS!C103,ATIVIDADES!P:P,EMPRESAS!$C$4,ATIVIDADES!AQ:AQ,"sim"))</f>
        <v/>
      </c>
      <c r="E103" s="28" t="str">
        <f>IF(C103="","",COUNTIFS(ATIVIDADES!J:J,EMPRESAS!C103,ATIVIDADES!P:P,EMPRESAS!$C$4,ATIVIDADES!AQ:AQ,"não"))</f>
        <v/>
      </c>
      <c r="F103" s="28">
        <f>_xlfn.XLOOKUP(C103,BASE_AGENDOR[Empresa relacionada],BASE_AGENDOR[Categoria],"")</f>
        <v>0</v>
      </c>
      <c r="G103" s="26" t="str">
        <f ca="1">IF(COUNTIFS(back!G:G,EMPRESAS!C103)=0,"","Sim")</f>
        <v/>
      </c>
      <c r="H103" s="28" t="str">
        <f ca="1">IF(COUNTIFS(back!H:H,EMPRESAS!C103)=0,"","Sim")</f>
        <v/>
      </c>
      <c r="I103" s="28" t="str">
        <f ca="1">IF(COUNTIFS(back!I:I,EMPRESAS!C103)=0,"","Sim")</f>
        <v/>
      </c>
      <c r="J103" s="28" t="str">
        <f>IF(C103="","",_xlfn.XLOOKUP(C103,NEGOCIOS!D:D,NEGOCIOS!N:N))</f>
        <v/>
      </c>
      <c r="K103" s="28" t="str">
        <f>IF(_xlfn.XLOOKUP(C103,NEGOCIOS!D:D,NEGOCIOS!Q:Q,"")=0,"",_xlfn.XLOOKUP(C103,NEGOCIOS!D:D,NEGOCIOS!Q:Q,""))</f>
        <v/>
      </c>
      <c r="L103" s="29" t="str">
        <f>IF(C103="","-",_xlfn.XLOOKUP(C103,ATIVIDADES!J:J,ATIVIDADES!K:K,"-"))</f>
        <v>-</v>
      </c>
    </row>
    <row r="104" spans="2:12" x14ac:dyDescent="0.25">
      <c r="B104" s="3">
        <v>95</v>
      </c>
      <c r="C104" s="14"/>
      <c r="D104" s="4" t="str">
        <f>IF(C104="","",COUNTIFS(ATIVIDADES!J:J,EMPRESAS!C104,ATIVIDADES!P:P,EMPRESAS!$C$4,ATIVIDADES!AQ:AQ,"sim"))</f>
        <v/>
      </c>
      <c r="E104" s="4" t="str">
        <f>IF(C104="","",COUNTIFS(ATIVIDADES!J:J,EMPRESAS!C104,ATIVIDADES!P:P,EMPRESAS!$C$4,ATIVIDADES!AQ:AQ,"não"))</f>
        <v/>
      </c>
      <c r="F104" s="4">
        <f>_xlfn.XLOOKUP(C104,BASE_AGENDOR[Empresa relacionada],BASE_AGENDOR[Categoria],"")</f>
        <v>0</v>
      </c>
      <c r="G104" s="3" t="str">
        <f ca="1">IF(COUNTIFS(back!G:G,EMPRESAS!C104)=0,"","Sim")</f>
        <v/>
      </c>
      <c r="H104" s="4" t="str">
        <f ca="1">IF(COUNTIFS(back!H:H,EMPRESAS!C104)=0,"","Sim")</f>
        <v/>
      </c>
      <c r="I104" s="4" t="str">
        <f ca="1">IF(COUNTIFS(back!I:I,EMPRESAS!C104)=0,"","Sim")</f>
        <v/>
      </c>
      <c r="J104" s="4" t="str">
        <f>IF(C104="","",_xlfn.XLOOKUP(C104,NEGOCIOS!D:D,NEGOCIOS!N:N))</f>
        <v/>
      </c>
      <c r="K104" s="4" t="str">
        <f>IF(_xlfn.XLOOKUP(C104,NEGOCIOS!D:D,NEGOCIOS!Q:Q,"")=0,"",_xlfn.XLOOKUP(C104,NEGOCIOS!D:D,NEGOCIOS!Q:Q,""))</f>
        <v/>
      </c>
      <c r="L104" s="5" t="str">
        <f>IF(C104="","-",_xlfn.XLOOKUP(C104,ATIVIDADES!J:J,ATIVIDADES!K:K,"-"))</f>
        <v>-</v>
      </c>
    </row>
    <row r="105" spans="2:12" x14ac:dyDescent="0.25">
      <c r="B105" s="26">
        <v>96</v>
      </c>
      <c r="C105" s="27"/>
      <c r="D105" s="28" t="str">
        <f>IF(C105="","",COUNTIFS(ATIVIDADES!J:J,EMPRESAS!C105,ATIVIDADES!P:P,EMPRESAS!$C$4,ATIVIDADES!AQ:AQ,"sim"))</f>
        <v/>
      </c>
      <c r="E105" s="28" t="str">
        <f>IF(C105="","",COUNTIFS(ATIVIDADES!J:J,EMPRESAS!C105,ATIVIDADES!P:P,EMPRESAS!$C$4,ATIVIDADES!AQ:AQ,"não"))</f>
        <v/>
      </c>
      <c r="F105" s="28">
        <f>_xlfn.XLOOKUP(C105,BASE_AGENDOR[Empresa relacionada],BASE_AGENDOR[Categoria],"")</f>
        <v>0</v>
      </c>
      <c r="G105" s="26" t="str">
        <f ca="1">IF(COUNTIFS(back!G:G,EMPRESAS!C105)=0,"","Sim")</f>
        <v/>
      </c>
      <c r="H105" s="28" t="str">
        <f ca="1">IF(COUNTIFS(back!H:H,EMPRESAS!C105)=0,"","Sim")</f>
        <v/>
      </c>
      <c r="I105" s="28" t="str">
        <f ca="1">IF(COUNTIFS(back!I:I,EMPRESAS!C105)=0,"","Sim")</f>
        <v/>
      </c>
      <c r="J105" s="28" t="str">
        <f>IF(C105="","",_xlfn.XLOOKUP(C105,NEGOCIOS!D:D,NEGOCIOS!N:N))</f>
        <v/>
      </c>
      <c r="K105" s="28" t="str">
        <f>IF(_xlfn.XLOOKUP(C105,NEGOCIOS!D:D,NEGOCIOS!Q:Q,"")=0,"",_xlfn.XLOOKUP(C105,NEGOCIOS!D:D,NEGOCIOS!Q:Q,""))</f>
        <v/>
      </c>
      <c r="L105" s="29" t="str">
        <f>IF(C105="","-",_xlfn.XLOOKUP(C105,ATIVIDADES!J:J,ATIVIDADES!K:K,"-"))</f>
        <v>-</v>
      </c>
    </row>
    <row r="106" spans="2:12" x14ac:dyDescent="0.25">
      <c r="B106" s="3">
        <v>97</v>
      </c>
      <c r="C106" s="14"/>
      <c r="D106" s="4" t="str">
        <f>IF(C106="","",COUNTIFS(ATIVIDADES!J:J,EMPRESAS!C106,ATIVIDADES!P:P,EMPRESAS!$C$4,ATIVIDADES!AQ:AQ,"sim"))</f>
        <v/>
      </c>
      <c r="E106" s="4" t="str">
        <f>IF(C106="","",COUNTIFS(ATIVIDADES!J:J,EMPRESAS!C106,ATIVIDADES!P:P,EMPRESAS!$C$4,ATIVIDADES!AQ:AQ,"não"))</f>
        <v/>
      </c>
      <c r="F106" s="4">
        <f>_xlfn.XLOOKUP(C106,BASE_AGENDOR[Empresa relacionada],BASE_AGENDOR[Categoria],"")</f>
        <v>0</v>
      </c>
      <c r="G106" s="3" t="str">
        <f ca="1">IF(COUNTIFS(back!G:G,EMPRESAS!C106)=0,"","Sim")</f>
        <v/>
      </c>
      <c r="H106" s="4" t="str">
        <f ca="1">IF(COUNTIFS(back!H:H,EMPRESAS!C106)=0,"","Sim")</f>
        <v/>
      </c>
      <c r="I106" s="4" t="str">
        <f ca="1">IF(COUNTIFS(back!I:I,EMPRESAS!C106)=0,"","Sim")</f>
        <v/>
      </c>
      <c r="J106" s="4" t="str">
        <f>IF(C106="","",_xlfn.XLOOKUP(C106,NEGOCIOS!D:D,NEGOCIOS!N:N))</f>
        <v/>
      </c>
      <c r="K106" s="4" t="str">
        <f>IF(_xlfn.XLOOKUP(C106,NEGOCIOS!D:D,NEGOCIOS!Q:Q,"")=0,"",_xlfn.XLOOKUP(C106,NEGOCIOS!D:D,NEGOCIOS!Q:Q,""))</f>
        <v/>
      </c>
      <c r="L106" s="5" t="str">
        <f>IF(C106="","-",_xlfn.XLOOKUP(C106,ATIVIDADES!J:J,ATIVIDADES!K:K,"-"))</f>
        <v>-</v>
      </c>
    </row>
    <row r="107" spans="2:12" x14ac:dyDescent="0.25">
      <c r="B107" s="26">
        <v>98</v>
      </c>
      <c r="C107" s="27"/>
      <c r="D107" s="28" t="str">
        <f>IF(C107="","",COUNTIFS(ATIVIDADES!J:J,EMPRESAS!C107,ATIVIDADES!P:P,EMPRESAS!$C$4,ATIVIDADES!AQ:AQ,"sim"))</f>
        <v/>
      </c>
      <c r="E107" s="28" t="str">
        <f>IF(C107="","",COUNTIFS(ATIVIDADES!J:J,EMPRESAS!C107,ATIVIDADES!P:P,EMPRESAS!$C$4,ATIVIDADES!AQ:AQ,"não"))</f>
        <v/>
      </c>
      <c r="F107" s="28">
        <f>_xlfn.XLOOKUP(C107,BASE_AGENDOR[Empresa relacionada],BASE_AGENDOR[Categoria],"")</f>
        <v>0</v>
      </c>
      <c r="G107" s="26" t="str">
        <f ca="1">IF(COUNTIFS(back!G:G,EMPRESAS!C107)=0,"","Sim")</f>
        <v/>
      </c>
      <c r="H107" s="28" t="str">
        <f ca="1">IF(COUNTIFS(back!H:H,EMPRESAS!C107)=0,"","Sim")</f>
        <v/>
      </c>
      <c r="I107" s="28" t="str">
        <f ca="1">IF(COUNTIFS(back!I:I,EMPRESAS!C107)=0,"","Sim")</f>
        <v/>
      </c>
      <c r="J107" s="28" t="str">
        <f>IF(C107="","",_xlfn.XLOOKUP(C107,NEGOCIOS!D:D,NEGOCIOS!N:N))</f>
        <v/>
      </c>
      <c r="K107" s="28" t="str">
        <f>IF(_xlfn.XLOOKUP(C107,NEGOCIOS!D:D,NEGOCIOS!Q:Q,"")=0,"",_xlfn.XLOOKUP(C107,NEGOCIOS!D:D,NEGOCIOS!Q:Q,""))</f>
        <v/>
      </c>
      <c r="L107" s="29" t="str">
        <f>IF(C107="","-",_xlfn.XLOOKUP(C107,ATIVIDADES!J:J,ATIVIDADES!K:K,"-"))</f>
        <v>-</v>
      </c>
    </row>
    <row r="108" spans="2:12" x14ac:dyDescent="0.25">
      <c r="B108" s="3">
        <v>99</v>
      </c>
      <c r="C108" s="14"/>
      <c r="D108" s="4" t="str">
        <f>IF(C108="","",COUNTIFS(ATIVIDADES!J:J,EMPRESAS!C108,ATIVIDADES!P:P,EMPRESAS!$C$4,ATIVIDADES!AQ:AQ,"sim"))</f>
        <v/>
      </c>
      <c r="E108" s="4" t="str">
        <f>IF(C108="","",COUNTIFS(ATIVIDADES!J:J,EMPRESAS!C108,ATIVIDADES!P:P,EMPRESAS!$C$4,ATIVIDADES!AQ:AQ,"não"))</f>
        <v/>
      </c>
      <c r="F108" s="4">
        <f>_xlfn.XLOOKUP(C108,BASE_AGENDOR[Empresa relacionada],BASE_AGENDOR[Categoria],"")</f>
        <v>0</v>
      </c>
      <c r="G108" s="3" t="str">
        <f ca="1">IF(COUNTIFS(back!G:G,EMPRESAS!C108)=0,"","Sim")</f>
        <v/>
      </c>
      <c r="H108" s="4" t="str">
        <f ca="1">IF(COUNTIFS(back!H:H,EMPRESAS!C108)=0,"","Sim")</f>
        <v/>
      </c>
      <c r="I108" s="4" t="str">
        <f ca="1">IF(COUNTIFS(back!I:I,EMPRESAS!C108)=0,"","Sim")</f>
        <v/>
      </c>
      <c r="J108" s="4" t="str">
        <f>IF(C108="","",_xlfn.XLOOKUP(C108,NEGOCIOS!D:D,NEGOCIOS!N:N))</f>
        <v/>
      </c>
      <c r="K108" s="4" t="str">
        <f>IF(_xlfn.XLOOKUP(C108,NEGOCIOS!D:D,NEGOCIOS!Q:Q,"")=0,"",_xlfn.XLOOKUP(C108,NEGOCIOS!D:D,NEGOCIOS!Q:Q,""))</f>
        <v/>
      </c>
      <c r="L108" s="5" t="str">
        <f>IF(C108="","-",_xlfn.XLOOKUP(C108,ATIVIDADES!J:J,ATIVIDADES!K:K,"-"))</f>
        <v>-</v>
      </c>
    </row>
    <row r="109" spans="2:12" x14ac:dyDescent="0.25">
      <c r="B109" s="26">
        <v>100</v>
      </c>
      <c r="C109" s="27"/>
      <c r="D109" s="28" t="str">
        <f>IF(C109="","",COUNTIFS(ATIVIDADES!J:J,EMPRESAS!C109,ATIVIDADES!P:P,EMPRESAS!$C$4,ATIVIDADES!AQ:AQ,"sim"))</f>
        <v/>
      </c>
      <c r="E109" s="28" t="str">
        <f>IF(C109="","",COUNTIFS(ATIVIDADES!J:J,EMPRESAS!C109,ATIVIDADES!P:P,EMPRESAS!$C$4,ATIVIDADES!AQ:AQ,"não"))</f>
        <v/>
      </c>
      <c r="F109" s="28">
        <f>_xlfn.XLOOKUP(C109,BASE_AGENDOR[Empresa relacionada],BASE_AGENDOR[Categoria],"")</f>
        <v>0</v>
      </c>
      <c r="G109" s="26" t="str">
        <f ca="1">IF(COUNTIFS(back!G:G,EMPRESAS!C109)=0,"","Sim")</f>
        <v/>
      </c>
      <c r="H109" s="28" t="str">
        <f ca="1">IF(COUNTIFS(back!H:H,EMPRESAS!C109)=0,"","Sim")</f>
        <v/>
      </c>
      <c r="I109" s="28" t="str">
        <f ca="1">IF(COUNTIFS(back!I:I,EMPRESAS!C109)=0,"","Sim")</f>
        <v/>
      </c>
      <c r="J109" s="28" t="str">
        <f>IF(C109="","",_xlfn.XLOOKUP(C109,NEGOCIOS!D:D,NEGOCIOS!N:N))</f>
        <v/>
      </c>
      <c r="K109" s="28" t="str">
        <f>IF(_xlfn.XLOOKUP(C109,NEGOCIOS!D:D,NEGOCIOS!Q:Q,"")=0,"",_xlfn.XLOOKUP(C109,NEGOCIOS!D:D,NEGOCIOS!Q:Q,""))</f>
        <v/>
      </c>
      <c r="L109" s="29" t="str">
        <f>IF(C109="","-",_xlfn.XLOOKUP(C109,ATIVIDADES!J:J,ATIVIDADES!K:K,"-"))</f>
        <v>-</v>
      </c>
    </row>
    <row r="110" spans="2:12" x14ac:dyDescent="0.25">
      <c r="B110" s="3">
        <v>101</v>
      </c>
      <c r="C110" s="14"/>
      <c r="D110" s="4" t="str">
        <f>IF(C110="","",COUNTIFS(ATIVIDADES!J:J,EMPRESAS!C110,ATIVIDADES!P:P,EMPRESAS!$C$4,ATIVIDADES!AQ:AQ,"sim"))</f>
        <v/>
      </c>
      <c r="E110" s="4" t="str">
        <f>IF(C110="","",COUNTIFS(ATIVIDADES!J:J,EMPRESAS!C110,ATIVIDADES!P:P,EMPRESAS!$C$4,ATIVIDADES!AQ:AQ,"não"))</f>
        <v/>
      </c>
      <c r="F110" s="4">
        <f>_xlfn.XLOOKUP(C110,BASE_AGENDOR[Empresa relacionada],BASE_AGENDOR[Categoria],"")</f>
        <v>0</v>
      </c>
      <c r="G110" s="3" t="str">
        <f ca="1">IF(COUNTIFS(back!G:G,EMPRESAS!C110)=0,"","Sim")</f>
        <v/>
      </c>
      <c r="H110" s="4" t="str">
        <f ca="1">IF(COUNTIFS(back!H:H,EMPRESAS!C110)=0,"","Sim")</f>
        <v/>
      </c>
      <c r="I110" s="4" t="str">
        <f ca="1">IF(COUNTIFS(back!I:I,EMPRESAS!C110)=0,"","Sim")</f>
        <v/>
      </c>
      <c r="J110" s="4" t="str">
        <f>IF(C110="","",_xlfn.XLOOKUP(C110,NEGOCIOS!D:D,NEGOCIOS!N:N))</f>
        <v/>
      </c>
      <c r="K110" s="4" t="str">
        <f>IF(_xlfn.XLOOKUP(C110,NEGOCIOS!D:D,NEGOCIOS!Q:Q,"")=0,"",_xlfn.XLOOKUP(C110,NEGOCIOS!D:D,NEGOCIOS!Q:Q,""))</f>
        <v/>
      </c>
      <c r="L110" s="5" t="str">
        <f>IF(C110="","-",_xlfn.XLOOKUP(C110,ATIVIDADES!J:J,ATIVIDADES!K:K,"-"))</f>
        <v>-</v>
      </c>
    </row>
    <row r="111" spans="2:12" x14ac:dyDescent="0.25">
      <c r="B111" s="26">
        <v>102</v>
      </c>
      <c r="C111" s="27"/>
      <c r="D111" s="28" t="str">
        <f>IF(C111="","",COUNTIFS(ATIVIDADES!J:J,EMPRESAS!C111,ATIVIDADES!P:P,EMPRESAS!$C$4,ATIVIDADES!AQ:AQ,"sim"))</f>
        <v/>
      </c>
      <c r="E111" s="28" t="str">
        <f>IF(C111="","",COUNTIFS(ATIVIDADES!J:J,EMPRESAS!C111,ATIVIDADES!P:P,EMPRESAS!$C$4,ATIVIDADES!AQ:AQ,"não"))</f>
        <v/>
      </c>
      <c r="F111" s="28">
        <f>_xlfn.XLOOKUP(C111,BASE_AGENDOR[Empresa relacionada],BASE_AGENDOR[Categoria],"")</f>
        <v>0</v>
      </c>
      <c r="G111" s="26" t="str">
        <f ca="1">IF(COUNTIFS(back!G:G,EMPRESAS!C111)=0,"","Sim")</f>
        <v/>
      </c>
      <c r="H111" s="28" t="str">
        <f ca="1">IF(COUNTIFS(back!H:H,EMPRESAS!C111)=0,"","Sim")</f>
        <v/>
      </c>
      <c r="I111" s="28" t="str">
        <f ca="1">IF(COUNTIFS(back!I:I,EMPRESAS!C111)=0,"","Sim")</f>
        <v/>
      </c>
      <c r="J111" s="28" t="str">
        <f>IF(C111="","",_xlfn.XLOOKUP(C111,NEGOCIOS!D:D,NEGOCIOS!N:N))</f>
        <v/>
      </c>
      <c r="K111" s="28" t="str">
        <f>IF(_xlfn.XLOOKUP(C111,NEGOCIOS!D:D,NEGOCIOS!Q:Q,"")=0,"",_xlfn.XLOOKUP(C111,NEGOCIOS!D:D,NEGOCIOS!Q:Q,""))</f>
        <v/>
      </c>
      <c r="L111" s="29" t="str">
        <f>IF(C111="","-",_xlfn.XLOOKUP(C111,ATIVIDADES!J:J,ATIVIDADES!K:K,"-"))</f>
        <v>-</v>
      </c>
    </row>
    <row r="112" spans="2:12" x14ac:dyDescent="0.25">
      <c r="B112" s="3">
        <v>103</v>
      </c>
      <c r="C112" s="14"/>
      <c r="D112" s="4" t="str">
        <f>IF(C112="","",COUNTIFS(ATIVIDADES!J:J,EMPRESAS!C112,ATIVIDADES!P:P,EMPRESAS!$C$4,ATIVIDADES!AQ:AQ,"sim"))</f>
        <v/>
      </c>
      <c r="E112" s="4" t="str">
        <f>IF(C112="","",COUNTIFS(ATIVIDADES!J:J,EMPRESAS!C112,ATIVIDADES!P:P,EMPRESAS!$C$4,ATIVIDADES!AQ:AQ,"não"))</f>
        <v/>
      </c>
      <c r="F112" s="4">
        <f>_xlfn.XLOOKUP(C112,BASE_AGENDOR[Empresa relacionada],BASE_AGENDOR[Categoria],"")</f>
        <v>0</v>
      </c>
      <c r="G112" s="3" t="str">
        <f ca="1">IF(COUNTIFS(back!G:G,EMPRESAS!C112)=0,"","Sim")</f>
        <v/>
      </c>
      <c r="H112" s="4" t="str">
        <f ca="1">IF(COUNTIFS(back!H:H,EMPRESAS!C112)=0,"","Sim")</f>
        <v/>
      </c>
      <c r="I112" s="4" t="str">
        <f ca="1">IF(COUNTIFS(back!I:I,EMPRESAS!C112)=0,"","Sim")</f>
        <v/>
      </c>
      <c r="J112" s="4" t="str">
        <f>IF(C112="","",_xlfn.XLOOKUP(C112,NEGOCIOS!D:D,NEGOCIOS!N:N))</f>
        <v/>
      </c>
      <c r="K112" s="4" t="str">
        <f>IF(_xlfn.XLOOKUP(C112,NEGOCIOS!D:D,NEGOCIOS!Q:Q,"")=0,"",_xlfn.XLOOKUP(C112,NEGOCIOS!D:D,NEGOCIOS!Q:Q,""))</f>
        <v/>
      </c>
      <c r="L112" s="5" t="str">
        <f>IF(C112="","-",_xlfn.XLOOKUP(C112,ATIVIDADES!J:J,ATIVIDADES!K:K,"-"))</f>
        <v>-</v>
      </c>
    </row>
    <row r="113" spans="2:12" x14ac:dyDescent="0.25">
      <c r="B113" s="26">
        <v>104</v>
      </c>
      <c r="C113" s="27"/>
      <c r="D113" s="28" t="str">
        <f>IF(C113="","",COUNTIFS(ATIVIDADES!J:J,EMPRESAS!C113,ATIVIDADES!P:P,EMPRESAS!$C$4,ATIVIDADES!AQ:AQ,"sim"))</f>
        <v/>
      </c>
      <c r="E113" s="28" t="str">
        <f>IF(C113="","",COUNTIFS(ATIVIDADES!J:J,EMPRESAS!C113,ATIVIDADES!P:P,EMPRESAS!$C$4,ATIVIDADES!AQ:AQ,"não"))</f>
        <v/>
      </c>
      <c r="F113" s="28">
        <f>_xlfn.XLOOKUP(C113,BASE_AGENDOR[Empresa relacionada],BASE_AGENDOR[Categoria],"")</f>
        <v>0</v>
      </c>
      <c r="G113" s="26" t="str">
        <f ca="1">IF(COUNTIFS(back!G:G,EMPRESAS!C113)=0,"","Sim")</f>
        <v/>
      </c>
      <c r="H113" s="28" t="str">
        <f ca="1">IF(COUNTIFS(back!H:H,EMPRESAS!C113)=0,"","Sim")</f>
        <v/>
      </c>
      <c r="I113" s="28" t="str">
        <f ca="1">IF(COUNTIFS(back!I:I,EMPRESAS!C113)=0,"","Sim")</f>
        <v/>
      </c>
      <c r="J113" s="28" t="str">
        <f>IF(C113="","",_xlfn.XLOOKUP(C113,NEGOCIOS!D:D,NEGOCIOS!N:N))</f>
        <v/>
      </c>
      <c r="K113" s="28" t="str">
        <f>IF(_xlfn.XLOOKUP(C113,NEGOCIOS!D:D,NEGOCIOS!Q:Q,"")=0,"",_xlfn.XLOOKUP(C113,NEGOCIOS!D:D,NEGOCIOS!Q:Q,""))</f>
        <v/>
      </c>
      <c r="L113" s="29" t="str">
        <f>IF(C113="","-",_xlfn.XLOOKUP(C113,ATIVIDADES!J:J,ATIVIDADES!K:K,"-"))</f>
        <v>-</v>
      </c>
    </row>
    <row r="114" spans="2:12" x14ac:dyDescent="0.25">
      <c r="B114" s="3">
        <v>105</v>
      </c>
      <c r="C114" s="14"/>
      <c r="D114" s="4" t="str">
        <f>IF(C114="","",COUNTIFS(ATIVIDADES!J:J,EMPRESAS!C114,ATIVIDADES!P:P,EMPRESAS!$C$4,ATIVIDADES!AQ:AQ,"sim"))</f>
        <v/>
      </c>
      <c r="E114" s="4" t="str">
        <f>IF(C114="","",COUNTIFS(ATIVIDADES!J:J,EMPRESAS!C114,ATIVIDADES!P:P,EMPRESAS!$C$4,ATIVIDADES!AQ:AQ,"não"))</f>
        <v/>
      </c>
      <c r="F114" s="4">
        <f>_xlfn.XLOOKUP(C114,BASE_AGENDOR[Empresa relacionada],BASE_AGENDOR[Categoria],"")</f>
        <v>0</v>
      </c>
      <c r="G114" s="3" t="str">
        <f ca="1">IF(COUNTIFS(back!G:G,EMPRESAS!C114)=0,"","Sim")</f>
        <v/>
      </c>
      <c r="H114" s="4" t="str">
        <f ca="1">IF(COUNTIFS(back!H:H,EMPRESAS!C114)=0,"","Sim")</f>
        <v/>
      </c>
      <c r="I114" s="4" t="str">
        <f ca="1">IF(COUNTIFS(back!I:I,EMPRESAS!C114)=0,"","Sim")</f>
        <v/>
      </c>
      <c r="J114" s="4" t="str">
        <f>IF(C114="","",_xlfn.XLOOKUP(C114,NEGOCIOS!D:D,NEGOCIOS!N:N))</f>
        <v/>
      </c>
      <c r="K114" s="4" t="str">
        <f>IF(_xlfn.XLOOKUP(C114,NEGOCIOS!D:D,NEGOCIOS!Q:Q,"")=0,"",_xlfn.XLOOKUP(C114,NEGOCIOS!D:D,NEGOCIOS!Q:Q,""))</f>
        <v/>
      </c>
      <c r="L114" s="5" t="str">
        <f>IF(C114="","-",_xlfn.XLOOKUP(C114,ATIVIDADES!J:J,ATIVIDADES!K:K,"-"))</f>
        <v>-</v>
      </c>
    </row>
    <row r="115" spans="2:12" x14ac:dyDescent="0.25">
      <c r="B115" s="26">
        <v>106</v>
      </c>
      <c r="C115" s="27"/>
      <c r="D115" s="28" t="str">
        <f>IF(C115="","",COUNTIFS(ATIVIDADES!J:J,EMPRESAS!C115,ATIVIDADES!P:P,EMPRESAS!$C$4,ATIVIDADES!AQ:AQ,"sim"))</f>
        <v/>
      </c>
      <c r="E115" s="28" t="str">
        <f>IF(C115="","",COUNTIFS(ATIVIDADES!J:J,EMPRESAS!C115,ATIVIDADES!P:P,EMPRESAS!$C$4,ATIVIDADES!AQ:AQ,"não"))</f>
        <v/>
      </c>
      <c r="F115" s="28">
        <f>_xlfn.XLOOKUP(C115,BASE_AGENDOR[Empresa relacionada],BASE_AGENDOR[Categoria],"")</f>
        <v>0</v>
      </c>
      <c r="G115" s="26" t="str">
        <f ca="1">IF(COUNTIFS(back!G:G,EMPRESAS!C115)=0,"","Sim")</f>
        <v/>
      </c>
      <c r="H115" s="28" t="str">
        <f ca="1">IF(COUNTIFS(back!H:H,EMPRESAS!C115)=0,"","Sim")</f>
        <v/>
      </c>
      <c r="I115" s="28" t="str">
        <f ca="1">IF(COUNTIFS(back!I:I,EMPRESAS!C115)=0,"","Sim")</f>
        <v/>
      </c>
      <c r="J115" s="28" t="str">
        <f>IF(C115="","",_xlfn.XLOOKUP(C115,NEGOCIOS!D:D,NEGOCIOS!N:N))</f>
        <v/>
      </c>
      <c r="K115" s="28" t="str">
        <f>IF(_xlfn.XLOOKUP(C115,NEGOCIOS!D:D,NEGOCIOS!Q:Q,"")=0,"",_xlfn.XLOOKUP(C115,NEGOCIOS!D:D,NEGOCIOS!Q:Q,""))</f>
        <v/>
      </c>
      <c r="L115" s="29" t="str">
        <f>IF(C115="","-",_xlfn.XLOOKUP(C115,ATIVIDADES!J:J,ATIVIDADES!K:K,"-"))</f>
        <v>-</v>
      </c>
    </row>
    <row r="116" spans="2:12" x14ac:dyDescent="0.25">
      <c r="B116" s="3">
        <v>107</v>
      </c>
      <c r="C116" s="14"/>
      <c r="D116" s="4" t="str">
        <f>IF(C116="","",COUNTIFS(ATIVIDADES!J:J,EMPRESAS!C116,ATIVIDADES!P:P,EMPRESAS!$C$4,ATIVIDADES!AQ:AQ,"sim"))</f>
        <v/>
      </c>
      <c r="E116" s="4" t="str">
        <f>IF(C116="","",COUNTIFS(ATIVIDADES!J:J,EMPRESAS!C116,ATIVIDADES!P:P,EMPRESAS!$C$4,ATIVIDADES!AQ:AQ,"não"))</f>
        <v/>
      </c>
      <c r="F116" s="4">
        <f>_xlfn.XLOOKUP(C116,BASE_AGENDOR[Empresa relacionada],BASE_AGENDOR[Categoria],"")</f>
        <v>0</v>
      </c>
      <c r="G116" s="3" t="str">
        <f ca="1">IF(COUNTIFS(back!G:G,EMPRESAS!C116)=0,"","Sim")</f>
        <v/>
      </c>
      <c r="H116" s="4" t="str">
        <f ca="1">IF(COUNTIFS(back!H:H,EMPRESAS!C116)=0,"","Sim")</f>
        <v/>
      </c>
      <c r="I116" s="4" t="str">
        <f ca="1">IF(COUNTIFS(back!I:I,EMPRESAS!C116)=0,"","Sim")</f>
        <v/>
      </c>
      <c r="J116" s="4" t="str">
        <f>IF(C116="","",_xlfn.XLOOKUP(C116,NEGOCIOS!D:D,NEGOCIOS!N:N))</f>
        <v/>
      </c>
      <c r="K116" s="4" t="str">
        <f>IF(_xlfn.XLOOKUP(C116,NEGOCIOS!D:D,NEGOCIOS!Q:Q,"")=0,"",_xlfn.XLOOKUP(C116,NEGOCIOS!D:D,NEGOCIOS!Q:Q,""))</f>
        <v/>
      </c>
      <c r="L116" s="5" t="str">
        <f>IF(C116="","-",_xlfn.XLOOKUP(C116,ATIVIDADES!J:J,ATIVIDADES!K:K,"-"))</f>
        <v>-</v>
      </c>
    </row>
    <row r="117" spans="2:12" x14ac:dyDescent="0.25">
      <c r="B117" s="26">
        <v>108</v>
      </c>
      <c r="C117" s="27"/>
      <c r="D117" s="28" t="str">
        <f>IF(C117="","",COUNTIFS(ATIVIDADES!J:J,EMPRESAS!C117,ATIVIDADES!P:P,EMPRESAS!$C$4,ATIVIDADES!AQ:AQ,"sim"))</f>
        <v/>
      </c>
      <c r="E117" s="28" t="str">
        <f>IF(C117="","",COUNTIFS(ATIVIDADES!J:J,EMPRESAS!C117,ATIVIDADES!P:P,EMPRESAS!$C$4,ATIVIDADES!AQ:AQ,"não"))</f>
        <v/>
      </c>
      <c r="F117" s="28">
        <f>_xlfn.XLOOKUP(C117,BASE_AGENDOR[Empresa relacionada],BASE_AGENDOR[Categoria],"")</f>
        <v>0</v>
      </c>
      <c r="G117" s="26" t="str">
        <f ca="1">IF(COUNTIFS(back!G:G,EMPRESAS!C117)=0,"","Sim")</f>
        <v/>
      </c>
      <c r="H117" s="28" t="str">
        <f ca="1">IF(COUNTIFS(back!H:H,EMPRESAS!C117)=0,"","Sim")</f>
        <v/>
      </c>
      <c r="I117" s="28" t="str">
        <f ca="1">IF(COUNTIFS(back!I:I,EMPRESAS!C117)=0,"","Sim")</f>
        <v/>
      </c>
      <c r="J117" s="28" t="str">
        <f>IF(C117="","",_xlfn.XLOOKUP(C117,NEGOCIOS!D:D,NEGOCIOS!N:N))</f>
        <v/>
      </c>
      <c r="K117" s="28" t="str">
        <f>IF(_xlfn.XLOOKUP(C117,NEGOCIOS!D:D,NEGOCIOS!Q:Q,"")=0,"",_xlfn.XLOOKUP(C117,NEGOCIOS!D:D,NEGOCIOS!Q:Q,""))</f>
        <v/>
      </c>
      <c r="L117" s="29" t="str">
        <f>IF(C117="","-",_xlfn.XLOOKUP(C117,ATIVIDADES!J:J,ATIVIDADES!K:K,"-"))</f>
        <v>-</v>
      </c>
    </row>
    <row r="118" spans="2:12" x14ac:dyDescent="0.25">
      <c r="B118" s="3">
        <v>109</v>
      </c>
      <c r="C118" s="14"/>
      <c r="D118" s="4" t="str">
        <f>IF(C118="","",COUNTIFS(ATIVIDADES!J:J,EMPRESAS!C118,ATIVIDADES!P:P,EMPRESAS!$C$4,ATIVIDADES!AQ:AQ,"sim"))</f>
        <v/>
      </c>
      <c r="E118" s="4" t="str">
        <f>IF(C118="","",COUNTIFS(ATIVIDADES!J:J,EMPRESAS!C118,ATIVIDADES!P:P,EMPRESAS!$C$4,ATIVIDADES!AQ:AQ,"não"))</f>
        <v/>
      </c>
      <c r="F118" s="4">
        <f>_xlfn.XLOOKUP(C118,BASE_AGENDOR[Empresa relacionada],BASE_AGENDOR[Categoria],"")</f>
        <v>0</v>
      </c>
      <c r="G118" s="3" t="str">
        <f ca="1">IF(COUNTIFS(back!G:G,EMPRESAS!C118)=0,"","Sim")</f>
        <v/>
      </c>
      <c r="H118" s="4" t="str">
        <f ca="1">IF(COUNTIFS(back!H:H,EMPRESAS!C118)=0,"","Sim")</f>
        <v/>
      </c>
      <c r="I118" s="4" t="str">
        <f ca="1">IF(COUNTIFS(back!I:I,EMPRESAS!C118)=0,"","Sim")</f>
        <v/>
      </c>
      <c r="J118" s="4" t="str">
        <f>IF(C118="","",_xlfn.XLOOKUP(C118,NEGOCIOS!D:D,NEGOCIOS!N:N))</f>
        <v/>
      </c>
      <c r="K118" s="4" t="str">
        <f>IF(_xlfn.XLOOKUP(C118,NEGOCIOS!D:D,NEGOCIOS!Q:Q,"")=0,"",_xlfn.XLOOKUP(C118,NEGOCIOS!D:D,NEGOCIOS!Q:Q,""))</f>
        <v/>
      </c>
      <c r="L118" s="5" t="str">
        <f>IF(C118="","-",_xlfn.XLOOKUP(C118,ATIVIDADES!J:J,ATIVIDADES!K:K,"-"))</f>
        <v>-</v>
      </c>
    </row>
    <row r="119" spans="2:12" x14ac:dyDescent="0.25">
      <c r="B119" s="26">
        <v>110</v>
      </c>
      <c r="C119" s="27"/>
      <c r="D119" s="28" t="str">
        <f>IF(C119="","",COUNTIFS(ATIVIDADES!J:J,EMPRESAS!C119,ATIVIDADES!P:P,EMPRESAS!$C$4,ATIVIDADES!AQ:AQ,"sim"))</f>
        <v/>
      </c>
      <c r="E119" s="28" t="str">
        <f>IF(C119="","",COUNTIFS(ATIVIDADES!J:J,EMPRESAS!C119,ATIVIDADES!P:P,EMPRESAS!$C$4,ATIVIDADES!AQ:AQ,"não"))</f>
        <v/>
      </c>
      <c r="F119" s="28">
        <f>_xlfn.XLOOKUP(C119,BASE_AGENDOR[Empresa relacionada],BASE_AGENDOR[Categoria],"")</f>
        <v>0</v>
      </c>
      <c r="G119" s="26" t="str">
        <f ca="1">IF(COUNTIFS(back!G:G,EMPRESAS!C119)=0,"","Sim")</f>
        <v/>
      </c>
      <c r="H119" s="28" t="str">
        <f ca="1">IF(COUNTIFS(back!H:H,EMPRESAS!C119)=0,"","Sim")</f>
        <v/>
      </c>
      <c r="I119" s="28" t="str">
        <f ca="1">IF(COUNTIFS(back!I:I,EMPRESAS!C119)=0,"","Sim")</f>
        <v/>
      </c>
      <c r="J119" s="28" t="str">
        <f>IF(C119="","",_xlfn.XLOOKUP(C119,NEGOCIOS!D:D,NEGOCIOS!N:N))</f>
        <v/>
      </c>
      <c r="K119" s="28" t="str">
        <f>IF(_xlfn.XLOOKUP(C119,NEGOCIOS!D:D,NEGOCIOS!Q:Q,"")=0,"",_xlfn.XLOOKUP(C119,NEGOCIOS!D:D,NEGOCIOS!Q:Q,""))</f>
        <v/>
      </c>
      <c r="L119" s="29" t="str">
        <f>IF(C119="","-",_xlfn.XLOOKUP(C119,ATIVIDADES!J:J,ATIVIDADES!K:K,"-"))</f>
        <v>-</v>
      </c>
    </row>
    <row r="120" spans="2:12" x14ac:dyDescent="0.25">
      <c r="B120" s="3">
        <v>111</v>
      </c>
      <c r="C120" s="14"/>
      <c r="D120" s="4" t="str">
        <f>IF(C120="","",COUNTIFS(ATIVIDADES!J:J,EMPRESAS!C120,ATIVIDADES!P:P,EMPRESAS!$C$4,ATIVIDADES!AQ:AQ,"sim"))</f>
        <v/>
      </c>
      <c r="E120" s="4" t="str">
        <f>IF(C120="","",COUNTIFS(ATIVIDADES!J:J,EMPRESAS!C120,ATIVIDADES!P:P,EMPRESAS!$C$4,ATIVIDADES!AQ:AQ,"não"))</f>
        <v/>
      </c>
      <c r="F120" s="4">
        <f>_xlfn.XLOOKUP(C120,BASE_AGENDOR[Empresa relacionada],BASE_AGENDOR[Categoria],"")</f>
        <v>0</v>
      </c>
      <c r="G120" s="3" t="str">
        <f ca="1">IF(COUNTIFS(back!G:G,EMPRESAS!C120)=0,"","Sim")</f>
        <v/>
      </c>
      <c r="H120" s="4" t="str">
        <f ca="1">IF(COUNTIFS(back!H:H,EMPRESAS!C120)=0,"","Sim")</f>
        <v/>
      </c>
      <c r="I120" s="4" t="str">
        <f ca="1">IF(COUNTIFS(back!I:I,EMPRESAS!C120)=0,"","Sim")</f>
        <v/>
      </c>
      <c r="J120" s="4" t="str">
        <f>IF(C120="","",_xlfn.XLOOKUP(C120,NEGOCIOS!D:D,NEGOCIOS!N:N))</f>
        <v/>
      </c>
      <c r="K120" s="4" t="str">
        <f>IF(_xlfn.XLOOKUP(C120,NEGOCIOS!D:D,NEGOCIOS!Q:Q,"")=0,"",_xlfn.XLOOKUP(C120,NEGOCIOS!D:D,NEGOCIOS!Q:Q,""))</f>
        <v/>
      </c>
      <c r="L120" s="5" t="str">
        <f>IF(C120="","-",_xlfn.XLOOKUP(C120,ATIVIDADES!J:J,ATIVIDADES!K:K,"-"))</f>
        <v>-</v>
      </c>
    </row>
    <row r="121" spans="2:12" x14ac:dyDescent="0.25">
      <c r="B121" s="26">
        <v>112</v>
      </c>
      <c r="C121" s="27"/>
      <c r="D121" s="28" t="str">
        <f>IF(C121="","",COUNTIFS(ATIVIDADES!J:J,EMPRESAS!C121,ATIVIDADES!P:P,EMPRESAS!$C$4,ATIVIDADES!AQ:AQ,"sim"))</f>
        <v/>
      </c>
      <c r="E121" s="28" t="str">
        <f>IF(C121="","",COUNTIFS(ATIVIDADES!J:J,EMPRESAS!C121,ATIVIDADES!P:P,EMPRESAS!$C$4,ATIVIDADES!AQ:AQ,"não"))</f>
        <v/>
      </c>
      <c r="F121" s="28">
        <f>_xlfn.XLOOKUP(C121,BASE_AGENDOR[Empresa relacionada],BASE_AGENDOR[Categoria],"")</f>
        <v>0</v>
      </c>
      <c r="G121" s="26" t="str">
        <f ca="1">IF(COUNTIFS(back!G:G,EMPRESAS!C121)=0,"","Sim")</f>
        <v/>
      </c>
      <c r="H121" s="28" t="str">
        <f ca="1">IF(COUNTIFS(back!H:H,EMPRESAS!C121)=0,"","Sim")</f>
        <v/>
      </c>
      <c r="I121" s="28" t="str">
        <f ca="1">IF(COUNTIFS(back!I:I,EMPRESAS!C121)=0,"","Sim")</f>
        <v/>
      </c>
      <c r="J121" s="28" t="str">
        <f>IF(C121="","",_xlfn.XLOOKUP(C121,NEGOCIOS!D:D,NEGOCIOS!N:N))</f>
        <v/>
      </c>
      <c r="K121" s="28" t="str">
        <f>IF(_xlfn.XLOOKUP(C121,NEGOCIOS!D:D,NEGOCIOS!Q:Q,"")=0,"",_xlfn.XLOOKUP(C121,NEGOCIOS!D:D,NEGOCIOS!Q:Q,""))</f>
        <v/>
      </c>
      <c r="L121" s="29" t="str">
        <f>IF(C121="","-",_xlfn.XLOOKUP(C121,ATIVIDADES!J:J,ATIVIDADES!K:K,"-"))</f>
        <v>-</v>
      </c>
    </row>
    <row r="122" spans="2:12" x14ac:dyDescent="0.25">
      <c r="B122" s="3">
        <v>113</v>
      </c>
      <c r="C122" s="14"/>
      <c r="D122" s="4" t="str">
        <f>IF(C122="","",COUNTIFS(ATIVIDADES!J:J,EMPRESAS!C122,ATIVIDADES!P:P,EMPRESAS!$C$4,ATIVIDADES!AQ:AQ,"sim"))</f>
        <v/>
      </c>
      <c r="E122" s="4" t="str">
        <f>IF(C122="","",COUNTIFS(ATIVIDADES!J:J,EMPRESAS!C122,ATIVIDADES!P:P,EMPRESAS!$C$4,ATIVIDADES!AQ:AQ,"não"))</f>
        <v/>
      </c>
      <c r="F122" s="4">
        <f>_xlfn.XLOOKUP(C122,BASE_AGENDOR[Empresa relacionada],BASE_AGENDOR[Categoria],"")</f>
        <v>0</v>
      </c>
      <c r="G122" s="3" t="str">
        <f ca="1">IF(COUNTIFS(back!G:G,EMPRESAS!C122)=0,"","Sim")</f>
        <v/>
      </c>
      <c r="H122" s="4" t="str">
        <f ca="1">IF(COUNTIFS(back!H:H,EMPRESAS!C122)=0,"","Sim")</f>
        <v/>
      </c>
      <c r="I122" s="4" t="str">
        <f ca="1">IF(COUNTIFS(back!I:I,EMPRESAS!C122)=0,"","Sim")</f>
        <v/>
      </c>
      <c r="J122" s="4" t="str">
        <f>IF(C122="","",_xlfn.XLOOKUP(C122,NEGOCIOS!D:D,NEGOCIOS!N:N))</f>
        <v/>
      </c>
      <c r="K122" s="4" t="str">
        <f>IF(_xlfn.XLOOKUP(C122,NEGOCIOS!D:D,NEGOCIOS!Q:Q,"")=0,"",_xlfn.XLOOKUP(C122,NEGOCIOS!D:D,NEGOCIOS!Q:Q,""))</f>
        <v/>
      </c>
      <c r="L122" s="5" t="str">
        <f>IF(C122="","-",_xlfn.XLOOKUP(C122,ATIVIDADES!J:J,ATIVIDADES!K:K,"-"))</f>
        <v>-</v>
      </c>
    </row>
    <row r="123" spans="2:12" x14ac:dyDescent="0.25">
      <c r="B123" s="26">
        <v>114</v>
      </c>
      <c r="C123" s="27"/>
      <c r="D123" s="28" t="str">
        <f>IF(C123="","",COUNTIFS(ATIVIDADES!J:J,EMPRESAS!C123,ATIVIDADES!P:P,EMPRESAS!$C$4,ATIVIDADES!AQ:AQ,"sim"))</f>
        <v/>
      </c>
      <c r="E123" s="28" t="str">
        <f>IF(C123="","",COUNTIFS(ATIVIDADES!J:J,EMPRESAS!C123,ATIVIDADES!P:P,EMPRESAS!$C$4,ATIVIDADES!AQ:AQ,"não"))</f>
        <v/>
      </c>
      <c r="F123" s="28">
        <f>_xlfn.XLOOKUP(C123,BASE_AGENDOR[Empresa relacionada],BASE_AGENDOR[Categoria],"")</f>
        <v>0</v>
      </c>
      <c r="G123" s="26" t="str">
        <f ca="1">IF(COUNTIFS(back!G:G,EMPRESAS!C123)=0,"","Sim")</f>
        <v/>
      </c>
      <c r="H123" s="28" t="str">
        <f ca="1">IF(COUNTIFS(back!H:H,EMPRESAS!C123)=0,"","Sim")</f>
        <v/>
      </c>
      <c r="I123" s="28" t="str">
        <f ca="1">IF(COUNTIFS(back!I:I,EMPRESAS!C123)=0,"","Sim")</f>
        <v/>
      </c>
      <c r="J123" s="28" t="str">
        <f>IF(C123="","",_xlfn.XLOOKUP(C123,NEGOCIOS!D:D,NEGOCIOS!N:N))</f>
        <v/>
      </c>
      <c r="K123" s="28" t="str">
        <f>IF(_xlfn.XLOOKUP(C123,NEGOCIOS!D:D,NEGOCIOS!Q:Q,"")=0,"",_xlfn.XLOOKUP(C123,NEGOCIOS!D:D,NEGOCIOS!Q:Q,""))</f>
        <v/>
      </c>
      <c r="L123" s="29" t="str">
        <f>IF(C123="","-",_xlfn.XLOOKUP(C123,ATIVIDADES!J:J,ATIVIDADES!K:K,"-"))</f>
        <v>-</v>
      </c>
    </row>
    <row r="124" spans="2:12" x14ac:dyDescent="0.25">
      <c r="B124" s="3">
        <v>115</v>
      </c>
      <c r="C124" s="14"/>
      <c r="D124" s="4" t="str">
        <f>IF(C124="","",COUNTIFS(ATIVIDADES!J:J,EMPRESAS!C124,ATIVIDADES!P:P,EMPRESAS!$C$4,ATIVIDADES!AQ:AQ,"sim"))</f>
        <v/>
      </c>
      <c r="E124" s="4" t="str">
        <f>IF(C124="","",COUNTIFS(ATIVIDADES!J:J,EMPRESAS!C124,ATIVIDADES!P:P,EMPRESAS!$C$4,ATIVIDADES!AQ:AQ,"não"))</f>
        <v/>
      </c>
      <c r="F124" s="4">
        <f>_xlfn.XLOOKUP(C124,BASE_AGENDOR[Empresa relacionada],BASE_AGENDOR[Categoria],"")</f>
        <v>0</v>
      </c>
      <c r="G124" s="3" t="str">
        <f ca="1">IF(COUNTIFS(back!G:G,EMPRESAS!C124)=0,"","Sim")</f>
        <v/>
      </c>
      <c r="H124" s="4" t="str">
        <f ca="1">IF(COUNTIFS(back!H:H,EMPRESAS!C124)=0,"","Sim")</f>
        <v/>
      </c>
      <c r="I124" s="4" t="str">
        <f ca="1">IF(COUNTIFS(back!I:I,EMPRESAS!C124)=0,"","Sim")</f>
        <v/>
      </c>
      <c r="J124" s="4" t="str">
        <f>IF(C124="","",_xlfn.XLOOKUP(C124,NEGOCIOS!D:D,NEGOCIOS!N:N))</f>
        <v/>
      </c>
      <c r="K124" s="4" t="str">
        <f>IF(_xlfn.XLOOKUP(C124,NEGOCIOS!D:D,NEGOCIOS!Q:Q,"")=0,"",_xlfn.XLOOKUP(C124,NEGOCIOS!D:D,NEGOCIOS!Q:Q,""))</f>
        <v/>
      </c>
      <c r="L124" s="5" t="str">
        <f>IF(C124="","-",_xlfn.XLOOKUP(C124,ATIVIDADES!J:J,ATIVIDADES!K:K,"-"))</f>
        <v>-</v>
      </c>
    </row>
    <row r="125" spans="2:12" x14ac:dyDescent="0.25">
      <c r="B125" s="26">
        <v>116</v>
      </c>
      <c r="C125" s="27"/>
      <c r="D125" s="28" t="str">
        <f>IF(C125="","",COUNTIFS(ATIVIDADES!J:J,EMPRESAS!C125,ATIVIDADES!P:P,EMPRESAS!$C$4,ATIVIDADES!AQ:AQ,"sim"))</f>
        <v/>
      </c>
      <c r="E125" s="28" t="str">
        <f>IF(C125="","",COUNTIFS(ATIVIDADES!J:J,EMPRESAS!C125,ATIVIDADES!P:P,EMPRESAS!$C$4,ATIVIDADES!AQ:AQ,"não"))</f>
        <v/>
      </c>
      <c r="F125" s="28">
        <f>_xlfn.XLOOKUP(C125,BASE_AGENDOR[Empresa relacionada],BASE_AGENDOR[Categoria],"")</f>
        <v>0</v>
      </c>
      <c r="G125" s="26" t="str">
        <f ca="1">IF(COUNTIFS(back!G:G,EMPRESAS!C125)=0,"","Sim")</f>
        <v/>
      </c>
      <c r="H125" s="28" t="str">
        <f ca="1">IF(COUNTIFS(back!H:H,EMPRESAS!C125)=0,"","Sim")</f>
        <v/>
      </c>
      <c r="I125" s="28" t="str">
        <f ca="1">IF(COUNTIFS(back!I:I,EMPRESAS!C125)=0,"","Sim")</f>
        <v/>
      </c>
      <c r="J125" s="28" t="str">
        <f>IF(C125="","",_xlfn.XLOOKUP(C125,NEGOCIOS!D:D,NEGOCIOS!N:N))</f>
        <v/>
      </c>
      <c r="K125" s="28" t="str">
        <f>IF(_xlfn.XLOOKUP(C125,NEGOCIOS!D:D,NEGOCIOS!Q:Q,"")=0,"",_xlfn.XLOOKUP(C125,NEGOCIOS!D:D,NEGOCIOS!Q:Q,""))</f>
        <v/>
      </c>
      <c r="L125" s="29" t="str">
        <f>IF(C125="","-",_xlfn.XLOOKUP(C125,ATIVIDADES!J:J,ATIVIDADES!K:K,"-"))</f>
        <v>-</v>
      </c>
    </row>
    <row r="126" spans="2:12" x14ac:dyDescent="0.25">
      <c r="B126" s="3">
        <v>117</v>
      </c>
      <c r="C126" s="14"/>
      <c r="D126" s="4" t="str">
        <f>IF(C126="","",COUNTIFS(ATIVIDADES!J:J,EMPRESAS!C126,ATIVIDADES!P:P,EMPRESAS!$C$4,ATIVIDADES!AQ:AQ,"sim"))</f>
        <v/>
      </c>
      <c r="E126" s="4" t="str">
        <f>IF(C126="","",COUNTIFS(ATIVIDADES!J:J,EMPRESAS!C126,ATIVIDADES!P:P,EMPRESAS!$C$4,ATIVIDADES!AQ:AQ,"não"))</f>
        <v/>
      </c>
      <c r="F126" s="4">
        <f>_xlfn.XLOOKUP(C126,BASE_AGENDOR[Empresa relacionada],BASE_AGENDOR[Categoria],"")</f>
        <v>0</v>
      </c>
      <c r="G126" s="3" t="str">
        <f ca="1">IF(COUNTIFS(back!G:G,EMPRESAS!C126)=0,"","Sim")</f>
        <v/>
      </c>
      <c r="H126" s="4" t="str">
        <f ca="1">IF(COUNTIFS(back!H:H,EMPRESAS!C126)=0,"","Sim")</f>
        <v/>
      </c>
      <c r="I126" s="4" t="str">
        <f ca="1">IF(COUNTIFS(back!I:I,EMPRESAS!C126)=0,"","Sim")</f>
        <v/>
      </c>
      <c r="J126" s="4" t="str">
        <f>IF(C126="","",_xlfn.XLOOKUP(C126,NEGOCIOS!D:D,NEGOCIOS!N:N))</f>
        <v/>
      </c>
      <c r="K126" s="4" t="str">
        <f>IF(_xlfn.XLOOKUP(C126,NEGOCIOS!D:D,NEGOCIOS!Q:Q,"")=0,"",_xlfn.XLOOKUP(C126,NEGOCIOS!D:D,NEGOCIOS!Q:Q,""))</f>
        <v/>
      </c>
      <c r="L126" s="5" t="str">
        <f>IF(C126="","-",_xlfn.XLOOKUP(C126,ATIVIDADES!J:J,ATIVIDADES!K:K,"-"))</f>
        <v>-</v>
      </c>
    </row>
    <row r="127" spans="2:12" x14ac:dyDescent="0.25">
      <c r="B127" s="26">
        <v>118</v>
      </c>
      <c r="C127" s="27"/>
      <c r="D127" s="28" t="str">
        <f>IF(C127="","",COUNTIFS(ATIVIDADES!J:J,EMPRESAS!C127,ATIVIDADES!P:P,EMPRESAS!$C$4,ATIVIDADES!AQ:AQ,"sim"))</f>
        <v/>
      </c>
      <c r="E127" s="28" t="str">
        <f>IF(C127="","",COUNTIFS(ATIVIDADES!J:J,EMPRESAS!C127,ATIVIDADES!P:P,EMPRESAS!$C$4,ATIVIDADES!AQ:AQ,"não"))</f>
        <v/>
      </c>
      <c r="F127" s="28">
        <f>_xlfn.XLOOKUP(C127,BASE_AGENDOR[Empresa relacionada],BASE_AGENDOR[Categoria],"")</f>
        <v>0</v>
      </c>
      <c r="G127" s="26" t="str">
        <f ca="1">IF(COUNTIFS(back!G:G,EMPRESAS!C127)=0,"","Sim")</f>
        <v/>
      </c>
      <c r="H127" s="28" t="str">
        <f ca="1">IF(COUNTIFS(back!H:H,EMPRESAS!C127)=0,"","Sim")</f>
        <v/>
      </c>
      <c r="I127" s="28" t="str">
        <f ca="1">IF(COUNTIFS(back!I:I,EMPRESAS!C127)=0,"","Sim")</f>
        <v/>
      </c>
      <c r="J127" s="28" t="str">
        <f>IF(C127="","",_xlfn.XLOOKUP(C127,NEGOCIOS!D:D,NEGOCIOS!N:N))</f>
        <v/>
      </c>
      <c r="K127" s="28" t="str">
        <f>IF(_xlfn.XLOOKUP(C127,NEGOCIOS!D:D,NEGOCIOS!Q:Q,"")=0,"",_xlfn.XLOOKUP(C127,NEGOCIOS!D:D,NEGOCIOS!Q:Q,""))</f>
        <v/>
      </c>
      <c r="L127" s="29" t="str">
        <f>IF(C127="","-",_xlfn.XLOOKUP(C127,ATIVIDADES!J:J,ATIVIDADES!K:K,"-"))</f>
        <v>-</v>
      </c>
    </row>
    <row r="128" spans="2:12" x14ac:dyDescent="0.25">
      <c r="B128" s="3">
        <v>119</v>
      </c>
      <c r="C128" s="14"/>
      <c r="D128" s="4" t="str">
        <f>IF(C128="","",COUNTIFS(ATIVIDADES!J:J,EMPRESAS!C128,ATIVIDADES!P:P,EMPRESAS!$C$4,ATIVIDADES!AQ:AQ,"sim"))</f>
        <v/>
      </c>
      <c r="E128" s="4" t="str">
        <f>IF(C128="","",COUNTIFS(ATIVIDADES!J:J,EMPRESAS!C128,ATIVIDADES!P:P,EMPRESAS!$C$4,ATIVIDADES!AQ:AQ,"não"))</f>
        <v/>
      </c>
      <c r="F128" s="4">
        <f>_xlfn.XLOOKUP(C128,BASE_AGENDOR[Empresa relacionada],BASE_AGENDOR[Categoria],"")</f>
        <v>0</v>
      </c>
      <c r="G128" s="3" t="str">
        <f ca="1">IF(COUNTIFS(back!G:G,EMPRESAS!C128)=0,"","Sim")</f>
        <v/>
      </c>
      <c r="H128" s="4" t="str">
        <f ca="1">IF(COUNTIFS(back!H:H,EMPRESAS!C128)=0,"","Sim")</f>
        <v/>
      </c>
      <c r="I128" s="4" t="str">
        <f ca="1">IF(COUNTIFS(back!I:I,EMPRESAS!C128)=0,"","Sim")</f>
        <v/>
      </c>
      <c r="J128" s="4" t="str">
        <f>IF(C128="","",_xlfn.XLOOKUP(C128,NEGOCIOS!D:D,NEGOCIOS!N:N))</f>
        <v/>
      </c>
      <c r="K128" s="4" t="str">
        <f>IF(_xlfn.XLOOKUP(C128,NEGOCIOS!D:D,NEGOCIOS!Q:Q,"")=0,"",_xlfn.XLOOKUP(C128,NEGOCIOS!D:D,NEGOCIOS!Q:Q,""))</f>
        <v/>
      </c>
      <c r="L128" s="5" t="str">
        <f>IF(C128="","-",_xlfn.XLOOKUP(C128,ATIVIDADES!J:J,ATIVIDADES!K:K,"-"))</f>
        <v>-</v>
      </c>
    </row>
    <row r="129" spans="2:12" x14ac:dyDescent="0.25">
      <c r="B129" s="26">
        <v>120</v>
      </c>
      <c r="C129" s="27"/>
      <c r="D129" s="28" t="str">
        <f>IF(C129="","",COUNTIFS(ATIVIDADES!J:J,EMPRESAS!C129,ATIVIDADES!P:P,EMPRESAS!$C$4,ATIVIDADES!AQ:AQ,"sim"))</f>
        <v/>
      </c>
      <c r="E129" s="28" t="str">
        <f>IF(C129="","",COUNTIFS(ATIVIDADES!J:J,EMPRESAS!C129,ATIVIDADES!P:P,EMPRESAS!$C$4,ATIVIDADES!AQ:AQ,"não"))</f>
        <v/>
      </c>
      <c r="F129" s="28">
        <f>_xlfn.XLOOKUP(C129,BASE_AGENDOR[Empresa relacionada],BASE_AGENDOR[Categoria],"")</f>
        <v>0</v>
      </c>
      <c r="G129" s="26" t="str">
        <f ca="1">IF(COUNTIFS(back!G:G,EMPRESAS!C129)=0,"","Sim")</f>
        <v/>
      </c>
      <c r="H129" s="28" t="str">
        <f ca="1">IF(COUNTIFS(back!H:H,EMPRESAS!C129)=0,"","Sim")</f>
        <v/>
      </c>
      <c r="I129" s="28" t="str">
        <f ca="1">IF(COUNTIFS(back!I:I,EMPRESAS!C129)=0,"","Sim")</f>
        <v/>
      </c>
      <c r="J129" s="28" t="str">
        <f>IF(C129="","",_xlfn.XLOOKUP(C129,NEGOCIOS!D:D,NEGOCIOS!N:N))</f>
        <v/>
      </c>
      <c r="K129" s="28" t="str">
        <f>IF(_xlfn.XLOOKUP(C129,NEGOCIOS!D:D,NEGOCIOS!Q:Q,"")=0,"",_xlfn.XLOOKUP(C129,NEGOCIOS!D:D,NEGOCIOS!Q:Q,""))</f>
        <v/>
      </c>
      <c r="L129" s="29" t="str">
        <f>IF(C129="","-",_xlfn.XLOOKUP(C129,ATIVIDADES!J:J,ATIVIDADES!K:K,"-"))</f>
        <v>-</v>
      </c>
    </row>
    <row r="130" spans="2:12" x14ac:dyDescent="0.25">
      <c r="B130" s="3">
        <v>121</v>
      </c>
      <c r="C130" s="14"/>
      <c r="D130" s="4" t="str">
        <f>IF(C130="","",COUNTIFS(ATIVIDADES!J:J,EMPRESAS!C130,ATIVIDADES!P:P,EMPRESAS!$C$4,ATIVIDADES!AQ:AQ,"sim"))</f>
        <v/>
      </c>
      <c r="E130" s="4" t="str">
        <f>IF(C130="","",COUNTIFS(ATIVIDADES!J:J,EMPRESAS!C130,ATIVIDADES!P:P,EMPRESAS!$C$4,ATIVIDADES!AQ:AQ,"não"))</f>
        <v/>
      </c>
      <c r="F130" s="4">
        <f>_xlfn.XLOOKUP(C130,BASE_AGENDOR[Empresa relacionada],BASE_AGENDOR[Categoria],"")</f>
        <v>0</v>
      </c>
      <c r="G130" s="3" t="str">
        <f ca="1">IF(COUNTIFS(back!G:G,EMPRESAS!C130)=0,"","Sim")</f>
        <v/>
      </c>
      <c r="H130" s="4" t="str">
        <f ca="1">IF(COUNTIFS(back!H:H,EMPRESAS!C130)=0,"","Sim")</f>
        <v/>
      </c>
      <c r="I130" s="4" t="str">
        <f ca="1">IF(COUNTIFS(back!I:I,EMPRESAS!C130)=0,"","Sim")</f>
        <v/>
      </c>
      <c r="J130" s="4" t="str">
        <f>IF(C130="","",_xlfn.XLOOKUP(C130,NEGOCIOS!D:D,NEGOCIOS!N:N))</f>
        <v/>
      </c>
      <c r="K130" s="4" t="str">
        <f>IF(_xlfn.XLOOKUP(C130,NEGOCIOS!D:D,NEGOCIOS!Q:Q,"")=0,"",_xlfn.XLOOKUP(C130,NEGOCIOS!D:D,NEGOCIOS!Q:Q,""))</f>
        <v/>
      </c>
      <c r="L130" s="5" t="str">
        <f>IF(C130="","-",_xlfn.XLOOKUP(C130,ATIVIDADES!J:J,ATIVIDADES!K:K,"-"))</f>
        <v>-</v>
      </c>
    </row>
    <row r="131" spans="2:12" x14ac:dyDescent="0.25">
      <c r="B131" s="26">
        <v>122</v>
      </c>
      <c r="C131" s="27"/>
      <c r="D131" s="28" t="str">
        <f>IF(C131="","",COUNTIFS(ATIVIDADES!J:J,EMPRESAS!C131,ATIVIDADES!P:P,EMPRESAS!$C$4,ATIVIDADES!AQ:AQ,"sim"))</f>
        <v/>
      </c>
      <c r="E131" s="28" t="str">
        <f>IF(C131="","",COUNTIFS(ATIVIDADES!J:J,EMPRESAS!C131,ATIVIDADES!P:P,EMPRESAS!$C$4,ATIVIDADES!AQ:AQ,"não"))</f>
        <v/>
      </c>
      <c r="F131" s="28">
        <f>_xlfn.XLOOKUP(C131,BASE_AGENDOR[Empresa relacionada],BASE_AGENDOR[Categoria],"")</f>
        <v>0</v>
      </c>
      <c r="G131" s="26" t="str">
        <f ca="1">IF(COUNTIFS(back!G:G,EMPRESAS!C131)=0,"","Sim")</f>
        <v/>
      </c>
      <c r="H131" s="28" t="str">
        <f ca="1">IF(COUNTIFS(back!H:H,EMPRESAS!C131)=0,"","Sim")</f>
        <v/>
      </c>
      <c r="I131" s="28" t="str">
        <f ca="1">IF(COUNTIFS(back!I:I,EMPRESAS!C131)=0,"","Sim")</f>
        <v/>
      </c>
      <c r="J131" s="28" t="str">
        <f>IF(C131="","",_xlfn.XLOOKUP(C131,NEGOCIOS!D:D,NEGOCIOS!N:N))</f>
        <v/>
      </c>
      <c r="K131" s="28" t="str">
        <f>IF(_xlfn.XLOOKUP(C131,NEGOCIOS!D:D,NEGOCIOS!Q:Q,"")=0,"",_xlfn.XLOOKUP(C131,NEGOCIOS!D:D,NEGOCIOS!Q:Q,""))</f>
        <v/>
      </c>
      <c r="L131" s="29" t="str">
        <f>IF(C131="","-",_xlfn.XLOOKUP(C131,ATIVIDADES!J:J,ATIVIDADES!K:K,"-"))</f>
        <v>-</v>
      </c>
    </row>
    <row r="132" spans="2:12" x14ac:dyDescent="0.25">
      <c r="B132" s="3">
        <v>123</v>
      </c>
      <c r="C132" s="14"/>
      <c r="D132" s="4" t="str">
        <f>IF(C132="","",COUNTIFS(ATIVIDADES!J:J,EMPRESAS!C132,ATIVIDADES!P:P,EMPRESAS!$C$4,ATIVIDADES!AQ:AQ,"sim"))</f>
        <v/>
      </c>
      <c r="E132" s="4" t="str">
        <f>IF(C132="","",COUNTIFS(ATIVIDADES!J:J,EMPRESAS!C132,ATIVIDADES!P:P,EMPRESAS!$C$4,ATIVIDADES!AQ:AQ,"não"))</f>
        <v/>
      </c>
      <c r="F132" s="4">
        <f>_xlfn.XLOOKUP(C132,BASE_AGENDOR[Empresa relacionada],BASE_AGENDOR[Categoria],"")</f>
        <v>0</v>
      </c>
      <c r="G132" s="3" t="str">
        <f ca="1">IF(COUNTIFS(back!G:G,EMPRESAS!C132)=0,"","Sim")</f>
        <v/>
      </c>
      <c r="H132" s="4" t="str">
        <f ca="1">IF(COUNTIFS(back!H:H,EMPRESAS!C132)=0,"","Sim")</f>
        <v/>
      </c>
      <c r="I132" s="4" t="str">
        <f ca="1">IF(COUNTIFS(back!I:I,EMPRESAS!C132)=0,"","Sim")</f>
        <v/>
      </c>
      <c r="J132" s="4" t="str">
        <f>IF(C132="","",_xlfn.XLOOKUP(C132,NEGOCIOS!D:D,NEGOCIOS!N:N))</f>
        <v/>
      </c>
      <c r="K132" s="4" t="str">
        <f>IF(_xlfn.XLOOKUP(C132,NEGOCIOS!D:D,NEGOCIOS!Q:Q,"")=0,"",_xlfn.XLOOKUP(C132,NEGOCIOS!D:D,NEGOCIOS!Q:Q,""))</f>
        <v/>
      </c>
      <c r="L132" s="5" t="str">
        <f>IF(C132="","-",_xlfn.XLOOKUP(C132,ATIVIDADES!J:J,ATIVIDADES!K:K,"-"))</f>
        <v>-</v>
      </c>
    </row>
    <row r="133" spans="2:12" x14ac:dyDescent="0.25">
      <c r="B133" s="26">
        <v>124</v>
      </c>
      <c r="C133" s="27"/>
      <c r="D133" s="28" t="str">
        <f>IF(C133="","",COUNTIFS(ATIVIDADES!J:J,EMPRESAS!C133,ATIVIDADES!P:P,EMPRESAS!$C$4,ATIVIDADES!AQ:AQ,"sim"))</f>
        <v/>
      </c>
      <c r="E133" s="28" t="str">
        <f>IF(C133="","",COUNTIFS(ATIVIDADES!J:J,EMPRESAS!C133,ATIVIDADES!P:P,EMPRESAS!$C$4,ATIVIDADES!AQ:AQ,"não"))</f>
        <v/>
      </c>
      <c r="F133" s="28">
        <f>_xlfn.XLOOKUP(C133,BASE_AGENDOR[Empresa relacionada],BASE_AGENDOR[Categoria],"")</f>
        <v>0</v>
      </c>
      <c r="G133" s="26" t="str">
        <f ca="1">IF(COUNTIFS(back!G:G,EMPRESAS!C133)=0,"","Sim")</f>
        <v/>
      </c>
      <c r="H133" s="28" t="str">
        <f ca="1">IF(COUNTIFS(back!H:H,EMPRESAS!C133)=0,"","Sim")</f>
        <v/>
      </c>
      <c r="I133" s="28" t="str">
        <f ca="1">IF(COUNTIFS(back!I:I,EMPRESAS!C133)=0,"","Sim")</f>
        <v/>
      </c>
      <c r="J133" s="28" t="str">
        <f>IF(C133="","",_xlfn.XLOOKUP(C133,NEGOCIOS!D:D,NEGOCIOS!N:N))</f>
        <v/>
      </c>
      <c r="K133" s="28" t="str">
        <f>IF(_xlfn.XLOOKUP(C133,NEGOCIOS!D:D,NEGOCIOS!Q:Q,"")=0,"",_xlfn.XLOOKUP(C133,NEGOCIOS!D:D,NEGOCIOS!Q:Q,""))</f>
        <v/>
      </c>
      <c r="L133" s="29" t="str">
        <f>IF(C133="","-",_xlfn.XLOOKUP(C133,ATIVIDADES!J:J,ATIVIDADES!K:K,"-"))</f>
        <v>-</v>
      </c>
    </row>
    <row r="134" spans="2:12" x14ac:dyDescent="0.25">
      <c r="B134" s="3">
        <v>125</v>
      </c>
      <c r="C134" s="14"/>
      <c r="D134" s="4" t="str">
        <f>IF(C134="","",COUNTIFS(ATIVIDADES!J:J,EMPRESAS!C134,ATIVIDADES!P:P,EMPRESAS!$C$4,ATIVIDADES!AQ:AQ,"sim"))</f>
        <v/>
      </c>
      <c r="E134" s="4" t="str">
        <f>IF(C134="","",COUNTIFS(ATIVIDADES!J:J,EMPRESAS!C134,ATIVIDADES!P:P,EMPRESAS!$C$4,ATIVIDADES!AQ:AQ,"não"))</f>
        <v/>
      </c>
      <c r="F134" s="4">
        <f>_xlfn.XLOOKUP(C134,BASE_AGENDOR[Empresa relacionada],BASE_AGENDOR[Categoria],"")</f>
        <v>0</v>
      </c>
      <c r="G134" s="3" t="str">
        <f ca="1">IF(COUNTIFS(back!G:G,EMPRESAS!C134)=0,"","Sim")</f>
        <v/>
      </c>
      <c r="H134" s="4" t="str">
        <f ca="1">IF(COUNTIFS(back!H:H,EMPRESAS!C134)=0,"","Sim")</f>
        <v/>
      </c>
      <c r="I134" s="4" t="str">
        <f ca="1">IF(COUNTIFS(back!I:I,EMPRESAS!C134)=0,"","Sim")</f>
        <v/>
      </c>
      <c r="J134" s="4" t="str">
        <f>IF(C134="","",_xlfn.XLOOKUP(C134,NEGOCIOS!D:D,NEGOCIOS!N:N))</f>
        <v/>
      </c>
      <c r="K134" s="4" t="str">
        <f>IF(_xlfn.XLOOKUP(C134,NEGOCIOS!D:D,NEGOCIOS!Q:Q,"")=0,"",_xlfn.XLOOKUP(C134,NEGOCIOS!D:D,NEGOCIOS!Q:Q,""))</f>
        <v/>
      </c>
      <c r="L134" s="5" t="str">
        <f>IF(C134="","-",_xlfn.XLOOKUP(C134,ATIVIDADES!J:J,ATIVIDADES!K:K,"-"))</f>
        <v>-</v>
      </c>
    </row>
    <row r="135" spans="2:12" x14ac:dyDescent="0.25">
      <c r="B135" s="26">
        <v>126</v>
      </c>
      <c r="C135" s="27"/>
      <c r="D135" s="28" t="str">
        <f>IF(C135="","",COUNTIFS(ATIVIDADES!J:J,EMPRESAS!C135,ATIVIDADES!P:P,EMPRESAS!$C$4,ATIVIDADES!AQ:AQ,"sim"))</f>
        <v/>
      </c>
      <c r="E135" s="28" t="str">
        <f>IF(C135="","",COUNTIFS(ATIVIDADES!J:J,EMPRESAS!C135,ATIVIDADES!P:P,EMPRESAS!$C$4,ATIVIDADES!AQ:AQ,"não"))</f>
        <v/>
      </c>
      <c r="F135" s="28">
        <f>_xlfn.XLOOKUP(C135,BASE_AGENDOR[Empresa relacionada],BASE_AGENDOR[Categoria],"")</f>
        <v>0</v>
      </c>
      <c r="G135" s="26" t="str">
        <f ca="1">IF(COUNTIFS(back!G:G,EMPRESAS!C135)=0,"","Sim")</f>
        <v/>
      </c>
      <c r="H135" s="28" t="str">
        <f ca="1">IF(COUNTIFS(back!H:H,EMPRESAS!C135)=0,"","Sim")</f>
        <v/>
      </c>
      <c r="I135" s="28" t="str">
        <f ca="1">IF(COUNTIFS(back!I:I,EMPRESAS!C135)=0,"","Sim")</f>
        <v/>
      </c>
      <c r="J135" s="28" t="str">
        <f>IF(C135="","",_xlfn.XLOOKUP(C135,NEGOCIOS!D:D,NEGOCIOS!N:N))</f>
        <v/>
      </c>
      <c r="K135" s="28" t="str">
        <f>IF(_xlfn.XLOOKUP(C135,NEGOCIOS!D:D,NEGOCIOS!Q:Q,"")=0,"",_xlfn.XLOOKUP(C135,NEGOCIOS!D:D,NEGOCIOS!Q:Q,""))</f>
        <v/>
      </c>
      <c r="L135" s="29" t="str">
        <f>IF(C135="","-",_xlfn.XLOOKUP(C135,ATIVIDADES!J:J,ATIVIDADES!K:K,"-"))</f>
        <v>-</v>
      </c>
    </row>
    <row r="136" spans="2:12" x14ac:dyDescent="0.25">
      <c r="B136" s="3">
        <v>127</v>
      </c>
      <c r="C136" s="14"/>
      <c r="D136" s="4" t="str">
        <f>IF(C136="","",COUNTIFS(ATIVIDADES!J:J,EMPRESAS!C136,ATIVIDADES!P:P,EMPRESAS!$C$4,ATIVIDADES!AQ:AQ,"sim"))</f>
        <v/>
      </c>
      <c r="E136" s="4" t="str">
        <f>IF(C136="","",COUNTIFS(ATIVIDADES!J:J,EMPRESAS!C136,ATIVIDADES!P:P,EMPRESAS!$C$4,ATIVIDADES!AQ:AQ,"não"))</f>
        <v/>
      </c>
      <c r="F136" s="4">
        <f>_xlfn.XLOOKUP(C136,BASE_AGENDOR[Empresa relacionada],BASE_AGENDOR[Categoria],"")</f>
        <v>0</v>
      </c>
      <c r="G136" s="3" t="str">
        <f ca="1">IF(COUNTIFS(back!G:G,EMPRESAS!C136)=0,"","Sim")</f>
        <v/>
      </c>
      <c r="H136" s="4" t="str">
        <f ca="1">IF(COUNTIFS(back!H:H,EMPRESAS!C136)=0,"","Sim")</f>
        <v/>
      </c>
      <c r="I136" s="4" t="str">
        <f ca="1">IF(COUNTIFS(back!I:I,EMPRESAS!C136)=0,"","Sim")</f>
        <v/>
      </c>
      <c r="J136" s="4" t="str">
        <f>IF(C136="","",_xlfn.XLOOKUP(C136,NEGOCIOS!D:D,NEGOCIOS!N:N))</f>
        <v/>
      </c>
      <c r="K136" s="4" t="str">
        <f>IF(_xlfn.XLOOKUP(C136,NEGOCIOS!D:D,NEGOCIOS!Q:Q,"")=0,"",_xlfn.XLOOKUP(C136,NEGOCIOS!D:D,NEGOCIOS!Q:Q,""))</f>
        <v/>
      </c>
      <c r="L136" s="5" t="str">
        <f>IF(C136="","-",_xlfn.XLOOKUP(C136,ATIVIDADES!J:J,ATIVIDADES!K:K,"-"))</f>
        <v>-</v>
      </c>
    </row>
    <row r="137" spans="2:12" x14ac:dyDescent="0.25">
      <c r="B137" s="26">
        <v>128</v>
      </c>
      <c r="C137" s="27"/>
      <c r="D137" s="28" t="str">
        <f>IF(C137="","",COUNTIFS(ATIVIDADES!J:J,EMPRESAS!C137,ATIVIDADES!P:P,EMPRESAS!$C$4,ATIVIDADES!AQ:AQ,"sim"))</f>
        <v/>
      </c>
      <c r="E137" s="28" t="str">
        <f>IF(C137="","",COUNTIFS(ATIVIDADES!J:J,EMPRESAS!C137,ATIVIDADES!P:P,EMPRESAS!$C$4,ATIVIDADES!AQ:AQ,"não"))</f>
        <v/>
      </c>
      <c r="F137" s="28">
        <f>_xlfn.XLOOKUP(C137,BASE_AGENDOR[Empresa relacionada],BASE_AGENDOR[Categoria],"")</f>
        <v>0</v>
      </c>
      <c r="G137" s="26" t="str">
        <f ca="1">IF(COUNTIFS(back!G:G,EMPRESAS!C137)=0,"","Sim")</f>
        <v/>
      </c>
      <c r="H137" s="28" t="str">
        <f ca="1">IF(COUNTIFS(back!H:H,EMPRESAS!C137)=0,"","Sim")</f>
        <v/>
      </c>
      <c r="I137" s="28" t="str">
        <f ca="1">IF(COUNTIFS(back!I:I,EMPRESAS!C137)=0,"","Sim")</f>
        <v/>
      </c>
      <c r="J137" s="28" t="str">
        <f>IF(C137="","",_xlfn.XLOOKUP(C137,NEGOCIOS!D:D,NEGOCIOS!N:N))</f>
        <v/>
      </c>
      <c r="K137" s="28" t="str">
        <f>IF(_xlfn.XLOOKUP(C137,NEGOCIOS!D:D,NEGOCIOS!Q:Q,"")=0,"",_xlfn.XLOOKUP(C137,NEGOCIOS!D:D,NEGOCIOS!Q:Q,""))</f>
        <v/>
      </c>
      <c r="L137" s="29" t="str">
        <f>IF(C137="","-",_xlfn.XLOOKUP(C137,ATIVIDADES!J:J,ATIVIDADES!K:K,"-"))</f>
        <v>-</v>
      </c>
    </row>
    <row r="138" spans="2:12" x14ac:dyDescent="0.25">
      <c r="B138" s="3">
        <v>129</v>
      </c>
      <c r="C138" s="14"/>
      <c r="D138" s="4" t="str">
        <f>IF(C138="","",COUNTIFS(ATIVIDADES!J:J,EMPRESAS!C138,ATIVIDADES!P:P,EMPRESAS!$C$4,ATIVIDADES!AQ:AQ,"sim"))</f>
        <v/>
      </c>
      <c r="E138" s="4" t="str">
        <f>IF(C138="","",COUNTIFS(ATIVIDADES!J:J,EMPRESAS!C138,ATIVIDADES!P:P,EMPRESAS!$C$4,ATIVIDADES!AQ:AQ,"não"))</f>
        <v/>
      </c>
      <c r="F138" s="4">
        <f>_xlfn.XLOOKUP(C138,BASE_AGENDOR[Empresa relacionada],BASE_AGENDOR[Categoria],"")</f>
        <v>0</v>
      </c>
      <c r="G138" s="3" t="str">
        <f ca="1">IF(COUNTIFS(back!G:G,EMPRESAS!C138)=0,"","Sim")</f>
        <v/>
      </c>
      <c r="H138" s="4" t="str">
        <f ca="1">IF(COUNTIFS(back!H:H,EMPRESAS!C138)=0,"","Sim")</f>
        <v/>
      </c>
      <c r="I138" s="4" t="str">
        <f ca="1">IF(COUNTIFS(back!I:I,EMPRESAS!C138)=0,"","Sim")</f>
        <v/>
      </c>
      <c r="J138" s="4" t="str">
        <f>IF(C138="","",_xlfn.XLOOKUP(C138,NEGOCIOS!D:D,NEGOCIOS!N:N))</f>
        <v/>
      </c>
      <c r="K138" s="4" t="str">
        <f>IF(_xlfn.XLOOKUP(C138,NEGOCIOS!D:D,NEGOCIOS!Q:Q,"")=0,"",_xlfn.XLOOKUP(C138,NEGOCIOS!D:D,NEGOCIOS!Q:Q,""))</f>
        <v/>
      </c>
      <c r="L138" s="5" t="str">
        <f>IF(C138="","-",_xlfn.XLOOKUP(C138,ATIVIDADES!J:J,ATIVIDADES!K:K,"-"))</f>
        <v>-</v>
      </c>
    </row>
    <row r="139" spans="2:12" x14ac:dyDescent="0.25">
      <c r="B139" s="26">
        <v>130</v>
      </c>
      <c r="C139" s="27"/>
      <c r="D139" s="28" t="str">
        <f>IF(C139="","",COUNTIFS(ATIVIDADES!J:J,EMPRESAS!C139,ATIVIDADES!P:P,EMPRESAS!$C$4,ATIVIDADES!AQ:AQ,"sim"))</f>
        <v/>
      </c>
      <c r="E139" s="28" t="str">
        <f>IF(C139="","",COUNTIFS(ATIVIDADES!J:J,EMPRESAS!C139,ATIVIDADES!P:P,EMPRESAS!$C$4,ATIVIDADES!AQ:AQ,"não"))</f>
        <v/>
      </c>
      <c r="F139" s="28">
        <f>_xlfn.XLOOKUP(C139,BASE_AGENDOR[Empresa relacionada],BASE_AGENDOR[Categoria],"")</f>
        <v>0</v>
      </c>
      <c r="G139" s="26" t="str">
        <f ca="1">IF(COUNTIFS(back!G:G,EMPRESAS!C139)=0,"","Sim")</f>
        <v/>
      </c>
      <c r="H139" s="28" t="str">
        <f ca="1">IF(COUNTIFS(back!H:H,EMPRESAS!C139)=0,"","Sim")</f>
        <v/>
      </c>
      <c r="I139" s="28" t="str">
        <f ca="1">IF(COUNTIFS(back!I:I,EMPRESAS!C139)=0,"","Sim")</f>
        <v/>
      </c>
      <c r="J139" s="28" t="str">
        <f>IF(C139="","",_xlfn.XLOOKUP(C139,NEGOCIOS!D:D,NEGOCIOS!N:N))</f>
        <v/>
      </c>
      <c r="K139" s="28" t="str">
        <f>IF(_xlfn.XLOOKUP(C139,NEGOCIOS!D:D,NEGOCIOS!Q:Q,"")=0,"",_xlfn.XLOOKUP(C139,NEGOCIOS!D:D,NEGOCIOS!Q:Q,""))</f>
        <v/>
      </c>
      <c r="L139" s="29" t="str">
        <f>IF(C139="","-",_xlfn.XLOOKUP(C139,ATIVIDADES!J:J,ATIVIDADES!K:K,"-"))</f>
        <v>-</v>
      </c>
    </row>
    <row r="140" spans="2:12" x14ac:dyDescent="0.25">
      <c r="B140" s="3">
        <v>131</v>
      </c>
      <c r="C140" s="14"/>
      <c r="D140" s="4" t="str">
        <f>IF(C140="","",COUNTIFS(ATIVIDADES!J:J,EMPRESAS!C140,ATIVIDADES!P:P,EMPRESAS!$C$4,ATIVIDADES!AQ:AQ,"sim"))</f>
        <v/>
      </c>
      <c r="E140" s="4" t="str">
        <f>IF(C140="","",COUNTIFS(ATIVIDADES!J:J,EMPRESAS!C140,ATIVIDADES!P:P,EMPRESAS!$C$4,ATIVIDADES!AQ:AQ,"não"))</f>
        <v/>
      </c>
      <c r="F140" s="4">
        <f>_xlfn.XLOOKUP(C140,BASE_AGENDOR[Empresa relacionada],BASE_AGENDOR[Categoria],"")</f>
        <v>0</v>
      </c>
      <c r="G140" s="3" t="str">
        <f ca="1">IF(COUNTIFS(back!G:G,EMPRESAS!C140)=0,"","Sim")</f>
        <v/>
      </c>
      <c r="H140" s="4" t="str">
        <f ca="1">IF(COUNTIFS(back!H:H,EMPRESAS!C140)=0,"","Sim")</f>
        <v/>
      </c>
      <c r="I140" s="4" t="str">
        <f ca="1">IF(COUNTIFS(back!I:I,EMPRESAS!C140)=0,"","Sim")</f>
        <v/>
      </c>
      <c r="J140" s="4" t="str">
        <f>IF(C140="","",_xlfn.XLOOKUP(C140,NEGOCIOS!D:D,NEGOCIOS!N:N))</f>
        <v/>
      </c>
      <c r="K140" s="4" t="str">
        <f>IF(_xlfn.XLOOKUP(C140,NEGOCIOS!D:D,NEGOCIOS!Q:Q,"")=0,"",_xlfn.XLOOKUP(C140,NEGOCIOS!D:D,NEGOCIOS!Q:Q,""))</f>
        <v/>
      </c>
      <c r="L140" s="5" t="str">
        <f>IF(C140="","-",_xlfn.XLOOKUP(C140,ATIVIDADES!J:J,ATIVIDADES!K:K,"-"))</f>
        <v>-</v>
      </c>
    </row>
    <row r="141" spans="2:12" x14ac:dyDescent="0.25">
      <c r="B141" s="26">
        <v>132</v>
      </c>
      <c r="C141" s="27"/>
      <c r="D141" s="28" t="str">
        <f>IF(C141="","",COUNTIFS(ATIVIDADES!J:J,EMPRESAS!C141,ATIVIDADES!P:P,EMPRESAS!$C$4,ATIVIDADES!AQ:AQ,"sim"))</f>
        <v/>
      </c>
      <c r="E141" s="28" t="str">
        <f>IF(C141="","",COUNTIFS(ATIVIDADES!J:J,EMPRESAS!C141,ATIVIDADES!P:P,EMPRESAS!$C$4,ATIVIDADES!AQ:AQ,"não"))</f>
        <v/>
      </c>
      <c r="F141" s="28">
        <f>_xlfn.XLOOKUP(C141,BASE_AGENDOR[Empresa relacionada],BASE_AGENDOR[Categoria],"")</f>
        <v>0</v>
      </c>
      <c r="G141" s="26" t="str">
        <f ca="1">IF(COUNTIFS(back!G:G,EMPRESAS!C141)=0,"","Sim")</f>
        <v/>
      </c>
      <c r="H141" s="28" t="str">
        <f ca="1">IF(COUNTIFS(back!H:H,EMPRESAS!C141)=0,"","Sim")</f>
        <v/>
      </c>
      <c r="I141" s="28" t="str">
        <f ca="1">IF(COUNTIFS(back!I:I,EMPRESAS!C141)=0,"","Sim")</f>
        <v/>
      </c>
      <c r="J141" s="28" t="str">
        <f>IF(C141="","",_xlfn.XLOOKUP(C141,NEGOCIOS!D:D,NEGOCIOS!N:N))</f>
        <v/>
      </c>
      <c r="K141" s="28" t="str">
        <f>IF(_xlfn.XLOOKUP(C141,NEGOCIOS!D:D,NEGOCIOS!Q:Q,"")=0,"",_xlfn.XLOOKUP(C141,NEGOCIOS!D:D,NEGOCIOS!Q:Q,""))</f>
        <v/>
      </c>
      <c r="L141" s="29" t="str">
        <f>IF(C141="","-",_xlfn.XLOOKUP(C141,ATIVIDADES!J:J,ATIVIDADES!K:K,"-"))</f>
        <v>-</v>
      </c>
    </row>
    <row r="142" spans="2:12" x14ac:dyDescent="0.25">
      <c r="B142" s="3">
        <v>133</v>
      </c>
      <c r="C142" s="14"/>
      <c r="D142" s="4" t="str">
        <f>IF(C142="","",COUNTIFS(ATIVIDADES!J:J,EMPRESAS!C142,ATIVIDADES!P:P,EMPRESAS!$C$4,ATIVIDADES!AQ:AQ,"sim"))</f>
        <v/>
      </c>
      <c r="E142" s="4" t="str">
        <f>IF(C142="","",COUNTIFS(ATIVIDADES!J:J,EMPRESAS!C142,ATIVIDADES!P:P,EMPRESAS!$C$4,ATIVIDADES!AQ:AQ,"não"))</f>
        <v/>
      </c>
      <c r="F142" s="4">
        <f>_xlfn.XLOOKUP(C142,BASE_AGENDOR[Empresa relacionada],BASE_AGENDOR[Categoria],"")</f>
        <v>0</v>
      </c>
      <c r="G142" s="3" t="str">
        <f ca="1">IF(COUNTIFS(back!G:G,EMPRESAS!C142)=0,"","Sim")</f>
        <v/>
      </c>
      <c r="H142" s="4" t="str">
        <f ca="1">IF(COUNTIFS(back!H:H,EMPRESAS!C142)=0,"","Sim")</f>
        <v/>
      </c>
      <c r="I142" s="4" t="str">
        <f ca="1">IF(COUNTIFS(back!I:I,EMPRESAS!C142)=0,"","Sim")</f>
        <v/>
      </c>
      <c r="J142" s="4" t="str">
        <f>IF(C142="","",_xlfn.XLOOKUP(C142,NEGOCIOS!D:D,NEGOCIOS!N:N))</f>
        <v/>
      </c>
      <c r="K142" s="4" t="str">
        <f>IF(_xlfn.XLOOKUP(C142,NEGOCIOS!D:D,NEGOCIOS!Q:Q,"")=0,"",_xlfn.XLOOKUP(C142,NEGOCIOS!D:D,NEGOCIOS!Q:Q,""))</f>
        <v/>
      </c>
      <c r="L142" s="5" t="str">
        <f>IF(C142="","-",_xlfn.XLOOKUP(C142,ATIVIDADES!J:J,ATIVIDADES!K:K,"-"))</f>
        <v>-</v>
      </c>
    </row>
    <row r="143" spans="2:12" x14ac:dyDescent="0.25">
      <c r="B143" s="26">
        <v>134</v>
      </c>
      <c r="C143" s="27"/>
      <c r="D143" s="28" t="str">
        <f>IF(C143="","",COUNTIFS(ATIVIDADES!J:J,EMPRESAS!C143,ATIVIDADES!P:P,EMPRESAS!$C$4,ATIVIDADES!AQ:AQ,"sim"))</f>
        <v/>
      </c>
      <c r="E143" s="28" t="str">
        <f>IF(C143="","",COUNTIFS(ATIVIDADES!J:J,EMPRESAS!C143,ATIVIDADES!P:P,EMPRESAS!$C$4,ATIVIDADES!AQ:AQ,"não"))</f>
        <v/>
      </c>
      <c r="F143" s="28">
        <f>_xlfn.XLOOKUP(C143,BASE_AGENDOR[Empresa relacionada],BASE_AGENDOR[Categoria],"")</f>
        <v>0</v>
      </c>
      <c r="G143" s="26" t="str">
        <f ca="1">IF(COUNTIFS(back!G:G,EMPRESAS!C143)=0,"","Sim")</f>
        <v/>
      </c>
      <c r="H143" s="28" t="str">
        <f ca="1">IF(COUNTIFS(back!H:H,EMPRESAS!C143)=0,"","Sim")</f>
        <v/>
      </c>
      <c r="I143" s="28" t="str">
        <f ca="1">IF(COUNTIFS(back!I:I,EMPRESAS!C143)=0,"","Sim")</f>
        <v/>
      </c>
      <c r="J143" s="28" t="str">
        <f>IF(C143="","",_xlfn.XLOOKUP(C143,NEGOCIOS!D:D,NEGOCIOS!N:N))</f>
        <v/>
      </c>
      <c r="K143" s="28" t="str">
        <f>IF(_xlfn.XLOOKUP(C143,NEGOCIOS!D:D,NEGOCIOS!Q:Q,"")=0,"",_xlfn.XLOOKUP(C143,NEGOCIOS!D:D,NEGOCIOS!Q:Q,""))</f>
        <v/>
      </c>
      <c r="L143" s="29" t="str">
        <f>IF(C143="","-",_xlfn.XLOOKUP(C143,ATIVIDADES!J:J,ATIVIDADES!K:K,"-"))</f>
        <v>-</v>
      </c>
    </row>
    <row r="144" spans="2:12" x14ac:dyDescent="0.25">
      <c r="B144" s="3">
        <v>135</v>
      </c>
      <c r="C144" s="14"/>
      <c r="D144" s="4" t="str">
        <f>IF(C144="","",COUNTIFS(ATIVIDADES!J:J,EMPRESAS!C144,ATIVIDADES!P:P,EMPRESAS!$C$4,ATIVIDADES!AQ:AQ,"sim"))</f>
        <v/>
      </c>
      <c r="E144" s="4" t="str">
        <f>IF(C144="","",COUNTIFS(ATIVIDADES!J:J,EMPRESAS!C144,ATIVIDADES!P:P,EMPRESAS!$C$4,ATIVIDADES!AQ:AQ,"não"))</f>
        <v/>
      </c>
      <c r="F144" s="4">
        <f>_xlfn.XLOOKUP(C144,BASE_AGENDOR[Empresa relacionada],BASE_AGENDOR[Categoria],"")</f>
        <v>0</v>
      </c>
      <c r="G144" s="3" t="str">
        <f ca="1">IF(COUNTIFS(back!G:G,EMPRESAS!C144)=0,"","Sim")</f>
        <v/>
      </c>
      <c r="H144" s="4" t="str">
        <f ca="1">IF(COUNTIFS(back!H:H,EMPRESAS!C144)=0,"","Sim")</f>
        <v/>
      </c>
      <c r="I144" s="4" t="str">
        <f ca="1">IF(COUNTIFS(back!I:I,EMPRESAS!C144)=0,"","Sim")</f>
        <v/>
      </c>
      <c r="J144" s="4" t="str">
        <f>IF(C144="","",_xlfn.XLOOKUP(C144,NEGOCIOS!D:D,NEGOCIOS!N:N))</f>
        <v/>
      </c>
      <c r="K144" s="4" t="str">
        <f>IF(_xlfn.XLOOKUP(C144,NEGOCIOS!D:D,NEGOCIOS!Q:Q,"")=0,"",_xlfn.XLOOKUP(C144,NEGOCIOS!D:D,NEGOCIOS!Q:Q,""))</f>
        <v/>
      </c>
      <c r="L144" s="5" t="str">
        <f>IF(C144="","-",_xlfn.XLOOKUP(C144,ATIVIDADES!J:J,ATIVIDADES!K:K,"-"))</f>
        <v>-</v>
      </c>
    </row>
    <row r="145" spans="2:12" x14ac:dyDescent="0.25">
      <c r="B145" s="26">
        <v>136</v>
      </c>
      <c r="C145" s="27"/>
      <c r="D145" s="28" t="str">
        <f>IF(C145="","",COUNTIFS(ATIVIDADES!J:J,EMPRESAS!C145,ATIVIDADES!P:P,EMPRESAS!$C$4,ATIVIDADES!AQ:AQ,"sim"))</f>
        <v/>
      </c>
      <c r="E145" s="28" t="str">
        <f>IF(C145="","",COUNTIFS(ATIVIDADES!J:J,EMPRESAS!C145,ATIVIDADES!P:P,EMPRESAS!$C$4,ATIVIDADES!AQ:AQ,"não"))</f>
        <v/>
      </c>
      <c r="F145" s="28">
        <f>_xlfn.XLOOKUP(C145,BASE_AGENDOR[Empresa relacionada],BASE_AGENDOR[Categoria],"")</f>
        <v>0</v>
      </c>
      <c r="G145" s="26" t="str">
        <f ca="1">IF(COUNTIFS(back!G:G,EMPRESAS!C145)=0,"","Sim")</f>
        <v/>
      </c>
      <c r="H145" s="28" t="str">
        <f ca="1">IF(COUNTIFS(back!H:H,EMPRESAS!C145)=0,"","Sim")</f>
        <v/>
      </c>
      <c r="I145" s="28" t="str">
        <f ca="1">IF(COUNTIFS(back!I:I,EMPRESAS!C145)=0,"","Sim")</f>
        <v/>
      </c>
      <c r="J145" s="28" t="str">
        <f>IF(C145="","",_xlfn.XLOOKUP(C145,NEGOCIOS!D:D,NEGOCIOS!N:N))</f>
        <v/>
      </c>
      <c r="K145" s="28" t="str">
        <f>IF(_xlfn.XLOOKUP(C145,NEGOCIOS!D:D,NEGOCIOS!Q:Q,"")=0,"",_xlfn.XLOOKUP(C145,NEGOCIOS!D:D,NEGOCIOS!Q:Q,""))</f>
        <v/>
      </c>
      <c r="L145" s="29" t="str">
        <f>IF(C145="","-",_xlfn.XLOOKUP(C145,ATIVIDADES!J:J,ATIVIDADES!K:K,"-"))</f>
        <v>-</v>
      </c>
    </row>
    <row r="146" spans="2:12" x14ac:dyDescent="0.25">
      <c r="B146" s="3">
        <v>137</v>
      </c>
      <c r="C146" s="14"/>
      <c r="D146" s="4" t="str">
        <f>IF(C146="","",COUNTIFS(ATIVIDADES!J:J,EMPRESAS!C146,ATIVIDADES!P:P,EMPRESAS!$C$4,ATIVIDADES!AQ:AQ,"sim"))</f>
        <v/>
      </c>
      <c r="E146" s="4" t="str">
        <f>IF(C146="","",COUNTIFS(ATIVIDADES!J:J,EMPRESAS!C146,ATIVIDADES!P:P,EMPRESAS!$C$4,ATIVIDADES!AQ:AQ,"não"))</f>
        <v/>
      </c>
      <c r="F146" s="4">
        <f>_xlfn.XLOOKUP(C146,BASE_AGENDOR[Empresa relacionada],BASE_AGENDOR[Categoria],"")</f>
        <v>0</v>
      </c>
      <c r="G146" s="3" t="str">
        <f ca="1">IF(COUNTIFS(back!G:G,EMPRESAS!C146)=0,"","Sim")</f>
        <v/>
      </c>
      <c r="H146" s="4" t="str">
        <f ca="1">IF(COUNTIFS(back!H:H,EMPRESAS!C146)=0,"","Sim")</f>
        <v/>
      </c>
      <c r="I146" s="4" t="str">
        <f ca="1">IF(COUNTIFS(back!I:I,EMPRESAS!C146)=0,"","Sim")</f>
        <v/>
      </c>
      <c r="J146" s="4" t="str">
        <f>IF(C146="","",_xlfn.XLOOKUP(C146,NEGOCIOS!D:D,NEGOCIOS!N:N))</f>
        <v/>
      </c>
      <c r="K146" s="4" t="str">
        <f>IF(_xlfn.XLOOKUP(C146,NEGOCIOS!D:D,NEGOCIOS!Q:Q,"")=0,"",_xlfn.XLOOKUP(C146,NEGOCIOS!D:D,NEGOCIOS!Q:Q,""))</f>
        <v/>
      </c>
      <c r="L146" s="5" t="str">
        <f>IF(C146="","-",_xlfn.XLOOKUP(C146,ATIVIDADES!J:J,ATIVIDADES!K:K,"-"))</f>
        <v>-</v>
      </c>
    </row>
    <row r="147" spans="2:12" x14ac:dyDescent="0.25">
      <c r="B147" s="26">
        <v>138</v>
      </c>
      <c r="C147" s="27"/>
      <c r="D147" s="28" t="str">
        <f>IF(C147="","",COUNTIFS(ATIVIDADES!J:J,EMPRESAS!C147,ATIVIDADES!P:P,EMPRESAS!$C$4,ATIVIDADES!AQ:AQ,"sim"))</f>
        <v/>
      </c>
      <c r="E147" s="28" t="str">
        <f>IF(C147="","",COUNTIFS(ATIVIDADES!J:J,EMPRESAS!C147,ATIVIDADES!P:P,EMPRESAS!$C$4,ATIVIDADES!AQ:AQ,"não"))</f>
        <v/>
      </c>
      <c r="F147" s="28">
        <f>_xlfn.XLOOKUP(C147,BASE_AGENDOR[Empresa relacionada],BASE_AGENDOR[Categoria],"")</f>
        <v>0</v>
      </c>
      <c r="G147" s="26" t="str">
        <f ca="1">IF(COUNTIFS(back!G:G,EMPRESAS!C147)=0,"","Sim")</f>
        <v/>
      </c>
      <c r="H147" s="28" t="str">
        <f ca="1">IF(COUNTIFS(back!H:H,EMPRESAS!C147)=0,"","Sim")</f>
        <v/>
      </c>
      <c r="I147" s="28" t="str">
        <f ca="1">IF(COUNTIFS(back!I:I,EMPRESAS!C147)=0,"","Sim")</f>
        <v/>
      </c>
      <c r="J147" s="28" t="str">
        <f>IF(C147="","",_xlfn.XLOOKUP(C147,NEGOCIOS!D:D,NEGOCIOS!N:N))</f>
        <v/>
      </c>
      <c r="K147" s="28" t="str">
        <f>IF(_xlfn.XLOOKUP(C147,NEGOCIOS!D:D,NEGOCIOS!Q:Q,"")=0,"",_xlfn.XLOOKUP(C147,NEGOCIOS!D:D,NEGOCIOS!Q:Q,""))</f>
        <v/>
      </c>
      <c r="L147" s="29" t="str">
        <f>IF(C147="","-",_xlfn.XLOOKUP(C147,ATIVIDADES!J:J,ATIVIDADES!K:K,"-"))</f>
        <v>-</v>
      </c>
    </row>
    <row r="148" spans="2:12" x14ac:dyDescent="0.25">
      <c r="B148" s="3">
        <v>139</v>
      </c>
      <c r="C148" s="14"/>
      <c r="D148" s="4" t="str">
        <f>IF(C148="","",COUNTIFS(ATIVIDADES!J:J,EMPRESAS!C148,ATIVIDADES!P:P,EMPRESAS!$C$4,ATIVIDADES!AQ:AQ,"sim"))</f>
        <v/>
      </c>
      <c r="E148" s="4" t="str">
        <f>IF(C148="","",COUNTIFS(ATIVIDADES!J:J,EMPRESAS!C148,ATIVIDADES!P:P,EMPRESAS!$C$4,ATIVIDADES!AQ:AQ,"não"))</f>
        <v/>
      </c>
      <c r="F148" s="4">
        <f>_xlfn.XLOOKUP(C148,BASE_AGENDOR[Empresa relacionada],BASE_AGENDOR[Categoria],"")</f>
        <v>0</v>
      </c>
      <c r="G148" s="3" t="str">
        <f ca="1">IF(COUNTIFS(back!G:G,EMPRESAS!C148)=0,"","Sim")</f>
        <v/>
      </c>
      <c r="H148" s="4" t="str">
        <f ca="1">IF(COUNTIFS(back!H:H,EMPRESAS!C148)=0,"","Sim")</f>
        <v/>
      </c>
      <c r="I148" s="4" t="str">
        <f ca="1">IF(COUNTIFS(back!I:I,EMPRESAS!C148)=0,"","Sim")</f>
        <v/>
      </c>
      <c r="J148" s="4" t="str">
        <f>IF(C148="","",_xlfn.XLOOKUP(C148,NEGOCIOS!D:D,NEGOCIOS!N:N))</f>
        <v/>
      </c>
      <c r="K148" s="4" t="str">
        <f>IF(_xlfn.XLOOKUP(C148,NEGOCIOS!D:D,NEGOCIOS!Q:Q,"")=0,"",_xlfn.XLOOKUP(C148,NEGOCIOS!D:D,NEGOCIOS!Q:Q,""))</f>
        <v/>
      </c>
      <c r="L148" s="5" t="str">
        <f>IF(C148="","-",_xlfn.XLOOKUP(C148,ATIVIDADES!J:J,ATIVIDADES!K:K,"-"))</f>
        <v>-</v>
      </c>
    </row>
    <row r="149" spans="2:12" x14ac:dyDescent="0.25">
      <c r="B149" s="26">
        <v>140</v>
      </c>
      <c r="C149" s="27"/>
      <c r="D149" s="28" t="str">
        <f>IF(C149="","",COUNTIFS(ATIVIDADES!J:J,EMPRESAS!C149,ATIVIDADES!P:P,EMPRESAS!$C$4,ATIVIDADES!AQ:AQ,"sim"))</f>
        <v/>
      </c>
      <c r="E149" s="28" t="str">
        <f>IF(C149="","",COUNTIFS(ATIVIDADES!J:J,EMPRESAS!C149,ATIVIDADES!P:P,EMPRESAS!$C$4,ATIVIDADES!AQ:AQ,"não"))</f>
        <v/>
      </c>
      <c r="F149" s="28">
        <f>_xlfn.XLOOKUP(C149,BASE_AGENDOR[Empresa relacionada],BASE_AGENDOR[Categoria],"")</f>
        <v>0</v>
      </c>
      <c r="G149" s="26" t="str">
        <f ca="1">IF(COUNTIFS(back!G:G,EMPRESAS!C149)=0,"","Sim")</f>
        <v/>
      </c>
      <c r="H149" s="28" t="str">
        <f ca="1">IF(COUNTIFS(back!H:H,EMPRESAS!C149)=0,"","Sim")</f>
        <v/>
      </c>
      <c r="I149" s="28" t="str">
        <f ca="1">IF(COUNTIFS(back!I:I,EMPRESAS!C149)=0,"","Sim")</f>
        <v/>
      </c>
      <c r="J149" s="28" t="str">
        <f>IF(C149="","",_xlfn.XLOOKUP(C149,NEGOCIOS!D:D,NEGOCIOS!N:N))</f>
        <v/>
      </c>
      <c r="K149" s="28" t="str">
        <f>IF(_xlfn.XLOOKUP(C149,NEGOCIOS!D:D,NEGOCIOS!Q:Q,"")=0,"",_xlfn.XLOOKUP(C149,NEGOCIOS!D:D,NEGOCIOS!Q:Q,""))</f>
        <v/>
      </c>
      <c r="L149" s="29" t="str">
        <f>IF(C149="","-",_xlfn.XLOOKUP(C149,ATIVIDADES!J:J,ATIVIDADES!K:K,"-"))</f>
        <v>-</v>
      </c>
    </row>
    <row r="150" spans="2:12" x14ac:dyDescent="0.25">
      <c r="B150" s="3">
        <v>141</v>
      </c>
      <c r="C150" s="14"/>
      <c r="D150" s="4" t="str">
        <f>IF(C150="","",COUNTIFS(ATIVIDADES!J:J,EMPRESAS!C150,ATIVIDADES!P:P,EMPRESAS!$C$4,ATIVIDADES!AQ:AQ,"sim"))</f>
        <v/>
      </c>
      <c r="E150" s="4" t="str">
        <f>IF(C150="","",COUNTIFS(ATIVIDADES!J:J,EMPRESAS!C150,ATIVIDADES!P:P,EMPRESAS!$C$4,ATIVIDADES!AQ:AQ,"não"))</f>
        <v/>
      </c>
      <c r="F150" s="4">
        <f>_xlfn.XLOOKUP(C150,BASE_AGENDOR[Empresa relacionada],BASE_AGENDOR[Categoria],"")</f>
        <v>0</v>
      </c>
      <c r="G150" s="3" t="str">
        <f ca="1">IF(COUNTIFS(back!G:G,EMPRESAS!C150)=0,"","Sim")</f>
        <v/>
      </c>
      <c r="H150" s="4" t="str">
        <f ca="1">IF(COUNTIFS(back!H:H,EMPRESAS!C150)=0,"","Sim")</f>
        <v/>
      </c>
      <c r="I150" s="4" t="str">
        <f ca="1">IF(COUNTIFS(back!I:I,EMPRESAS!C150)=0,"","Sim")</f>
        <v/>
      </c>
      <c r="J150" s="4" t="str">
        <f>IF(C150="","",_xlfn.XLOOKUP(C150,NEGOCIOS!D:D,NEGOCIOS!N:N))</f>
        <v/>
      </c>
      <c r="K150" s="4" t="str">
        <f>IF(_xlfn.XLOOKUP(C150,NEGOCIOS!D:D,NEGOCIOS!Q:Q,"")=0,"",_xlfn.XLOOKUP(C150,NEGOCIOS!D:D,NEGOCIOS!Q:Q,""))</f>
        <v/>
      </c>
      <c r="L150" s="5" t="str">
        <f>IF(C150="","-",_xlfn.XLOOKUP(C150,ATIVIDADES!J:J,ATIVIDADES!K:K,"-"))</f>
        <v>-</v>
      </c>
    </row>
    <row r="151" spans="2:12" x14ac:dyDescent="0.25">
      <c r="B151" s="26">
        <v>142</v>
      </c>
      <c r="C151" s="27"/>
      <c r="D151" s="28" t="str">
        <f>IF(C151="","",COUNTIFS(ATIVIDADES!J:J,EMPRESAS!C151,ATIVIDADES!P:P,EMPRESAS!$C$4,ATIVIDADES!AQ:AQ,"sim"))</f>
        <v/>
      </c>
      <c r="E151" s="28" t="str">
        <f>IF(C151="","",COUNTIFS(ATIVIDADES!J:J,EMPRESAS!C151,ATIVIDADES!P:P,EMPRESAS!$C$4,ATIVIDADES!AQ:AQ,"não"))</f>
        <v/>
      </c>
      <c r="F151" s="28">
        <f>_xlfn.XLOOKUP(C151,BASE_AGENDOR[Empresa relacionada],BASE_AGENDOR[Categoria],"")</f>
        <v>0</v>
      </c>
      <c r="G151" s="26" t="str">
        <f ca="1">IF(COUNTIFS(back!G:G,EMPRESAS!C151)=0,"","Sim")</f>
        <v/>
      </c>
      <c r="H151" s="28" t="str">
        <f ca="1">IF(COUNTIFS(back!H:H,EMPRESAS!C151)=0,"","Sim")</f>
        <v/>
      </c>
      <c r="I151" s="28" t="str">
        <f ca="1">IF(COUNTIFS(back!I:I,EMPRESAS!C151)=0,"","Sim")</f>
        <v/>
      </c>
      <c r="J151" s="28" t="str">
        <f>IF(C151="","",_xlfn.XLOOKUP(C151,NEGOCIOS!D:D,NEGOCIOS!N:N))</f>
        <v/>
      </c>
      <c r="K151" s="28" t="str">
        <f>IF(_xlfn.XLOOKUP(C151,NEGOCIOS!D:D,NEGOCIOS!Q:Q,"")=0,"",_xlfn.XLOOKUP(C151,NEGOCIOS!D:D,NEGOCIOS!Q:Q,""))</f>
        <v/>
      </c>
      <c r="L151" s="29" t="str">
        <f>IF(C151="","-",_xlfn.XLOOKUP(C151,ATIVIDADES!J:J,ATIVIDADES!K:K,"-"))</f>
        <v>-</v>
      </c>
    </row>
    <row r="152" spans="2:12" x14ac:dyDescent="0.25">
      <c r="B152" s="3">
        <v>143</v>
      </c>
      <c r="C152" s="14"/>
      <c r="D152" s="4" t="str">
        <f>IF(C152="","",COUNTIFS(ATIVIDADES!J:J,EMPRESAS!C152,ATIVIDADES!P:P,EMPRESAS!$C$4,ATIVIDADES!AQ:AQ,"sim"))</f>
        <v/>
      </c>
      <c r="E152" s="4" t="str">
        <f>IF(C152="","",COUNTIFS(ATIVIDADES!J:J,EMPRESAS!C152,ATIVIDADES!P:P,EMPRESAS!$C$4,ATIVIDADES!AQ:AQ,"não"))</f>
        <v/>
      </c>
      <c r="F152" s="4">
        <f>_xlfn.XLOOKUP(C152,BASE_AGENDOR[Empresa relacionada],BASE_AGENDOR[Categoria],"")</f>
        <v>0</v>
      </c>
      <c r="G152" s="3" t="str">
        <f ca="1">IF(COUNTIFS(back!G:G,EMPRESAS!C152)=0,"","Sim")</f>
        <v/>
      </c>
      <c r="H152" s="4" t="str">
        <f ca="1">IF(COUNTIFS(back!H:H,EMPRESAS!C152)=0,"","Sim")</f>
        <v/>
      </c>
      <c r="I152" s="4" t="str">
        <f ca="1">IF(COUNTIFS(back!I:I,EMPRESAS!C152)=0,"","Sim")</f>
        <v/>
      </c>
      <c r="J152" s="4" t="str">
        <f>IF(C152="","",_xlfn.XLOOKUP(C152,NEGOCIOS!D:D,NEGOCIOS!N:N))</f>
        <v/>
      </c>
      <c r="K152" s="4" t="str">
        <f>IF(_xlfn.XLOOKUP(C152,NEGOCIOS!D:D,NEGOCIOS!Q:Q,"")=0,"",_xlfn.XLOOKUP(C152,NEGOCIOS!D:D,NEGOCIOS!Q:Q,""))</f>
        <v/>
      </c>
      <c r="L152" s="5" t="str">
        <f>IF(C152="","-",_xlfn.XLOOKUP(C152,ATIVIDADES!J:J,ATIVIDADES!K:K,"-"))</f>
        <v>-</v>
      </c>
    </row>
    <row r="153" spans="2:12" x14ac:dyDescent="0.25">
      <c r="B153" s="26">
        <v>144</v>
      </c>
      <c r="C153" s="27"/>
      <c r="D153" s="28" t="str">
        <f>IF(C153="","",COUNTIFS(ATIVIDADES!J:J,EMPRESAS!C153,ATIVIDADES!P:P,EMPRESAS!$C$4,ATIVIDADES!AQ:AQ,"sim"))</f>
        <v/>
      </c>
      <c r="E153" s="28" t="str">
        <f>IF(C153="","",COUNTIFS(ATIVIDADES!J:J,EMPRESAS!C153,ATIVIDADES!P:P,EMPRESAS!$C$4,ATIVIDADES!AQ:AQ,"não"))</f>
        <v/>
      </c>
      <c r="F153" s="28">
        <f>_xlfn.XLOOKUP(C153,BASE_AGENDOR[Empresa relacionada],BASE_AGENDOR[Categoria],"")</f>
        <v>0</v>
      </c>
      <c r="G153" s="26" t="str">
        <f ca="1">IF(COUNTIFS(back!G:G,EMPRESAS!C153)=0,"","Sim")</f>
        <v/>
      </c>
      <c r="H153" s="28" t="str">
        <f ca="1">IF(COUNTIFS(back!H:H,EMPRESAS!C153)=0,"","Sim")</f>
        <v/>
      </c>
      <c r="I153" s="28" t="str">
        <f ca="1">IF(COUNTIFS(back!I:I,EMPRESAS!C153)=0,"","Sim")</f>
        <v/>
      </c>
      <c r="J153" s="28" t="str">
        <f>IF(C153="","",_xlfn.XLOOKUP(C153,NEGOCIOS!D:D,NEGOCIOS!N:N))</f>
        <v/>
      </c>
      <c r="K153" s="28" t="str">
        <f>IF(_xlfn.XLOOKUP(C153,NEGOCIOS!D:D,NEGOCIOS!Q:Q,"")=0,"",_xlfn.XLOOKUP(C153,NEGOCIOS!D:D,NEGOCIOS!Q:Q,""))</f>
        <v/>
      </c>
      <c r="L153" s="29" t="str">
        <f>IF(C153="","-",_xlfn.XLOOKUP(C153,ATIVIDADES!J:J,ATIVIDADES!K:K,"-"))</f>
        <v>-</v>
      </c>
    </row>
    <row r="154" spans="2:12" x14ac:dyDescent="0.25">
      <c r="B154" s="3">
        <v>145</v>
      </c>
      <c r="C154" s="14"/>
      <c r="D154" s="4" t="str">
        <f>IF(C154="","",COUNTIFS(ATIVIDADES!J:J,EMPRESAS!C154,ATIVIDADES!P:P,EMPRESAS!$C$4,ATIVIDADES!AQ:AQ,"sim"))</f>
        <v/>
      </c>
      <c r="E154" s="4" t="str">
        <f>IF(C154="","",COUNTIFS(ATIVIDADES!J:J,EMPRESAS!C154,ATIVIDADES!P:P,EMPRESAS!$C$4,ATIVIDADES!AQ:AQ,"não"))</f>
        <v/>
      </c>
      <c r="F154" s="4">
        <f>_xlfn.XLOOKUP(C154,BASE_AGENDOR[Empresa relacionada],BASE_AGENDOR[Categoria],"")</f>
        <v>0</v>
      </c>
      <c r="G154" s="3" t="str">
        <f ca="1">IF(COUNTIFS(back!G:G,EMPRESAS!C154)=0,"","Sim")</f>
        <v/>
      </c>
      <c r="H154" s="4" t="str">
        <f ca="1">IF(COUNTIFS(back!H:H,EMPRESAS!C154)=0,"","Sim")</f>
        <v/>
      </c>
      <c r="I154" s="4" t="str">
        <f ca="1">IF(COUNTIFS(back!I:I,EMPRESAS!C154)=0,"","Sim")</f>
        <v/>
      </c>
      <c r="J154" s="4" t="str">
        <f>IF(C154="","",_xlfn.XLOOKUP(C154,NEGOCIOS!D:D,NEGOCIOS!N:N))</f>
        <v/>
      </c>
      <c r="K154" s="4" t="str">
        <f>IF(_xlfn.XLOOKUP(C154,NEGOCIOS!D:D,NEGOCIOS!Q:Q,"")=0,"",_xlfn.XLOOKUP(C154,NEGOCIOS!D:D,NEGOCIOS!Q:Q,""))</f>
        <v/>
      </c>
      <c r="L154" s="5" t="str">
        <f>IF(C154="","-",_xlfn.XLOOKUP(C154,ATIVIDADES!J:J,ATIVIDADES!K:K,"-"))</f>
        <v>-</v>
      </c>
    </row>
    <row r="155" spans="2:12" x14ac:dyDescent="0.25">
      <c r="B155" s="26">
        <v>146</v>
      </c>
      <c r="C155" s="27"/>
      <c r="D155" s="28" t="str">
        <f>IF(C155="","",COUNTIFS(ATIVIDADES!J:J,EMPRESAS!C155,ATIVIDADES!P:P,EMPRESAS!$C$4,ATIVIDADES!AQ:AQ,"sim"))</f>
        <v/>
      </c>
      <c r="E155" s="28" t="str">
        <f>IF(C155="","",COUNTIFS(ATIVIDADES!J:J,EMPRESAS!C155,ATIVIDADES!P:P,EMPRESAS!$C$4,ATIVIDADES!AQ:AQ,"não"))</f>
        <v/>
      </c>
      <c r="F155" s="28">
        <f>_xlfn.XLOOKUP(C155,BASE_AGENDOR[Empresa relacionada],BASE_AGENDOR[Categoria],"")</f>
        <v>0</v>
      </c>
      <c r="G155" s="26" t="str">
        <f ca="1">IF(COUNTIFS(back!G:G,EMPRESAS!C155)=0,"","Sim")</f>
        <v/>
      </c>
      <c r="H155" s="28" t="str">
        <f ca="1">IF(COUNTIFS(back!H:H,EMPRESAS!C155)=0,"","Sim")</f>
        <v/>
      </c>
      <c r="I155" s="28" t="str">
        <f ca="1">IF(COUNTIFS(back!I:I,EMPRESAS!C155)=0,"","Sim")</f>
        <v/>
      </c>
      <c r="J155" s="28" t="str">
        <f>IF(C155="","",_xlfn.XLOOKUP(C155,NEGOCIOS!D:D,NEGOCIOS!N:N))</f>
        <v/>
      </c>
      <c r="K155" s="28" t="str">
        <f>IF(_xlfn.XLOOKUP(C155,NEGOCIOS!D:D,NEGOCIOS!Q:Q,"")=0,"",_xlfn.XLOOKUP(C155,NEGOCIOS!D:D,NEGOCIOS!Q:Q,""))</f>
        <v/>
      </c>
      <c r="L155" s="29" t="str">
        <f>IF(C155="","-",_xlfn.XLOOKUP(C155,ATIVIDADES!J:J,ATIVIDADES!K:K,"-"))</f>
        <v>-</v>
      </c>
    </row>
    <row r="156" spans="2:12" x14ac:dyDescent="0.25">
      <c r="B156" s="3">
        <v>147</v>
      </c>
      <c r="C156" s="14"/>
      <c r="D156" s="4" t="str">
        <f>IF(C156="","",COUNTIFS(ATIVIDADES!J:J,EMPRESAS!C156,ATIVIDADES!P:P,EMPRESAS!$C$4,ATIVIDADES!AQ:AQ,"sim"))</f>
        <v/>
      </c>
      <c r="E156" s="4" t="str">
        <f>IF(C156="","",COUNTIFS(ATIVIDADES!J:J,EMPRESAS!C156,ATIVIDADES!P:P,EMPRESAS!$C$4,ATIVIDADES!AQ:AQ,"não"))</f>
        <v/>
      </c>
      <c r="F156" s="4">
        <f>_xlfn.XLOOKUP(C156,BASE_AGENDOR[Empresa relacionada],BASE_AGENDOR[Categoria],"")</f>
        <v>0</v>
      </c>
      <c r="G156" s="3" t="str">
        <f ca="1">IF(COUNTIFS(back!G:G,EMPRESAS!C156)=0,"","Sim")</f>
        <v/>
      </c>
      <c r="H156" s="4" t="str">
        <f ca="1">IF(COUNTIFS(back!H:H,EMPRESAS!C156)=0,"","Sim")</f>
        <v/>
      </c>
      <c r="I156" s="4" t="str">
        <f ca="1">IF(COUNTIFS(back!I:I,EMPRESAS!C156)=0,"","Sim")</f>
        <v/>
      </c>
      <c r="J156" s="4" t="str">
        <f>IF(C156="","",_xlfn.XLOOKUP(C156,NEGOCIOS!D:D,NEGOCIOS!N:N))</f>
        <v/>
      </c>
      <c r="K156" s="4" t="str">
        <f>IF(_xlfn.XLOOKUP(C156,NEGOCIOS!D:D,NEGOCIOS!Q:Q,"")=0,"",_xlfn.XLOOKUP(C156,NEGOCIOS!D:D,NEGOCIOS!Q:Q,""))</f>
        <v/>
      </c>
      <c r="L156" s="5" t="str">
        <f>IF(C156="","-",_xlfn.XLOOKUP(C156,ATIVIDADES!J:J,ATIVIDADES!K:K,"-"))</f>
        <v>-</v>
      </c>
    </row>
    <row r="157" spans="2:12" x14ac:dyDescent="0.25">
      <c r="B157" s="26">
        <v>148</v>
      </c>
      <c r="C157" s="27"/>
      <c r="D157" s="28" t="str">
        <f>IF(C157="","",COUNTIFS(ATIVIDADES!J:J,EMPRESAS!C157,ATIVIDADES!P:P,EMPRESAS!$C$4,ATIVIDADES!AQ:AQ,"sim"))</f>
        <v/>
      </c>
      <c r="E157" s="28" t="str">
        <f>IF(C157="","",COUNTIFS(ATIVIDADES!J:J,EMPRESAS!C157,ATIVIDADES!P:P,EMPRESAS!$C$4,ATIVIDADES!AQ:AQ,"não"))</f>
        <v/>
      </c>
      <c r="F157" s="28">
        <f>_xlfn.XLOOKUP(C157,BASE_AGENDOR[Empresa relacionada],BASE_AGENDOR[Categoria],"")</f>
        <v>0</v>
      </c>
      <c r="G157" s="26" t="str">
        <f ca="1">IF(COUNTIFS(back!G:G,EMPRESAS!C157)=0,"","Sim")</f>
        <v/>
      </c>
      <c r="H157" s="28" t="str">
        <f ca="1">IF(COUNTIFS(back!H:H,EMPRESAS!C157)=0,"","Sim")</f>
        <v/>
      </c>
      <c r="I157" s="28" t="str">
        <f ca="1">IF(COUNTIFS(back!I:I,EMPRESAS!C157)=0,"","Sim")</f>
        <v/>
      </c>
      <c r="J157" s="28" t="str">
        <f>IF(C157="","",_xlfn.XLOOKUP(C157,NEGOCIOS!D:D,NEGOCIOS!N:N))</f>
        <v/>
      </c>
      <c r="K157" s="28" t="str">
        <f>IF(_xlfn.XLOOKUP(C157,NEGOCIOS!D:D,NEGOCIOS!Q:Q,"")=0,"",_xlfn.XLOOKUP(C157,NEGOCIOS!D:D,NEGOCIOS!Q:Q,""))</f>
        <v/>
      </c>
      <c r="L157" s="29" t="str">
        <f>IF(C157="","-",_xlfn.XLOOKUP(C157,ATIVIDADES!J:J,ATIVIDADES!K:K,"-"))</f>
        <v>-</v>
      </c>
    </row>
    <row r="158" spans="2:12" x14ac:dyDescent="0.25">
      <c r="B158" s="3">
        <v>149</v>
      </c>
      <c r="C158" s="14"/>
      <c r="D158" s="4" t="str">
        <f>IF(C158="","",COUNTIFS(ATIVIDADES!J:J,EMPRESAS!C158,ATIVIDADES!P:P,EMPRESAS!$C$4,ATIVIDADES!AQ:AQ,"sim"))</f>
        <v/>
      </c>
      <c r="E158" s="4" t="str">
        <f>IF(C158="","",COUNTIFS(ATIVIDADES!J:J,EMPRESAS!C158,ATIVIDADES!P:P,EMPRESAS!$C$4,ATIVIDADES!AQ:AQ,"não"))</f>
        <v/>
      </c>
      <c r="F158" s="4">
        <f>_xlfn.XLOOKUP(C158,BASE_AGENDOR[Empresa relacionada],BASE_AGENDOR[Categoria],"")</f>
        <v>0</v>
      </c>
      <c r="G158" s="3" t="str">
        <f ca="1">IF(COUNTIFS(back!G:G,EMPRESAS!C158)=0,"","Sim")</f>
        <v/>
      </c>
      <c r="H158" s="4" t="str">
        <f ca="1">IF(COUNTIFS(back!H:H,EMPRESAS!C158)=0,"","Sim")</f>
        <v/>
      </c>
      <c r="I158" s="4" t="str">
        <f ca="1">IF(COUNTIFS(back!I:I,EMPRESAS!C158)=0,"","Sim")</f>
        <v/>
      </c>
      <c r="J158" s="4" t="str">
        <f>IF(C158="","",_xlfn.XLOOKUP(C158,NEGOCIOS!D:D,NEGOCIOS!N:N))</f>
        <v/>
      </c>
      <c r="K158" s="4" t="str">
        <f>IF(_xlfn.XLOOKUP(C158,NEGOCIOS!D:D,NEGOCIOS!Q:Q,"")=0,"",_xlfn.XLOOKUP(C158,NEGOCIOS!D:D,NEGOCIOS!Q:Q,""))</f>
        <v/>
      </c>
      <c r="L158" s="5" t="str">
        <f>IF(C158="","-",_xlfn.XLOOKUP(C158,ATIVIDADES!J:J,ATIVIDADES!K:K,"-"))</f>
        <v>-</v>
      </c>
    </row>
    <row r="159" spans="2:12" x14ac:dyDescent="0.25">
      <c r="B159" s="26">
        <v>150</v>
      </c>
      <c r="C159" s="27"/>
      <c r="D159" s="28" t="str">
        <f>IF(C159="","",COUNTIFS(ATIVIDADES!J:J,EMPRESAS!C159,ATIVIDADES!P:P,EMPRESAS!$C$4,ATIVIDADES!AQ:AQ,"sim"))</f>
        <v/>
      </c>
      <c r="E159" s="28" t="str">
        <f>IF(C159="","",COUNTIFS(ATIVIDADES!J:J,EMPRESAS!C159,ATIVIDADES!P:P,EMPRESAS!$C$4,ATIVIDADES!AQ:AQ,"não"))</f>
        <v/>
      </c>
      <c r="F159" s="28">
        <f>_xlfn.XLOOKUP(C159,BASE_AGENDOR[Empresa relacionada],BASE_AGENDOR[Categoria],"")</f>
        <v>0</v>
      </c>
      <c r="G159" s="26" t="str">
        <f ca="1">IF(COUNTIFS(back!G:G,EMPRESAS!C159)=0,"","Sim")</f>
        <v/>
      </c>
      <c r="H159" s="28" t="str">
        <f ca="1">IF(COUNTIFS(back!H:H,EMPRESAS!C159)=0,"","Sim")</f>
        <v/>
      </c>
      <c r="I159" s="28" t="str">
        <f ca="1">IF(COUNTIFS(back!I:I,EMPRESAS!C159)=0,"","Sim")</f>
        <v/>
      </c>
      <c r="J159" s="28" t="str">
        <f>IF(C159="","",_xlfn.XLOOKUP(C159,NEGOCIOS!D:D,NEGOCIOS!N:N))</f>
        <v/>
      </c>
      <c r="K159" s="28" t="str">
        <f>IF(_xlfn.XLOOKUP(C159,NEGOCIOS!D:D,NEGOCIOS!Q:Q,"")=0,"",_xlfn.XLOOKUP(C159,NEGOCIOS!D:D,NEGOCIOS!Q:Q,""))</f>
        <v/>
      </c>
      <c r="L159" s="29" t="str">
        <f>IF(C159="","-",_xlfn.XLOOKUP(C159,ATIVIDADES!J:J,ATIVIDADES!K:K,"-"))</f>
        <v>-</v>
      </c>
    </row>
    <row r="160" spans="2:12" x14ac:dyDescent="0.25">
      <c r="B160" s="3">
        <v>151</v>
      </c>
      <c r="C160" s="14"/>
      <c r="D160" s="4" t="str">
        <f>IF(C160="","",COUNTIFS(ATIVIDADES!J:J,EMPRESAS!C160,ATIVIDADES!P:P,EMPRESAS!$C$4,ATIVIDADES!AQ:AQ,"sim"))</f>
        <v/>
      </c>
      <c r="E160" s="4" t="str">
        <f>IF(C160="","",COUNTIFS(ATIVIDADES!J:J,EMPRESAS!C160,ATIVIDADES!P:P,EMPRESAS!$C$4,ATIVIDADES!AQ:AQ,"não"))</f>
        <v/>
      </c>
      <c r="F160" s="4">
        <f>_xlfn.XLOOKUP(C160,BASE_AGENDOR[Empresa relacionada],BASE_AGENDOR[Categoria],"")</f>
        <v>0</v>
      </c>
      <c r="G160" s="3" t="str">
        <f ca="1">IF(COUNTIFS(back!G:G,EMPRESAS!C160)=0,"","Sim")</f>
        <v/>
      </c>
      <c r="H160" s="4" t="str">
        <f ca="1">IF(COUNTIFS(back!H:H,EMPRESAS!C160)=0,"","Sim")</f>
        <v/>
      </c>
      <c r="I160" s="4" t="str">
        <f ca="1">IF(COUNTIFS(back!I:I,EMPRESAS!C160)=0,"","Sim")</f>
        <v/>
      </c>
      <c r="J160" s="4" t="str">
        <f>IF(C160="","",_xlfn.XLOOKUP(C160,NEGOCIOS!D:D,NEGOCIOS!N:N))</f>
        <v/>
      </c>
      <c r="K160" s="4" t="str">
        <f>IF(_xlfn.XLOOKUP(C160,NEGOCIOS!D:D,NEGOCIOS!Q:Q,"")=0,"",_xlfn.XLOOKUP(C160,NEGOCIOS!D:D,NEGOCIOS!Q:Q,""))</f>
        <v/>
      </c>
      <c r="L160" s="5" t="str">
        <f>IF(C160="","-",_xlfn.XLOOKUP(C160,ATIVIDADES!J:J,ATIVIDADES!K:K,"-"))</f>
        <v>-</v>
      </c>
    </row>
    <row r="161" spans="2:12" x14ac:dyDescent="0.25">
      <c r="B161" s="26">
        <v>152</v>
      </c>
      <c r="C161" s="27"/>
      <c r="D161" s="28" t="str">
        <f>IF(C161="","",COUNTIFS(ATIVIDADES!J:J,EMPRESAS!C161,ATIVIDADES!P:P,EMPRESAS!$C$4,ATIVIDADES!AQ:AQ,"sim"))</f>
        <v/>
      </c>
      <c r="E161" s="28" t="str">
        <f>IF(C161="","",COUNTIFS(ATIVIDADES!J:J,EMPRESAS!C161,ATIVIDADES!P:P,EMPRESAS!$C$4,ATIVIDADES!AQ:AQ,"não"))</f>
        <v/>
      </c>
      <c r="F161" s="28">
        <f>_xlfn.XLOOKUP(C161,BASE_AGENDOR[Empresa relacionada],BASE_AGENDOR[Categoria],"")</f>
        <v>0</v>
      </c>
      <c r="G161" s="26" t="str">
        <f ca="1">IF(COUNTIFS(back!G:G,EMPRESAS!C161)=0,"","Sim")</f>
        <v/>
      </c>
      <c r="H161" s="28" t="str">
        <f ca="1">IF(COUNTIFS(back!H:H,EMPRESAS!C161)=0,"","Sim")</f>
        <v/>
      </c>
      <c r="I161" s="28" t="str">
        <f ca="1">IF(COUNTIFS(back!I:I,EMPRESAS!C161)=0,"","Sim")</f>
        <v/>
      </c>
      <c r="J161" s="28" t="str">
        <f>IF(C161="","",_xlfn.XLOOKUP(C161,NEGOCIOS!D:D,NEGOCIOS!N:N))</f>
        <v/>
      </c>
      <c r="K161" s="28" t="str">
        <f>IF(_xlfn.XLOOKUP(C161,NEGOCIOS!D:D,NEGOCIOS!Q:Q,"")=0,"",_xlfn.XLOOKUP(C161,NEGOCIOS!D:D,NEGOCIOS!Q:Q,""))</f>
        <v/>
      </c>
      <c r="L161" s="29" t="str">
        <f>IF(C161="","-",_xlfn.XLOOKUP(C161,ATIVIDADES!J:J,ATIVIDADES!K:K,"-"))</f>
        <v>-</v>
      </c>
    </row>
    <row r="162" spans="2:12" x14ac:dyDescent="0.25">
      <c r="B162" s="3">
        <v>153</v>
      </c>
      <c r="C162" s="14"/>
      <c r="D162" s="4" t="str">
        <f>IF(C162="","",COUNTIFS(ATIVIDADES!J:J,EMPRESAS!C162,ATIVIDADES!P:P,EMPRESAS!$C$4,ATIVIDADES!AQ:AQ,"sim"))</f>
        <v/>
      </c>
      <c r="E162" s="4" t="str">
        <f>IF(C162="","",COUNTIFS(ATIVIDADES!J:J,EMPRESAS!C162,ATIVIDADES!P:P,EMPRESAS!$C$4,ATIVIDADES!AQ:AQ,"não"))</f>
        <v/>
      </c>
      <c r="F162" s="4">
        <f>_xlfn.XLOOKUP(C162,BASE_AGENDOR[Empresa relacionada],BASE_AGENDOR[Categoria],"")</f>
        <v>0</v>
      </c>
      <c r="G162" s="3" t="str">
        <f ca="1">IF(COUNTIFS(back!G:G,EMPRESAS!C162)=0,"","Sim")</f>
        <v/>
      </c>
      <c r="H162" s="4" t="str">
        <f ca="1">IF(COUNTIFS(back!H:H,EMPRESAS!C162)=0,"","Sim")</f>
        <v/>
      </c>
      <c r="I162" s="4" t="str">
        <f ca="1">IF(COUNTIFS(back!I:I,EMPRESAS!C162)=0,"","Sim")</f>
        <v/>
      </c>
      <c r="J162" s="4" t="str">
        <f>IF(C162="","",_xlfn.XLOOKUP(C162,NEGOCIOS!D:D,NEGOCIOS!N:N))</f>
        <v/>
      </c>
      <c r="K162" s="4" t="str">
        <f>IF(_xlfn.XLOOKUP(C162,NEGOCIOS!D:D,NEGOCIOS!Q:Q,"")=0,"",_xlfn.XLOOKUP(C162,NEGOCIOS!D:D,NEGOCIOS!Q:Q,""))</f>
        <v/>
      </c>
      <c r="L162" s="5" t="str">
        <f>IF(C162="","-",_xlfn.XLOOKUP(C162,ATIVIDADES!J:J,ATIVIDADES!K:K,"-"))</f>
        <v>-</v>
      </c>
    </row>
    <row r="163" spans="2:12" x14ac:dyDescent="0.25">
      <c r="B163" s="26">
        <v>154</v>
      </c>
      <c r="C163" s="27"/>
      <c r="D163" s="28" t="str">
        <f>IF(C163="","",COUNTIFS(ATIVIDADES!J:J,EMPRESAS!C163,ATIVIDADES!P:P,EMPRESAS!$C$4,ATIVIDADES!AQ:AQ,"sim"))</f>
        <v/>
      </c>
      <c r="E163" s="28" t="str">
        <f>IF(C163="","",COUNTIFS(ATIVIDADES!J:J,EMPRESAS!C163,ATIVIDADES!P:P,EMPRESAS!$C$4,ATIVIDADES!AQ:AQ,"não"))</f>
        <v/>
      </c>
      <c r="F163" s="28">
        <f>_xlfn.XLOOKUP(C163,BASE_AGENDOR[Empresa relacionada],BASE_AGENDOR[Categoria],"")</f>
        <v>0</v>
      </c>
      <c r="G163" s="26" t="str">
        <f ca="1">IF(COUNTIFS(back!G:G,EMPRESAS!C163)=0,"","Sim")</f>
        <v/>
      </c>
      <c r="H163" s="28" t="str">
        <f ca="1">IF(COUNTIFS(back!H:H,EMPRESAS!C163)=0,"","Sim")</f>
        <v/>
      </c>
      <c r="I163" s="28" t="str">
        <f ca="1">IF(COUNTIFS(back!I:I,EMPRESAS!C163)=0,"","Sim")</f>
        <v/>
      </c>
      <c r="J163" s="28" t="str">
        <f>IF(C163="","",_xlfn.XLOOKUP(C163,NEGOCIOS!D:D,NEGOCIOS!N:N))</f>
        <v/>
      </c>
      <c r="K163" s="28" t="str">
        <f>IF(_xlfn.XLOOKUP(C163,NEGOCIOS!D:D,NEGOCIOS!Q:Q,"")=0,"",_xlfn.XLOOKUP(C163,NEGOCIOS!D:D,NEGOCIOS!Q:Q,""))</f>
        <v/>
      </c>
      <c r="L163" s="29" t="str">
        <f>IF(C163="","-",_xlfn.XLOOKUP(C163,ATIVIDADES!J:J,ATIVIDADES!K:K,"-"))</f>
        <v>-</v>
      </c>
    </row>
    <row r="164" spans="2:12" x14ac:dyDescent="0.25">
      <c r="B164" s="3">
        <v>155</v>
      </c>
      <c r="C164" s="14"/>
      <c r="D164" s="4" t="str">
        <f>IF(C164="","",COUNTIFS(ATIVIDADES!J:J,EMPRESAS!C164,ATIVIDADES!P:P,EMPRESAS!$C$4,ATIVIDADES!AQ:AQ,"sim"))</f>
        <v/>
      </c>
      <c r="E164" s="4" t="str">
        <f>IF(C164="","",COUNTIFS(ATIVIDADES!J:J,EMPRESAS!C164,ATIVIDADES!P:P,EMPRESAS!$C$4,ATIVIDADES!AQ:AQ,"não"))</f>
        <v/>
      </c>
      <c r="F164" s="4">
        <f>_xlfn.XLOOKUP(C164,BASE_AGENDOR[Empresa relacionada],BASE_AGENDOR[Categoria],"")</f>
        <v>0</v>
      </c>
      <c r="G164" s="3" t="str">
        <f ca="1">IF(COUNTIFS(back!G:G,EMPRESAS!C164)=0,"","Sim")</f>
        <v/>
      </c>
      <c r="H164" s="4" t="str">
        <f ca="1">IF(COUNTIFS(back!H:H,EMPRESAS!C164)=0,"","Sim")</f>
        <v/>
      </c>
      <c r="I164" s="4" t="str">
        <f ca="1">IF(COUNTIFS(back!I:I,EMPRESAS!C164)=0,"","Sim")</f>
        <v/>
      </c>
      <c r="J164" s="4" t="str">
        <f>IF(C164="","",_xlfn.XLOOKUP(C164,NEGOCIOS!D:D,NEGOCIOS!N:N))</f>
        <v/>
      </c>
      <c r="K164" s="4" t="str">
        <f>IF(_xlfn.XLOOKUP(C164,NEGOCIOS!D:D,NEGOCIOS!Q:Q,"")=0,"",_xlfn.XLOOKUP(C164,NEGOCIOS!D:D,NEGOCIOS!Q:Q,""))</f>
        <v/>
      </c>
      <c r="L164" s="5" t="str">
        <f>IF(C164="","-",_xlfn.XLOOKUP(C164,ATIVIDADES!J:J,ATIVIDADES!K:K,"-"))</f>
        <v>-</v>
      </c>
    </row>
    <row r="165" spans="2:12" x14ac:dyDescent="0.25">
      <c r="B165" s="26">
        <v>156</v>
      </c>
      <c r="C165" s="27"/>
      <c r="D165" s="28" t="str">
        <f>IF(C165="","",COUNTIFS(ATIVIDADES!J:J,EMPRESAS!C165,ATIVIDADES!P:P,EMPRESAS!$C$4,ATIVIDADES!AQ:AQ,"sim"))</f>
        <v/>
      </c>
      <c r="E165" s="28" t="str">
        <f>IF(C165="","",COUNTIFS(ATIVIDADES!J:J,EMPRESAS!C165,ATIVIDADES!P:P,EMPRESAS!$C$4,ATIVIDADES!AQ:AQ,"não"))</f>
        <v/>
      </c>
      <c r="F165" s="28">
        <f>_xlfn.XLOOKUP(C165,BASE_AGENDOR[Empresa relacionada],BASE_AGENDOR[Categoria],"")</f>
        <v>0</v>
      </c>
      <c r="G165" s="26" t="str">
        <f ca="1">IF(COUNTIFS(back!G:G,EMPRESAS!C165)=0,"","Sim")</f>
        <v/>
      </c>
      <c r="H165" s="28" t="str">
        <f ca="1">IF(COUNTIFS(back!H:H,EMPRESAS!C165)=0,"","Sim")</f>
        <v/>
      </c>
      <c r="I165" s="28" t="str">
        <f ca="1">IF(COUNTIFS(back!I:I,EMPRESAS!C165)=0,"","Sim")</f>
        <v/>
      </c>
      <c r="J165" s="28" t="str">
        <f>IF(C165="","",_xlfn.XLOOKUP(C165,NEGOCIOS!D:D,NEGOCIOS!N:N))</f>
        <v/>
      </c>
      <c r="K165" s="28" t="str">
        <f>IF(_xlfn.XLOOKUP(C165,NEGOCIOS!D:D,NEGOCIOS!Q:Q,"")=0,"",_xlfn.XLOOKUP(C165,NEGOCIOS!D:D,NEGOCIOS!Q:Q,""))</f>
        <v/>
      </c>
      <c r="L165" s="29" t="str">
        <f>IF(C165="","-",_xlfn.XLOOKUP(C165,ATIVIDADES!J:J,ATIVIDADES!K:K,"-"))</f>
        <v>-</v>
      </c>
    </row>
    <row r="166" spans="2:12" x14ac:dyDescent="0.25">
      <c r="B166" s="3">
        <v>157</v>
      </c>
      <c r="C166" s="14"/>
      <c r="D166" s="4" t="str">
        <f>IF(C166="","",COUNTIFS(ATIVIDADES!J:J,EMPRESAS!C166,ATIVIDADES!P:P,EMPRESAS!$C$4,ATIVIDADES!AQ:AQ,"sim"))</f>
        <v/>
      </c>
      <c r="E166" s="4" t="str">
        <f>IF(C166="","",COUNTIFS(ATIVIDADES!J:J,EMPRESAS!C166,ATIVIDADES!P:P,EMPRESAS!$C$4,ATIVIDADES!AQ:AQ,"não"))</f>
        <v/>
      </c>
      <c r="F166" s="4">
        <f>_xlfn.XLOOKUP(C166,BASE_AGENDOR[Empresa relacionada],BASE_AGENDOR[Categoria],"")</f>
        <v>0</v>
      </c>
      <c r="G166" s="3" t="str">
        <f ca="1">IF(COUNTIFS(back!G:G,EMPRESAS!C166)=0,"","Sim")</f>
        <v/>
      </c>
      <c r="H166" s="4" t="str">
        <f ca="1">IF(COUNTIFS(back!H:H,EMPRESAS!C166)=0,"","Sim")</f>
        <v/>
      </c>
      <c r="I166" s="4" t="str">
        <f ca="1">IF(COUNTIFS(back!I:I,EMPRESAS!C166)=0,"","Sim")</f>
        <v/>
      </c>
      <c r="J166" s="4" t="str">
        <f>IF(C166="","",_xlfn.XLOOKUP(C166,NEGOCIOS!D:D,NEGOCIOS!N:N))</f>
        <v/>
      </c>
      <c r="K166" s="4" t="str">
        <f>IF(_xlfn.XLOOKUP(C166,NEGOCIOS!D:D,NEGOCIOS!Q:Q,"")=0,"",_xlfn.XLOOKUP(C166,NEGOCIOS!D:D,NEGOCIOS!Q:Q,""))</f>
        <v/>
      </c>
      <c r="L166" s="5" t="str">
        <f>IF(C166="","-",_xlfn.XLOOKUP(C166,ATIVIDADES!J:J,ATIVIDADES!K:K,"-"))</f>
        <v>-</v>
      </c>
    </row>
    <row r="167" spans="2:12" x14ac:dyDescent="0.25">
      <c r="B167" s="26">
        <v>158</v>
      </c>
      <c r="C167" s="27"/>
      <c r="D167" s="28" t="str">
        <f>IF(C167="","",COUNTIFS(ATIVIDADES!J:J,EMPRESAS!C167,ATIVIDADES!P:P,EMPRESAS!$C$4,ATIVIDADES!AQ:AQ,"sim"))</f>
        <v/>
      </c>
      <c r="E167" s="28" t="str">
        <f>IF(C167="","",COUNTIFS(ATIVIDADES!J:J,EMPRESAS!C167,ATIVIDADES!P:P,EMPRESAS!$C$4,ATIVIDADES!AQ:AQ,"não"))</f>
        <v/>
      </c>
      <c r="F167" s="28">
        <f>_xlfn.XLOOKUP(C167,BASE_AGENDOR[Empresa relacionada],BASE_AGENDOR[Categoria],"")</f>
        <v>0</v>
      </c>
      <c r="G167" s="26" t="str">
        <f ca="1">IF(COUNTIFS(back!G:G,EMPRESAS!C167)=0,"","Sim")</f>
        <v/>
      </c>
      <c r="H167" s="28" t="str">
        <f ca="1">IF(COUNTIFS(back!H:H,EMPRESAS!C167)=0,"","Sim")</f>
        <v/>
      </c>
      <c r="I167" s="28" t="str">
        <f ca="1">IF(COUNTIFS(back!I:I,EMPRESAS!C167)=0,"","Sim")</f>
        <v/>
      </c>
      <c r="J167" s="28" t="str">
        <f>IF(C167="","",_xlfn.XLOOKUP(C167,NEGOCIOS!D:D,NEGOCIOS!N:N))</f>
        <v/>
      </c>
      <c r="K167" s="28" t="str">
        <f>IF(_xlfn.XLOOKUP(C167,NEGOCIOS!D:D,NEGOCIOS!Q:Q,"")=0,"",_xlfn.XLOOKUP(C167,NEGOCIOS!D:D,NEGOCIOS!Q:Q,""))</f>
        <v/>
      </c>
      <c r="L167" s="29" t="str">
        <f>IF(C167="","-",_xlfn.XLOOKUP(C167,ATIVIDADES!J:J,ATIVIDADES!K:K,"-"))</f>
        <v>-</v>
      </c>
    </row>
    <row r="168" spans="2:12" x14ac:dyDescent="0.25">
      <c r="B168" s="3">
        <v>159</v>
      </c>
      <c r="C168" s="14"/>
      <c r="D168" s="4" t="str">
        <f>IF(C168="","",COUNTIFS(ATIVIDADES!J:J,EMPRESAS!C168,ATIVIDADES!P:P,EMPRESAS!$C$4,ATIVIDADES!AQ:AQ,"sim"))</f>
        <v/>
      </c>
      <c r="E168" s="4" t="str">
        <f>IF(C168="","",COUNTIFS(ATIVIDADES!J:J,EMPRESAS!C168,ATIVIDADES!P:P,EMPRESAS!$C$4,ATIVIDADES!AQ:AQ,"não"))</f>
        <v/>
      </c>
      <c r="F168" s="4">
        <f>_xlfn.XLOOKUP(C168,BASE_AGENDOR[Empresa relacionada],BASE_AGENDOR[Categoria],"")</f>
        <v>0</v>
      </c>
      <c r="G168" s="3" t="str">
        <f ca="1">IF(COUNTIFS(back!G:G,EMPRESAS!C168)=0,"","Sim")</f>
        <v/>
      </c>
      <c r="H168" s="4" t="str">
        <f ca="1">IF(COUNTIFS(back!H:H,EMPRESAS!C168)=0,"","Sim")</f>
        <v/>
      </c>
      <c r="I168" s="4" t="str">
        <f ca="1">IF(COUNTIFS(back!I:I,EMPRESAS!C168)=0,"","Sim")</f>
        <v/>
      </c>
      <c r="J168" s="4" t="str">
        <f>IF(C168="","",_xlfn.XLOOKUP(C168,NEGOCIOS!D:D,NEGOCIOS!N:N))</f>
        <v/>
      </c>
      <c r="K168" s="4" t="str">
        <f>IF(_xlfn.XLOOKUP(C168,NEGOCIOS!D:D,NEGOCIOS!Q:Q,"")=0,"",_xlfn.XLOOKUP(C168,NEGOCIOS!D:D,NEGOCIOS!Q:Q,""))</f>
        <v/>
      </c>
      <c r="L168" s="5" t="str">
        <f>IF(C168="","-",_xlfn.XLOOKUP(C168,ATIVIDADES!J:J,ATIVIDADES!K:K,"-"))</f>
        <v>-</v>
      </c>
    </row>
    <row r="169" spans="2:12" x14ac:dyDescent="0.25">
      <c r="B169" s="26">
        <v>160</v>
      </c>
      <c r="C169" s="27"/>
      <c r="D169" s="28" t="str">
        <f>IF(C169="","",COUNTIFS(ATIVIDADES!J:J,EMPRESAS!C169,ATIVIDADES!P:P,EMPRESAS!$C$4,ATIVIDADES!AQ:AQ,"sim"))</f>
        <v/>
      </c>
      <c r="E169" s="28" t="str">
        <f>IF(C169="","",COUNTIFS(ATIVIDADES!J:J,EMPRESAS!C169,ATIVIDADES!P:P,EMPRESAS!$C$4,ATIVIDADES!AQ:AQ,"não"))</f>
        <v/>
      </c>
      <c r="F169" s="28">
        <f>_xlfn.XLOOKUP(C169,BASE_AGENDOR[Empresa relacionada],BASE_AGENDOR[Categoria],"")</f>
        <v>0</v>
      </c>
      <c r="G169" s="26" t="str">
        <f ca="1">IF(COUNTIFS(back!G:G,EMPRESAS!C169)=0,"","Sim")</f>
        <v/>
      </c>
      <c r="H169" s="28" t="str">
        <f ca="1">IF(COUNTIFS(back!H:H,EMPRESAS!C169)=0,"","Sim")</f>
        <v/>
      </c>
      <c r="I169" s="28" t="str">
        <f ca="1">IF(COUNTIFS(back!I:I,EMPRESAS!C169)=0,"","Sim")</f>
        <v/>
      </c>
      <c r="J169" s="28" t="str">
        <f>IF(C169="","",_xlfn.XLOOKUP(C169,NEGOCIOS!D:D,NEGOCIOS!N:N))</f>
        <v/>
      </c>
      <c r="K169" s="28" t="str">
        <f>IF(_xlfn.XLOOKUP(C169,NEGOCIOS!D:D,NEGOCIOS!Q:Q,"")=0,"",_xlfn.XLOOKUP(C169,NEGOCIOS!D:D,NEGOCIOS!Q:Q,""))</f>
        <v/>
      </c>
      <c r="L169" s="29" t="str">
        <f>IF(C169="","-",_xlfn.XLOOKUP(C169,ATIVIDADES!J:J,ATIVIDADES!K:K,"-"))</f>
        <v>-</v>
      </c>
    </row>
    <row r="170" spans="2:12" x14ac:dyDescent="0.25">
      <c r="B170" s="3">
        <v>161</v>
      </c>
      <c r="C170" s="14"/>
      <c r="D170" s="4" t="str">
        <f>IF(C170="","",COUNTIFS(ATIVIDADES!J:J,EMPRESAS!C170,ATIVIDADES!P:P,EMPRESAS!$C$4,ATIVIDADES!AQ:AQ,"sim"))</f>
        <v/>
      </c>
      <c r="E170" s="4" t="str">
        <f>IF(C170="","",COUNTIFS(ATIVIDADES!J:J,EMPRESAS!C170,ATIVIDADES!P:P,EMPRESAS!$C$4,ATIVIDADES!AQ:AQ,"não"))</f>
        <v/>
      </c>
      <c r="F170" s="4">
        <f>_xlfn.XLOOKUP(C170,BASE_AGENDOR[Empresa relacionada],BASE_AGENDOR[Categoria],"")</f>
        <v>0</v>
      </c>
      <c r="G170" s="3" t="str">
        <f ca="1">IF(COUNTIFS(back!G:G,EMPRESAS!C170)=0,"","Sim")</f>
        <v/>
      </c>
      <c r="H170" s="4" t="str">
        <f ca="1">IF(COUNTIFS(back!H:H,EMPRESAS!C170)=0,"","Sim")</f>
        <v/>
      </c>
      <c r="I170" s="4" t="str">
        <f ca="1">IF(COUNTIFS(back!I:I,EMPRESAS!C170)=0,"","Sim")</f>
        <v/>
      </c>
      <c r="J170" s="4" t="str">
        <f>IF(C170="","",_xlfn.XLOOKUP(C170,NEGOCIOS!D:D,NEGOCIOS!N:N))</f>
        <v/>
      </c>
      <c r="K170" s="4" t="str">
        <f>IF(_xlfn.XLOOKUP(C170,NEGOCIOS!D:D,NEGOCIOS!Q:Q,"")=0,"",_xlfn.XLOOKUP(C170,NEGOCIOS!D:D,NEGOCIOS!Q:Q,""))</f>
        <v/>
      </c>
      <c r="L170" s="5" t="str">
        <f>IF(C170="","-",_xlfn.XLOOKUP(C170,ATIVIDADES!J:J,ATIVIDADES!K:K,"-"))</f>
        <v>-</v>
      </c>
    </row>
    <row r="171" spans="2:12" x14ac:dyDescent="0.25">
      <c r="B171" s="26">
        <v>162</v>
      </c>
      <c r="C171" s="27"/>
      <c r="D171" s="28" t="str">
        <f>IF(C171="","",COUNTIFS(ATIVIDADES!J:J,EMPRESAS!C171,ATIVIDADES!P:P,EMPRESAS!$C$4,ATIVIDADES!AQ:AQ,"sim"))</f>
        <v/>
      </c>
      <c r="E171" s="28" t="str">
        <f>IF(C171="","",COUNTIFS(ATIVIDADES!J:J,EMPRESAS!C171,ATIVIDADES!P:P,EMPRESAS!$C$4,ATIVIDADES!AQ:AQ,"não"))</f>
        <v/>
      </c>
      <c r="F171" s="28">
        <f>_xlfn.XLOOKUP(C171,BASE_AGENDOR[Empresa relacionada],BASE_AGENDOR[Categoria],"")</f>
        <v>0</v>
      </c>
      <c r="G171" s="26" t="str">
        <f ca="1">IF(COUNTIFS(back!G:G,EMPRESAS!C171)=0,"","Sim")</f>
        <v/>
      </c>
      <c r="H171" s="28" t="str">
        <f ca="1">IF(COUNTIFS(back!H:H,EMPRESAS!C171)=0,"","Sim")</f>
        <v/>
      </c>
      <c r="I171" s="28" t="str">
        <f ca="1">IF(COUNTIFS(back!I:I,EMPRESAS!C171)=0,"","Sim")</f>
        <v/>
      </c>
      <c r="J171" s="28" t="str">
        <f>IF(C171="","",_xlfn.XLOOKUP(C171,NEGOCIOS!D:D,NEGOCIOS!N:N))</f>
        <v/>
      </c>
      <c r="K171" s="28" t="str">
        <f>IF(_xlfn.XLOOKUP(C171,NEGOCIOS!D:D,NEGOCIOS!Q:Q,"")=0,"",_xlfn.XLOOKUP(C171,NEGOCIOS!D:D,NEGOCIOS!Q:Q,""))</f>
        <v/>
      </c>
      <c r="L171" s="29" t="str">
        <f>IF(C171="","-",_xlfn.XLOOKUP(C171,ATIVIDADES!J:J,ATIVIDADES!K:K,"-"))</f>
        <v>-</v>
      </c>
    </row>
    <row r="172" spans="2:12" x14ac:dyDescent="0.25">
      <c r="B172" s="3">
        <v>163</v>
      </c>
      <c r="C172" s="14"/>
      <c r="D172" s="4" t="str">
        <f>IF(C172="","",COUNTIFS(ATIVIDADES!J:J,EMPRESAS!C172,ATIVIDADES!P:P,EMPRESAS!$C$4,ATIVIDADES!AQ:AQ,"sim"))</f>
        <v/>
      </c>
      <c r="E172" s="4" t="str">
        <f>IF(C172="","",COUNTIFS(ATIVIDADES!J:J,EMPRESAS!C172,ATIVIDADES!P:P,EMPRESAS!$C$4,ATIVIDADES!AQ:AQ,"não"))</f>
        <v/>
      </c>
      <c r="F172" s="4">
        <f>_xlfn.XLOOKUP(C172,BASE_AGENDOR[Empresa relacionada],BASE_AGENDOR[Categoria],"")</f>
        <v>0</v>
      </c>
      <c r="G172" s="3" t="str">
        <f ca="1">IF(COUNTIFS(back!G:G,EMPRESAS!C172)=0,"","Sim")</f>
        <v/>
      </c>
      <c r="H172" s="4" t="str">
        <f ca="1">IF(COUNTIFS(back!H:H,EMPRESAS!C172)=0,"","Sim")</f>
        <v/>
      </c>
      <c r="I172" s="4" t="str">
        <f ca="1">IF(COUNTIFS(back!I:I,EMPRESAS!C172)=0,"","Sim")</f>
        <v/>
      </c>
      <c r="J172" s="4" t="str">
        <f>IF(C172="","",_xlfn.XLOOKUP(C172,NEGOCIOS!D:D,NEGOCIOS!N:N))</f>
        <v/>
      </c>
      <c r="K172" s="4" t="str">
        <f>IF(_xlfn.XLOOKUP(C172,NEGOCIOS!D:D,NEGOCIOS!Q:Q,"")=0,"",_xlfn.XLOOKUP(C172,NEGOCIOS!D:D,NEGOCIOS!Q:Q,""))</f>
        <v/>
      </c>
      <c r="L172" s="5" t="str">
        <f>IF(C172="","-",_xlfn.XLOOKUP(C172,ATIVIDADES!J:J,ATIVIDADES!K:K,"-"))</f>
        <v>-</v>
      </c>
    </row>
    <row r="173" spans="2:12" x14ac:dyDescent="0.25">
      <c r="B173" s="26">
        <v>164</v>
      </c>
      <c r="C173" s="27"/>
      <c r="D173" s="28" t="str">
        <f>IF(C173="","",COUNTIFS(ATIVIDADES!J:J,EMPRESAS!C173,ATIVIDADES!P:P,EMPRESAS!$C$4,ATIVIDADES!AQ:AQ,"sim"))</f>
        <v/>
      </c>
      <c r="E173" s="28" t="str">
        <f>IF(C173="","",COUNTIFS(ATIVIDADES!J:J,EMPRESAS!C173,ATIVIDADES!P:P,EMPRESAS!$C$4,ATIVIDADES!AQ:AQ,"não"))</f>
        <v/>
      </c>
      <c r="F173" s="28">
        <f>_xlfn.XLOOKUP(C173,BASE_AGENDOR[Empresa relacionada],BASE_AGENDOR[Categoria],"")</f>
        <v>0</v>
      </c>
      <c r="G173" s="26" t="str">
        <f ca="1">IF(COUNTIFS(back!G:G,EMPRESAS!C173)=0,"","Sim")</f>
        <v/>
      </c>
      <c r="H173" s="28" t="str">
        <f ca="1">IF(COUNTIFS(back!H:H,EMPRESAS!C173)=0,"","Sim")</f>
        <v/>
      </c>
      <c r="I173" s="28" t="str">
        <f ca="1">IF(COUNTIFS(back!I:I,EMPRESAS!C173)=0,"","Sim")</f>
        <v/>
      </c>
      <c r="J173" s="28" t="str">
        <f>IF(C173="","",_xlfn.XLOOKUP(C173,NEGOCIOS!D:D,NEGOCIOS!N:N))</f>
        <v/>
      </c>
      <c r="K173" s="28" t="str">
        <f>IF(_xlfn.XLOOKUP(C173,NEGOCIOS!D:D,NEGOCIOS!Q:Q,"")=0,"",_xlfn.XLOOKUP(C173,NEGOCIOS!D:D,NEGOCIOS!Q:Q,""))</f>
        <v/>
      </c>
      <c r="L173" s="29" t="str">
        <f>IF(C173="","-",_xlfn.XLOOKUP(C173,ATIVIDADES!J:J,ATIVIDADES!K:K,"-"))</f>
        <v>-</v>
      </c>
    </row>
    <row r="174" spans="2:12" x14ac:dyDescent="0.25">
      <c r="B174" s="3">
        <v>165</v>
      </c>
      <c r="C174" s="14"/>
      <c r="D174" s="4" t="str">
        <f>IF(C174="","",COUNTIFS(ATIVIDADES!J:J,EMPRESAS!C174,ATIVIDADES!P:P,EMPRESAS!$C$4,ATIVIDADES!AQ:AQ,"sim"))</f>
        <v/>
      </c>
      <c r="E174" s="4" t="str">
        <f>IF(C174="","",COUNTIFS(ATIVIDADES!J:J,EMPRESAS!C174,ATIVIDADES!P:P,EMPRESAS!$C$4,ATIVIDADES!AQ:AQ,"não"))</f>
        <v/>
      </c>
      <c r="F174" s="4">
        <f>_xlfn.XLOOKUP(C174,BASE_AGENDOR[Empresa relacionada],BASE_AGENDOR[Categoria],"")</f>
        <v>0</v>
      </c>
      <c r="G174" s="3" t="str">
        <f ca="1">IF(COUNTIFS(back!G:G,EMPRESAS!C174)=0,"","Sim")</f>
        <v/>
      </c>
      <c r="H174" s="4" t="str">
        <f ca="1">IF(COUNTIFS(back!H:H,EMPRESAS!C174)=0,"","Sim")</f>
        <v/>
      </c>
      <c r="I174" s="4" t="str">
        <f ca="1">IF(COUNTIFS(back!I:I,EMPRESAS!C174)=0,"","Sim")</f>
        <v/>
      </c>
      <c r="J174" s="4" t="str">
        <f>IF(C174="","",_xlfn.XLOOKUP(C174,NEGOCIOS!D:D,NEGOCIOS!N:N))</f>
        <v/>
      </c>
      <c r="K174" s="4" t="str">
        <f>IF(_xlfn.XLOOKUP(C174,NEGOCIOS!D:D,NEGOCIOS!Q:Q,"")=0,"",_xlfn.XLOOKUP(C174,NEGOCIOS!D:D,NEGOCIOS!Q:Q,""))</f>
        <v/>
      </c>
      <c r="L174" s="5" t="str">
        <f>IF(C174="","-",_xlfn.XLOOKUP(C174,ATIVIDADES!J:J,ATIVIDADES!K:K,"-"))</f>
        <v>-</v>
      </c>
    </row>
    <row r="175" spans="2:12" x14ac:dyDescent="0.25">
      <c r="B175" s="26">
        <v>166</v>
      </c>
      <c r="C175" s="27"/>
      <c r="D175" s="28" t="str">
        <f>IF(C175="","",COUNTIFS(ATIVIDADES!J:J,EMPRESAS!C175,ATIVIDADES!P:P,EMPRESAS!$C$4,ATIVIDADES!AQ:AQ,"sim"))</f>
        <v/>
      </c>
      <c r="E175" s="28" t="str">
        <f>IF(C175="","",COUNTIFS(ATIVIDADES!J:J,EMPRESAS!C175,ATIVIDADES!P:P,EMPRESAS!$C$4,ATIVIDADES!AQ:AQ,"não"))</f>
        <v/>
      </c>
      <c r="F175" s="28">
        <f>_xlfn.XLOOKUP(C175,BASE_AGENDOR[Empresa relacionada],BASE_AGENDOR[Categoria],"")</f>
        <v>0</v>
      </c>
      <c r="G175" s="26" t="str">
        <f ca="1">IF(COUNTIFS(back!G:G,EMPRESAS!C175)=0,"","Sim")</f>
        <v/>
      </c>
      <c r="H175" s="28" t="str">
        <f ca="1">IF(COUNTIFS(back!H:H,EMPRESAS!C175)=0,"","Sim")</f>
        <v/>
      </c>
      <c r="I175" s="28" t="str">
        <f ca="1">IF(COUNTIFS(back!I:I,EMPRESAS!C175)=0,"","Sim")</f>
        <v/>
      </c>
      <c r="J175" s="28" t="str">
        <f>IF(C175="","",_xlfn.XLOOKUP(C175,NEGOCIOS!D:D,NEGOCIOS!N:N))</f>
        <v/>
      </c>
      <c r="K175" s="28" t="str">
        <f>IF(_xlfn.XLOOKUP(C175,NEGOCIOS!D:D,NEGOCIOS!Q:Q,"")=0,"",_xlfn.XLOOKUP(C175,NEGOCIOS!D:D,NEGOCIOS!Q:Q,""))</f>
        <v/>
      </c>
      <c r="L175" s="29" t="str">
        <f>IF(C175="","-",_xlfn.XLOOKUP(C175,ATIVIDADES!J:J,ATIVIDADES!K:K,"-"))</f>
        <v>-</v>
      </c>
    </row>
    <row r="176" spans="2:12" x14ac:dyDescent="0.25">
      <c r="B176" s="3">
        <v>167</v>
      </c>
      <c r="C176" s="14"/>
      <c r="D176" s="4" t="str">
        <f>IF(C176="","",COUNTIFS(ATIVIDADES!J:J,EMPRESAS!C176,ATIVIDADES!P:P,EMPRESAS!$C$4,ATIVIDADES!AQ:AQ,"sim"))</f>
        <v/>
      </c>
      <c r="E176" s="4" t="str">
        <f>IF(C176="","",COUNTIFS(ATIVIDADES!J:J,EMPRESAS!C176,ATIVIDADES!P:P,EMPRESAS!$C$4,ATIVIDADES!AQ:AQ,"não"))</f>
        <v/>
      </c>
      <c r="F176" s="4">
        <f>_xlfn.XLOOKUP(C176,BASE_AGENDOR[Empresa relacionada],BASE_AGENDOR[Categoria],"")</f>
        <v>0</v>
      </c>
      <c r="G176" s="3" t="str">
        <f ca="1">IF(COUNTIFS(back!G:G,EMPRESAS!C176)=0,"","Sim")</f>
        <v/>
      </c>
      <c r="H176" s="4" t="str">
        <f ca="1">IF(COUNTIFS(back!H:H,EMPRESAS!C176)=0,"","Sim")</f>
        <v/>
      </c>
      <c r="I176" s="4" t="str">
        <f ca="1">IF(COUNTIFS(back!I:I,EMPRESAS!C176)=0,"","Sim")</f>
        <v/>
      </c>
      <c r="J176" s="4" t="str">
        <f>IF(C176="","",_xlfn.XLOOKUP(C176,NEGOCIOS!D:D,NEGOCIOS!N:N))</f>
        <v/>
      </c>
      <c r="K176" s="4" t="str">
        <f>IF(_xlfn.XLOOKUP(C176,NEGOCIOS!D:D,NEGOCIOS!Q:Q,"")=0,"",_xlfn.XLOOKUP(C176,NEGOCIOS!D:D,NEGOCIOS!Q:Q,""))</f>
        <v/>
      </c>
      <c r="L176" s="5" t="str">
        <f>IF(C176="","-",_xlfn.XLOOKUP(C176,ATIVIDADES!J:J,ATIVIDADES!K:K,"-"))</f>
        <v>-</v>
      </c>
    </row>
    <row r="177" spans="2:12" x14ac:dyDescent="0.25">
      <c r="B177" s="26">
        <v>168</v>
      </c>
      <c r="C177" s="27"/>
      <c r="D177" s="28" t="str">
        <f>IF(C177="","",COUNTIFS(ATIVIDADES!J:J,EMPRESAS!C177,ATIVIDADES!P:P,EMPRESAS!$C$4,ATIVIDADES!AQ:AQ,"sim"))</f>
        <v/>
      </c>
      <c r="E177" s="28" t="str">
        <f>IF(C177="","",COUNTIFS(ATIVIDADES!J:J,EMPRESAS!C177,ATIVIDADES!P:P,EMPRESAS!$C$4,ATIVIDADES!AQ:AQ,"não"))</f>
        <v/>
      </c>
      <c r="F177" s="28">
        <f>_xlfn.XLOOKUP(C177,BASE_AGENDOR[Empresa relacionada],BASE_AGENDOR[Categoria],"")</f>
        <v>0</v>
      </c>
      <c r="G177" s="26" t="str">
        <f ca="1">IF(COUNTIFS(back!G:G,EMPRESAS!C177)=0,"","Sim")</f>
        <v/>
      </c>
      <c r="H177" s="28" t="str">
        <f ca="1">IF(COUNTIFS(back!H:H,EMPRESAS!C177)=0,"","Sim")</f>
        <v/>
      </c>
      <c r="I177" s="28" t="str">
        <f ca="1">IF(COUNTIFS(back!I:I,EMPRESAS!C177)=0,"","Sim")</f>
        <v/>
      </c>
      <c r="J177" s="28" t="str">
        <f>IF(C177="","",_xlfn.XLOOKUP(C177,NEGOCIOS!D:D,NEGOCIOS!N:N))</f>
        <v/>
      </c>
      <c r="K177" s="28" t="str">
        <f>IF(_xlfn.XLOOKUP(C177,NEGOCIOS!D:D,NEGOCIOS!Q:Q,"")=0,"",_xlfn.XLOOKUP(C177,NEGOCIOS!D:D,NEGOCIOS!Q:Q,""))</f>
        <v/>
      </c>
      <c r="L177" s="29" t="str">
        <f>IF(C177="","-",_xlfn.XLOOKUP(C177,ATIVIDADES!J:J,ATIVIDADES!K:K,"-"))</f>
        <v>-</v>
      </c>
    </row>
    <row r="178" spans="2:12" x14ac:dyDescent="0.25">
      <c r="B178" s="3">
        <v>169</v>
      </c>
      <c r="C178" s="14"/>
      <c r="D178" s="4" t="str">
        <f>IF(C178="","",COUNTIFS(ATIVIDADES!J:J,EMPRESAS!C178,ATIVIDADES!P:P,EMPRESAS!$C$4,ATIVIDADES!AQ:AQ,"sim"))</f>
        <v/>
      </c>
      <c r="E178" s="4" t="str">
        <f>IF(C178="","",COUNTIFS(ATIVIDADES!J:J,EMPRESAS!C178,ATIVIDADES!P:P,EMPRESAS!$C$4,ATIVIDADES!AQ:AQ,"não"))</f>
        <v/>
      </c>
      <c r="F178" s="4">
        <f>_xlfn.XLOOKUP(C178,BASE_AGENDOR[Empresa relacionada],BASE_AGENDOR[Categoria],"")</f>
        <v>0</v>
      </c>
      <c r="G178" s="3" t="str">
        <f ca="1">IF(COUNTIFS(back!G:G,EMPRESAS!C178)=0,"","Sim")</f>
        <v/>
      </c>
      <c r="H178" s="4" t="str">
        <f ca="1">IF(COUNTIFS(back!H:H,EMPRESAS!C178)=0,"","Sim")</f>
        <v/>
      </c>
      <c r="I178" s="4" t="str">
        <f ca="1">IF(COUNTIFS(back!I:I,EMPRESAS!C178)=0,"","Sim")</f>
        <v/>
      </c>
      <c r="J178" s="4" t="str">
        <f>IF(C178="","",_xlfn.XLOOKUP(C178,NEGOCIOS!D:D,NEGOCIOS!N:N))</f>
        <v/>
      </c>
      <c r="K178" s="4" t="str">
        <f>IF(_xlfn.XLOOKUP(C178,NEGOCIOS!D:D,NEGOCIOS!Q:Q,"")=0,"",_xlfn.XLOOKUP(C178,NEGOCIOS!D:D,NEGOCIOS!Q:Q,""))</f>
        <v/>
      </c>
      <c r="L178" s="5" t="str">
        <f>IF(C178="","-",_xlfn.XLOOKUP(C178,ATIVIDADES!J:J,ATIVIDADES!K:K,"-"))</f>
        <v>-</v>
      </c>
    </row>
    <row r="179" spans="2:12" x14ac:dyDescent="0.25">
      <c r="B179" s="26">
        <v>170</v>
      </c>
      <c r="C179" s="27"/>
      <c r="D179" s="28" t="str">
        <f>IF(C179="","",COUNTIFS(ATIVIDADES!J:J,EMPRESAS!C179,ATIVIDADES!P:P,EMPRESAS!$C$4,ATIVIDADES!AQ:AQ,"sim"))</f>
        <v/>
      </c>
      <c r="E179" s="28" t="str">
        <f>IF(C179="","",COUNTIFS(ATIVIDADES!J:J,EMPRESAS!C179,ATIVIDADES!P:P,EMPRESAS!$C$4,ATIVIDADES!AQ:AQ,"não"))</f>
        <v/>
      </c>
      <c r="F179" s="28">
        <f>_xlfn.XLOOKUP(C179,BASE_AGENDOR[Empresa relacionada],BASE_AGENDOR[Categoria],"")</f>
        <v>0</v>
      </c>
      <c r="G179" s="26" t="str">
        <f ca="1">IF(COUNTIFS(back!G:G,EMPRESAS!C179)=0,"","Sim")</f>
        <v/>
      </c>
      <c r="H179" s="28" t="str">
        <f ca="1">IF(COUNTIFS(back!H:H,EMPRESAS!C179)=0,"","Sim")</f>
        <v/>
      </c>
      <c r="I179" s="28" t="str">
        <f ca="1">IF(COUNTIFS(back!I:I,EMPRESAS!C179)=0,"","Sim")</f>
        <v/>
      </c>
      <c r="J179" s="28" t="str">
        <f>IF(C179="","",_xlfn.XLOOKUP(C179,NEGOCIOS!D:D,NEGOCIOS!N:N))</f>
        <v/>
      </c>
      <c r="K179" s="28" t="str">
        <f>IF(_xlfn.XLOOKUP(C179,NEGOCIOS!D:D,NEGOCIOS!Q:Q,"")=0,"",_xlfn.XLOOKUP(C179,NEGOCIOS!D:D,NEGOCIOS!Q:Q,""))</f>
        <v/>
      </c>
      <c r="L179" s="29" t="str">
        <f>IF(C179="","-",_xlfn.XLOOKUP(C179,ATIVIDADES!J:J,ATIVIDADES!K:K,"-"))</f>
        <v>-</v>
      </c>
    </row>
    <row r="180" spans="2:12" x14ac:dyDescent="0.25">
      <c r="B180" s="3">
        <v>171</v>
      </c>
      <c r="C180" s="14"/>
      <c r="D180" s="4" t="str">
        <f>IF(C180="","",COUNTIFS(ATIVIDADES!J:J,EMPRESAS!C180,ATIVIDADES!P:P,EMPRESAS!$C$4,ATIVIDADES!AQ:AQ,"sim"))</f>
        <v/>
      </c>
      <c r="E180" s="4" t="str">
        <f>IF(C180="","",COUNTIFS(ATIVIDADES!J:J,EMPRESAS!C180,ATIVIDADES!P:P,EMPRESAS!$C$4,ATIVIDADES!AQ:AQ,"não"))</f>
        <v/>
      </c>
      <c r="F180" s="4">
        <f>_xlfn.XLOOKUP(C180,BASE_AGENDOR[Empresa relacionada],BASE_AGENDOR[Categoria],"")</f>
        <v>0</v>
      </c>
      <c r="G180" s="3" t="str">
        <f ca="1">IF(COUNTIFS(back!G:G,EMPRESAS!C180)=0,"","Sim")</f>
        <v/>
      </c>
      <c r="H180" s="4" t="str">
        <f ca="1">IF(COUNTIFS(back!H:H,EMPRESAS!C180)=0,"","Sim")</f>
        <v/>
      </c>
      <c r="I180" s="4" t="str">
        <f ca="1">IF(COUNTIFS(back!I:I,EMPRESAS!C180)=0,"","Sim")</f>
        <v/>
      </c>
      <c r="J180" s="4" t="str">
        <f>IF(C180="","",_xlfn.XLOOKUP(C180,NEGOCIOS!D:D,NEGOCIOS!N:N))</f>
        <v/>
      </c>
      <c r="K180" s="4" t="str">
        <f>IF(_xlfn.XLOOKUP(C180,NEGOCIOS!D:D,NEGOCIOS!Q:Q,"")=0,"",_xlfn.XLOOKUP(C180,NEGOCIOS!D:D,NEGOCIOS!Q:Q,""))</f>
        <v/>
      </c>
      <c r="L180" s="5" t="str">
        <f>IF(C180="","-",_xlfn.XLOOKUP(C180,ATIVIDADES!J:J,ATIVIDADES!K:K,"-"))</f>
        <v>-</v>
      </c>
    </row>
    <row r="181" spans="2:12" x14ac:dyDescent="0.25">
      <c r="B181" s="26">
        <v>172</v>
      </c>
      <c r="C181" s="27"/>
      <c r="D181" s="28" t="str">
        <f>IF(C181="","",COUNTIFS(ATIVIDADES!J:J,EMPRESAS!C181,ATIVIDADES!P:P,EMPRESAS!$C$4,ATIVIDADES!AQ:AQ,"sim"))</f>
        <v/>
      </c>
      <c r="E181" s="28" t="str">
        <f>IF(C181="","",COUNTIFS(ATIVIDADES!J:J,EMPRESAS!C181,ATIVIDADES!P:P,EMPRESAS!$C$4,ATIVIDADES!AQ:AQ,"não"))</f>
        <v/>
      </c>
      <c r="F181" s="28">
        <f>_xlfn.XLOOKUP(C181,BASE_AGENDOR[Empresa relacionada],BASE_AGENDOR[Categoria],"")</f>
        <v>0</v>
      </c>
      <c r="G181" s="26" t="str">
        <f ca="1">IF(COUNTIFS(back!G:G,EMPRESAS!C181)=0,"","Sim")</f>
        <v/>
      </c>
      <c r="H181" s="28" t="str">
        <f ca="1">IF(COUNTIFS(back!H:H,EMPRESAS!C181)=0,"","Sim")</f>
        <v/>
      </c>
      <c r="I181" s="28" t="str">
        <f ca="1">IF(COUNTIFS(back!I:I,EMPRESAS!C181)=0,"","Sim")</f>
        <v/>
      </c>
      <c r="J181" s="28" t="str">
        <f>IF(C181="","",_xlfn.XLOOKUP(C181,NEGOCIOS!D:D,NEGOCIOS!N:N))</f>
        <v/>
      </c>
      <c r="K181" s="28" t="str">
        <f>IF(_xlfn.XLOOKUP(C181,NEGOCIOS!D:D,NEGOCIOS!Q:Q,"")=0,"",_xlfn.XLOOKUP(C181,NEGOCIOS!D:D,NEGOCIOS!Q:Q,""))</f>
        <v/>
      </c>
      <c r="L181" s="29" t="str">
        <f>IF(C181="","-",_xlfn.XLOOKUP(C181,ATIVIDADES!J:J,ATIVIDADES!K:K,"-"))</f>
        <v>-</v>
      </c>
    </row>
    <row r="182" spans="2:12" x14ac:dyDescent="0.25">
      <c r="B182" s="3">
        <v>173</v>
      </c>
      <c r="C182" s="14"/>
      <c r="D182" s="4" t="str">
        <f>IF(C182="","",COUNTIFS(ATIVIDADES!J:J,EMPRESAS!C182,ATIVIDADES!P:P,EMPRESAS!$C$4,ATIVIDADES!AQ:AQ,"sim"))</f>
        <v/>
      </c>
      <c r="E182" s="4" t="str">
        <f>IF(C182="","",COUNTIFS(ATIVIDADES!J:J,EMPRESAS!C182,ATIVIDADES!P:P,EMPRESAS!$C$4,ATIVIDADES!AQ:AQ,"não"))</f>
        <v/>
      </c>
      <c r="F182" s="4">
        <f>_xlfn.XLOOKUP(C182,BASE_AGENDOR[Empresa relacionada],BASE_AGENDOR[Categoria],"")</f>
        <v>0</v>
      </c>
      <c r="G182" s="3" t="str">
        <f ca="1">IF(COUNTIFS(back!G:G,EMPRESAS!C182)=0,"","Sim")</f>
        <v/>
      </c>
      <c r="H182" s="4" t="str">
        <f ca="1">IF(COUNTIFS(back!H:H,EMPRESAS!C182)=0,"","Sim")</f>
        <v/>
      </c>
      <c r="I182" s="4" t="str">
        <f ca="1">IF(COUNTIFS(back!I:I,EMPRESAS!C182)=0,"","Sim")</f>
        <v/>
      </c>
      <c r="J182" s="4" t="str">
        <f>IF(C182="","",_xlfn.XLOOKUP(C182,NEGOCIOS!D:D,NEGOCIOS!N:N))</f>
        <v/>
      </c>
      <c r="K182" s="4" t="str">
        <f>IF(_xlfn.XLOOKUP(C182,NEGOCIOS!D:D,NEGOCIOS!Q:Q,"")=0,"",_xlfn.XLOOKUP(C182,NEGOCIOS!D:D,NEGOCIOS!Q:Q,""))</f>
        <v/>
      </c>
      <c r="L182" s="5" t="str">
        <f>IF(C182="","-",_xlfn.XLOOKUP(C182,ATIVIDADES!J:J,ATIVIDADES!K:K,"-"))</f>
        <v>-</v>
      </c>
    </row>
    <row r="183" spans="2:12" x14ac:dyDescent="0.25">
      <c r="B183" s="26">
        <v>174</v>
      </c>
      <c r="C183" s="27"/>
      <c r="D183" s="28" t="str">
        <f>IF(C183="","",COUNTIFS(ATIVIDADES!J:J,EMPRESAS!C183,ATIVIDADES!P:P,EMPRESAS!$C$4,ATIVIDADES!AQ:AQ,"sim"))</f>
        <v/>
      </c>
      <c r="E183" s="28" t="str">
        <f>IF(C183="","",COUNTIFS(ATIVIDADES!J:J,EMPRESAS!C183,ATIVIDADES!P:P,EMPRESAS!$C$4,ATIVIDADES!AQ:AQ,"não"))</f>
        <v/>
      </c>
      <c r="F183" s="28">
        <f>_xlfn.XLOOKUP(C183,BASE_AGENDOR[Empresa relacionada],BASE_AGENDOR[Categoria],"")</f>
        <v>0</v>
      </c>
      <c r="G183" s="26" t="str">
        <f ca="1">IF(COUNTIFS(back!G:G,EMPRESAS!C183)=0,"","Sim")</f>
        <v/>
      </c>
      <c r="H183" s="28" t="str">
        <f ca="1">IF(COUNTIFS(back!H:H,EMPRESAS!C183)=0,"","Sim")</f>
        <v/>
      </c>
      <c r="I183" s="28" t="str">
        <f ca="1">IF(COUNTIFS(back!I:I,EMPRESAS!C183)=0,"","Sim")</f>
        <v/>
      </c>
      <c r="J183" s="28" t="str">
        <f>IF(C183="","",_xlfn.XLOOKUP(C183,NEGOCIOS!D:D,NEGOCIOS!N:N))</f>
        <v/>
      </c>
      <c r="K183" s="28" t="str">
        <f>IF(_xlfn.XLOOKUP(C183,NEGOCIOS!D:D,NEGOCIOS!Q:Q,"")=0,"",_xlfn.XLOOKUP(C183,NEGOCIOS!D:D,NEGOCIOS!Q:Q,""))</f>
        <v/>
      </c>
      <c r="L183" s="29" t="str">
        <f>IF(C183="","-",_xlfn.XLOOKUP(C183,ATIVIDADES!J:J,ATIVIDADES!K:K,"-"))</f>
        <v>-</v>
      </c>
    </row>
    <row r="184" spans="2:12" x14ac:dyDescent="0.25">
      <c r="B184" s="3">
        <v>175</v>
      </c>
      <c r="C184" s="14"/>
      <c r="D184" s="4" t="str">
        <f>IF(C184="","",COUNTIFS(ATIVIDADES!J:J,EMPRESAS!C184,ATIVIDADES!P:P,EMPRESAS!$C$4,ATIVIDADES!AQ:AQ,"sim"))</f>
        <v/>
      </c>
      <c r="E184" s="4" t="str">
        <f>IF(C184="","",COUNTIFS(ATIVIDADES!J:J,EMPRESAS!C184,ATIVIDADES!P:P,EMPRESAS!$C$4,ATIVIDADES!AQ:AQ,"não"))</f>
        <v/>
      </c>
      <c r="F184" s="4">
        <f>_xlfn.XLOOKUP(C184,BASE_AGENDOR[Empresa relacionada],BASE_AGENDOR[Categoria],"")</f>
        <v>0</v>
      </c>
      <c r="G184" s="3" t="str">
        <f ca="1">IF(COUNTIFS(back!G:G,EMPRESAS!C184)=0,"","Sim")</f>
        <v/>
      </c>
      <c r="H184" s="4" t="str">
        <f ca="1">IF(COUNTIFS(back!H:H,EMPRESAS!C184)=0,"","Sim")</f>
        <v/>
      </c>
      <c r="I184" s="4" t="str">
        <f ca="1">IF(COUNTIFS(back!I:I,EMPRESAS!C184)=0,"","Sim")</f>
        <v/>
      </c>
      <c r="J184" s="4" t="str">
        <f>IF(C184="","",_xlfn.XLOOKUP(C184,NEGOCIOS!D:D,NEGOCIOS!N:N))</f>
        <v/>
      </c>
      <c r="K184" s="4" t="str">
        <f>IF(_xlfn.XLOOKUP(C184,NEGOCIOS!D:D,NEGOCIOS!Q:Q,"")=0,"",_xlfn.XLOOKUP(C184,NEGOCIOS!D:D,NEGOCIOS!Q:Q,""))</f>
        <v/>
      </c>
      <c r="L184" s="5" t="str">
        <f>IF(C184="","-",_xlfn.XLOOKUP(C184,ATIVIDADES!J:J,ATIVIDADES!K:K,"-"))</f>
        <v>-</v>
      </c>
    </row>
    <row r="185" spans="2:12" x14ac:dyDescent="0.25">
      <c r="B185" s="26">
        <v>176</v>
      </c>
      <c r="C185" s="27"/>
      <c r="D185" s="28" t="str">
        <f>IF(C185="","",COUNTIFS(ATIVIDADES!J:J,EMPRESAS!C185,ATIVIDADES!P:P,EMPRESAS!$C$4,ATIVIDADES!AQ:AQ,"sim"))</f>
        <v/>
      </c>
      <c r="E185" s="28" t="str">
        <f>IF(C185="","",COUNTIFS(ATIVIDADES!J:J,EMPRESAS!C185,ATIVIDADES!P:P,EMPRESAS!$C$4,ATIVIDADES!AQ:AQ,"não"))</f>
        <v/>
      </c>
      <c r="F185" s="28">
        <f>_xlfn.XLOOKUP(C185,BASE_AGENDOR[Empresa relacionada],BASE_AGENDOR[Categoria],"")</f>
        <v>0</v>
      </c>
      <c r="G185" s="26" t="str">
        <f ca="1">IF(COUNTIFS(back!G:G,EMPRESAS!C185)=0,"","Sim")</f>
        <v/>
      </c>
      <c r="H185" s="28" t="str">
        <f ca="1">IF(COUNTIFS(back!H:H,EMPRESAS!C185)=0,"","Sim")</f>
        <v/>
      </c>
      <c r="I185" s="28" t="str">
        <f ca="1">IF(COUNTIFS(back!I:I,EMPRESAS!C185)=0,"","Sim")</f>
        <v/>
      </c>
      <c r="J185" s="28" t="str">
        <f>IF(C185="","",_xlfn.XLOOKUP(C185,NEGOCIOS!D:D,NEGOCIOS!N:N))</f>
        <v/>
      </c>
      <c r="K185" s="28" t="str">
        <f>IF(_xlfn.XLOOKUP(C185,NEGOCIOS!D:D,NEGOCIOS!Q:Q,"")=0,"",_xlfn.XLOOKUP(C185,NEGOCIOS!D:D,NEGOCIOS!Q:Q,""))</f>
        <v/>
      </c>
      <c r="L185" s="29" t="str">
        <f>IF(C185="","-",_xlfn.XLOOKUP(C185,ATIVIDADES!J:J,ATIVIDADES!K:K,"-"))</f>
        <v>-</v>
      </c>
    </row>
    <row r="186" spans="2:12" x14ac:dyDescent="0.25">
      <c r="B186" s="3">
        <v>177</v>
      </c>
      <c r="C186" s="14"/>
      <c r="D186" s="4" t="str">
        <f>IF(C186="","",COUNTIFS(ATIVIDADES!J:J,EMPRESAS!C186,ATIVIDADES!P:P,EMPRESAS!$C$4,ATIVIDADES!AQ:AQ,"sim"))</f>
        <v/>
      </c>
      <c r="E186" s="4" t="str">
        <f>IF(C186="","",COUNTIFS(ATIVIDADES!J:J,EMPRESAS!C186,ATIVIDADES!P:P,EMPRESAS!$C$4,ATIVIDADES!AQ:AQ,"não"))</f>
        <v/>
      </c>
      <c r="F186" s="4">
        <f>_xlfn.XLOOKUP(C186,BASE_AGENDOR[Empresa relacionada],BASE_AGENDOR[Categoria],"")</f>
        <v>0</v>
      </c>
      <c r="G186" s="3" t="str">
        <f ca="1">IF(COUNTIFS(back!G:G,EMPRESAS!C186)=0,"","Sim")</f>
        <v/>
      </c>
      <c r="H186" s="4" t="str">
        <f ca="1">IF(COUNTIFS(back!H:H,EMPRESAS!C186)=0,"","Sim")</f>
        <v/>
      </c>
      <c r="I186" s="4" t="str">
        <f ca="1">IF(COUNTIFS(back!I:I,EMPRESAS!C186)=0,"","Sim")</f>
        <v/>
      </c>
      <c r="J186" s="4" t="str">
        <f>IF(C186="","",_xlfn.XLOOKUP(C186,NEGOCIOS!D:D,NEGOCIOS!N:N))</f>
        <v/>
      </c>
      <c r="K186" s="4" t="str">
        <f>IF(_xlfn.XLOOKUP(C186,NEGOCIOS!D:D,NEGOCIOS!Q:Q,"")=0,"",_xlfn.XLOOKUP(C186,NEGOCIOS!D:D,NEGOCIOS!Q:Q,""))</f>
        <v/>
      </c>
      <c r="L186" s="5" t="str">
        <f>IF(C186="","-",_xlfn.XLOOKUP(C186,ATIVIDADES!J:J,ATIVIDADES!K:K,"-"))</f>
        <v>-</v>
      </c>
    </row>
    <row r="187" spans="2:12" x14ac:dyDescent="0.25">
      <c r="B187" s="26">
        <v>178</v>
      </c>
      <c r="C187" s="27"/>
      <c r="D187" s="28" t="str">
        <f>IF(C187="","",COUNTIFS(ATIVIDADES!J:J,EMPRESAS!C187,ATIVIDADES!P:P,EMPRESAS!$C$4,ATIVIDADES!AQ:AQ,"sim"))</f>
        <v/>
      </c>
      <c r="E187" s="28" t="str">
        <f>IF(C187="","",COUNTIFS(ATIVIDADES!J:J,EMPRESAS!C187,ATIVIDADES!P:P,EMPRESAS!$C$4,ATIVIDADES!AQ:AQ,"não"))</f>
        <v/>
      </c>
      <c r="F187" s="28">
        <f>_xlfn.XLOOKUP(C187,BASE_AGENDOR[Empresa relacionada],BASE_AGENDOR[Categoria],"")</f>
        <v>0</v>
      </c>
      <c r="G187" s="26" t="str">
        <f ca="1">IF(COUNTIFS(back!G:G,EMPRESAS!C187)=0,"","Sim")</f>
        <v/>
      </c>
      <c r="H187" s="28" t="str">
        <f ca="1">IF(COUNTIFS(back!H:H,EMPRESAS!C187)=0,"","Sim")</f>
        <v/>
      </c>
      <c r="I187" s="28" t="str">
        <f ca="1">IF(COUNTIFS(back!I:I,EMPRESAS!C187)=0,"","Sim")</f>
        <v/>
      </c>
      <c r="J187" s="28" t="str">
        <f>IF(C187="","",_xlfn.XLOOKUP(C187,NEGOCIOS!D:D,NEGOCIOS!N:N))</f>
        <v/>
      </c>
      <c r="K187" s="28" t="str">
        <f>IF(_xlfn.XLOOKUP(C187,NEGOCIOS!D:D,NEGOCIOS!Q:Q,"")=0,"",_xlfn.XLOOKUP(C187,NEGOCIOS!D:D,NEGOCIOS!Q:Q,""))</f>
        <v/>
      </c>
      <c r="L187" s="29" t="str">
        <f>IF(C187="","-",_xlfn.XLOOKUP(C187,ATIVIDADES!J:J,ATIVIDADES!K:K,"-"))</f>
        <v>-</v>
      </c>
    </row>
    <row r="188" spans="2:12" x14ac:dyDescent="0.25">
      <c r="B188" s="3">
        <v>179</v>
      </c>
      <c r="C188" s="14"/>
      <c r="D188" s="4" t="str">
        <f>IF(C188="","",COUNTIFS(ATIVIDADES!J:J,EMPRESAS!C188,ATIVIDADES!P:P,EMPRESAS!$C$4,ATIVIDADES!AQ:AQ,"sim"))</f>
        <v/>
      </c>
      <c r="E188" s="4" t="str">
        <f>IF(C188="","",COUNTIFS(ATIVIDADES!J:J,EMPRESAS!C188,ATIVIDADES!P:P,EMPRESAS!$C$4,ATIVIDADES!AQ:AQ,"não"))</f>
        <v/>
      </c>
      <c r="F188" s="4">
        <f>_xlfn.XLOOKUP(C188,BASE_AGENDOR[Empresa relacionada],BASE_AGENDOR[Categoria],"")</f>
        <v>0</v>
      </c>
      <c r="G188" s="3" t="str">
        <f ca="1">IF(COUNTIFS(back!G:G,EMPRESAS!C188)=0,"","Sim")</f>
        <v/>
      </c>
      <c r="H188" s="4" t="str">
        <f ca="1">IF(COUNTIFS(back!H:H,EMPRESAS!C188)=0,"","Sim")</f>
        <v/>
      </c>
      <c r="I188" s="4" t="str">
        <f ca="1">IF(COUNTIFS(back!I:I,EMPRESAS!C188)=0,"","Sim")</f>
        <v/>
      </c>
      <c r="J188" s="4" t="str">
        <f>IF(C188="","",_xlfn.XLOOKUP(C188,NEGOCIOS!D:D,NEGOCIOS!N:N))</f>
        <v/>
      </c>
      <c r="K188" s="4" t="str">
        <f>IF(_xlfn.XLOOKUP(C188,NEGOCIOS!D:D,NEGOCIOS!Q:Q,"")=0,"",_xlfn.XLOOKUP(C188,NEGOCIOS!D:D,NEGOCIOS!Q:Q,""))</f>
        <v/>
      </c>
      <c r="L188" s="5" t="str">
        <f>IF(C188="","-",_xlfn.XLOOKUP(C188,ATIVIDADES!J:J,ATIVIDADES!K:K,"-"))</f>
        <v>-</v>
      </c>
    </row>
    <row r="189" spans="2:12" x14ac:dyDescent="0.25">
      <c r="B189" s="26">
        <v>180</v>
      </c>
      <c r="C189" s="27"/>
      <c r="D189" s="28" t="str">
        <f>IF(C189="","",COUNTIFS(ATIVIDADES!J:J,EMPRESAS!C189,ATIVIDADES!P:P,EMPRESAS!$C$4,ATIVIDADES!AQ:AQ,"sim"))</f>
        <v/>
      </c>
      <c r="E189" s="28" t="str">
        <f>IF(C189="","",COUNTIFS(ATIVIDADES!J:J,EMPRESAS!C189,ATIVIDADES!P:P,EMPRESAS!$C$4,ATIVIDADES!AQ:AQ,"não"))</f>
        <v/>
      </c>
      <c r="F189" s="28">
        <f>_xlfn.XLOOKUP(C189,BASE_AGENDOR[Empresa relacionada],BASE_AGENDOR[Categoria],"")</f>
        <v>0</v>
      </c>
      <c r="G189" s="26" t="str">
        <f ca="1">IF(COUNTIFS(back!G:G,EMPRESAS!C189)=0,"","Sim")</f>
        <v/>
      </c>
      <c r="H189" s="28" t="str">
        <f ca="1">IF(COUNTIFS(back!H:H,EMPRESAS!C189)=0,"","Sim")</f>
        <v/>
      </c>
      <c r="I189" s="28" t="str">
        <f ca="1">IF(COUNTIFS(back!I:I,EMPRESAS!C189)=0,"","Sim")</f>
        <v/>
      </c>
      <c r="J189" s="28" t="str">
        <f>IF(C189="","",_xlfn.XLOOKUP(C189,NEGOCIOS!D:D,NEGOCIOS!N:N))</f>
        <v/>
      </c>
      <c r="K189" s="28" t="str">
        <f>IF(_xlfn.XLOOKUP(C189,NEGOCIOS!D:D,NEGOCIOS!Q:Q,"")=0,"",_xlfn.XLOOKUP(C189,NEGOCIOS!D:D,NEGOCIOS!Q:Q,""))</f>
        <v/>
      </c>
      <c r="L189" s="29" t="str">
        <f>IF(C189="","-",_xlfn.XLOOKUP(C189,ATIVIDADES!J:J,ATIVIDADES!K:K,"-"))</f>
        <v>-</v>
      </c>
    </row>
    <row r="190" spans="2:12" x14ac:dyDescent="0.25">
      <c r="B190" s="3">
        <v>181</v>
      </c>
      <c r="C190" s="14"/>
      <c r="D190" s="4" t="str">
        <f>IF(C190="","",COUNTIFS(ATIVIDADES!J:J,EMPRESAS!C190,ATIVIDADES!P:P,EMPRESAS!$C$4,ATIVIDADES!AQ:AQ,"sim"))</f>
        <v/>
      </c>
      <c r="E190" s="4" t="str">
        <f>IF(C190="","",COUNTIFS(ATIVIDADES!J:J,EMPRESAS!C190,ATIVIDADES!P:P,EMPRESAS!$C$4,ATIVIDADES!AQ:AQ,"não"))</f>
        <v/>
      </c>
      <c r="F190" s="4">
        <f>_xlfn.XLOOKUP(C190,BASE_AGENDOR[Empresa relacionada],BASE_AGENDOR[Categoria],"")</f>
        <v>0</v>
      </c>
      <c r="G190" s="3" t="str">
        <f ca="1">IF(COUNTIFS(back!G:G,EMPRESAS!C190)=0,"","Sim")</f>
        <v/>
      </c>
      <c r="H190" s="4" t="str">
        <f ca="1">IF(COUNTIFS(back!H:H,EMPRESAS!C190)=0,"","Sim")</f>
        <v/>
      </c>
      <c r="I190" s="4" t="str">
        <f ca="1">IF(COUNTIFS(back!I:I,EMPRESAS!C190)=0,"","Sim")</f>
        <v/>
      </c>
      <c r="J190" s="4" t="str">
        <f>IF(C190="","",_xlfn.XLOOKUP(C190,NEGOCIOS!D:D,NEGOCIOS!N:N))</f>
        <v/>
      </c>
      <c r="K190" s="4" t="str">
        <f>IF(_xlfn.XLOOKUP(C190,NEGOCIOS!D:D,NEGOCIOS!Q:Q,"")=0,"",_xlfn.XLOOKUP(C190,NEGOCIOS!D:D,NEGOCIOS!Q:Q,""))</f>
        <v/>
      </c>
      <c r="L190" s="5" t="str">
        <f>IF(C190="","-",_xlfn.XLOOKUP(C190,ATIVIDADES!J:J,ATIVIDADES!K:K,"-"))</f>
        <v>-</v>
      </c>
    </row>
    <row r="191" spans="2:12" x14ac:dyDescent="0.25">
      <c r="B191" s="26">
        <v>182</v>
      </c>
      <c r="C191" s="27"/>
      <c r="D191" s="28" t="str">
        <f>IF(C191="","",COUNTIFS(ATIVIDADES!J:J,EMPRESAS!C191,ATIVIDADES!P:P,EMPRESAS!$C$4,ATIVIDADES!AQ:AQ,"sim"))</f>
        <v/>
      </c>
      <c r="E191" s="28" t="str">
        <f>IF(C191="","",COUNTIFS(ATIVIDADES!J:J,EMPRESAS!C191,ATIVIDADES!P:P,EMPRESAS!$C$4,ATIVIDADES!AQ:AQ,"não"))</f>
        <v/>
      </c>
      <c r="F191" s="28">
        <f>_xlfn.XLOOKUP(C191,BASE_AGENDOR[Empresa relacionada],BASE_AGENDOR[Categoria],"")</f>
        <v>0</v>
      </c>
      <c r="G191" s="26" t="str">
        <f ca="1">IF(COUNTIFS(back!G:G,EMPRESAS!C191)=0,"","Sim")</f>
        <v/>
      </c>
      <c r="H191" s="28" t="str">
        <f ca="1">IF(COUNTIFS(back!H:H,EMPRESAS!C191)=0,"","Sim")</f>
        <v/>
      </c>
      <c r="I191" s="28" t="str">
        <f ca="1">IF(COUNTIFS(back!I:I,EMPRESAS!C191)=0,"","Sim")</f>
        <v/>
      </c>
      <c r="J191" s="28" t="str">
        <f>IF(C191="","",_xlfn.XLOOKUP(C191,NEGOCIOS!D:D,NEGOCIOS!N:N))</f>
        <v/>
      </c>
      <c r="K191" s="28" t="str">
        <f>IF(_xlfn.XLOOKUP(C191,NEGOCIOS!D:D,NEGOCIOS!Q:Q,"")=0,"",_xlfn.XLOOKUP(C191,NEGOCIOS!D:D,NEGOCIOS!Q:Q,""))</f>
        <v/>
      </c>
      <c r="L191" s="29" t="str">
        <f>IF(C191="","-",_xlfn.XLOOKUP(C191,ATIVIDADES!J:J,ATIVIDADES!K:K,"-"))</f>
        <v>-</v>
      </c>
    </row>
    <row r="192" spans="2:12" x14ac:dyDescent="0.25">
      <c r="B192" s="3">
        <v>183</v>
      </c>
      <c r="C192" s="14"/>
      <c r="D192" s="4" t="str">
        <f>IF(C192="","",COUNTIFS(ATIVIDADES!J:J,EMPRESAS!C192,ATIVIDADES!P:P,EMPRESAS!$C$4,ATIVIDADES!AQ:AQ,"sim"))</f>
        <v/>
      </c>
      <c r="E192" s="4" t="str">
        <f>IF(C192="","",COUNTIFS(ATIVIDADES!J:J,EMPRESAS!C192,ATIVIDADES!P:P,EMPRESAS!$C$4,ATIVIDADES!AQ:AQ,"não"))</f>
        <v/>
      </c>
      <c r="F192" s="4">
        <f>_xlfn.XLOOKUP(C192,BASE_AGENDOR[Empresa relacionada],BASE_AGENDOR[Categoria],"")</f>
        <v>0</v>
      </c>
      <c r="G192" s="3" t="str">
        <f ca="1">IF(COUNTIFS(back!G:G,EMPRESAS!C192)=0,"","Sim")</f>
        <v/>
      </c>
      <c r="H192" s="4" t="str">
        <f ca="1">IF(COUNTIFS(back!H:H,EMPRESAS!C192)=0,"","Sim")</f>
        <v/>
      </c>
      <c r="I192" s="4" t="str">
        <f ca="1">IF(COUNTIFS(back!I:I,EMPRESAS!C192)=0,"","Sim")</f>
        <v/>
      </c>
      <c r="J192" s="4" t="str">
        <f>IF(C192="","",_xlfn.XLOOKUP(C192,NEGOCIOS!D:D,NEGOCIOS!N:N))</f>
        <v/>
      </c>
      <c r="K192" s="4" t="str">
        <f>IF(_xlfn.XLOOKUP(C192,NEGOCIOS!D:D,NEGOCIOS!Q:Q,"")=0,"",_xlfn.XLOOKUP(C192,NEGOCIOS!D:D,NEGOCIOS!Q:Q,""))</f>
        <v/>
      </c>
      <c r="L192" s="5" t="str">
        <f>IF(C192="","-",_xlfn.XLOOKUP(C192,ATIVIDADES!J:J,ATIVIDADES!K:K,"-"))</f>
        <v>-</v>
      </c>
    </row>
    <row r="193" spans="2:12" x14ac:dyDescent="0.25">
      <c r="B193" s="26">
        <v>184</v>
      </c>
      <c r="C193" s="27"/>
      <c r="D193" s="28" t="str">
        <f>IF(C193="","",COUNTIFS(ATIVIDADES!J:J,EMPRESAS!C193,ATIVIDADES!P:P,EMPRESAS!$C$4,ATIVIDADES!AQ:AQ,"sim"))</f>
        <v/>
      </c>
      <c r="E193" s="28" t="str">
        <f>IF(C193="","",COUNTIFS(ATIVIDADES!J:J,EMPRESAS!C193,ATIVIDADES!P:P,EMPRESAS!$C$4,ATIVIDADES!AQ:AQ,"não"))</f>
        <v/>
      </c>
      <c r="F193" s="28">
        <f>_xlfn.XLOOKUP(C193,BASE_AGENDOR[Empresa relacionada],BASE_AGENDOR[Categoria],"")</f>
        <v>0</v>
      </c>
      <c r="G193" s="26" t="str">
        <f ca="1">IF(COUNTIFS(back!G:G,EMPRESAS!C193)=0,"","Sim")</f>
        <v/>
      </c>
      <c r="H193" s="28" t="str">
        <f ca="1">IF(COUNTIFS(back!H:H,EMPRESAS!C193)=0,"","Sim")</f>
        <v/>
      </c>
      <c r="I193" s="28" t="str">
        <f ca="1">IF(COUNTIFS(back!I:I,EMPRESAS!C193)=0,"","Sim")</f>
        <v/>
      </c>
      <c r="J193" s="28" t="str">
        <f>IF(C193="","",_xlfn.XLOOKUP(C193,NEGOCIOS!D:D,NEGOCIOS!N:N))</f>
        <v/>
      </c>
      <c r="K193" s="28" t="str">
        <f>IF(_xlfn.XLOOKUP(C193,NEGOCIOS!D:D,NEGOCIOS!Q:Q,"")=0,"",_xlfn.XLOOKUP(C193,NEGOCIOS!D:D,NEGOCIOS!Q:Q,""))</f>
        <v/>
      </c>
      <c r="L193" s="29" t="str">
        <f>IF(C193="","-",_xlfn.XLOOKUP(C193,ATIVIDADES!J:J,ATIVIDADES!K:K,"-"))</f>
        <v>-</v>
      </c>
    </row>
    <row r="194" spans="2:12" x14ac:dyDescent="0.25">
      <c r="B194" s="3">
        <v>185</v>
      </c>
      <c r="C194" s="14"/>
      <c r="D194" s="4" t="str">
        <f>IF(C194="","",COUNTIFS(ATIVIDADES!J:J,EMPRESAS!C194,ATIVIDADES!P:P,EMPRESAS!$C$4,ATIVIDADES!AQ:AQ,"sim"))</f>
        <v/>
      </c>
      <c r="E194" s="4" t="str">
        <f>IF(C194="","",COUNTIFS(ATIVIDADES!J:J,EMPRESAS!C194,ATIVIDADES!P:P,EMPRESAS!$C$4,ATIVIDADES!AQ:AQ,"não"))</f>
        <v/>
      </c>
      <c r="F194" s="4">
        <f>_xlfn.XLOOKUP(C194,BASE_AGENDOR[Empresa relacionada],BASE_AGENDOR[Categoria],"")</f>
        <v>0</v>
      </c>
      <c r="G194" s="3" t="str">
        <f ca="1">IF(COUNTIFS(back!G:G,EMPRESAS!C194)=0,"","Sim")</f>
        <v/>
      </c>
      <c r="H194" s="4" t="str">
        <f ca="1">IF(COUNTIFS(back!H:H,EMPRESAS!C194)=0,"","Sim")</f>
        <v/>
      </c>
      <c r="I194" s="4" t="str">
        <f ca="1">IF(COUNTIFS(back!I:I,EMPRESAS!C194)=0,"","Sim")</f>
        <v/>
      </c>
      <c r="J194" s="4" t="str">
        <f>IF(C194="","",_xlfn.XLOOKUP(C194,NEGOCIOS!D:D,NEGOCIOS!N:N))</f>
        <v/>
      </c>
      <c r="K194" s="4" t="str">
        <f>IF(_xlfn.XLOOKUP(C194,NEGOCIOS!D:D,NEGOCIOS!Q:Q,"")=0,"",_xlfn.XLOOKUP(C194,NEGOCIOS!D:D,NEGOCIOS!Q:Q,""))</f>
        <v/>
      </c>
      <c r="L194" s="5" t="str">
        <f>IF(C194="","-",_xlfn.XLOOKUP(C194,ATIVIDADES!J:J,ATIVIDADES!K:K,"-"))</f>
        <v>-</v>
      </c>
    </row>
    <row r="195" spans="2:12" x14ac:dyDescent="0.25">
      <c r="B195" s="26">
        <v>186</v>
      </c>
      <c r="C195" s="27"/>
      <c r="D195" s="28" t="str">
        <f>IF(C195="","",COUNTIFS(ATIVIDADES!J:J,EMPRESAS!C195,ATIVIDADES!P:P,EMPRESAS!$C$4,ATIVIDADES!AQ:AQ,"sim"))</f>
        <v/>
      </c>
      <c r="E195" s="28" t="str">
        <f>IF(C195="","",COUNTIFS(ATIVIDADES!J:J,EMPRESAS!C195,ATIVIDADES!P:P,EMPRESAS!$C$4,ATIVIDADES!AQ:AQ,"não"))</f>
        <v/>
      </c>
      <c r="F195" s="28">
        <f>_xlfn.XLOOKUP(C195,BASE_AGENDOR[Empresa relacionada],BASE_AGENDOR[Categoria],"")</f>
        <v>0</v>
      </c>
      <c r="G195" s="26" t="str">
        <f ca="1">IF(COUNTIFS(back!G:G,EMPRESAS!C195)=0,"","Sim")</f>
        <v/>
      </c>
      <c r="H195" s="28" t="str">
        <f ca="1">IF(COUNTIFS(back!H:H,EMPRESAS!C195)=0,"","Sim")</f>
        <v/>
      </c>
      <c r="I195" s="28" t="str">
        <f ca="1">IF(COUNTIFS(back!I:I,EMPRESAS!C195)=0,"","Sim")</f>
        <v/>
      </c>
      <c r="J195" s="28" t="str">
        <f>IF(C195="","",_xlfn.XLOOKUP(C195,NEGOCIOS!D:D,NEGOCIOS!N:N))</f>
        <v/>
      </c>
      <c r="K195" s="28" t="str">
        <f>IF(_xlfn.XLOOKUP(C195,NEGOCIOS!D:D,NEGOCIOS!Q:Q,"")=0,"",_xlfn.XLOOKUP(C195,NEGOCIOS!D:D,NEGOCIOS!Q:Q,""))</f>
        <v/>
      </c>
      <c r="L195" s="29" t="str">
        <f>IF(C195="","-",_xlfn.XLOOKUP(C195,ATIVIDADES!J:J,ATIVIDADES!K:K,"-"))</f>
        <v>-</v>
      </c>
    </row>
    <row r="196" spans="2:12" x14ac:dyDescent="0.25">
      <c r="B196" s="3">
        <v>187</v>
      </c>
      <c r="C196" s="14"/>
      <c r="D196" s="4" t="str">
        <f>IF(C196="","",COUNTIFS(ATIVIDADES!J:J,EMPRESAS!C196,ATIVIDADES!P:P,EMPRESAS!$C$4,ATIVIDADES!AQ:AQ,"sim"))</f>
        <v/>
      </c>
      <c r="E196" s="4" t="str">
        <f>IF(C196="","",COUNTIFS(ATIVIDADES!J:J,EMPRESAS!C196,ATIVIDADES!P:P,EMPRESAS!$C$4,ATIVIDADES!AQ:AQ,"não"))</f>
        <v/>
      </c>
      <c r="F196" s="4">
        <f>_xlfn.XLOOKUP(C196,BASE_AGENDOR[Empresa relacionada],BASE_AGENDOR[Categoria],"")</f>
        <v>0</v>
      </c>
      <c r="G196" s="3" t="str">
        <f ca="1">IF(COUNTIFS(back!G:G,EMPRESAS!C196)=0,"","Sim")</f>
        <v/>
      </c>
      <c r="H196" s="4" t="str">
        <f ca="1">IF(COUNTIFS(back!H:H,EMPRESAS!C196)=0,"","Sim")</f>
        <v/>
      </c>
      <c r="I196" s="4" t="str">
        <f ca="1">IF(COUNTIFS(back!I:I,EMPRESAS!C196)=0,"","Sim")</f>
        <v/>
      </c>
      <c r="J196" s="4" t="str">
        <f>IF(C196="","",_xlfn.XLOOKUP(C196,NEGOCIOS!D:D,NEGOCIOS!N:N))</f>
        <v/>
      </c>
      <c r="K196" s="4" t="str">
        <f>IF(_xlfn.XLOOKUP(C196,NEGOCIOS!D:D,NEGOCIOS!Q:Q,"")=0,"",_xlfn.XLOOKUP(C196,NEGOCIOS!D:D,NEGOCIOS!Q:Q,""))</f>
        <v/>
      </c>
      <c r="L196" s="5" t="str">
        <f>IF(C196="","-",_xlfn.XLOOKUP(C196,ATIVIDADES!J:J,ATIVIDADES!K:K,"-"))</f>
        <v>-</v>
      </c>
    </row>
    <row r="197" spans="2:12" x14ac:dyDescent="0.25">
      <c r="B197" s="26">
        <v>188</v>
      </c>
      <c r="C197" s="27"/>
      <c r="D197" s="28" t="str">
        <f>IF(C197="","",COUNTIFS(ATIVIDADES!J:J,EMPRESAS!C197,ATIVIDADES!P:P,EMPRESAS!$C$4,ATIVIDADES!AQ:AQ,"sim"))</f>
        <v/>
      </c>
      <c r="E197" s="28" t="str">
        <f>IF(C197="","",COUNTIFS(ATIVIDADES!J:J,EMPRESAS!C197,ATIVIDADES!P:P,EMPRESAS!$C$4,ATIVIDADES!AQ:AQ,"não"))</f>
        <v/>
      </c>
      <c r="F197" s="28">
        <f>_xlfn.XLOOKUP(C197,BASE_AGENDOR[Empresa relacionada],BASE_AGENDOR[Categoria],"")</f>
        <v>0</v>
      </c>
      <c r="G197" s="26" t="str">
        <f ca="1">IF(COUNTIFS(back!G:G,EMPRESAS!C197)=0,"","Sim")</f>
        <v/>
      </c>
      <c r="H197" s="28" t="str">
        <f ca="1">IF(COUNTIFS(back!H:H,EMPRESAS!C197)=0,"","Sim")</f>
        <v/>
      </c>
      <c r="I197" s="28" t="str">
        <f ca="1">IF(COUNTIFS(back!I:I,EMPRESAS!C197)=0,"","Sim")</f>
        <v/>
      </c>
      <c r="J197" s="28" t="str">
        <f>IF(C197="","",_xlfn.XLOOKUP(C197,NEGOCIOS!D:D,NEGOCIOS!N:N))</f>
        <v/>
      </c>
      <c r="K197" s="28" t="str">
        <f>IF(_xlfn.XLOOKUP(C197,NEGOCIOS!D:D,NEGOCIOS!Q:Q,"")=0,"",_xlfn.XLOOKUP(C197,NEGOCIOS!D:D,NEGOCIOS!Q:Q,""))</f>
        <v/>
      </c>
      <c r="L197" s="29" t="str">
        <f>IF(C197="","-",_xlfn.XLOOKUP(C197,ATIVIDADES!J:J,ATIVIDADES!K:K,"-"))</f>
        <v>-</v>
      </c>
    </row>
    <row r="198" spans="2:12" x14ac:dyDescent="0.25">
      <c r="B198" s="3">
        <v>189</v>
      </c>
      <c r="C198" s="14"/>
      <c r="D198" s="4" t="str">
        <f>IF(C198="","",COUNTIFS(ATIVIDADES!J:J,EMPRESAS!C198,ATIVIDADES!P:P,EMPRESAS!$C$4,ATIVIDADES!AQ:AQ,"sim"))</f>
        <v/>
      </c>
      <c r="E198" s="4" t="str">
        <f>IF(C198="","",COUNTIFS(ATIVIDADES!J:J,EMPRESAS!C198,ATIVIDADES!P:P,EMPRESAS!$C$4,ATIVIDADES!AQ:AQ,"não"))</f>
        <v/>
      </c>
      <c r="F198" s="4">
        <f>_xlfn.XLOOKUP(C198,BASE_AGENDOR[Empresa relacionada],BASE_AGENDOR[Categoria],"")</f>
        <v>0</v>
      </c>
      <c r="G198" s="3" t="str">
        <f ca="1">IF(COUNTIFS(back!G:G,EMPRESAS!C198)=0,"","Sim")</f>
        <v/>
      </c>
      <c r="H198" s="4" t="str">
        <f ca="1">IF(COUNTIFS(back!H:H,EMPRESAS!C198)=0,"","Sim")</f>
        <v/>
      </c>
      <c r="I198" s="4" t="str">
        <f ca="1">IF(COUNTIFS(back!I:I,EMPRESAS!C198)=0,"","Sim")</f>
        <v/>
      </c>
      <c r="J198" s="4" t="str">
        <f>IF(C198="","",_xlfn.XLOOKUP(C198,NEGOCIOS!D:D,NEGOCIOS!N:N))</f>
        <v/>
      </c>
      <c r="K198" s="4" t="str">
        <f>IF(_xlfn.XLOOKUP(C198,NEGOCIOS!D:D,NEGOCIOS!Q:Q,"")=0,"",_xlfn.XLOOKUP(C198,NEGOCIOS!D:D,NEGOCIOS!Q:Q,""))</f>
        <v/>
      </c>
      <c r="L198" s="5" t="str">
        <f>IF(C198="","-",_xlfn.XLOOKUP(C198,ATIVIDADES!J:J,ATIVIDADES!K:K,"-"))</f>
        <v>-</v>
      </c>
    </row>
    <row r="199" spans="2:12" x14ac:dyDescent="0.25">
      <c r="B199" s="26">
        <v>190</v>
      </c>
      <c r="C199" s="27"/>
      <c r="D199" s="28" t="str">
        <f>IF(C199="","",COUNTIFS(ATIVIDADES!J:J,EMPRESAS!C199,ATIVIDADES!P:P,EMPRESAS!$C$4,ATIVIDADES!AQ:AQ,"sim"))</f>
        <v/>
      </c>
      <c r="E199" s="28" t="str">
        <f>IF(C199="","",COUNTIFS(ATIVIDADES!J:J,EMPRESAS!C199,ATIVIDADES!P:P,EMPRESAS!$C$4,ATIVIDADES!AQ:AQ,"não"))</f>
        <v/>
      </c>
      <c r="F199" s="28">
        <f>_xlfn.XLOOKUP(C199,BASE_AGENDOR[Empresa relacionada],BASE_AGENDOR[Categoria],"")</f>
        <v>0</v>
      </c>
      <c r="G199" s="26" t="str">
        <f ca="1">IF(COUNTIFS(back!G:G,EMPRESAS!C199)=0,"","Sim")</f>
        <v/>
      </c>
      <c r="H199" s="28" t="str">
        <f ca="1">IF(COUNTIFS(back!H:H,EMPRESAS!C199)=0,"","Sim")</f>
        <v/>
      </c>
      <c r="I199" s="28" t="str">
        <f ca="1">IF(COUNTIFS(back!I:I,EMPRESAS!C199)=0,"","Sim")</f>
        <v/>
      </c>
      <c r="J199" s="28" t="str">
        <f>IF(C199="","",_xlfn.XLOOKUP(C199,NEGOCIOS!D:D,NEGOCIOS!N:N))</f>
        <v/>
      </c>
      <c r="K199" s="28" t="str">
        <f>IF(_xlfn.XLOOKUP(C199,NEGOCIOS!D:D,NEGOCIOS!Q:Q,"")=0,"",_xlfn.XLOOKUP(C199,NEGOCIOS!D:D,NEGOCIOS!Q:Q,""))</f>
        <v/>
      </c>
      <c r="L199" s="29" t="str">
        <f>IF(C199="","-",_xlfn.XLOOKUP(C199,ATIVIDADES!J:J,ATIVIDADES!K:K,"-"))</f>
        <v>-</v>
      </c>
    </row>
    <row r="200" spans="2:12" x14ac:dyDescent="0.25">
      <c r="B200" s="3">
        <v>191</v>
      </c>
      <c r="C200" s="14"/>
      <c r="D200" s="4" t="str">
        <f>IF(C200="","",COUNTIFS(ATIVIDADES!J:J,EMPRESAS!C200,ATIVIDADES!P:P,EMPRESAS!$C$4,ATIVIDADES!AQ:AQ,"sim"))</f>
        <v/>
      </c>
      <c r="E200" s="4" t="str">
        <f>IF(C200="","",COUNTIFS(ATIVIDADES!J:J,EMPRESAS!C200,ATIVIDADES!P:P,EMPRESAS!$C$4,ATIVIDADES!AQ:AQ,"não"))</f>
        <v/>
      </c>
      <c r="F200" s="4">
        <f>_xlfn.XLOOKUP(C200,BASE_AGENDOR[Empresa relacionada],BASE_AGENDOR[Categoria],"")</f>
        <v>0</v>
      </c>
      <c r="G200" s="3" t="str">
        <f ca="1">IF(COUNTIFS(back!G:G,EMPRESAS!C200)=0,"","Sim")</f>
        <v/>
      </c>
      <c r="H200" s="4" t="str">
        <f ca="1">IF(COUNTIFS(back!H:H,EMPRESAS!C200)=0,"","Sim")</f>
        <v/>
      </c>
      <c r="I200" s="4" t="str">
        <f ca="1">IF(COUNTIFS(back!I:I,EMPRESAS!C200)=0,"","Sim")</f>
        <v/>
      </c>
      <c r="J200" s="4" t="str">
        <f>IF(C200="","",_xlfn.XLOOKUP(C200,NEGOCIOS!D:D,NEGOCIOS!N:N))</f>
        <v/>
      </c>
      <c r="K200" s="4" t="str">
        <f>IF(_xlfn.XLOOKUP(C200,NEGOCIOS!D:D,NEGOCIOS!Q:Q,"")=0,"",_xlfn.XLOOKUP(C200,NEGOCIOS!D:D,NEGOCIOS!Q:Q,""))</f>
        <v/>
      </c>
      <c r="L200" s="5" t="str">
        <f>IF(C200="","-",_xlfn.XLOOKUP(C200,ATIVIDADES!J:J,ATIVIDADES!K:K,"-"))</f>
        <v>-</v>
      </c>
    </row>
    <row r="201" spans="2:12" x14ac:dyDescent="0.25">
      <c r="B201" s="26">
        <v>192</v>
      </c>
      <c r="C201" s="27"/>
      <c r="D201" s="28" t="str">
        <f>IF(C201="","",COUNTIFS(ATIVIDADES!J:J,EMPRESAS!C201,ATIVIDADES!P:P,EMPRESAS!$C$4,ATIVIDADES!AQ:AQ,"sim"))</f>
        <v/>
      </c>
      <c r="E201" s="28" t="str">
        <f>IF(C201="","",COUNTIFS(ATIVIDADES!J:J,EMPRESAS!C201,ATIVIDADES!P:P,EMPRESAS!$C$4,ATIVIDADES!AQ:AQ,"não"))</f>
        <v/>
      </c>
      <c r="F201" s="28">
        <f>_xlfn.XLOOKUP(C201,BASE_AGENDOR[Empresa relacionada],BASE_AGENDOR[Categoria],"")</f>
        <v>0</v>
      </c>
      <c r="G201" s="26" t="str">
        <f ca="1">IF(COUNTIFS(back!G:G,EMPRESAS!C201)=0,"","Sim")</f>
        <v/>
      </c>
      <c r="H201" s="28" t="str">
        <f ca="1">IF(COUNTIFS(back!H:H,EMPRESAS!C201)=0,"","Sim")</f>
        <v/>
      </c>
      <c r="I201" s="28" t="str">
        <f ca="1">IF(COUNTIFS(back!I:I,EMPRESAS!C201)=0,"","Sim")</f>
        <v/>
      </c>
      <c r="J201" s="28" t="str">
        <f>IF(C201="","",_xlfn.XLOOKUP(C201,NEGOCIOS!D:D,NEGOCIOS!N:N))</f>
        <v/>
      </c>
      <c r="K201" s="28" t="str">
        <f>IF(_xlfn.XLOOKUP(C201,NEGOCIOS!D:D,NEGOCIOS!Q:Q,"")=0,"",_xlfn.XLOOKUP(C201,NEGOCIOS!D:D,NEGOCIOS!Q:Q,""))</f>
        <v/>
      </c>
      <c r="L201" s="29" t="str">
        <f>IF(C201="","-",_xlfn.XLOOKUP(C201,ATIVIDADES!J:J,ATIVIDADES!K:K,"-"))</f>
        <v>-</v>
      </c>
    </row>
    <row r="202" spans="2:12" x14ac:dyDescent="0.25">
      <c r="B202" s="3">
        <v>193</v>
      </c>
      <c r="C202" s="14"/>
      <c r="D202" s="4" t="str">
        <f>IF(C202="","",COUNTIFS(ATIVIDADES!J:J,EMPRESAS!C202,ATIVIDADES!P:P,EMPRESAS!$C$4,ATIVIDADES!AQ:AQ,"sim"))</f>
        <v/>
      </c>
      <c r="E202" s="4" t="str">
        <f>IF(C202="","",COUNTIFS(ATIVIDADES!J:J,EMPRESAS!C202,ATIVIDADES!P:P,EMPRESAS!$C$4,ATIVIDADES!AQ:AQ,"não"))</f>
        <v/>
      </c>
      <c r="F202" s="4">
        <f>_xlfn.XLOOKUP(C202,BASE_AGENDOR[Empresa relacionada],BASE_AGENDOR[Categoria],"")</f>
        <v>0</v>
      </c>
      <c r="G202" s="3" t="str">
        <f ca="1">IF(COUNTIFS(back!G:G,EMPRESAS!C202)=0,"","Sim")</f>
        <v/>
      </c>
      <c r="H202" s="4" t="str">
        <f ca="1">IF(COUNTIFS(back!H:H,EMPRESAS!C202)=0,"","Sim")</f>
        <v/>
      </c>
      <c r="I202" s="4" t="str">
        <f ca="1">IF(COUNTIFS(back!I:I,EMPRESAS!C202)=0,"","Sim")</f>
        <v/>
      </c>
      <c r="J202" s="4" t="str">
        <f>IF(C202="","",_xlfn.XLOOKUP(C202,NEGOCIOS!D:D,NEGOCIOS!N:N))</f>
        <v/>
      </c>
      <c r="K202" s="4" t="str">
        <f>IF(_xlfn.XLOOKUP(C202,NEGOCIOS!D:D,NEGOCIOS!Q:Q,"")=0,"",_xlfn.XLOOKUP(C202,NEGOCIOS!D:D,NEGOCIOS!Q:Q,""))</f>
        <v/>
      </c>
      <c r="L202" s="5" t="str">
        <f>IF(C202="","-",_xlfn.XLOOKUP(C202,ATIVIDADES!J:J,ATIVIDADES!K:K,"-"))</f>
        <v>-</v>
      </c>
    </row>
    <row r="203" spans="2:12" x14ac:dyDescent="0.25">
      <c r="B203" s="26">
        <v>194</v>
      </c>
      <c r="C203" s="27"/>
      <c r="D203" s="28" t="str">
        <f>IF(C203="","",COUNTIFS(ATIVIDADES!J:J,EMPRESAS!C203,ATIVIDADES!P:P,EMPRESAS!$C$4,ATIVIDADES!AQ:AQ,"sim"))</f>
        <v/>
      </c>
      <c r="E203" s="28" t="str">
        <f>IF(C203="","",COUNTIFS(ATIVIDADES!J:J,EMPRESAS!C203,ATIVIDADES!P:P,EMPRESAS!$C$4,ATIVIDADES!AQ:AQ,"não"))</f>
        <v/>
      </c>
      <c r="F203" s="28">
        <f>_xlfn.XLOOKUP(C203,BASE_AGENDOR[Empresa relacionada],BASE_AGENDOR[Categoria],"")</f>
        <v>0</v>
      </c>
      <c r="G203" s="26" t="str">
        <f ca="1">IF(COUNTIFS(back!G:G,EMPRESAS!C203)=0,"","Sim")</f>
        <v/>
      </c>
      <c r="H203" s="28" t="str">
        <f ca="1">IF(COUNTIFS(back!H:H,EMPRESAS!C203)=0,"","Sim")</f>
        <v/>
      </c>
      <c r="I203" s="28" t="str">
        <f ca="1">IF(COUNTIFS(back!I:I,EMPRESAS!C203)=0,"","Sim")</f>
        <v/>
      </c>
      <c r="J203" s="28" t="str">
        <f>IF(C203="","",_xlfn.XLOOKUP(C203,NEGOCIOS!D:D,NEGOCIOS!N:N))</f>
        <v/>
      </c>
      <c r="K203" s="28" t="str">
        <f>IF(_xlfn.XLOOKUP(C203,NEGOCIOS!D:D,NEGOCIOS!Q:Q,"")=0,"",_xlfn.XLOOKUP(C203,NEGOCIOS!D:D,NEGOCIOS!Q:Q,""))</f>
        <v/>
      </c>
      <c r="L203" s="29" t="str">
        <f>IF(C203="","-",_xlfn.XLOOKUP(C203,ATIVIDADES!J:J,ATIVIDADES!K:K,"-"))</f>
        <v>-</v>
      </c>
    </row>
    <row r="204" spans="2:12" x14ac:dyDescent="0.25">
      <c r="B204" s="3">
        <v>195</v>
      </c>
      <c r="C204" s="14"/>
      <c r="D204" s="4" t="str">
        <f>IF(C204="","",COUNTIFS(ATIVIDADES!J:J,EMPRESAS!C204,ATIVIDADES!P:P,EMPRESAS!$C$4,ATIVIDADES!AQ:AQ,"sim"))</f>
        <v/>
      </c>
      <c r="E204" s="4" t="str">
        <f>IF(C204="","",COUNTIFS(ATIVIDADES!J:J,EMPRESAS!C204,ATIVIDADES!P:P,EMPRESAS!$C$4,ATIVIDADES!AQ:AQ,"não"))</f>
        <v/>
      </c>
      <c r="F204" s="4">
        <f>_xlfn.XLOOKUP(C204,BASE_AGENDOR[Empresa relacionada],BASE_AGENDOR[Categoria],"")</f>
        <v>0</v>
      </c>
      <c r="G204" s="3" t="str">
        <f ca="1">IF(COUNTIFS(back!G:G,EMPRESAS!C204)=0,"","Sim")</f>
        <v/>
      </c>
      <c r="H204" s="4" t="str">
        <f ca="1">IF(COUNTIFS(back!H:H,EMPRESAS!C204)=0,"","Sim")</f>
        <v/>
      </c>
      <c r="I204" s="4" t="str">
        <f ca="1">IF(COUNTIFS(back!I:I,EMPRESAS!C204)=0,"","Sim")</f>
        <v/>
      </c>
      <c r="J204" s="4" t="str">
        <f>IF(C204="","",_xlfn.XLOOKUP(C204,NEGOCIOS!D:D,NEGOCIOS!N:N))</f>
        <v/>
      </c>
      <c r="K204" s="4" t="str">
        <f>IF(_xlfn.XLOOKUP(C204,NEGOCIOS!D:D,NEGOCIOS!Q:Q,"")=0,"",_xlfn.XLOOKUP(C204,NEGOCIOS!D:D,NEGOCIOS!Q:Q,""))</f>
        <v/>
      </c>
      <c r="L204" s="5" t="str">
        <f>IF(C204="","-",_xlfn.XLOOKUP(C204,ATIVIDADES!J:J,ATIVIDADES!K:K,"-"))</f>
        <v>-</v>
      </c>
    </row>
    <row r="205" spans="2:12" x14ac:dyDescent="0.25">
      <c r="B205" s="26">
        <v>196</v>
      </c>
      <c r="C205" s="27"/>
      <c r="D205" s="28" t="str">
        <f>IF(C205="","",COUNTIFS(ATIVIDADES!J:J,EMPRESAS!C205,ATIVIDADES!P:P,EMPRESAS!$C$4,ATIVIDADES!AQ:AQ,"sim"))</f>
        <v/>
      </c>
      <c r="E205" s="28" t="str">
        <f>IF(C205="","",COUNTIFS(ATIVIDADES!J:J,EMPRESAS!C205,ATIVIDADES!P:P,EMPRESAS!$C$4,ATIVIDADES!AQ:AQ,"não"))</f>
        <v/>
      </c>
      <c r="F205" s="28">
        <f>_xlfn.XLOOKUP(C205,BASE_AGENDOR[Empresa relacionada],BASE_AGENDOR[Categoria],"")</f>
        <v>0</v>
      </c>
      <c r="G205" s="26" t="str">
        <f ca="1">IF(COUNTIFS(back!G:G,EMPRESAS!C205)=0,"","Sim")</f>
        <v/>
      </c>
      <c r="H205" s="28" t="str">
        <f ca="1">IF(COUNTIFS(back!H:H,EMPRESAS!C205)=0,"","Sim")</f>
        <v/>
      </c>
      <c r="I205" s="28" t="str">
        <f ca="1">IF(COUNTIFS(back!I:I,EMPRESAS!C205)=0,"","Sim")</f>
        <v/>
      </c>
      <c r="J205" s="28" t="str">
        <f>IF(C205="","",_xlfn.XLOOKUP(C205,NEGOCIOS!D:D,NEGOCIOS!N:N))</f>
        <v/>
      </c>
      <c r="K205" s="28" t="str">
        <f>IF(_xlfn.XLOOKUP(C205,NEGOCIOS!D:D,NEGOCIOS!Q:Q,"")=0,"",_xlfn.XLOOKUP(C205,NEGOCIOS!D:D,NEGOCIOS!Q:Q,""))</f>
        <v/>
      </c>
      <c r="L205" s="29" t="str">
        <f>IF(C205="","-",_xlfn.XLOOKUP(C205,ATIVIDADES!J:J,ATIVIDADES!K:K,"-"))</f>
        <v>-</v>
      </c>
    </row>
    <row r="206" spans="2:12" x14ac:dyDescent="0.25">
      <c r="B206" s="3">
        <v>197</v>
      </c>
      <c r="C206" s="14"/>
      <c r="D206" s="4" t="str">
        <f>IF(C206="","",COUNTIFS(ATIVIDADES!J:J,EMPRESAS!C206,ATIVIDADES!P:P,EMPRESAS!$C$4,ATIVIDADES!AQ:AQ,"sim"))</f>
        <v/>
      </c>
      <c r="E206" s="4" t="str">
        <f>IF(C206="","",COUNTIFS(ATIVIDADES!J:J,EMPRESAS!C206,ATIVIDADES!P:P,EMPRESAS!$C$4,ATIVIDADES!AQ:AQ,"não"))</f>
        <v/>
      </c>
      <c r="F206" s="4">
        <f>_xlfn.XLOOKUP(C206,BASE_AGENDOR[Empresa relacionada],BASE_AGENDOR[Categoria],"")</f>
        <v>0</v>
      </c>
      <c r="G206" s="3" t="str">
        <f ca="1">IF(COUNTIFS(back!G:G,EMPRESAS!C206)=0,"","Sim")</f>
        <v/>
      </c>
      <c r="H206" s="4" t="str">
        <f ca="1">IF(COUNTIFS(back!H:H,EMPRESAS!C206)=0,"","Sim")</f>
        <v/>
      </c>
      <c r="I206" s="4" t="str">
        <f ca="1">IF(COUNTIFS(back!I:I,EMPRESAS!C206)=0,"","Sim")</f>
        <v/>
      </c>
      <c r="J206" s="4" t="str">
        <f>IF(C206="","",_xlfn.XLOOKUP(C206,NEGOCIOS!D:D,NEGOCIOS!N:N))</f>
        <v/>
      </c>
      <c r="K206" s="4" t="str">
        <f>IF(_xlfn.XLOOKUP(C206,NEGOCIOS!D:D,NEGOCIOS!Q:Q,"")=0,"",_xlfn.XLOOKUP(C206,NEGOCIOS!D:D,NEGOCIOS!Q:Q,""))</f>
        <v/>
      </c>
      <c r="L206" s="5" t="str">
        <f>IF(C206="","-",_xlfn.XLOOKUP(C206,ATIVIDADES!J:J,ATIVIDADES!K:K,"-"))</f>
        <v>-</v>
      </c>
    </row>
    <row r="207" spans="2:12" x14ac:dyDescent="0.25">
      <c r="B207" s="26">
        <v>198</v>
      </c>
      <c r="C207" s="27"/>
      <c r="D207" s="28" t="str">
        <f>IF(C207="","",COUNTIFS(ATIVIDADES!J:J,EMPRESAS!C207,ATIVIDADES!P:P,EMPRESAS!$C$4,ATIVIDADES!AQ:AQ,"sim"))</f>
        <v/>
      </c>
      <c r="E207" s="28" t="str">
        <f>IF(C207="","",COUNTIFS(ATIVIDADES!J:J,EMPRESAS!C207,ATIVIDADES!P:P,EMPRESAS!$C$4,ATIVIDADES!AQ:AQ,"não"))</f>
        <v/>
      </c>
      <c r="F207" s="28">
        <f>_xlfn.XLOOKUP(C207,BASE_AGENDOR[Empresa relacionada],BASE_AGENDOR[Categoria],"")</f>
        <v>0</v>
      </c>
      <c r="G207" s="26" t="str">
        <f ca="1">IF(COUNTIFS(back!G:G,EMPRESAS!C207)=0,"","Sim")</f>
        <v/>
      </c>
      <c r="H207" s="28" t="str">
        <f ca="1">IF(COUNTIFS(back!H:H,EMPRESAS!C207)=0,"","Sim")</f>
        <v/>
      </c>
      <c r="I207" s="28" t="str">
        <f ca="1">IF(COUNTIFS(back!I:I,EMPRESAS!C207)=0,"","Sim")</f>
        <v/>
      </c>
      <c r="J207" s="28" t="str">
        <f>IF(C207="","",_xlfn.XLOOKUP(C207,NEGOCIOS!D:D,NEGOCIOS!N:N))</f>
        <v/>
      </c>
      <c r="K207" s="28" t="str">
        <f>IF(_xlfn.XLOOKUP(C207,NEGOCIOS!D:D,NEGOCIOS!Q:Q,"")=0,"",_xlfn.XLOOKUP(C207,NEGOCIOS!D:D,NEGOCIOS!Q:Q,""))</f>
        <v/>
      </c>
      <c r="L207" s="29" t="str">
        <f>IF(C207="","-",_xlfn.XLOOKUP(C207,ATIVIDADES!J:J,ATIVIDADES!K:K,"-"))</f>
        <v>-</v>
      </c>
    </row>
    <row r="208" spans="2:12" x14ac:dyDescent="0.25">
      <c r="B208" s="3">
        <v>199</v>
      </c>
      <c r="C208" s="14"/>
      <c r="D208" s="4" t="str">
        <f>IF(C208="","",COUNTIFS(ATIVIDADES!J:J,EMPRESAS!C208,ATIVIDADES!P:P,EMPRESAS!$C$4,ATIVIDADES!AQ:AQ,"sim"))</f>
        <v/>
      </c>
      <c r="E208" s="4" t="str">
        <f>IF(C208="","",COUNTIFS(ATIVIDADES!J:J,EMPRESAS!C208,ATIVIDADES!P:P,EMPRESAS!$C$4,ATIVIDADES!AQ:AQ,"não"))</f>
        <v/>
      </c>
      <c r="F208" s="4">
        <f>_xlfn.XLOOKUP(C208,BASE_AGENDOR[Empresa relacionada],BASE_AGENDOR[Categoria],"")</f>
        <v>0</v>
      </c>
      <c r="G208" s="3" t="str">
        <f ca="1">IF(COUNTIFS(back!G:G,EMPRESAS!C208)=0,"","Sim")</f>
        <v/>
      </c>
      <c r="H208" s="4" t="str">
        <f ca="1">IF(COUNTIFS(back!H:H,EMPRESAS!C208)=0,"","Sim")</f>
        <v/>
      </c>
      <c r="I208" s="4" t="str">
        <f ca="1">IF(COUNTIFS(back!I:I,EMPRESAS!C208)=0,"","Sim")</f>
        <v/>
      </c>
      <c r="J208" s="4" t="str">
        <f>IF(C208="","",_xlfn.XLOOKUP(C208,NEGOCIOS!D:D,NEGOCIOS!N:N))</f>
        <v/>
      </c>
      <c r="K208" s="4" t="str">
        <f>IF(_xlfn.XLOOKUP(C208,NEGOCIOS!D:D,NEGOCIOS!Q:Q,"")=0,"",_xlfn.XLOOKUP(C208,NEGOCIOS!D:D,NEGOCIOS!Q:Q,""))</f>
        <v/>
      </c>
      <c r="L208" s="5" t="str">
        <f>IF(C208="","-",_xlfn.XLOOKUP(C208,ATIVIDADES!J:J,ATIVIDADES!K:K,"-"))</f>
        <v>-</v>
      </c>
    </row>
    <row r="209" spans="2:12" x14ac:dyDescent="0.25">
      <c r="B209" s="26">
        <v>200</v>
      </c>
      <c r="C209" s="27"/>
      <c r="D209" s="28" t="str">
        <f>IF(C209="","",COUNTIFS(ATIVIDADES!J:J,EMPRESAS!C209,ATIVIDADES!P:P,EMPRESAS!$C$4,ATIVIDADES!AQ:AQ,"sim"))</f>
        <v/>
      </c>
      <c r="E209" s="28" t="str">
        <f>IF(C209="","",COUNTIFS(ATIVIDADES!J:J,EMPRESAS!C209,ATIVIDADES!P:P,EMPRESAS!$C$4,ATIVIDADES!AQ:AQ,"não"))</f>
        <v/>
      </c>
      <c r="F209" s="28">
        <f>_xlfn.XLOOKUP(C209,BASE_AGENDOR[Empresa relacionada],BASE_AGENDOR[Categoria],"")</f>
        <v>0</v>
      </c>
      <c r="G209" s="26" t="str">
        <f ca="1">IF(COUNTIFS(back!G:G,EMPRESAS!C209)=0,"","Sim")</f>
        <v/>
      </c>
      <c r="H209" s="28" t="str">
        <f ca="1">IF(COUNTIFS(back!H:H,EMPRESAS!C209)=0,"","Sim")</f>
        <v/>
      </c>
      <c r="I209" s="28" t="str">
        <f ca="1">IF(COUNTIFS(back!I:I,EMPRESAS!C209)=0,"","Sim")</f>
        <v/>
      </c>
      <c r="J209" s="28" t="str">
        <f>IF(C209="","",_xlfn.XLOOKUP(C209,NEGOCIOS!D:D,NEGOCIOS!N:N))</f>
        <v/>
      </c>
      <c r="K209" s="28" t="str">
        <f>IF(_xlfn.XLOOKUP(C209,NEGOCIOS!D:D,NEGOCIOS!Q:Q,"")=0,"",_xlfn.XLOOKUP(C209,NEGOCIOS!D:D,NEGOCIOS!Q:Q,""))</f>
        <v/>
      </c>
      <c r="L209" s="29" t="str">
        <f>IF(C209="","-",_xlfn.XLOOKUP(C209,ATIVIDADES!J:J,ATIVIDADES!K:K,"-"))</f>
        <v>-</v>
      </c>
    </row>
    <row r="210" spans="2:12" x14ac:dyDescent="0.25">
      <c r="I210" s="4" t="str">
        <f ca="1">IF(COUNTIFS(back!I:I,EMPRESAS!C210)=0,"","Sim")</f>
        <v/>
      </c>
      <c r="J210" s="4" t="str">
        <f>IF(C210="","",_xlfn.XLOOKUP(C210,NEGOCIOS!D:D,NEGOCIOS!N:N))</f>
        <v/>
      </c>
      <c r="K210" s="4" t="str">
        <f>IF(_xlfn.XLOOKUP(C210,NEGOCIOS!D:D,NEGOCIOS!Q:Q,"")=0,"",_xlfn.XLOOKUP(C210,NEGOCIOS!D:D,NEGOCIOS!Q:Q,""))</f>
        <v/>
      </c>
      <c r="L210" s="5" t="str">
        <f>IF(C210="","-",_xlfn.XLOOKUP(C210,ATIVIDADES!J:J,ATIVIDADES!K:K,"-"))</f>
        <v>-</v>
      </c>
    </row>
    <row r="211" spans="2:12" x14ac:dyDescent="0.25">
      <c r="I211" s="4" t="str">
        <f ca="1">IF(COUNTIFS(back!I:I,EMPRESAS!C211)=0,"","Sim")</f>
        <v/>
      </c>
      <c r="J211" s="4" t="str">
        <f>IF(C211="","",_xlfn.XLOOKUP(C211,NEGOCIOS!D:D,NEGOCIOS!N:N))</f>
        <v/>
      </c>
      <c r="K211" s="4" t="str">
        <f>IF(_xlfn.XLOOKUP(C211,NEGOCIOS!D:D,NEGOCIOS!Q:Q,"")=0,"",_xlfn.XLOOKUP(C211,NEGOCIOS!D:D,NEGOCIOS!Q:Q,""))</f>
        <v/>
      </c>
      <c r="L211" s="5" t="str">
        <f>IF(C211="","-",_xlfn.XLOOKUP(C211,ATIVIDADES!J:J,ATIVIDADES!K:K,"-"))</f>
        <v>-</v>
      </c>
    </row>
    <row r="212" spans="2:12" x14ac:dyDescent="0.25">
      <c r="I212" s="4" t="str">
        <f ca="1">IF(COUNTIFS(back!I:I,EMPRESAS!C212)=0,"","Sim")</f>
        <v/>
      </c>
      <c r="J212" s="4" t="str">
        <f>IF(C212="","",_xlfn.XLOOKUP(C212,NEGOCIOS!D:D,NEGOCIOS!N:N))</f>
        <v/>
      </c>
      <c r="K212" s="4" t="str">
        <f>IF(_xlfn.XLOOKUP(C212,NEGOCIOS!D:D,NEGOCIOS!Q:Q,"")=0,"",_xlfn.XLOOKUP(C212,NEGOCIOS!D:D,NEGOCIOS!Q:Q,""))</f>
        <v/>
      </c>
      <c r="L212" s="5" t="str">
        <f>IF(C212="","-",_xlfn.XLOOKUP(C212,ATIVIDADES!J:J,ATIVIDADES!K:K,"-"))</f>
        <v>-</v>
      </c>
    </row>
    <row r="213" spans="2:12" x14ac:dyDescent="0.25">
      <c r="I213" s="4" t="str">
        <f ca="1">IF(COUNTIFS(back!I:I,EMPRESAS!C213)=0,"","Sim")</f>
        <v/>
      </c>
      <c r="J213" s="4" t="str">
        <f>IF(C213="","",_xlfn.XLOOKUP(C213,NEGOCIOS!D:D,NEGOCIOS!N:N))</f>
        <v/>
      </c>
      <c r="K213" s="4" t="str">
        <f>IF(_xlfn.XLOOKUP(C213,NEGOCIOS!D:D,NEGOCIOS!Q:Q,"")=0,"",_xlfn.XLOOKUP(C213,NEGOCIOS!D:D,NEGOCIOS!Q:Q,""))</f>
        <v/>
      </c>
      <c r="L213" s="5" t="str">
        <f>IF(C213="","-",_xlfn.XLOOKUP(C213,ATIVIDADES!J:J,ATIVIDADES!K:K,"-"))</f>
        <v>-</v>
      </c>
    </row>
    <row r="214" spans="2:12" x14ac:dyDescent="0.25">
      <c r="I214" s="4" t="str">
        <f ca="1">IF(COUNTIFS(back!I:I,EMPRESAS!C214)=0,"","Sim")</f>
        <v/>
      </c>
      <c r="J214" s="4" t="str">
        <f>IF(C214="","",_xlfn.XLOOKUP(C214,NEGOCIOS!D:D,NEGOCIOS!N:N))</f>
        <v/>
      </c>
      <c r="K214" s="4" t="str">
        <f>IF(_xlfn.XLOOKUP(C214,NEGOCIOS!D:D,NEGOCIOS!Q:Q,"")=0,"",_xlfn.XLOOKUP(C214,NEGOCIOS!D:D,NEGOCIOS!Q:Q,""))</f>
        <v/>
      </c>
      <c r="L214" s="5" t="str">
        <f>IF(C214="","-",_xlfn.XLOOKUP(C214,ATIVIDADES!J:J,ATIVIDADES!K:K,"-"))</f>
        <v>-</v>
      </c>
    </row>
    <row r="215" spans="2:12" x14ac:dyDescent="0.25">
      <c r="I215" s="4" t="str">
        <f ca="1">IF(COUNTIFS(back!I:I,EMPRESAS!C215)=0,"","Sim")</f>
        <v/>
      </c>
      <c r="J215" s="4" t="str">
        <f>IF(C215="","",_xlfn.XLOOKUP(C215,NEGOCIOS!D:D,NEGOCIOS!N:N))</f>
        <v/>
      </c>
      <c r="K215" s="4" t="str">
        <f>IF(_xlfn.XLOOKUP(C215,NEGOCIOS!D:D,NEGOCIOS!Q:Q,"")=0,"",_xlfn.XLOOKUP(C215,NEGOCIOS!D:D,NEGOCIOS!Q:Q,""))</f>
        <v/>
      </c>
      <c r="L215" s="5" t="str">
        <f>IF(C215="","-",_xlfn.XLOOKUP(C215,ATIVIDADES!J:J,ATIVIDADES!K:K,"-"))</f>
        <v>-</v>
      </c>
    </row>
    <row r="216" spans="2:12" x14ac:dyDescent="0.25">
      <c r="I216" s="4" t="str">
        <f ca="1">IF(COUNTIFS(back!I:I,EMPRESAS!C216)=0,"","Sim")</f>
        <v/>
      </c>
      <c r="J216" s="4" t="str">
        <f>IF(C216="","",_xlfn.XLOOKUP(C216,NEGOCIOS!D:D,NEGOCIOS!N:N))</f>
        <v/>
      </c>
      <c r="K216" s="4" t="str">
        <f>IF(_xlfn.XLOOKUP(C216,NEGOCIOS!D:D,NEGOCIOS!Q:Q,"")=0,"",_xlfn.XLOOKUP(C216,NEGOCIOS!D:D,NEGOCIOS!Q:Q,""))</f>
        <v/>
      </c>
      <c r="L216" s="5" t="str">
        <f>IF(C216="","-",_xlfn.XLOOKUP(C216,ATIVIDADES!J:J,ATIVIDADES!K:K,"-"))</f>
        <v>-</v>
      </c>
    </row>
    <row r="217" spans="2:12" x14ac:dyDescent="0.25">
      <c r="I217" s="4" t="str">
        <f ca="1">IF(COUNTIFS(back!I:I,EMPRESAS!C217)=0,"","Sim")</f>
        <v/>
      </c>
      <c r="J217" s="4" t="str">
        <f>IF(C217="","",_xlfn.XLOOKUP(C217,NEGOCIOS!D:D,NEGOCIOS!N:N))</f>
        <v/>
      </c>
      <c r="K217" s="4" t="str">
        <f>IF(_xlfn.XLOOKUP(C217,NEGOCIOS!D:D,NEGOCIOS!Q:Q,"")=0,"",_xlfn.XLOOKUP(C217,NEGOCIOS!D:D,NEGOCIOS!Q:Q,""))</f>
        <v/>
      </c>
      <c r="L217" s="5" t="str">
        <f>IF(C217="","-",_xlfn.XLOOKUP(C217,ATIVIDADES!J:J,ATIVIDADES!K:K,"-"))</f>
        <v>-</v>
      </c>
    </row>
    <row r="218" spans="2:12" x14ac:dyDescent="0.25">
      <c r="I218" s="4" t="str">
        <f ca="1">IF(COUNTIFS(back!I:I,EMPRESAS!C218)=0,"","Sim")</f>
        <v/>
      </c>
      <c r="J218" s="4" t="str">
        <f>IF(C218="","",_xlfn.XLOOKUP(C218,NEGOCIOS!D:D,NEGOCIOS!N:N))</f>
        <v/>
      </c>
      <c r="K218" s="4" t="str">
        <f>IF(_xlfn.XLOOKUP(C218,NEGOCIOS!D:D,NEGOCIOS!Q:Q,"")=0,"",_xlfn.XLOOKUP(C218,NEGOCIOS!D:D,NEGOCIOS!Q:Q,""))</f>
        <v/>
      </c>
      <c r="L218" s="5" t="str">
        <f>IF(C218="","-",_xlfn.XLOOKUP(C218,ATIVIDADES!J:J,ATIVIDADES!K:K,"-"))</f>
        <v>-</v>
      </c>
    </row>
    <row r="219" spans="2:12" x14ac:dyDescent="0.25">
      <c r="I219" s="4" t="str">
        <f ca="1">IF(COUNTIFS(back!I:I,EMPRESAS!C219)=0,"","Sim")</f>
        <v/>
      </c>
      <c r="J219" s="4" t="str">
        <f>IF(C219="","",_xlfn.XLOOKUP(C219,NEGOCIOS!D:D,NEGOCIOS!N:N))</f>
        <v/>
      </c>
      <c r="K219" s="4" t="str">
        <f>IF(_xlfn.XLOOKUP(C219,NEGOCIOS!D:D,NEGOCIOS!Q:Q,"")=0,"",_xlfn.XLOOKUP(C219,NEGOCIOS!D:D,NEGOCIOS!Q:Q,""))</f>
        <v/>
      </c>
      <c r="L219" s="5" t="str">
        <f>IF(C219="","-",_xlfn.XLOOKUP(C219,ATIVIDADES!J:J,ATIVIDADES!K:K,"-"))</f>
        <v>-</v>
      </c>
    </row>
    <row r="220" spans="2:12" x14ac:dyDescent="0.25">
      <c r="I220" s="4" t="str">
        <f ca="1">IF(COUNTIFS(back!I:I,EMPRESAS!C220)=0,"","Sim")</f>
        <v/>
      </c>
      <c r="J220" s="4" t="str">
        <f>IF(C220="","",_xlfn.XLOOKUP(C220,NEGOCIOS!D:D,NEGOCIOS!N:N))</f>
        <v/>
      </c>
      <c r="K220" s="4" t="str">
        <f>IF(_xlfn.XLOOKUP(C220,NEGOCIOS!D:D,NEGOCIOS!Q:Q,"")=0,"",_xlfn.XLOOKUP(C220,NEGOCIOS!D:D,NEGOCIOS!Q:Q,""))</f>
        <v/>
      </c>
      <c r="L220" s="5" t="str">
        <f>IF(C220="","-",_xlfn.XLOOKUP(C220,ATIVIDADES!J:J,ATIVIDADES!K:K,"-"))</f>
        <v>-</v>
      </c>
    </row>
    <row r="221" spans="2:12" x14ac:dyDescent="0.25">
      <c r="I221" s="4" t="str">
        <f ca="1">IF(COUNTIFS(back!I:I,EMPRESAS!C221)=0,"","Sim")</f>
        <v/>
      </c>
      <c r="J221" s="4" t="str">
        <f>IF(C221="","",_xlfn.XLOOKUP(C221,NEGOCIOS!D:D,NEGOCIOS!N:N))</f>
        <v/>
      </c>
      <c r="K221" s="4" t="str">
        <f>IF(_xlfn.XLOOKUP(C221,NEGOCIOS!D:D,NEGOCIOS!Q:Q,"")=0,"",_xlfn.XLOOKUP(C221,NEGOCIOS!D:D,NEGOCIOS!Q:Q,""))</f>
        <v/>
      </c>
      <c r="L221" s="5" t="str">
        <f>IF(C221="","-",_xlfn.XLOOKUP(C221,ATIVIDADES!J:J,ATIVIDADES!K:K,"-"))</f>
        <v>-</v>
      </c>
    </row>
    <row r="222" spans="2:12" x14ac:dyDescent="0.25">
      <c r="I222" s="4" t="str">
        <f ca="1">IF(COUNTIFS(back!I:I,EMPRESAS!C222)=0,"","Sim")</f>
        <v/>
      </c>
      <c r="J222" s="4" t="str">
        <f>IF(C222="","",_xlfn.XLOOKUP(C222,NEGOCIOS!D:D,NEGOCIOS!N:N))</f>
        <v/>
      </c>
      <c r="K222" s="4" t="str">
        <f>IF(_xlfn.XLOOKUP(C222,NEGOCIOS!D:D,NEGOCIOS!Q:Q,"")=0,"",_xlfn.XLOOKUP(C222,NEGOCIOS!D:D,NEGOCIOS!Q:Q,""))</f>
        <v/>
      </c>
      <c r="L222" s="5" t="str">
        <f>IF(C222="","-",_xlfn.XLOOKUP(C222,ATIVIDADES!J:J,ATIVIDADES!K:K,"-"))</f>
        <v>-</v>
      </c>
    </row>
    <row r="223" spans="2:12" x14ac:dyDescent="0.25">
      <c r="I223" s="4" t="str">
        <f ca="1">IF(COUNTIFS(back!I:I,EMPRESAS!C223)=0,"","Sim")</f>
        <v/>
      </c>
      <c r="J223" s="4" t="str">
        <f>IF(C223="","",_xlfn.XLOOKUP(C223,NEGOCIOS!D:D,NEGOCIOS!N:N))</f>
        <v/>
      </c>
      <c r="K223" s="4" t="str">
        <f>IF(_xlfn.XLOOKUP(C223,NEGOCIOS!D:D,NEGOCIOS!Q:Q,"")=0,"",_xlfn.XLOOKUP(C223,NEGOCIOS!D:D,NEGOCIOS!Q:Q,""))</f>
        <v/>
      </c>
      <c r="L223" s="5" t="str">
        <f>IF(C223="","-",_xlfn.XLOOKUP(C223,ATIVIDADES!J:J,ATIVIDADES!K:K,"-"))</f>
        <v>-</v>
      </c>
    </row>
    <row r="224" spans="2:12" x14ac:dyDescent="0.25">
      <c r="I224" s="4" t="str">
        <f ca="1">IF(COUNTIFS(back!I:I,EMPRESAS!C224)=0,"","Sim")</f>
        <v/>
      </c>
      <c r="J224" s="4" t="str">
        <f>IF(C224="","",_xlfn.XLOOKUP(C224,NEGOCIOS!D:D,NEGOCIOS!N:N))</f>
        <v/>
      </c>
      <c r="K224" s="4" t="str">
        <f>IF(_xlfn.XLOOKUP(C224,NEGOCIOS!D:D,NEGOCIOS!Q:Q,"")=0,"",_xlfn.XLOOKUP(C224,NEGOCIOS!D:D,NEGOCIOS!Q:Q,""))</f>
        <v/>
      </c>
      <c r="L224" s="5" t="str">
        <f>IF(C224="","-",_xlfn.XLOOKUP(C224,ATIVIDADES!J:J,ATIVIDADES!K:K,"-"))</f>
        <v>-</v>
      </c>
    </row>
    <row r="225" spans="9:12" x14ac:dyDescent="0.25">
      <c r="I225" s="4" t="str">
        <f ca="1">IF(COUNTIFS(back!I:I,EMPRESAS!C225)=0,"","Sim")</f>
        <v/>
      </c>
      <c r="J225" s="4" t="str">
        <f>IF(C225="","",_xlfn.XLOOKUP(C225,NEGOCIOS!D:D,NEGOCIOS!N:N))</f>
        <v/>
      </c>
      <c r="K225" s="4" t="str">
        <f>IF(_xlfn.XLOOKUP(C225,NEGOCIOS!D:D,NEGOCIOS!Q:Q,"")=0,"",_xlfn.XLOOKUP(C225,NEGOCIOS!D:D,NEGOCIOS!Q:Q,""))</f>
        <v/>
      </c>
      <c r="L225" s="5" t="str">
        <f>IF(C225="","-",_xlfn.XLOOKUP(C225,ATIVIDADES!J:J,ATIVIDADES!K:K,"-"))</f>
        <v>-</v>
      </c>
    </row>
    <row r="226" spans="9:12" x14ac:dyDescent="0.25">
      <c r="I226" s="4" t="str">
        <f ca="1">IF(COUNTIFS(back!I:I,EMPRESAS!C226)=0,"","Sim")</f>
        <v/>
      </c>
      <c r="J226" s="4" t="str">
        <f>IF(C226="","",_xlfn.XLOOKUP(C226,NEGOCIOS!D:D,NEGOCIOS!N:N))</f>
        <v/>
      </c>
      <c r="K226" s="4" t="str">
        <f>IF(_xlfn.XLOOKUP(C226,NEGOCIOS!D:D,NEGOCIOS!Q:Q,"")=0,"",_xlfn.XLOOKUP(C226,NEGOCIOS!D:D,NEGOCIOS!Q:Q,""))</f>
        <v/>
      </c>
      <c r="L226" s="5" t="str">
        <f>IF(C226="","-",_xlfn.XLOOKUP(C226,ATIVIDADES!J:J,ATIVIDADES!K:K,"-"))</f>
        <v>-</v>
      </c>
    </row>
    <row r="227" spans="9:12" x14ac:dyDescent="0.25">
      <c r="I227" s="4" t="str">
        <f ca="1">IF(COUNTIFS(back!I:I,EMPRESAS!C227)=0,"","Sim")</f>
        <v/>
      </c>
      <c r="J227" s="4" t="str">
        <f>IF(C227="","",_xlfn.XLOOKUP(C227,NEGOCIOS!D:D,NEGOCIOS!N:N))</f>
        <v/>
      </c>
      <c r="K227" s="4" t="str">
        <f>IF(_xlfn.XLOOKUP(C227,NEGOCIOS!D:D,NEGOCIOS!Q:Q,"")=0,"",_xlfn.XLOOKUP(C227,NEGOCIOS!D:D,NEGOCIOS!Q:Q,""))</f>
        <v/>
      </c>
      <c r="L227" s="5" t="str">
        <f>IF(C227="","-",_xlfn.XLOOKUP(C227,ATIVIDADES!J:J,ATIVIDADES!K:K,"-"))</f>
        <v>-</v>
      </c>
    </row>
    <row r="228" spans="9:12" x14ac:dyDescent="0.25">
      <c r="I228" s="4" t="str">
        <f ca="1">IF(COUNTIFS(back!I:I,EMPRESAS!C228)=0,"","Sim")</f>
        <v/>
      </c>
      <c r="J228" s="4" t="str">
        <f>IF(C228="","",_xlfn.XLOOKUP(C228,NEGOCIOS!D:D,NEGOCIOS!N:N))</f>
        <v/>
      </c>
      <c r="K228" s="4" t="str">
        <f>IF(_xlfn.XLOOKUP(C228,NEGOCIOS!D:D,NEGOCIOS!Q:Q,"")=0,"",_xlfn.XLOOKUP(C228,NEGOCIOS!D:D,NEGOCIOS!Q:Q,""))</f>
        <v/>
      </c>
      <c r="L228" s="5" t="str">
        <f>IF(C228="","-",_xlfn.XLOOKUP(C228,ATIVIDADES!J:J,ATIVIDADES!K:K,"-"))</f>
        <v>-</v>
      </c>
    </row>
    <row r="229" spans="9:12" x14ac:dyDescent="0.25">
      <c r="I229" s="4" t="str">
        <f ca="1">IF(COUNTIFS(back!I:I,EMPRESAS!C229)=0,"","Sim")</f>
        <v/>
      </c>
      <c r="J229" s="4" t="str">
        <f>IF(C229="","",_xlfn.XLOOKUP(C229,NEGOCIOS!D:D,NEGOCIOS!N:N))</f>
        <v/>
      </c>
      <c r="K229" s="4" t="str">
        <f>IF(_xlfn.XLOOKUP(C229,NEGOCIOS!D:D,NEGOCIOS!Q:Q,"")=0,"",_xlfn.XLOOKUP(C229,NEGOCIOS!D:D,NEGOCIOS!Q:Q,""))</f>
        <v/>
      </c>
      <c r="L229" s="5" t="str">
        <f>IF(C229="","-",_xlfn.XLOOKUP(C229,ATIVIDADES!J:J,ATIVIDADES!K:K,"-"))</f>
        <v>-</v>
      </c>
    </row>
    <row r="230" spans="9:12" x14ac:dyDescent="0.25">
      <c r="I230" s="4" t="str">
        <f ca="1">IF(COUNTIFS(back!I:I,EMPRESAS!C230)=0,"","Sim")</f>
        <v/>
      </c>
      <c r="J230" s="4" t="str">
        <f>IF(C230="","",_xlfn.XLOOKUP(C230,NEGOCIOS!D:D,NEGOCIOS!N:N))</f>
        <v/>
      </c>
      <c r="K230" s="4" t="str">
        <f>IF(_xlfn.XLOOKUP(C230,NEGOCIOS!D:D,NEGOCIOS!Q:Q,"")=0,"",_xlfn.XLOOKUP(C230,NEGOCIOS!D:D,NEGOCIOS!Q:Q,""))</f>
        <v/>
      </c>
      <c r="L230" s="5" t="str">
        <f>IF(C230="","-",_xlfn.XLOOKUP(C230,ATIVIDADES!J:J,ATIVIDADES!K:K,"-"))</f>
        <v>-</v>
      </c>
    </row>
    <row r="231" spans="9:12" x14ac:dyDescent="0.25">
      <c r="I231" s="4" t="str">
        <f ca="1">IF(COUNTIFS(back!I:I,EMPRESAS!C231)=0,"","Sim")</f>
        <v/>
      </c>
      <c r="J231" s="4" t="str">
        <f>IF(C231="","",_xlfn.XLOOKUP(C231,NEGOCIOS!D:D,NEGOCIOS!N:N))</f>
        <v/>
      </c>
      <c r="K231" s="4" t="str">
        <f>IF(_xlfn.XLOOKUP(C231,NEGOCIOS!D:D,NEGOCIOS!Q:Q,"")=0,"",_xlfn.XLOOKUP(C231,NEGOCIOS!D:D,NEGOCIOS!Q:Q,""))</f>
        <v/>
      </c>
      <c r="L231" s="5" t="str">
        <f>IF(C231="","-",_xlfn.XLOOKUP(C231,ATIVIDADES!J:J,ATIVIDADES!K:K,"-"))</f>
        <v>-</v>
      </c>
    </row>
    <row r="232" spans="9:12" x14ac:dyDescent="0.25">
      <c r="I232" s="4" t="str">
        <f ca="1">IF(COUNTIFS(back!I:I,EMPRESAS!C232)=0,"","Sim")</f>
        <v/>
      </c>
      <c r="J232" s="4" t="str">
        <f>IF(C232="","",_xlfn.XLOOKUP(C232,NEGOCIOS!D:D,NEGOCIOS!N:N))</f>
        <v/>
      </c>
      <c r="K232" s="4" t="str">
        <f>IF(_xlfn.XLOOKUP(C232,NEGOCIOS!D:D,NEGOCIOS!Q:Q,"")=0,"",_xlfn.XLOOKUP(C232,NEGOCIOS!D:D,NEGOCIOS!Q:Q,""))</f>
        <v/>
      </c>
      <c r="L232" s="5" t="str">
        <f>IF(C232="","-",_xlfn.XLOOKUP(C232,ATIVIDADES!J:J,ATIVIDADES!K:K,"-"))</f>
        <v>-</v>
      </c>
    </row>
    <row r="233" spans="9:12" x14ac:dyDescent="0.25">
      <c r="I233" s="4" t="str">
        <f ca="1">IF(COUNTIFS(back!I:I,EMPRESAS!C233)=0,"","Sim")</f>
        <v/>
      </c>
      <c r="J233" s="4" t="str">
        <f>IF(C233="","",_xlfn.XLOOKUP(C233,NEGOCIOS!D:D,NEGOCIOS!N:N))</f>
        <v/>
      </c>
      <c r="K233" s="4" t="str">
        <f>IF(_xlfn.XLOOKUP(C233,NEGOCIOS!D:D,NEGOCIOS!Q:Q,"")=0,"",_xlfn.XLOOKUP(C233,NEGOCIOS!D:D,NEGOCIOS!Q:Q,""))</f>
        <v/>
      </c>
      <c r="L233" s="5" t="str">
        <f>IF(C233="","-",_xlfn.XLOOKUP(C233,ATIVIDADES!J:J,ATIVIDADES!K:K,"-"))</f>
        <v>-</v>
      </c>
    </row>
    <row r="234" spans="9:12" x14ac:dyDescent="0.25">
      <c r="I234" s="4" t="str">
        <f ca="1">IF(COUNTIFS(back!I:I,EMPRESAS!C234)=0,"","Sim")</f>
        <v/>
      </c>
      <c r="J234" s="4" t="str">
        <f>IF(C234="","",_xlfn.XLOOKUP(C234,NEGOCIOS!D:D,NEGOCIOS!N:N))</f>
        <v/>
      </c>
      <c r="K234" s="4" t="str">
        <f>IF(_xlfn.XLOOKUP(C234,NEGOCIOS!D:D,NEGOCIOS!Q:Q,"")=0,"",_xlfn.XLOOKUP(C234,NEGOCIOS!D:D,NEGOCIOS!Q:Q,""))</f>
        <v/>
      </c>
      <c r="L234" s="5" t="str">
        <f>IF(C234="","-",_xlfn.XLOOKUP(C234,ATIVIDADES!J:J,ATIVIDADES!K:K,"-"))</f>
        <v>-</v>
      </c>
    </row>
    <row r="235" spans="9:12" x14ac:dyDescent="0.25">
      <c r="I235" s="4" t="str">
        <f ca="1">IF(COUNTIFS(back!I:I,EMPRESAS!C235)=0,"","Sim")</f>
        <v/>
      </c>
      <c r="J235" s="4" t="str">
        <f>IF(C235="","",_xlfn.XLOOKUP(C235,NEGOCIOS!D:D,NEGOCIOS!N:N))</f>
        <v/>
      </c>
      <c r="K235" s="4" t="str">
        <f>IF(_xlfn.XLOOKUP(C235,NEGOCIOS!D:D,NEGOCIOS!Q:Q,"")=0,"",_xlfn.XLOOKUP(C235,NEGOCIOS!D:D,NEGOCIOS!Q:Q,""))</f>
        <v/>
      </c>
      <c r="L235" s="5" t="str">
        <f>IF(C235="","-",_xlfn.XLOOKUP(C235,ATIVIDADES!J:J,ATIVIDADES!K:K,"-"))</f>
        <v>-</v>
      </c>
    </row>
    <row r="236" spans="9:12" x14ac:dyDescent="0.25">
      <c r="I236" s="4" t="str">
        <f ca="1">IF(COUNTIFS(back!I:I,EMPRESAS!C236)=0,"","Sim")</f>
        <v/>
      </c>
      <c r="J236" s="4" t="str">
        <f>IF(C236="","",_xlfn.XLOOKUP(C236,NEGOCIOS!D:D,NEGOCIOS!N:N))</f>
        <v/>
      </c>
      <c r="K236" s="4" t="str">
        <f>IF(_xlfn.XLOOKUP(C236,NEGOCIOS!D:D,NEGOCIOS!Q:Q,"")=0,"",_xlfn.XLOOKUP(C236,NEGOCIOS!D:D,NEGOCIOS!Q:Q,""))</f>
        <v/>
      </c>
      <c r="L236" s="5" t="str">
        <f>IF(C236="","-",_xlfn.XLOOKUP(C236,ATIVIDADES!J:J,ATIVIDADES!K:K,"-"))</f>
        <v>-</v>
      </c>
    </row>
    <row r="237" spans="9:12" x14ac:dyDescent="0.25">
      <c r="I237" s="4" t="str">
        <f ca="1">IF(COUNTIFS(back!I:I,EMPRESAS!C237)=0,"","Sim")</f>
        <v/>
      </c>
      <c r="J237" s="4" t="str">
        <f>IF(C237="","",_xlfn.XLOOKUP(C237,NEGOCIOS!D:D,NEGOCIOS!N:N))</f>
        <v/>
      </c>
      <c r="K237" s="4" t="str">
        <f>IF(_xlfn.XLOOKUP(C237,NEGOCIOS!D:D,NEGOCIOS!Q:Q,"")=0,"",_xlfn.XLOOKUP(C237,NEGOCIOS!D:D,NEGOCIOS!Q:Q,""))</f>
        <v/>
      </c>
      <c r="L237" s="5" t="str">
        <f>IF(C237="","-",_xlfn.XLOOKUP(C237,ATIVIDADES!J:J,ATIVIDADES!K:K,"-"))</f>
        <v>-</v>
      </c>
    </row>
    <row r="238" spans="9:12" x14ac:dyDescent="0.25">
      <c r="I238" s="4" t="str">
        <f ca="1">IF(COUNTIFS(back!I:I,EMPRESAS!C238)=0,"","Sim")</f>
        <v/>
      </c>
      <c r="J238" s="4" t="str">
        <f>IF(C238="","",_xlfn.XLOOKUP(C238,NEGOCIOS!D:D,NEGOCIOS!N:N))</f>
        <v/>
      </c>
      <c r="K238" s="4" t="str">
        <f>IF(_xlfn.XLOOKUP(C238,NEGOCIOS!D:D,NEGOCIOS!Q:Q,"")=0,"",_xlfn.XLOOKUP(C238,NEGOCIOS!D:D,NEGOCIOS!Q:Q,""))</f>
        <v/>
      </c>
      <c r="L238" s="5" t="str">
        <f>IF(C238="","-",_xlfn.XLOOKUP(C238,ATIVIDADES!J:J,ATIVIDADES!K:K,"-"))</f>
        <v>-</v>
      </c>
    </row>
    <row r="239" spans="9:12" x14ac:dyDescent="0.25">
      <c r="I239" s="4" t="str">
        <f ca="1">IF(COUNTIFS(back!I:I,EMPRESAS!C239)=0,"","Sim")</f>
        <v/>
      </c>
      <c r="J239" s="4" t="str">
        <f>IF(C239="","",_xlfn.XLOOKUP(C239,NEGOCIOS!D:D,NEGOCIOS!N:N))</f>
        <v/>
      </c>
      <c r="K239" s="4" t="str">
        <f>IF(_xlfn.XLOOKUP(C239,NEGOCIOS!D:D,NEGOCIOS!Q:Q,"")=0,"",_xlfn.XLOOKUP(C239,NEGOCIOS!D:D,NEGOCIOS!Q:Q,""))</f>
        <v/>
      </c>
      <c r="L239" s="5" t="str">
        <f>IF(C239="","-",_xlfn.XLOOKUP(C239,ATIVIDADES!J:J,ATIVIDADES!K:K,"-"))</f>
        <v>-</v>
      </c>
    </row>
    <row r="240" spans="9:12" x14ac:dyDescent="0.25">
      <c r="I240" s="4" t="str">
        <f ca="1">IF(COUNTIFS(back!I:I,EMPRESAS!C240)=0,"","Sim")</f>
        <v/>
      </c>
      <c r="J240" s="4" t="str">
        <f>IF(C240="","",_xlfn.XLOOKUP(C240,NEGOCIOS!D:D,NEGOCIOS!N:N))</f>
        <v/>
      </c>
      <c r="K240" s="4" t="str">
        <f>IF(_xlfn.XLOOKUP(C240,NEGOCIOS!D:D,NEGOCIOS!Q:Q,"")=0,"",_xlfn.XLOOKUP(C240,NEGOCIOS!D:D,NEGOCIOS!Q:Q,""))</f>
        <v/>
      </c>
      <c r="L240" s="5" t="str">
        <f>IF(C240="","-",_xlfn.XLOOKUP(C240,ATIVIDADES!J:J,ATIVIDADES!K:K,"-"))</f>
        <v>-</v>
      </c>
    </row>
    <row r="241" spans="9:12" x14ac:dyDescent="0.25">
      <c r="I241" s="4" t="str">
        <f ca="1">IF(COUNTIFS(back!I:I,EMPRESAS!C241)=0,"","Sim")</f>
        <v/>
      </c>
      <c r="J241" s="4" t="str">
        <f>IF(C241="","",_xlfn.XLOOKUP(C241,NEGOCIOS!D:D,NEGOCIOS!N:N))</f>
        <v/>
      </c>
      <c r="K241" s="4" t="str">
        <f>IF(_xlfn.XLOOKUP(C241,NEGOCIOS!D:D,NEGOCIOS!Q:Q,"")=0,"",_xlfn.XLOOKUP(C241,NEGOCIOS!D:D,NEGOCIOS!Q:Q,""))</f>
        <v/>
      </c>
      <c r="L241" s="5" t="str">
        <f>IF(C241="","-",_xlfn.XLOOKUP(C241,ATIVIDADES!J:J,ATIVIDADES!K:K,"-"))</f>
        <v>-</v>
      </c>
    </row>
    <row r="242" spans="9:12" x14ac:dyDescent="0.25">
      <c r="I242" s="4" t="str">
        <f ca="1">IF(COUNTIFS(back!I:I,EMPRESAS!C242)=0,"","Sim")</f>
        <v/>
      </c>
      <c r="J242" s="4" t="str">
        <f>IF(C242="","",_xlfn.XLOOKUP(C242,NEGOCIOS!D:D,NEGOCIOS!N:N))</f>
        <v/>
      </c>
      <c r="K242" s="4" t="str">
        <f>IF(_xlfn.XLOOKUP(C242,NEGOCIOS!D:D,NEGOCIOS!Q:Q,"")=0,"",_xlfn.XLOOKUP(C242,NEGOCIOS!D:D,NEGOCIOS!Q:Q,""))</f>
        <v/>
      </c>
      <c r="L242" s="5" t="str">
        <f>IF(C242="","-",_xlfn.XLOOKUP(C242,ATIVIDADES!J:J,ATIVIDADES!K:K,"-"))</f>
        <v>-</v>
      </c>
    </row>
    <row r="243" spans="9:12" x14ac:dyDescent="0.25">
      <c r="I243" s="4" t="str">
        <f ca="1">IF(COUNTIFS(back!I:I,EMPRESAS!C243)=0,"","Sim")</f>
        <v/>
      </c>
      <c r="J243" s="4" t="str">
        <f>IF(C243="","",_xlfn.XLOOKUP(C243,NEGOCIOS!D:D,NEGOCIOS!N:N))</f>
        <v/>
      </c>
      <c r="K243" s="4" t="str">
        <f>IF(_xlfn.XLOOKUP(C243,NEGOCIOS!D:D,NEGOCIOS!Q:Q,"")=0,"",_xlfn.XLOOKUP(C243,NEGOCIOS!D:D,NEGOCIOS!Q:Q,""))</f>
        <v/>
      </c>
      <c r="L243" s="5" t="str">
        <f>IF(C243="","-",_xlfn.XLOOKUP(C243,ATIVIDADES!J:J,ATIVIDADES!K:K,"-"))</f>
        <v>-</v>
      </c>
    </row>
    <row r="244" spans="9:12" x14ac:dyDescent="0.25">
      <c r="I244" s="4" t="str">
        <f ca="1">IF(COUNTIFS(back!I:I,EMPRESAS!C244)=0,"","Sim")</f>
        <v/>
      </c>
      <c r="J244" s="4" t="str">
        <f>IF(C244="","",_xlfn.XLOOKUP(C244,NEGOCIOS!D:D,NEGOCIOS!N:N))</f>
        <v/>
      </c>
      <c r="K244" s="4" t="str">
        <f>IF(_xlfn.XLOOKUP(C244,NEGOCIOS!D:D,NEGOCIOS!Q:Q,"")=0,"",_xlfn.XLOOKUP(C244,NEGOCIOS!D:D,NEGOCIOS!Q:Q,""))</f>
        <v/>
      </c>
      <c r="L244" s="5" t="str">
        <f>IF(C244="","-",_xlfn.XLOOKUP(C244,ATIVIDADES!J:J,ATIVIDADES!K:K,"-"))</f>
        <v>-</v>
      </c>
    </row>
    <row r="245" spans="9:12" x14ac:dyDescent="0.25">
      <c r="I245" s="4" t="str">
        <f ca="1">IF(COUNTIFS(back!I:I,EMPRESAS!C245)=0,"","Sim")</f>
        <v/>
      </c>
      <c r="J245" s="4" t="str">
        <f>IF(C245="","",_xlfn.XLOOKUP(C245,NEGOCIOS!D:D,NEGOCIOS!N:N))</f>
        <v/>
      </c>
      <c r="K245" s="4" t="str">
        <f>IF(_xlfn.XLOOKUP(C245,NEGOCIOS!D:D,NEGOCIOS!Q:Q,"")=0,"",_xlfn.XLOOKUP(C245,NEGOCIOS!D:D,NEGOCIOS!Q:Q,""))</f>
        <v/>
      </c>
      <c r="L245" s="5" t="str">
        <f>IF(C245="","-",_xlfn.XLOOKUP(C245,ATIVIDADES!J:J,ATIVIDADES!K:K,"-"))</f>
        <v>-</v>
      </c>
    </row>
    <row r="246" spans="9:12" x14ac:dyDescent="0.25">
      <c r="I246" s="4" t="str">
        <f ca="1">IF(COUNTIFS(back!I:I,EMPRESAS!C246)=0,"","Sim")</f>
        <v/>
      </c>
      <c r="J246" s="4" t="str">
        <f>IF(C246="","",_xlfn.XLOOKUP(C246,NEGOCIOS!D:D,NEGOCIOS!N:N))</f>
        <v/>
      </c>
      <c r="K246" s="4" t="str">
        <f>IF(_xlfn.XLOOKUP(C246,NEGOCIOS!D:D,NEGOCIOS!Q:Q,"")=0,"",_xlfn.XLOOKUP(C246,NEGOCIOS!D:D,NEGOCIOS!Q:Q,""))</f>
        <v/>
      </c>
      <c r="L246" s="5" t="str">
        <f>IF(C246="","-",_xlfn.XLOOKUP(C246,ATIVIDADES!J:J,ATIVIDADES!K:K,"-"))</f>
        <v>-</v>
      </c>
    </row>
    <row r="247" spans="9:12" x14ac:dyDescent="0.25">
      <c r="I247" s="4" t="str">
        <f ca="1">IF(COUNTIFS(back!I:I,EMPRESAS!C247)=0,"","Sim")</f>
        <v/>
      </c>
      <c r="J247" s="4" t="str">
        <f>IF(C247="","",_xlfn.XLOOKUP(C247,NEGOCIOS!D:D,NEGOCIOS!N:N))</f>
        <v/>
      </c>
      <c r="K247" s="4" t="str">
        <f>IF(_xlfn.XLOOKUP(C247,NEGOCIOS!D:D,NEGOCIOS!Q:Q,"")=0,"",_xlfn.XLOOKUP(C247,NEGOCIOS!D:D,NEGOCIOS!Q:Q,""))</f>
        <v/>
      </c>
      <c r="L247" s="5" t="str">
        <f>IF(C247="","-",_xlfn.XLOOKUP(C247,ATIVIDADES!J:J,ATIVIDADES!K:K,"-"))</f>
        <v>-</v>
      </c>
    </row>
    <row r="248" spans="9:12" x14ac:dyDescent="0.25">
      <c r="I248" s="4" t="str">
        <f ca="1">IF(COUNTIFS(back!I:I,EMPRESAS!C248)=0,"","Sim")</f>
        <v/>
      </c>
      <c r="J248" s="4" t="str">
        <f>IF(C248="","",_xlfn.XLOOKUP(C248,NEGOCIOS!D:D,NEGOCIOS!N:N))</f>
        <v/>
      </c>
      <c r="K248" s="4" t="str">
        <f>IF(_xlfn.XLOOKUP(C248,NEGOCIOS!D:D,NEGOCIOS!Q:Q,"")=0,"",_xlfn.XLOOKUP(C248,NEGOCIOS!D:D,NEGOCIOS!Q:Q,""))</f>
        <v/>
      </c>
      <c r="L248" s="5" t="str">
        <f>IF(C248="","-",_xlfn.XLOOKUP(C248,ATIVIDADES!J:J,ATIVIDADES!K:K,"-"))</f>
        <v>-</v>
      </c>
    </row>
    <row r="249" spans="9:12" x14ac:dyDescent="0.25">
      <c r="I249" s="4" t="str">
        <f ca="1">IF(COUNTIFS(back!I:I,EMPRESAS!C249)=0,"","Sim")</f>
        <v/>
      </c>
      <c r="J249" s="4" t="str">
        <f>IF(C249="","",_xlfn.XLOOKUP(C249,NEGOCIOS!D:D,NEGOCIOS!N:N))</f>
        <v/>
      </c>
      <c r="K249" s="4" t="str">
        <f>IF(_xlfn.XLOOKUP(C249,NEGOCIOS!D:D,NEGOCIOS!Q:Q,"")=0,"",_xlfn.XLOOKUP(C249,NEGOCIOS!D:D,NEGOCIOS!Q:Q,""))</f>
        <v/>
      </c>
      <c r="L249" s="5" t="str">
        <f>IF(C249="","-",_xlfn.XLOOKUP(C249,ATIVIDADES!J:J,ATIVIDADES!K:K,"-"))</f>
        <v>-</v>
      </c>
    </row>
    <row r="250" spans="9:12" x14ac:dyDescent="0.25">
      <c r="I250" s="4" t="str">
        <f ca="1">IF(COUNTIFS(back!I:I,EMPRESAS!C250)=0,"","Sim")</f>
        <v/>
      </c>
      <c r="J250" s="4" t="str">
        <f>IF(C250="","",_xlfn.XLOOKUP(C250,NEGOCIOS!D:D,NEGOCIOS!N:N))</f>
        <v/>
      </c>
      <c r="K250" s="4" t="str">
        <f>IF(_xlfn.XLOOKUP(C250,NEGOCIOS!D:D,NEGOCIOS!Q:Q,"")=0,"",_xlfn.XLOOKUP(C250,NEGOCIOS!D:D,NEGOCIOS!Q:Q,""))</f>
        <v/>
      </c>
      <c r="L250" s="5" t="str">
        <f>IF(C250="","-",_xlfn.XLOOKUP(C250,ATIVIDADES!J:J,ATIVIDADES!K:K,"-"))</f>
        <v>-</v>
      </c>
    </row>
    <row r="251" spans="9:12" x14ac:dyDescent="0.25">
      <c r="I251" s="4" t="str">
        <f ca="1">IF(COUNTIFS(back!I:I,EMPRESAS!C251)=0,"","Sim")</f>
        <v/>
      </c>
      <c r="J251" s="4" t="str">
        <f>IF(C251="","",_xlfn.XLOOKUP(C251,NEGOCIOS!D:D,NEGOCIOS!N:N))</f>
        <v/>
      </c>
      <c r="K251" s="4" t="str">
        <f>IF(_xlfn.XLOOKUP(C251,NEGOCIOS!D:D,NEGOCIOS!Q:Q,"")=0,"",_xlfn.XLOOKUP(C251,NEGOCIOS!D:D,NEGOCIOS!Q:Q,""))</f>
        <v/>
      </c>
      <c r="L251" s="5" t="str">
        <f>IF(C251="","-",_xlfn.XLOOKUP(C251,ATIVIDADES!J:J,ATIVIDADES!K:K,"-"))</f>
        <v>-</v>
      </c>
    </row>
    <row r="252" spans="9:12" x14ac:dyDescent="0.25">
      <c r="I252" s="4" t="str">
        <f ca="1">IF(COUNTIFS(back!I:I,EMPRESAS!C252)=0,"","Sim")</f>
        <v/>
      </c>
      <c r="J252" s="4" t="str">
        <f>IF(C252="","",_xlfn.XLOOKUP(C252,NEGOCIOS!D:D,NEGOCIOS!N:N))</f>
        <v/>
      </c>
      <c r="K252" s="4" t="str">
        <f>IF(_xlfn.XLOOKUP(C252,NEGOCIOS!D:D,NEGOCIOS!Q:Q,"")=0,"",_xlfn.XLOOKUP(C252,NEGOCIOS!D:D,NEGOCIOS!Q:Q,""))</f>
        <v/>
      </c>
      <c r="L252" s="5" t="str">
        <f>IF(C252="","-",_xlfn.XLOOKUP(C252,ATIVIDADES!J:J,ATIVIDADES!K:K,"-"))</f>
        <v>-</v>
      </c>
    </row>
    <row r="253" spans="9:12" x14ac:dyDescent="0.25">
      <c r="I253" s="4" t="str">
        <f ca="1">IF(COUNTIFS(back!I:I,EMPRESAS!C253)=0,"","Sim")</f>
        <v/>
      </c>
      <c r="J253" s="4" t="str">
        <f>IF(C253="","",_xlfn.XLOOKUP(C253,NEGOCIOS!D:D,NEGOCIOS!N:N))</f>
        <v/>
      </c>
      <c r="K253" s="4" t="str">
        <f>IF(_xlfn.XLOOKUP(C253,NEGOCIOS!D:D,NEGOCIOS!Q:Q,"")=0,"",_xlfn.XLOOKUP(C253,NEGOCIOS!D:D,NEGOCIOS!Q:Q,""))</f>
        <v/>
      </c>
      <c r="L253" s="5" t="str">
        <f>IF(C253="","-",_xlfn.XLOOKUP(C253,ATIVIDADES!J:J,ATIVIDADES!K:K,"-"))</f>
        <v>-</v>
      </c>
    </row>
    <row r="254" spans="9:12" x14ac:dyDescent="0.25">
      <c r="I254" s="4" t="str">
        <f ca="1">IF(COUNTIFS(back!I:I,EMPRESAS!C254)=0,"","Sim")</f>
        <v/>
      </c>
      <c r="J254" s="4" t="str">
        <f>IF(C254="","",_xlfn.XLOOKUP(C254,NEGOCIOS!D:D,NEGOCIOS!N:N))</f>
        <v/>
      </c>
      <c r="K254" s="4" t="str">
        <f>IF(_xlfn.XLOOKUP(C254,NEGOCIOS!D:D,NEGOCIOS!Q:Q,"")=0,"",_xlfn.XLOOKUP(C254,NEGOCIOS!D:D,NEGOCIOS!Q:Q,""))</f>
        <v/>
      </c>
      <c r="L254" s="5" t="str">
        <f>IF(C254="","-",_xlfn.XLOOKUP(C254,ATIVIDADES!J:J,ATIVIDADES!K:K,"-"))</f>
        <v>-</v>
      </c>
    </row>
  </sheetData>
  <autoFilter ref="B9:L254" xr:uid="{00000000-0009-0000-0000-000002000000}"/>
  <mergeCells count="1">
    <mergeCell ref="B1:L2"/>
  </mergeCells>
  <pageMargins left="0.511811023622047" right="0.511811023622047" top="0.78740157480314998" bottom="0.78740157480314998" header="0.31496062992126" footer="0.31496062992126"/>
  <pageSetup paperSize="9" scale="69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back!$K$4:$K$23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24D9-D455-451E-BD56-98BD921D0433}">
  <sheetPr codeName="Planilha4">
    <pageSetUpPr fitToPage="1"/>
  </sheetPr>
  <dimension ref="A1:E207"/>
  <sheetViews>
    <sheetView showGridLines="0" workbookViewId="0">
      <pane xSplit="1" ySplit="7" topLeftCell="B8" activePane="bottomRight" state="frozen"/>
      <selection pane="topRight" activeCell="B1" sqref="B1"/>
      <selection pane="bottomLeft" activeCell="A10" sqref="A10"/>
      <selection pane="bottomRight" activeCell="C26" sqref="C26"/>
    </sheetView>
  </sheetViews>
  <sheetFormatPr defaultRowHeight="15" x14ac:dyDescent="0.25"/>
  <cols>
    <col min="1" max="1" width="5" style="19" hidden="1" customWidth="1"/>
    <col min="2" max="2" width="9.140625" bestFit="1" customWidth="1"/>
    <col min="3" max="3" width="40.28515625" customWidth="1"/>
    <col min="4" max="4" width="125.28515625" hidden="1" customWidth="1"/>
    <col min="5" max="5" width="125.28515625" style="24" customWidth="1"/>
  </cols>
  <sheetData>
    <row r="1" spans="1:5" x14ac:dyDescent="0.25">
      <c r="B1" s="35" t="str">
        <f ca="1">"ACOMPANHAMENTO DOS COMENTÁRIOS - NOVOS NEGOCIOS "&amp;"- "&amp;TEXT(C4,"dd/mm/aaaa")</f>
        <v>ACOMPANHAMENTO DOS COMENTÁRIOS - NOVOS NEGOCIOS - 15/01/2025</v>
      </c>
      <c r="C1" s="36"/>
      <c r="D1" s="36"/>
      <c r="E1" s="36"/>
    </row>
    <row r="2" spans="1:5" x14ac:dyDescent="0.25">
      <c r="B2" s="35"/>
      <c r="C2" s="36"/>
      <c r="D2" s="36"/>
      <c r="E2" s="36"/>
    </row>
    <row r="4" spans="1:5" x14ac:dyDescent="0.25">
      <c r="B4" s="7" t="s">
        <v>14</v>
      </c>
      <c r="C4" s="23">
        <f ca="1">IF(EMPRESAS!C4=0,"",EMPRESAS!C4)</f>
        <v>45672</v>
      </c>
    </row>
    <row r="5" spans="1:5" x14ac:dyDescent="0.25">
      <c r="B5" s="7" t="s">
        <v>97</v>
      </c>
      <c r="C5" s="23" t="str">
        <f>IF(EMPRESAS!C5=0,"",EMPRESAS!C5)</f>
        <v>Jeann Moret</v>
      </c>
    </row>
    <row r="7" spans="1:5" x14ac:dyDescent="0.25">
      <c r="B7" s="1" t="s">
        <v>10</v>
      </c>
      <c r="C7" s="1" t="s">
        <v>0</v>
      </c>
      <c r="D7" s="1" t="s">
        <v>98</v>
      </c>
      <c r="E7" s="25" t="s">
        <v>4912</v>
      </c>
    </row>
    <row r="8" spans="1:5" s="19" customFormat="1" ht="44.25" customHeight="1" x14ac:dyDescent="0.25">
      <c r="A8" s="20" t="e">
        <f ca="1">MATCH(_xlfn.MAXIFS(ATIVIDADES!M:M,ATIVIDADES!J:J,C8),ATIVIDADES!M:M,0)</f>
        <v>#N/A</v>
      </c>
      <c r="B8" s="21">
        <f>ROW()-7</f>
        <v>1</v>
      </c>
      <c r="C8" s="22" t="str">
        <f ca="1">EMPRESAS!C10</f>
        <v>não há dados</v>
      </c>
      <c r="D8" s="15" t="str" cm="1">
        <f t="array" aca="1" ref="D8" ca="1">IFERROR(_xlfn.CONCAT(INDEX(ATIVIDADES!R:R,COMENTARIOS!A8)," -- Agendamento: ",TEXT(INDEX(ATIVIDADES!L:L,COMENTARIOS!A8),"DD/MM/AAAA HH:MM")),"")</f>
        <v/>
      </c>
      <c r="E8" s="18" t="str" cm="1">
        <f t="array" aca="1" ref="E8" ca="1">IF(C8=0,"",IFERROR(_xlfn.TEXTJOIN(CHAR(10),TRUE,_xlfn._xlws.FILTER(ATIVIDADES!R:R,(ATIVIDADES!J:J=COMENTARIOS!C8)*(LEFT(ATIVIDADES!R:R,7)="RESUMO:"))),""))</f>
        <v/>
      </c>
    </row>
    <row r="9" spans="1:5" s="19" customFormat="1" x14ac:dyDescent="0.25">
      <c r="A9" s="20" t="e">
        <f>MATCH(_xlfn.MAXIFS(ATIVIDADES!M:M,ATIVIDADES!J:J,C9),ATIVIDADES!M:M,0)</f>
        <v>#N/A</v>
      </c>
      <c r="B9" s="30">
        <f t="shared" ref="B9:B72" si="0">ROW()-7</f>
        <v>2</v>
      </c>
      <c r="C9" s="31">
        <f>EMPRESAS!C11</f>
        <v>0</v>
      </c>
      <c r="D9" s="32" t="str" cm="1">
        <f t="array" ref="D9">IFERROR(_xlfn.CONCAT(INDEX(ATIVIDADES!R:R,COMENTARIOS!A9)," -- Agendamento: ",TEXT(INDEX(ATIVIDADES!L:L,COMENTARIOS!A9),"DD/MM/AAAA HH:MM")),"")</f>
        <v/>
      </c>
      <c r="E9" s="33" t="str" cm="1">
        <f t="array" ref="E9">IF(C9=0,"",IFERROR(_xlfn.TEXTJOIN(CHAR(10),TRUE,_xlfn._xlws.FILTER(ATIVIDADES!R:R,(ATIVIDADES!J:J=COMENTARIOS!C9)*(LEFT(ATIVIDADES!R:R,7)="RESUMO:"))),""))</f>
        <v/>
      </c>
    </row>
    <row r="10" spans="1:5" x14ac:dyDescent="0.25">
      <c r="A10" s="20" t="e">
        <f>MATCH(_xlfn.MAXIFS(ATIVIDADES!M:M,ATIVIDADES!J:J,C10),ATIVIDADES!M:M,0)</f>
        <v>#N/A</v>
      </c>
      <c r="B10" s="21">
        <f t="shared" si="0"/>
        <v>3</v>
      </c>
      <c r="C10" s="22">
        <f>EMPRESAS!C12</f>
        <v>0</v>
      </c>
      <c r="D10" s="15" t="str" cm="1">
        <f t="array" ref="D10">IFERROR(_xlfn.CONCAT(INDEX(ATIVIDADES!R:R,COMENTARIOS!A10)," -- Agendamento: ",TEXT(INDEX(ATIVIDADES!L:L,COMENTARIOS!A10),"DD/MM/AAAA HH:MM")),"")</f>
        <v/>
      </c>
      <c r="E10" s="18" t="str" cm="1">
        <f t="array" ref="E10">IF(C10=0,"",IFERROR(_xlfn.TEXTJOIN(CHAR(10),TRUE,_xlfn._xlws.FILTER(ATIVIDADES!R:R,(ATIVIDADES!J:J=COMENTARIOS!C10)*(LEFT(ATIVIDADES!R:R,7)="RESUMO:"))),""))</f>
        <v/>
      </c>
    </row>
    <row r="11" spans="1:5" x14ac:dyDescent="0.25">
      <c r="A11" s="20" t="e">
        <f>MATCH(_xlfn.MAXIFS(ATIVIDADES!M:M,ATIVIDADES!J:J,C11),ATIVIDADES!M:M,0)</f>
        <v>#N/A</v>
      </c>
      <c r="B11" s="30">
        <f t="shared" si="0"/>
        <v>4</v>
      </c>
      <c r="C11" s="31">
        <f>EMPRESAS!C13</f>
        <v>0</v>
      </c>
      <c r="D11" s="32" t="str" cm="1">
        <f t="array" ref="D11">IFERROR(_xlfn.CONCAT(INDEX(ATIVIDADES!R:R,COMENTARIOS!A11)," -- Agendamento: ",TEXT(INDEX(ATIVIDADES!L:L,COMENTARIOS!A11),"DD/MM/AAAA HH:MM")),"")</f>
        <v/>
      </c>
      <c r="E11" s="33" t="str" cm="1">
        <f t="array" ref="E11">IF(C11=0,"",IFERROR(_xlfn.TEXTJOIN(CHAR(10),TRUE,_xlfn._xlws.FILTER(ATIVIDADES!R:R,(ATIVIDADES!J:J=COMENTARIOS!C11)*(LEFT(ATIVIDADES!R:R,7)="RESUMO:"))),""))</f>
        <v/>
      </c>
    </row>
    <row r="12" spans="1:5" ht="67.5" x14ac:dyDescent="0.25">
      <c r="A12" s="20" t="e">
        <f>MATCH(_xlfn.MAXIFS(ATIVIDADES!M:M,ATIVIDADES!J:J,C12),ATIVIDADES!M:M,0)</f>
        <v>#N/A</v>
      </c>
      <c r="B12" s="21">
        <f t="shared" si="0"/>
        <v>5</v>
      </c>
      <c r="C12" s="22">
        <f>EMPRESAS!C14</f>
        <v>0</v>
      </c>
      <c r="D12" s="15" t="str" cm="1">
        <f t="array" ref="D12">IFERROR(_xlfn.CONCAT(INDEX(ATIVIDADES!R:R,COMENTARIOS!A12)," -- Agendamento: ",TEXT(INDEX(ATIVIDADES!L:L,COMENTARIOS!A12),"DD/MM/AAAA HH:MM")),"")</f>
        <v/>
      </c>
      <c r="E12" s="18" t="str" cm="1">
        <f t="array" ref="E12">IF(C12=0,"",IFERROR(_xlfn.TEXTJOIN(CHAR(10),TRUE,_xlfn._xlws.FILTER(ATIVIDADES!R:R,(ATIVIDADES!J:J=COMENTARIOS!C12)*(LEFT(ATIVIDADES!R:R,7)="RESUMO:"))),""))</f>
        <v/>
      </c>
    </row>
    <row r="13" spans="1:5" s="19" customFormat="1" x14ac:dyDescent="0.25">
      <c r="A13" s="20" t="e">
        <f>MATCH(_xlfn.MAXIFS(ATIVIDADES!M:M,ATIVIDADES!J:J,C13),ATIVIDADES!M:M,0)</f>
        <v>#N/A</v>
      </c>
      <c r="B13" s="30">
        <f t="shared" si="0"/>
        <v>6</v>
      </c>
      <c r="C13" s="31">
        <f>EMPRESAS!C15</f>
        <v>0</v>
      </c>
      <c r="D13" s="32" t="str" cm="1">
        <f t="array" ref="D13">IFERROR(_xlfn.CONCAT(INDEX(ATIVIDADES!R:R,COMENTARIOS!A13)," -- Agendamento: ",TEXT(INDEX(ATIVIDADES!L:L,COMENTARIOS!A13),"DD/MM/AAAA HH:MM")),"")</f>
        <v/>
      </c>
      <c r="E13" s="33" t="str" cm="1">
        <f t="array" ref="E13">IF(C13=0,"",IFERROR(_xlfn.TEXTJOIN(CHAR(10),TRUE,_xlfn._xlws.FILTER(ATIVIDADES!R:R,(ATIVIDADES!J:J=COMENTARIOS!C13)*(LEFT(ATIVIDADES!R:R,7)="RESUMO:"))),""))</f>
        <v/>
      </c>
    </row>
    <row r="14" spans="1:5" s="19" customFormat="1" x14ac:dyDescent="0.25">
      <c r="A14" s="20" t="e">
        <f>MATCH(_xlfn.MAXIFS(ATIVIDADES!M:M,ATIVIDADES!J:J,C14),ATIVIDADES!M:M,0)</f>
        <v>#N/A</v>
      </c>
      <c r="B14" s="21">
        <f t="shared" si="0"/>
        <v>7</v>
      </c>
      <c r="C14" s="22">
        <f>EMPRESAS!C16</f>
        <v>0</v>
      </c>
      <c r="D14" s="15" t="str" cm="1">
        <f t="array" ref="D14">IFERROR(_xlfn.CONCAT(INDEX(ATIVIDADES!R:R,COMENTARIOS!A14)," -- Agendamento: ",TEXT(INDEX(ATIVIDADES!L:L,COMENTARIOS!A14),"DD/MM/AAAA HH:MM")),"")</f>
        <v/>
      </c>
      <c r="E14" s="18" t="str" cm="1">
        <f t="array" ref="E14">IF(C14=0,"",IFERROR(_xlfn.TEXTJOIN(CHAR(10),TRUE,_xlfn._xlws.FILTER(ATIVIDADES!R:R,(ATIVIDADES!J:J=COMENTARIOS!C14)*(LEFT(ATIVIDADES!R:R,7)="RESUMO:"))),""))</f>
        <v/>
      </c>
    </row>
    <row r="15" spans="1:5" ht="94.5" x14ac:dyDescent="0.25">
      <c r="A15" s="20" t="e">
        <f>MATCH(_xlfn.MAXIFS(ATIVIDADES!M:M,ATIVIDADES!J:J,C15),ATIVIDADES!M:M,0)</f>
        <v>#N/A</v>
      </c>
      <c r="B15" s="30">
        <f t="shared" si="0"/>
        <v>8</v>
      </c>
      <c r="C15" s="31">
        <f>EMPRESAS!C17</f>
        <v>0</v>
      </c>
      <c r="D15" s="32" t="str" cm="1">
        <f t="array" ref="D15">IFERROR(_xlfn.CONCAT(INDEX(ATIVIDADES!R:R,COMENTARIOS!A15)," -- Agendamento: ",TEXT(INDEX(ATIVIDADES!L:L,COMENTARIOS!A15),"DD/MM/AAAA HH:MM")),"")</f>
        <v/>
      </c>
      <c r="E15" s="33" t="str" cm="1">
        <f t="array" ref="E15">IF(C15=0,"",IFERROR(_xlfn.TEXTJOIN(CHAR(10),TRUE,_xlfn._xlws.FILTER(ATIVIDADES!R:R,(ATIVIDADES!J:J=COMENTARIOS!C15)*(LEFT(ATIVIDADES!R:R,7)="RESUMO:"))),""))</f>
        <v/>
      </c>
    </row>
    <row r="16" spans="1:5" x14ac:dyDescent="0.25">
      <c r="A16" s="20" t="e">
        <f>MATCH(_xlfn.MAXIFS(ATIVIDADES!M:M,ATIVIDADES!J:J,C16),ATIVIDADES!M:M,0)</f>
        <v>#N/A</v>
      </c>
      <c r="B16" s="21">
        <f t="shared" si="0"/>
        <v>9</v>
      </c>
      <c r="C16" s="22">
        <f>EMPRESAS!C18</f>
        <v>0</v>
      </c>
      <c r="D16" s="15" t="str" cm="1">
        <f t="array" ref="D16">IFERROR(_xlfn.CONCAT(INDEX(ATIVIDADES!R:R,COMENTARIOS!A16)," -- Agendamento: ",TEXT(INDEX(ATIVIDADES!L:L,COMENTARIOS!A16),"DD/MM/AAAA HH:MM")),"")</f>
        <v/>
      </c>
      <c r="E16" s="18" t="str" cm="1">
        <f t="array" ref="E16">IF(C16=0,"",IFERROR(_xlfn.TEXTJOIN(CHAR(10),TRUE,_xlfn._xlws.FILTER(ATIVIDADES!R:R,(ATIVIDADES!J:J=COMENTARIOS!C16)*(LEFT(ATIVIDADES!R:R,7)="RESUMO:"))),""))</f>
        <v/>
      </c>
    </row>
    <row r="17" spans="1:5" x14ac:dyDescent="0.25">
      <c r="A17" s="20" t="e">
        <f>MATCH(_xlfn.MAXIFS(ATIVIDADES!M:M,ATIVIDADES!J:J,C17),ATIVIDADES!M:M,0)</f>
        <v>#N/A</v>
      </c>
      <c r="B17" s="30">
        <f t="shared" si="0"/>
        <v>10</v>
      </c>
      <c r="C17" s="31">
        <f>EMPRESAS!C19</f>
        <v>0</v>
      </c>
      <c r="D17" s="32" t="str" cm="1">
        <f t="array" ref="D17">IFERROR(_xlfn.CONCAT(INDEX(ATIVIDADES!R:R,COMENTARIOS!A17)," -- Agendamento: ",TEXT(INDEX(ATIVIDADES!L:L,COMENTARIOS!A17),"DD/MM/AAAA HH:MM")),"")</f>
        <v/>
      </c>
      <c r="E17" s="33" t="str" cm="1">
        <f t="array" ref="E17">IF(C17=0,"",IFERROR(_xlfn.TEXTJOIN(CHAR(10),TRUE,_xlfn._xlws.FILTER(ATIVIDADES!R:R,(ATIVIDADES!J:J=COMENTARIOS!C17)*(LEFT(ATIVIDADES!R:R,7)="RESUMO:"))),""))</f>
        <v/>
      </c>
    </row>
    <row r="18" spans="1:5" x14ac:dyDescent="0.25">
      <c r="A18" s="20" t="e">
        <f>MATCH(_xlfn.MAXIFS(ATIVIDADES!M:M,ATIVIDADES!J:J,C18),ATIVIDADES!M:M,0)</f>
        <v>#N/A</v>
      </c>
      <c r="B18" s="21">
        <f t="shared" si="0"/>
        <v>11</v>
      </c>
      <c r="C18" s="22">
        <f>EMPRESAS!C20</f>
        <v>0</v>
      </c>
      <c r="D18" s="15" t="str" cm="1">
        <f t="array" ref="D18">IFERROR(_xlfn.CONCAT(INDEX(ATIVIDADES!R:R,COMENTARIOS!A18)," -- Agendamento: ",TEXT(INDEX(ATIVIDADES!L:L,COMENTARIOS!A18),"DD/MM/AAAA HH:MM")),"")</f>
        <v/>
      </c>
      <c r="E18" s="18" t="str" cm="1">
        <f t="array" ref="E18">IF(C18=0,"",IFERROR(_xlfn.TEXTJOIN(CHAR(10),TRUE,_xlfn._xlws.FILTER(ATIVIDADES!R:R,(ATIVIDADES!J:J=COMENTARIOS!C18)*(LEFT(ATIVIDADES!R:R,7)="RESUMO:"))),""))</f>
        <v/>
      </c>
    </row>
    <row r="19" spans="1:5" s="19" customFormat="1" x14ac:dyDescent="0.25">
      <c r="A19" s="20" t="e">
        <f>MATCH(_xlfn.MAXIFS(ATIVIDADES!M:M,ATIVIDADES!J:J,C19),ATIVIDADES!M:M,0)</f>
        <v>#N/A</v>
      </c>
      <c r="B19" s="30">
        <f t="shared" si="0"/>
        <v>12</v>
      </c>
      <c r="C19" s="31">
        <f>EMPRESAS!C21</f>
        <v>0</v>
      </c>
      <c r="D19" s="32" t="str" cm="1">
        <f t="array" ref="D19">IFERROR(_xlfn.CONCAT(INDEX(ATIVIDADES!R:R,COMENTARIOS!A19)," -- Agendamento: ",TEXT(INDEX(ATIVIDADES!L:L,COMENTARIOS!A19),"DD/MM/AAAA HH:MM")),"")</f>
        <v/>
      </c>
      <c r="E19" s="33" t="str" cm="1">
        <f t="array" ref="E19">IF(C19=0,"",IFERROR(_xlfn.TEXTJOIN(CHAR(10),TRUE,_xlfn._xlws.FILTER(ATIVIDADES!R:R,(ATIVIDADES!J:J=COMENTARIOS!C19)*(LEFT(ATIVIDADES!R:R,7)="RESUMO:"))),""))</f>
        <v/>
      </c>
    </row>
    <row r="20" spans="1:5" s="19" customFormat="1" ht="40.5" x14ac:dyDescent="0.25">
      <c r="A20" s="20" t="e">
        <f>MATCH(_xlfn.MAXIFS(ATIVIDADES!M:M,ATIVIDADES!J:J,C20),ATIVIDADES!M:M,0)</f>
        <v>#N/A</v>
      </c>
      <c r="B20" s="21">
        <f t="shared" si="0"/>
        <v>13</v>
      </c>
      <c r="C20" s="22">
        <f>EMPRESAS!C22</f>
        <v>0</v>
      </c>
      <c r="D20" s="15" t="str" cm="1">
        <f t="array" ref="D20">IFERROR(_xlfn.CONCAT(INDEX(ATIVIDADES!R:R,COMENTARIOS!A20)," -- Agendamento: ",TEXT(INDEX(ATIVIDADES!L:L,COMENTARIOS!A20),"DD/MM/AAAA HH:MM")),"")</f>
        <v/>
      </c>
      <c r="E20" s="18" t="str" cm="1">
        <f t="array" ref="E20">IF(C20=0,"",IFERROR(_xlfn.TEXTJOIN(CHAR(10),TRUE,_xlfn._xlws.FILTER(ATIVIDADES!R:R,(ATIVIDADES!J:J=COMENTARIOS!C20)*(LEFT(ATIVIDADES!R:R,7)="RESUMO:"))),""))</f>
        <v/>
      </c>
    </row>
    <row r="21" spans="1:5" x14ac:dyDescent="0.25">
      <c r="A21" s="20" t="e">
        <f>MATCH(_xlfn.MAXIFS(ATIVIDADES!M:M,ATIVIDADES!J:J,C21),ATIVIDADES!M:M,0)</f>
        <v>#N/A</v>
      </c>
      <c r="B21" s="30">
        <f t="shared" si="0"/>
        <v>14</v>
      </c>
      <c r="C21" s="31">
        <f>EMPRESAS!C23</f>
        <v>0</v>
      </c>
      <c r="D21" s="32" t="str" cm="1">
        <f t="array" ref="D21">IFERROR(_xlfn.CONCAT(INDEX(ATIVIDADES!R:R,COMENTARIOS!A21)," -- Agendamento: ",TEXT(INDEX(ATIVIDADES!L:L,COMENTARIOS!A21),"DD/MM/AAAA HH:MM")),"")</f>
        <v/>
      </c>
      <c r="E21" s="33" t="str" cm="1">
        <f t="array" ref="E21">IF(C21=0,"",IFERROR(_xlfn.TEXTJOIN(CHAR(10),TRUE,_xlfn._xlws.FILTER(ATIVIDADES!R:R,(ATIVIDADES!J:J=COMENTARIOS!C21)*(LEFT(ATIVIDADES!R:R,7)="RESUMO:"))),""))</f>
        <v/>
      </c>
    </row>
    <row r="22" spans="1:5" x14ac:dyDescent="0.25">
      <c r="A22" s="20" t="e">
        <f>MATCH(_xlfn.MAXIFS(ATIVIDADES!M:M,ATIVIDADES!J:J,C22),ATIVIDADES!M:M,0)</f>
        <v>#N/A</v>
      </c>
      <c r="B22" s="21">
        <f t="shared" si="0"/>
        <v>15</v>
      </c>
      <c r="C22" s="22">
        <f>EMPRESAS!C24</f>
        <v>0</v>
      </c>
      <c r="D22" s="15" t="str" cm="1">
        <f t="array" ref="D22">IFERROR(_xlfn.CONCAT(INDEX(ATIVIDADES!R:R,COMENTARIOS!A22)," -- Agendamento: ",TEXT(INDEX(ATIVIDADES!L:L,COMENTARIOS!A22),"DD/MM/AAAA HH:MM")),"")</f>
        <v/>
      </c>
      <c r="E22" s="18" t="str" cm="1">
        <f t="array" ref="E22">IF(C22=0,"",IFERROR(_xlfn.TEXTJOIN(CHAR(10),TRUE,_xlfn._xlws.FILTER(ATIVIDADES!R:R,(ATIVIDADES!J:J=COMENTARIOS!C22)*(LEFT(ATIVIDADES!R:R,7)="RESUMO:"))),""))</f>
        <v/>
      </c>
    </row>
    <row r="23" spans="1:5" s="19" customFormat="1" x14ac:dyDescent="0.25">
      <c r="A23" s="20" t="e">
        <f>MATCH(_xlfn.MAXIFS(ATIVIDADES!M:M,ATIVIDADES!J:J,C23),ATIVIDADES!M:M,0)</f>
        <v>#N/A</v>
      </c>
      <c r="B23" s="30">
        <f t="shared" si="0"/>
        <v>16</v>
      </c>
      <c r="C23" s="31">
        <f>EMPRESAS!C25</f>
        <v>0</v>
      </c>
      <c r="D23" s="32" t="str" cm="1">
        <f t="array" ref="D23">IFERROR(_xlfn.CONCAT(INDEX(ATIVIDADES!R:R,COMENTARIOS!A23)," -- Agendamento: ",TEXT(INDEX(ATIVIDADES!L:L,COMENTARIOS!A23),"DD/MM/AAAA HH:MM")),"")</f>
        <v/>
      </c>
      <c r="E23" s="33" t="str" cm="1">
        <f t="array" ref="E23">IF(C23=0,"",IFERROR(_xlfn.TEXTJOIN(CHAR(10),TRUE,_xlfn._xlws.FILTER(ATIVIDADES!R:R,(ATIVIDADES!J:J=COMENTARIOS!C23)*(LEFT(ATIVIDADES!R:R,7)="RESUMO:"))),""))</f>
        <v/>
      </c>
    </row>
    <row r="24" spans="1:5" x14ac:dyDescent="0.25">
      <c r="A24" s="20" t="e">
        <f>MATCH(_xlfn.MAXIFS(ATIVIDADES!M:M,ATIVIDADES!J:J,C24),ATIVIDADES!M:M,0)</f>
        <v>#N/A</v>
      </c>
      <c r="B24" s="21">
        <f t="shared" si="0"/>
        <v>17</v>
      </c>
      <c r="C24" s="22">
        <f>EMPRESAS!C26</f>
        <v>0</v>
      </c>
      <c r="D24" s="15" t="str" cm="1">
        <f t="array" ref="D24">IFERROR(_xlfn.CONCAT(INDEX(ATIVIDADES!R:R,COMENTARIOS!A24)," -- Agendamento: ",TEXT(INDEX(ATIVIDADES!L:L,COMENTARIOS!A24),"DD/MM/AAAA HH:MM")),"")</f>
        <v/>
      </c>
      <c r="E24" s="18" t="str" cm="1">
        <f t="array" ref="E24">IF(C24=0,"",IFERROR(_xlfn.TEXTJOIN(CHAR(10),TRUE,_xlfn._xlws.FILTER(ATIVIDADES!R:R,(ATIVIDADES!J:J=COMENTARIOS!C24)*(LEFT(ATIVIDADES!R:R,7)="RESUMO:"))),""))</f>
        <v/>
      </c>
    </row>
    <row r="25" spans="1:5" s="19" customFormat="1" x14ac:dyDescent="0.25">
      <c r="A25" s="20" t="e">
        <f>MATCH(_xlfn.MAXIFS(ATIVIDADES!M:M,ATIVIDADES!J:J,C25),ATIVIDADES!M:M,0)</f>
        <v>#N/A</v>
      </c>
      <c r="B25" s="30">
        <f t="shared" si="0"/>
        <v>18</v>
      </c>
      <c r="C25" s="31">
        <f>EMPRESAS!C27</f>
        <v>0</v>
      </c>
      <c r="D25" s="32" t="str" cm="1">
        <f t="array" ref="D25">IFERROR(_xlfn.CONCAT(INDEX(ATIVIDADES!R:R,COMENTARIOS!A25)," -- Agendamento: ",TEXT(INDEX(ATIVIDADES!L:L,COMENTARIOS!A25),"DD/MM/AAAA HH:MM")),"")</f>
        <v/>
      </c>
      <c r="E25" s="33" t="str" cm="1">
        <f t="array" ref="E25">IF(C25=0,"",IFERROR(_xlfn.TEXTJOIN(CHAR(10),TRUE,_xlfn._xlws.FILTER(ATIVIDADES!R:R,(ATIVIDADES!J:J=COMENTARIOS!C25)*(LEFT(ATIVIDADES!R:R,7)="RESUMO:"))),""))</f>
        <v/>
      </c>
    </row>
    <row r="26" spans="1:5" s="19" customFormat="1" x14ac:dyDescent="0.25">
      <c r="A26" s="20" t="e">
        <f>MATCH(_xlfn.MAXIFS(ATIVIDADES!M:M,ATIVIDADES!J:J,C26),ATIVIDADES!M:M,0)</f>
        <v>#N/A</v>
      </c>
      <c r="B26" s="21">
        <f t="shared" si="0"/>
        <v>19</v>
      </c>
      <c r="C26" s="22">
        <f>EMPRESAS!C28</f>
        <v>0</v>
      </c>
      <c r="D26" s="15" t="str" cm="1">
        <f t="array" ref="D26">IFERROR(_xlfn.CONCAT(INDEX(ATIVIDADES!R:R,COMENTARIOS!A26)," -- Agendamento: ",TEXT(INDEX(ATIVIDADES!L:L,COMENTARIOS!A26),"DD/MM/AAAA HH:MM")),"")</f>
        <v/>
      </c>
      <c r="E26" s="18" t="str" cm="1">
        <f t="array" ref="E26">IF(C26=0,"",IFERROR(_xlfn.TEXTJOIN(CHAR(10),TRUE,_xlfn._xlws.FILTER(ATIVIDADES!R:R,(ATIVIDADES!J:J=COMENTARIOS!C26)*(LEFT(ATIVIDADES!R:R,7)="RESUMO:"))),""))</f>
        <v/>
      </c>
    </row>
    <row r="27" spans="1:5" s="19" customFormat="1" x14ac:dyDescent="0.25">
      <c r="A27" s="20" t="e">
        <f>MATCH(_xlfn.MAXIFS(ATIVIDADES!M:M,ATIVIDADES!J:J,C27),ATIVIDADES!M:M,0)</f>
        <v>#N/A</v>
      </c>
      <c r="B27" s="30">
        <f t="shared" si="0"/>
        <v>20</v>
      </c>
      <c r="C27" s="31">
        <f>EMPRESAS!C29</f>
        <v>0</v>
      </c>
      <c r="D27" s="32" t="str" cm="1">
        <f t="array" ref="D27">IFERROR(_xlfn.CONCAT(INDEX(ATIVIDADES!R:R,COMENTARIOS!A27)," -- Agendamento: ",TEXT(INDEX(ATIVIDADES!L:L,COMENTARIOS!A27),"DD/MM/AAAA HH:MM")),"")</f>
        <v/>
      </c>
      <c r="E27" s="33" t="str" cm="1">
        <f t="array" ref="E27">IF(C27=0,"",IFERROR(_xlfn.TEXTJOIN(CHAR(10),TRUE,_xlfn._xlws.FILTER(ATIVIDADES!R:R,(ATIVIDADES!J:J=COMENTARIOS!C27)*(LEFT(ATIVIDADES!R:R,7)="RESUMO:"))),""))</f>
        <v/>
      </c>
    </row>
    <row r="28" spans="1:5" s="19" customFormat="1" x14ac:dyDescent="0.25">
      <c r="A28" s="20" t="e">
        <f>MATCH(_xlfn.MAXIFS(ATIVIDADES!M:M,ATIVIDADES!J:J,C28),ATIVIDADES!M:M,0)</f>
        <v>#N/A</v>
      </c>
      <c r="B28" s="21">
        <f t="shared" si="0"/>
        <v>21</v>
      </c>
      <c r="C28" s="22">
        <f>EMPRESAS!C30</f>
        <v>0</v>
      </c>
      <c r="D28" s="15" t="str" cm="1">
        <f t="array" ref="D28">IFERROR(_xlfn.CONCAT(INDEX(ATIVIDADES!R:R,COMENTARIOS!A28)," -- Agendamento: ",TEXT(INDEX(ATIVIDADES!L:L,COMENTARIOS!A28),"DD/MM/AAAA HH:MM")),"")</f>
        <v/>
      </c>
      <c r="E28" s="18" t="str" cm="1">
        <f t="array" ref="E28">IF(C28=0,"",IFERROR(_xlfn.TEXTJOIN(CHAR(10),TRUE,_xlfn._xlws.FILTER(ATIVIDADES!R:R,(ATIVIDADES!J:J=COMENTARIOS!C28)*(LEFT(ATIVIDADES!R:R,7)="RESUMO:"))),""))</f>
        <v/>
      </c>
    </row>
    <row r="29" spans="1:5" s="19" customFormat="1" x14ac:dyDescent="0.25">
      <c r="A29" s="20" t="e">
        <f>MATCH(_xlfn.MAXIFS(ATIVIDADES!M:M,ATIVIDADES!J:J,C29),ATIVIDADES!M:M,0)</f>
        <v>#N/A</v>
      </c>
      <c r="B29" s="30">
        <f t="shared" si="0"/>
        <v>22</v>
      </c>
      <c r="C29" s="31">
        <f>EMPRESAS!C31</f>
        <v>0</v>
      </c>
      <c r="D29" s="32" t="str" cm="1">
        <f t="array" ref="D29">IFERROR(_xlfn.CONCAT(INDEX(ATIVIDADES!R:R,COMENTARIOS!A29)," -- Agendamento: ",TEXT(INDEX(ATIVIDADES!L:L,COMENTARIOS!A29),"DD/MM/AAAA HH:MM")),"")</f>
        <v/>
      </c>
      <c r="E29" s="33" t="str" cm="1">
        <f t="array" ref="E29">IF(C29=0,"",IFERROR(_xlfn.TEXTJOIN(CHAR(10),TRUE,_xlfn._xlws.FILTER(ATIVIDADES!R:R,(ATIVIDADES!J:J=COMENTARIOS!C29)*(LEFT(ATIVIDADES!R:R,7)="RESUMO:"))),""))</f>
        <v/>
      </c>
    </row>
    <row r="30" spans="1:5" x14ac:dyDescent="0.25">
      <c r="A30" s="20" t="e">
        <f>MATCH(_xlfn.MAXIFS(ATIVIDADES!M:M,ATIVIDADES!J:J,C30),ATIVIDADES!M:M,0)</f>
        <v>#N/A</v>
      </c>
      <c r="B30" s="21">
        <f t="shared" si="0"/>
        <v>23</v>
      </c>
      <c r="C30" s="22">
        <f>EMPRESAS!C32</f>
        <v>0</v>
      </c>
      <c r="D30" s="15" t="str" cm="1">
        <f t="array" ref="D30">IFERROR(_xlfn.CONCAT(INDEX(ATIVIDADES!R:R,COMENTARIOS!A30)," -- Agendamento: ",TEXT(INDEX(ATIVIDADES!L:L,COMENTARIOS!A30),"DD/MM/AAAA HH:MM")),"")</f>
        <v/>
      </c>
      <c r="E30" s="18" t="str" cm="1">
        <f t="array" ref="E30">IF(C30=0,"",IFERROR(_xlfn.TEXTJOIN(CHAR(10),TRUE,_xlfn._xlws.FILTER(ATIVIDADES!R:R,(ATIVIDADES!J:J=COMENTARIOS!C30)*(LEFT(ATIVIDADES!R:R,7)="RESUMO:"))),""))</f>
        <v/>
      </c>
    </row>
    <row r="31" spans="1:5" x14ac:dyDescent="0.25">
      <c r="A31" s="20" t="e">
        <f>MATCH(_xlfn.MAXIFS(ATIVIDADES!M:M,ATIVIDADES!J:J,C31),ATIVIDADES!M:M,0)</f>
        <v>#N/A</v>
      </c>
      <c r="B31" s="30">
        <f t="shared" si="0"/>
        <v>24</v>
      </c>
      <c r="C31" s="31">
        <f>EMPRESAS!C33</f>
        <v>0</v>
      </c>
      <c r="D31" s="32" t="str" cm="1">
        <f t="array" ref="D31">IFERROR(_xlfn.CONCAT(INDEX(ATIVIDADES!R:R,COMENTARIOS!A31)," -- Agendamento: ",TEXT(INDEX(ATIVIDADES!L:L,COMENTARIOS!A31),"DD/MM/AAAA HH:MM")),"")</f>
        <v/>
      </c>
      <c r="E31" s="33" t="str" cm="1">
        <f t="array" ref="E31">IF(C31=0,"",IFERROR(_xlfn.TEXTJOIN(CHAR(10),TRUE,_xlfn._xlws.FILTER(ATIVIDADES!R:R,(ATIVIDADES!J:J=COMENTARIOS!C31)*(LEFT(ATIVIDADES!R:R,7)="RESUMO:"))),""))</f>
        <v/>
      </c>
    </row>
    <row r="32" spans="1:5" s="19" customFormat="1" x14ac:dyDescent="0.25">
      <c r="A32" s="20" t="e">
        <f>MATCH(_xlfn.MAXIFS(ATIVIDADES!M:M,ATIVIDADES!J:J,C32),ATIVIDADES!M:M,0)</f>
        <v>#N/A</v>
      </c>
      <c r="B32" s="21">
        <f t="shared" si="0"/>
        <v>25</v>
      </c>
      <c r="C32" s="22">
        <f>EMPRESAS!C34</f>
        <v>0</v>
      </c>
      <c r="D32" s="15" t="str" cm="1">
        <f t="array" ref="D32">IFERROR(_xlfn.CONCAT(INDEX(ATIVIDADES!R:R,COMENTARIOS!A32)," -- Agendamento: ",TEXT(INDEX(ATIVIDADES!L:L,COMENTARIOS!A32),"DD/MM/AAAA HH:MM")),"")</f>
        <v/>
      </c>
      <c r="E32" s="18" t="str" cm="1">
        <f t="array" ref="E32">IF(C32=0,"",IFERROR(_xlfn.TEXTJOIN(CHAR(10),TRUE,_xlfn._xlws.FILTER(ATIVIDADES!R:R,(ATIVIDADES!J:J=COMENTARIOS!C32)*(LEFT(ATIVIDADES!R:R,7)="RESUMO:"))),""))</f>
        <v/>
      </c>
    </row>
    <row r="33" spans="1:5" s="19" customFormat="1" x14ac:dyDescent="0.25">
      <c r="A33" s="20" t="e">
        <f>MATCH(_xlfn.MAXIFS(ATIVIDADES!M:M,ATIVIDADES!J:J,C33),ATIVIDADES!M:M,0)</f>
        <v>#N/A</v>
      </c>
      <c r="B33" s="30">
        <f t="shared" si="0"/>
        <v>26</v>
      </c>
      <c r="C33" s="31">
        <f>EMPRESAS!C35</f>
        <v>0</v>
      </c>
      <c r="D33" s="32" t="str" cm="1">
        <f t="array" ref="D33">IFERROR(_xlfn.CONCAT(INDEX(ATIVIDADES!R:R,COMENTARIOS!A33)," -- Agendamento: ",TEXT(INDEX(ATIVIDADES!L:L,COMENTARIOS!A33),"DD/MM/AAAA HH:MM")),"")</f>
        <v/>
      </c>
      <c r="E33" s="33" t="str" cm="1">
        <f t="array" ref="E33">IF(C33=0,"",IFERROR(_xlfn.TEXTJOIN(CHAR(10),TRUE,_xlfn._xlws.FILTER(ATIVIDADES!R:R,(ATIVIDADES!J:J=COMENTARIOS!C33)*(LEFT(ATIVIDADES!R:R,7)="RESUMO:"))),""))</f>
        <v/>
      </c>
    </row>
    <row r="34" spans="1:5" s="19" customFormat="1" x14ac:dyDescent="0.25">
      <c r="A34" s="20" t="e">
        <f>MATCH(_xlfn.MAXIFS(ATIVIDADES!M:M,ATIVIDADES!J:J,C34),ATIVIDADES!M:M,0)</f>
        <v>#N/A</v>
      </c>
      <c r="B34" s="21">
        <f t="shared" si="0"/>
        <v>27</v>
      </c>
      <c r="C34" s="22">
        <f>EMPRESAS!C36</f>
        <v>0</v>
      </c>
      <c r="D34" s="15" t="str" cm="1">
        <f t="array" ref="D34">IFERROR(_xlfn.CONCAT(INDEX(ATIVIDADES!R:R,COMENTARIOS!A34)," -- Agendamento: ",TEXT(INDEX(ATIVIDADES!L:L,COMENTARIOS!A34),"DD/MM/AAAA HH:MM")),"")</f>
        <v/>
      </c>
      <c r="E34" s="18" t="str" cm="1">
        <f t="array" ref="E34">IF(C34=0,"",IFERROR(_xlfn.TEXTJOIN(CHAR(10),TRUE,_xlfn._xlws.FILTER(ATIVIDADES!R:R,(ATIVIDADES!J:J=COMENTARIOS!C34)*(LEFT(ATIVIDADES!R:R,7)="RESUMO:"))),""))</f>
        <v/>
      </c>
    </row>
    <row r="35" spans="1:5" s="19" customFormat="1" x14ac:dyDescent="0.25">
      <c r="A35" s="20" t="e">
        <f>MATCH(_xlfn.MAXIFS(ATIVIDADES!M:M,ATIVIDADES!J:J,C35),ATIVIDADES!M:M,0)</f>
        <v>#N/A</v>
      </c>
      <c r="B35" s="30">
        <f t="shared" si="0"/>
        <v>28</v>
      </c>
      <c r="C35" s="31">
        <f>EMPRESAS!C37</f>
        <v>0</v>
      </c>
      <c r="D35" s="32" t="str" cm="1">
        <f t="array" ref="D35">IFERROR(_xlfn.CONCAT(INDEX(ATIVIDADES!R:R,COMENTARIOS!A35)," -- Agendamento: ",TEXT(INDEX(ATIVIDADES!L:L,COMENTARIOS!A35),"DD/MM/AAAA HH:MM")),"")</f>
        <v/>
      </c>
      <c r="E35" s="33" t="str" cm="1">
        <f t="array" ref="E35">IF(C35=0,"",IFERROR(_xlfn.TEXTJOIN(CHAR(10),TRUE,_xlfn._xlws.FILTER(ATIVIDADES!R:R,(ATIVIDADES!J:J=COMENTARIOS!C35)*(LEFT(ATIVIDADES!R:R,7)="RESUMO:"))),""))</f>
        <v/>
      </c>
    </row>
    <row r="36" spans="1:5" x14ac:dyDescent="0.25">
      <c r="A36" s="20" t="e">
        <f>MATCH(_xlfn.MAXIFS(ATIVIDADES!M:M,ATIVIDADES!J:J,C36),ATIVIDADES!M:M,0)</f>
        <v>#N/A</v>
      </c>
      <c r="B36" s="21">
        <f t="shared" si="0"/>
        <v>29</v>
      </c>
      <c r="C36" s="22">
        <f>EMPRESAS!C38</f>
        <v>0</v>
      </c>
      <c r="D36" s="15" t="str" cm="1">
        <f t="array" ref="D36">IFERROR(_xlfn.CONCAT(INDEX(ATIVIDADES!R:R,COMENTARIOS!A36)," -- Agendamento: ",TEXT(INDEX(ATIVIDADES!L:L,COMENTARIOS!A36),"DD/MM/AAAA HH:MM")),"")</f>
        <v/>
      </c>
      <c r="E36" s="18" t="str" cm="1">
        <f t="array" ref="E36">IF(C36=0,"",IFERROR(_xlfn.TEXTJOIN(CHAR(10),TRUE,_xlfn._xlws.FILTER(ATIVIDADES!R:R,(ATIVIDADES!J:J=COMENTARIOS!C36)*(LEFT(ATIVIDADES!R:R,7)="RESUMO:"))),""))</f>
        <v/>
      </c>
    </row>
    <row r="37" spans="1:5" x14ac:dyDescent="0.25">
      <c r="A37" s="20" t="e">
        <f>MATCH(_xlfn.MAXIFS(ATIVIDADES!M:M,ATIVIDADES!J:J,C37),ATIVIDADES!M:M,0)</f>
        <v>#N/A</v>
      </c>
      <c r="B37" s="30">
        <f t="shared" si="0"/>
        <v>30</v>
      </c>
      <c r="C37" s="31">
        <f>EMPRESAS!C39</f>
        <v>0</v>
      </c>
      <c r="D37" s="32" t="str" cm="1">
        <f t="array" ref="D37">IFERROR(_xlfn.CONCAT(INDEX(ATIVIDADES!R:R,COMENTARIOS!A37)," -- Agendamento: ",TEXT(INDEX(ATIVIDADES!L:L,COMENTARIOS!A37),"DD/MM/AAAA HH:MM")),"")</f>
        <v/>
      </c>
      <c r="E37" s="33" t="str" cm="1">
        <f t="array" ref="E37">IF(C37=0,"",IFERROR(_xlfn.TEXTJOIN(CHAR(10),TRUE,_xlfn._xlws.FILTER(ATIVIDADES!R:R,(ATIVIDADES!J:J=COMENTARIOS!C37)*(LEFT(ATIVIDADES!R:R,7)="RESUMO:"))),""))</f>
        <v/>
      </c>
    </row>
    <row r="38" spans="1:5" s="19" customFormat="1" x14ac:dyDescent="0.25">
      <c r="A38" s="20" t="e">
        <f>MATCH(_xlfn.MAXIFS(ATIVIDADES!M:M,ATIVIDADES!J:J,C38),ATIVIDADES!M:M,0)</f>
        <v>#N/A</v>
      </c>
      <c r="B38" s="21">
        <f t="shared" si="0"/>
        <v>31</v>
      </c>
      <c r="C38" s="22">
        <f>EMPRESAS!C40</f>
        <v>0</v>
      </c>
      <c r="D38" s="15" t="str" cm="1">
        <f t="array" ref="D38">IFERROR(_xlfn.CONCAT(INDEX(ATIVIDADES!R:R,COMENTARIOS!A38)," -- Agendamento: ",TEXT(INDEX(ATIVIDADES!L:L,COMENTARIOS!A38),"DD/MM/AAAA HH:MM")),"")</f>
        <v/>
      </c>
      <c r="E38" s="18" t="str" cm="1">
        <f t="array" ref="E38">IF(C38=0,"",IFERROR(_xlfn.TEXTJOIN(CHAR(10),TRUE,_xlfn._xlws.FILTER(ATIVIDADES!R:R,(ATIVIDADES!J:J=COMENTARIOS!C38)*(LEFT(ATIVIDADES!R:R,7)="RESUMO:"))),""))</f>
        <v/>
      </c>
    </row>
    <row r="39" spans="1:5" s="19" customFormat="1" x14ac:dyDescent="0.25">
      <c r="A39" s="20" t="e">
        <f>MATCH(_xlfn.MAXIFS(ATIVIDADES!M:M,ATIVIDADES!J:J,C39),ATIVIDADES!M:M,0)</f>
        <v>#N/A</v>
      </c>
      <c r="B39" s="30">
        <f t="shared" si="0"/>
        <v>32</v>
      </c>
      <c r="C39" s="31">
        <f>EMPRESAS!C41</f>
        <v>0</v>
      </c>
      <c r="D39" s="32" t="str" cm="1">
        <f t="array" ref="D39">IFERROR(_xlfn.CONCAT(INDEX(ATIVIDADES!R:R,COMENTARIOS!A39)," -- Agendamento: ",TEXT(INDEX(ATIVIDADES!L:L,COMENTARIOS!A39),"DD/MM/AAAA HH:MM")),"")</f>
        <v/>
      </c>
      <c r="E39" s="33" t="str" cm="1">
        <f t="array" ref="E39">IF(C39=0,"",IFERROR(_xlfn.TEXTJOIN(CHAR(10),TRUE,_xlfn._xlws.FILTER(ATIVIDADES!R:R,(ATIVIDADES!J:J=COMENTARIOS!C39)*(LEFT(ATIVIDADES!R:R,7)="RESUMO:"))),""))</f>
        <v/>
      </c>
    </row>
    <row r="40" spans="1:5" x14ac:dyDescent="0.25">
      <c r="A40" s="6" t="e">
        <f>MATCH(_xlfn.MAXIFS(ATIVIDADES!M:M,ATIVIDADES!J:J,C40),ATIVIDADES!M:M,0)</f>
        <v>#N/A</v>
      </c>
      <c r="B40" s="21">
        <f t="shared" si="0"/>
        <v>33</v>
      </c>
      <c r="C40" s="22">
        <f>EMPRESAS!C42</f>
        <v>0</v>
      </c>
      <c r="D40" s="15" t="str" cm="1">
        <f t="array" ref="D40">IFERROR(_xlfn.CONCAT(INDEX(ATIVIDADES!R:R,COMENTARIOS!A40)," -- Agendamento: ",TEXT(INDEX(ATIVIDADES!L:L,COMENTARIOS!A40),"DD/MM/AAAA HH:MM")),"")</f>
        <v/>
      </c>
      <c r="E40" s="18" t="str" cm="1">
        <f t="array" ref="E40">IF(C40=0,"",IFERROR(_xlfn.TEXTJOIN(CHAR(10),TRUE,_xlfn._xlws.FILTER(ATIVIDADES!R:R,(ATIVIDADES!J:J=COMENTARIOS!C40)*(LEFT(ATIVIDADES!R:R,7)="RESUMO:"))),""))</f>
        <v/>
      </c>
    </row>
    <row r="41" spans="1:5" x14ac:dyDescent="0.25">
      <c r="A41" s="6" t="e">
        <f>MATCH(_xlfn.MAXIFS(ATIVIDADES!M:M,ATIVIDADES!J:J,C41),ATIVIDADES!M:M,0)</f>
        <v>#N/A</v>
      </c>
      <c r="B41" s="30">
        <f t="shared" si="0"/>
        <v>34</v>
      </c>
      <c r="C41" s="31">
        <f>EMPRESAS!C43</f>
        <v>0</v>
      </c>
      <c r="D41" s="32" t="str" cm="1">
        <f t="array" ref="D41">IFERROR(_xlfn.CONCAT(INDEX(ATIVIDADES!R:R,COMENTARIOS!A41)," -- Agendamento: ",TEXT(INDEX(ATIVIDADES!L:L,COMENTARIOS!A41),"DD/MM/AAAA HH:MM")),"")</f>
        <v/>
      </c>
      <c r="E41" s="33" t="str" cm="1">
        <f t="array" ref="E41">IF(C41=0,"",IFERROR(_xlfn.TEXTJOIN(CHAR(10),TRUE,_xlfn._xlws.FILTER(ATIVIDADES!R:R,(ATIVIDADES!J:J=COMENTARIOS!C41)*(LEFT(ATIVIDADES!R:R,7)="RESUMO:"))),""))</f>
        <v/>
      </c>
    </row>
    <row r="42" spans="1:5" x14ac:dyDescent="0.25">
      <c r="A42" s="6" t="e">
        <f>MATCH(_xlfn.MAXIFS(ATIVIDADES!M:M,ATIVIDADES!J:J,C42),ATIVIDADES!M:M,0)</f>
        <v>#N/A</v>
      </c>
      <c r="B42" s="21">
        <f t="shared" si="0"/>
        <v>35</v>
      </c>
      <c r="C42" s="22">
        <f>EMPRESAS!C44</f>
        <v>0</v>
      </c>
      <c r="D42" s="15" t="str" cm="1">
        <f t="array" ref="D42">IFERROR(_xlfn.CONCAT(INDEX(ATIVIDADES!R:R,COMENTARIOS!A42)," -- Agendamento: ",TEXT(INDEX(ATIVIDADES!L:L,COMENTARIOS!A42),"DD/MM/AAAA HH:MM")),"")</f>
        <v/>
      </c>
      <c r="E42" s="18" t="str" cm="1">
        <f t="array" ref="E42">IF(C42=0,"",IFERROR(_xlfn.TEXTJOIN(CHAR(10),TRUE,_xlfn._xlws.FILTER(ATIVIDADES!R:R,(ATIVIDADES!J:J=COMENTARIOS!C42)*(LEFT(ATIVIDADES!R:R,7)="RESUMO:"))),""))</f>
        <v/>
      </c>
    </row>
    <row r="43" spans="1:5" x14ac:dyDescent="0.25">
      <c r="A43" s="6" t="e">
        <f>MATCH(_xlfn.MAXIFS(ATIVIDADES!M:M,ATIVIDADES!J:J,C43),ATIVIDADES!M:M,0)</f>
        <v>#N/A</v>
      </c>
      <c r="B43" s="30">
        <f t="shared" si="0"/>
        <v>36</v>
      </c>
      <c r="C43" s="31">
        <f>EMPRESAS!C45</f>
        <v>0</v>
      </c>
      <c r="D43" s="32" t="str" cm="1">
        <f t="array" ref="D43">IFERROR(_xlfn.CONCAT(INDEX(ATIVIDADES!R:R,COMENTARIOS!A43)," -- Agendamento: ",TEXT(INDEX(ATIVIDADES!L:L,COMENTARIOS!A43),"DD/MM/AAAA HH:MM")),"")</f>
        <v/>
      </c>
      <c r="E43" s="33" t="str" cm="1">
        <f t="array" ref="E43">IF(C43=0,"",IFERROR(_xlfn.TEXTJOIN(CHAR(10),TRUE,_xlfn._xlws.FILTER(ATIVIDADES!R:R,(ATIVIDADES!J:J=COMENTARIOS!C43)*(LEFT(ATIVIDADES!R:R,7)="RESUMO:"))),""))</f>
        <v/>
      </c>
    </row>
    <row r="44" spans="1:5" x14ac:dyDescent="0.25">
      <c r="A44" s="6" t="e">
        <f>MATCH(_xlfn.MAXIFS(ATIVIDADES!M:M,ATIVIDADES!J:J,C44),ATIVIDADES!M:M,0)</f>
        <v>#N/A</v>
      </c>
      <c r="B44" s="21">
        <f t="shared" si="0"/>
        <v>37</v>
      </c>
      <c r="C44" s="22">
        <f>EMPRESAS!C46</f>
        <v>0</v>
      </c>
      <c r="D44" s="15" t="str" cm="1">
        <f t="array" ref="D44">IFERROR(_xlfn.CONCAT(INDEX(ATIVIDADES!R:R,COMENTARIOS!A44)," -- Agendamento: ",TEXT(INDEX(ATIVIDADES!L:L,COMENTARIOS!A44),"DD/MM/AAAA HH:MM")),"")</f>
        <v/>
      </c>
      <c r="E44" s="18" t="str" cm="1">
        <f t="array" ref="E44">IF(C44=0,"",IFERROR(_xlfn.TEXTJOIN(CHAR(10),TRUE,_xlfn._xlws.FILTER(ATIVIDADES!R:R,(ATIVIDADES!J:J=COMENTARIOS!C44)*(LEFT(ATIVIDADES!R:R,7)="RESUMO:"))),""))</f>
        <v/>
      </c>
    </row>
    <row r="45" spans="1:5" x14ac:dyDescent="0.25">
      <c r="A45" s="6" t="e">
        <f>MATCH(_xlfn.MAXIFS(ATIVIDADES!M:M,ATIVIDADES!J:J,C45),ATIVIDADES!M:M,0)</f>
        <v>#N/A</v>
      </c>
      <c r="B45" s="30">
        <f t="shared" si="0"/>
        <v>38</v>
      </c>
      <c r="C45" s="31">
        <f>EMPRESAS!C47</f>
        <v>0</v>
      </c>
      <c r="D45" s="32" t="str" cm="1">
        <f t="array" ref="D45">IFERROR(_xlfn.CONCAT(INDEX(ATIVIDADES!R:R,COMENTARIOS!A45)," -- Agendamento: ",TEXT(INDEX(ATIVIDADES!L:L,COMENTARIOS!A45),"DD/MM/AAAA HH:MM")),"")</f>
        <v/>
      </c>
      <c r="E45" s="33" t="str" cm="1">
        <f t="array" ref="E45">IF(C45=0,"",IFERROR(_xlfn.TEXTJOIN(CHAR(10),TRUE,_xlfn._xlws.FILTER(ATIVIDADES!R:R,(ATIVIDADES!J:J=COMENTARIOS!C45)*(LEFT(ATIVIDADES!R:R,7)="RESUMO:"))),""))</f>
        <v/>
      </c>
    </row>
    <row r="46" spans="1:5" x14ac:dyDescent="0.25">
      <c r="A46" s="6" t="e">
        <f>MATCH(_xlfn.MAXIFS(ATIVIDADES!M:M,ATIVIDADES!J:J,C46),ATIVIDADES!M:M,0)</f>
        <v>#N/A</v>
      </c>
      <c r="B46" s="21">
        <f t="shared" si="0"/>
        <v>39</v>
      </c>
      <c r="C46" s="22">
        <f>EMPRESAS!C48</f>
        <v>0</v>
      </c>
      <c r="D46" s="15" t="str" cm="1">
        <f t="array" ref="D46">IFERROR(_xlfn.CONCAT(INDEX(ATIVIDADES!R:R,COMENTARIOS!A46)," -- Agendamento: ",TEXT(INDEX(ATIVIDADES!L:L,COMENTARIOS!A46),"DD/MM/AAAA HH:MM")),"")</f>
        <v/>
      </c>
      <c r="E46" s="18" t="str" cm="1">
        <f t="array" ref="E46">IF(C46=0,"",IFERROR(_xlfn.TEXTJOIN(CHAR(10),TRUE,_xlfn._xlws.FILTER(ATIVIDADES!R:R,(ATIVIDADES!J:J=COMENTARIOS!C46)*(LEFT(ATIVIDADES!R:R,7)="RESUMO:"))),""))</f>
        <v/>
      </c>
    </row>
    <row r="47" spans="1:5" x14ac:dyDescent="0.25">
      <c r="A47" s="6" t="e">
        <f>MATCH(_xlfn.MAXIFS(ATIVIDADES!M:M,ATIVIDADES!J:J,C47),ATIVIDADES!M:M,0)</f>
        <v>#N/A</v>
      </c>
      <c r="B47" s="30">
        <f t="shared" si="0"/>
        <v>40</v>
      </c>
      <c r="C47" s="31">
        <f>EMPRESAS!C49</f>
        <v>0</v>
      </c>
      <c r="D47" s="32" t="str" cm="1">
        <f t="array" ref="D47">IFERROR(_xlfn.CONCAT(INDEX(ATIVIDADES!R:R,COMENTARIOS!A47)," -- Agendamento: ",TEXT(INDEX(ATIVIDADES!L:L,COMENTARIOS!A47),"DD/MM/AAAA HH:MM")),"")</f>
        <v/>
      </c>
      <c r="E47" s="33" t="str" cm="1">
        <f t="array" ref="E47">IF(C47=0,"",IFERROR(_xlfn.TEXTJOIN(CHAR(10),TRUE,_xlfn._xlws.FILTER(ATIVIDADES!R:R,(ATIVIDADES!J:J=COMENTARIOS!C47)*(LEFT(ATIVIDADES!R:R,7)="RESUMO:"))),""))</f>
        <v/>
      </c>
    </row>
    <row r="48" spans="1:5" x14ac:dyDescent="0.25">
      <c r="A48" s="6" t="e">
        <f>MATCH(_xlfn.MAXIFS(ATIVIDADES!M:M,ATIVIDADES!J:J,C48),ATIVIDADES!M:M,0)</f>
        <v>#N/A</v>
      </c>
      <c r="B48" s="21">
        <f t="shared" si="0"/>
        <v>41</v>
      </c>
      <c r="C48" s="22">
        <f>EMPRESAS!C50</f>
        <v>0</v>
      </c>
      <c r="D48" s="15" t="str" cm="1">
        <f t="array" ref="D48">IFERROR(_xlfn.CONCAT(INDEX(ATIVIDADES!R:R,COMENTARIOS!A48)," -- Agendamento: ",TEXT(INDEX(ATIVIDADES!L:L,COMENTARIOS!A48),"DD/MM/AAAA HH:MM")),"")</f>
        <v/>
      </c>
      <c r="E48" s="18" t="str" cm="1">
        <f t="array" ref="E48">IF(C48=0,"",IFERROR(_xlfn.TEXTJOIN(CHAR(10),TRUE,_xlfn._xlws.FILTER(ATIVIDADES!R:R,(ATIVIDADES!J:J=COMENTARIOS!C48)*(LEFT(ATIVIDADES!R:R,7)="RESUMO:"))),""))</f>
        <v/>
      </c>
    </row>
    <row r="49" spans="1:5" x14ac:dyDescent="0.25">
      <c r="A49" s="6" t="e">
        <f>MATCH(_xlfn.MAXIFS(ATIVIDADES!M:M,ATIVIDADES!J:J,C49),ATIVIDADES!M:M,0)</f>
        <v>#N/A</v>
      </c>
      <c r="B49" s="30">
        <f t="shared" si="0"/>
        <v>42</v>
      </c>
      <c r="C49" s="31">
        <f>EMPRESAS!C51</f>
        <v>0</v>
      </c>
      <c r="D49" s="32" t="str" cm="1">
        <f t="array" ref="D49">IFERROR(_xlfn.CONCAT(INDEX(ATIVIDADES!R:R,COMENTARIOS!A49)," -- Agendamento: ",TEXT(INDEX(ATIVIDADES!L:L,COMENTARIOS!A49),"DD/MM/AAAA HH:MM")),"")</f>
        <v/>
      </c>
      <c r="E49" s="33" t="str" cm="1">
        <f t="array" ref="E49">IF(C49=0,"",IFERROR(_xlfn.TEXTJOIN(CHAR(10),TRUE,_xlfn._xlws.FILTER(ATIVIDADES!R:R,(ATIVIDADES!J:J=COMENTARIOS!C49)*(LEFT(ATIVIDADES!R:R,7)="RESUMO:"))),""))</f>
        <v/>
      </c>
    </row>
    <row r="50" spans="1:5" x14ac:dyDescent="0.25">
      <c r="A50" s="6" t="e">
        <f>MATCH(_xlfn.MAXIFS(ATIVIDADES!M:M,ATIVIDADES!J:J,C50),ATIVIDADES!M:M,0)</f>
        <v>#N/A</v>
      </c>
      <c r="B50" s="21">
        <f t="shared" si="0"/>
        <v>43</v>
      </c>
      <c r="C50" s="22">
        <f>EMPRESAS!C52</f>
        <v>0</v>
      </c>
      <c r="D50" s="15" t="str" cm="1">
        <f t="array" ref="D50">IFERROR(_xlfn.CONCAT(INDEX(ATIVIDADES!R:R,COMENTARIOS!A50)," -- Agendamento: ",TEXT(INDEX(ATIVIDADES!L:L,COMENTARIOS!A50),"DD/MM/AAAA HH:MM")),"")</f>
        <v/>
      </c>
      <c r="E50" s="18" t="str" cm="1">
        <f t="array" ref="E50">IF(C50=0,"",IFERROR(_xlfn.TEXTJOIN(CHAR(10),TRUE,_xlfn._xlws.FILTER(ATIVIDADES!R:R,(ATIVIDADES!J:J=COMENTARIOS!C50)*(LEFT(ATIVIDADES!R:R,7)="RESUMO:"))),""))</f>
        <v/>
      </c>
    </row>
    <row r="51" spans="1:5" x14ac:dyDescent="0.25">
      <c r="A51" s="6" t="e">
        <f>MATCH(_xlfn.MAXIFS(ATIVIDADES!M:M,ATIVIDADES!J:J,C51),ATIVIDADES!M:M,0)</f>
        <v>#N/A</v>
      </c>
      <c r="B51" s="30">
        <f t="shared" si="0"/>
        <v>44</v>
      </c>
      <c r="C51" s="31">
        <f>EMPRESAS!C53</f>
        <v>0</v>
      </c>
      <c r="D51" s="32" t="str" cm="1">
        <f t="array" ref="D51">IFERROR(_xlfn.CONCAT(INDEX(ATIVIDADES!R:R,COMENTARIOS!A51)," -- Agendamento: ",TEXT(INDEX(ATIVIDADES!L:L,COMENTARIOS!A51),"DD/MM/AAAA HH:MM")),"")</f>
        <v/>
      </c>
      <c r="E51" s="33" t="str" cm="1">
        <f t="array" ref="E51">IF(C51=0,"",IFERROR(_xlfn.TEXTJOIN(CHAR(10),TRUE,_xlfn._xlws.FILTER(ATIVIDADES!R:R,(ATIVIDADES!J:J=COMENTARIOS!C51)*(LEFT(ATIVIDADES!R:R,7)="RESUMO:"))),""))</f>
        <v/>
      </c>
    </row>
    <row r="52" spans="1:5" x14ac:dyDescent="0.25">
      <c r="A52" s="6" t="e">
        <f>MATCH(_xlfn.MAXIFS(ATIVIDADES!M:M,ATIVIDADES!J:J,C52),ATIVIDADES!M:M,0)</f>
        <v>#N/A</v>
      </c>
      <c r="B52" s="21">
        <f t="shared" si="0"/>
        <v>45</v>
      </c>
      <c r="C52" s="22">
        <f>EMPRESAS!C54</f>
        <v>0</v>
      </c>
      <c r="D52" s="15" t="str" cm="1">
        <f t="array" ref="D52">IFERROR(_xlfn.CONCAT(INDEX(ATIVIDADES!R:R,COMENTARIOS!A52)," -- Agendamento: ",TEXT(INDEX(ATIVIDADES!L:L,COMENTARIOS!A52),"DD/MM/AAAA HH:MM")),"")</f>
        <v/>
      </c>
      <c r="E52" s="18" t="str" cm="1">
        <f t="array" ref="E52">IF(C52=0,"",IFERROR(_xlfn.TEXTJOIN(CHAR(10),TRUE,_xlfn._xlws.FILTER(ATIVIDADES!R:R,(ATIVIDADES!J:J=COMENTARIOS!C52)*(LEFT(ATIVIDADES!R:R,7)="RESUMO:"))),""))</f>
        <v/>
      </c>
    </row>
    <row r="53" spans="1:5" x14ac:dyDescent="0.25">
      <c r="A53" s="6" t="e">
        <f>MATCH(_xlfn.MAXIFS(ATIVIDADES!M:M,ATIVIDADES!J:J,C53),ATIVIDADES!M:M,0)</f>
        <v>#N/A</v>
      </c>
      <c r="B53" s="30">
        <f t="shared" si="0"/>
        <v>46</v>
      </c>
      <c r="C53" s="31">
        <f>EMPRESAS!C55</f>
        <v>0</v>
      </c>
      <c r="D53" s="32" t="str" cm="1">
        <f t="array" ref="D53">IFERROR(_xlfn.CONCAT(INDEX(ATIVIDADES!R:R,COMENTARIOS!A53)," -- Agendamento: ",TEXT(INDEX(ATIVIDADES!L:L,COMENTARIOS!A53),"DD/MM/AAAA HH:MM")),"")</f>
        <v/>
      </c>
      <c r="E53" s="33" t="str" cm="1">
        <f t="array" ref="E53">IF(C53=0,"",IFERROR(_xlfn.TEXTJOIN(CHAR(10),TRUE,_xlfn._xlws.FILTER(ATIVIDADES!R:R,(ATIVIDADES!J:J=COMENTARIOS!C53)*(LEFT(ATIVIDADES!R:R,7)="RESUMO:"))),""))</f>
        <v/>
      </c>
    </row>
    <row r="54" spans="1:5" x14ac:dyDescent="0.25">
      <c r="A54" s="6" t="e">
        <f>MATCH(_xlfn.MAXIFS(ATIVIDADES!M:M,ATIVIDADES!J:J,C54),ATIVIDADES!M:M,0)</f>
        <v>#N/A</v>
      </c>
      <c r="B54" s="21">
        <f t="shared" si="0"/>
        <v>47</v>
      </c>
      <c r="C54" s="22">
        <f>EMPRESAS!C56</f>
        <v>0</v>
      </c>
      <c r="D54" s="15" t="str" cm="1">
        <f t="array" ref="D54">IFERROR(_xlfn.CONCAT(INDEX(ATIVIDADES!R:R,COMENTARIOS!A54)," -- Agendamento: ",TEXT(INDEX(ATIVIDADES!L:L,COMENTARIOS!A54),"DD/MM/AAAA HH:MM")),"")</f>
        <v/>
      </c>
      <c r="E54" s="18" t="str" cm="1">
        <f t="array" ref="E54">IF(C54=0,"",IFERROR(_xlfn.TEXTJOIN(CHAR(10),TRUE,_xlfn._xlws.FILTER(ATIVIDADES!R:R,(ATIVIDADES!J:J=COMENTARIOS!C54)*(LEFT(ATIVIDADES!R:R,7)="RESUMO:"))),""))</f>
        <v/>
      </c>
    </row>
    <row r="55" spans="1:5" x14ac:dyDescent="0.25">
      <c r="A55" s="6" t="e">
        <f>MATCH(_xlfn.MAXIFS(ATIVIDADES!M:M,ATIVIDADES!J:J,C55),ATIVIDADES!M:M,0)</f>
        <v>#N/A</v>
      </c>
      <c r="B55" s="30">
        <f t="shared" si="0"/>
        <v>48</v>
      </c>
      <c r="C55" s="31">
        <f>EMPRESAS!C57</f>
        <v>0</v>
      </c>
      <c r="D55" s="32" t="str" cm="1">
        <f t="array" ref="D55">IFERROR(_xlfn.CONCAT(INDEX(ATIVIDADES!R:R,COMENTARIOS!A55)," -- Agendamento: ",TEXT(INDEX(ATIVIDADES!L:L,COMENTARIOS!A55),"DD/MM/AAAA HH:MM")),"")</f>
        <v/>
      </c>
      <c r="E55" s="33" t="str" cm="1">
        <f t="array" ref="E55">IF(C55=0,"",IFERROR(_xlfn.TEXTJOIN(CHAR(10),TRUE,_xlfn._xlws.FILTER(ATIVIDADES!R:R,(ATIVIDADES!J:J=COMENTARIOS!C55)*(LEFT(ATIVIDADES!R:R,7)="RESUMO:"))),""))</f>
        <v/>
      </c>
    </row>
    <row r="56" spans="1:5" x14ac:dyDescent="0.25">
      <c r="A56" s="6" t="e">
        <f>MATCH(_xlfn.MAXIFS(ATIVIDADES!M:M,ATIVIDADES!J:J,C56),ATIVIDADES!M:M,0)</f>
        <v>#N/A</v>
      </c>
      <c r="B56" s="21">
        <f t="shared" si="0"/>
        <v>49</v>
      </c>
      <c r="C56" s="22">
        <f>EMPRESAS!C58</f>
        <v>0</v>
      </c>
      <c r="D56" s="15" t="str" cm="1">
        <f t="array" ref="D56">IFERROR(_xlfn.CONCAT(INDEX(ATIVIDADES!R:R,COMENTARIOS!A56)," -- Agendamento: ",TEXT(INDEX(ATIVIDADES!L:L,COMENTARIOS!A56),"DD/MM/AAAA HH:MM")),"")</f>
        <v/>
      </c>
      <c r="E56" s="18" t="str" cm="1">
        <f t="array" ref="E56">IF(C56=0,"",IFERROR(_xlfn.TEXTJOIN(CHAR(10),TRUE,_xlfn._xlws.FILTER(ATIVIDADES!R:R,(ATIVIDADES!J:J=COMENTARIOS!C56)*(LEFT(ATIVIDADES!R:R,7)="RESUMO:"))),""))</f>
        <v/>
      </c>
    </row>
    <row r="57" spans="1:5" x14ac:dyDescent="0.25">
      <c r="A57" s="6" t="e">
        <f>MATCH(_xlfn.MAXIFS(ATIVIDADES!M:M,ATIVIDADES!J:J,C57),ATIVIDADES!M:M,0)</f>
        <v>#N/A</v>
      </c>
      <c r="B57" s="30">
        <f t="shared" si="0"/>
        <v>50</v>
      </c>
      <c r="C57" s="31">
        <f>EMPRESAS!C59</f>
        <v>0</v>
      </c>
      <c r="D57" s="32" t="str" cm="1">
        <f t="array" ref="D57">IFERROR(_xlfn.CONCAT(INDEX(ATIVIDADES!R:R,COMENTARIOS!A57)," -- Agendamento: ",TEXT(INDEX(ATIVIDADES!L:L,COMENTARIOS!A57),"DD/MM/AAAA HH:MM")),"")</f>
        <v/>
      </c>
      <c r="E57" s="33" t="str" cm="1">
        <f t="array" ref="E57">IF(C57=0,"",IFERROR(_xlfn.TEXTJOIN(CHAR(10),TRUE,_xlfn._xlws.FILTER(ATIVIDADES!R:R,(ATIVIDADES!J:J=COMENTARIOS!C57)*(LEFT(ATIVIDADES!R:R,7)="RESUMO:"))),""))</f>
        <v/>
      </c>
    </row>
    <row r="58" spans="1:5" x14ac:dyDescent="0.25">
      <c r="A58" s="6" t="e">
        <f>MATCH(_xlfn.MAXIFS(ATIVIDADES!M:M,ATIVIDADES!J:J,C58),ATIVIDADES!M:M,0)</f>
        <v>#N/A</v>
      </c>
      <c r="B58" s="21">
        <f t="shared" si="0"/>
        <v>51</v>
      </c>
      <c r="C58" s="22">
        <f>EMPRESAS!C60</f>
        <v>0</v>
      </c>
      <c r="D58" s="15" t="str" cm="1">
        <f t="array" ref="D58">IFERROR(_xlfn.CONCAT(INDEX(ATIVIDADES!R:R,COMENTARIOS!A58)," -- Agendamento: ",TEXT(INDEX(ATIVIDADES!L:L,COMENTARIOS!A58),"DD/MM/AAAA HH:MM")),"")</f>
        <v/>
      </c>
      <c r="E58" s="18" t="str" cm="1">
        <f t="array" ref="E58">IF(C58=0,"",IFERROR(_xlfn.TEXTJOIN(CHAR(10),TRUE,_xlfn._xlws.FILTER(ATIVIDADES!R:R,(ATIVIDADES!J:J=COMENTARIOS!C58)*(LEFT(ATIVIDADES!R:R,7)="RESUMO:"))),""))</f>
        <v/>
      </c>
    </row>
    <row r="59" spans="1:5" x14ac:dyDescent="0.25">
      <c r="A59" s="6" t="e">
        <f>MATCH(_xlfn.MAXIFS(ATIVIDADES!M:M,ATIVIDADES!J:J,C59),ATIVIDADES!M:M,0)</f>
        <v>#N/A</v>
      </c>
      <c r="B59" s="30">
        <f t="shared" si="0"/>
        <v>52</v>
      </c>
      <c r="C59" s="31">
        <f>EMPRESAS!C61</f>
        <v>0</v>
      </c>
      <c r="D59" s="32" t="str" cm="1">
        <f t="array" ref="D59">IFERROR(_xlfn.CONCAT(INDEX(ATIVIDADES!R:R,COMENTARIOS!A59)," -- Agendamento: ",TEXT(INDEX(ATIVIDADES!L:L,COMENTARIOS!A59),"DD/MM/AAAA HH:MM")),"")</f>
        <v/>
      </c>
      <c r="E59" s="33" t="str" cm="1">
        <f t="array" ref="E59">IF(C59=0,"",IFERROR(_xlfn.TEXTJOIN(CHAR(10),TRUE,_xlfn._xlws.FILTER(ATIVIDADES!R:R,(ATIVIDADES!J:J=COMENTARIOS!C59)*(LEFT(ATIVIDADES!R:R,7)="RESUMO:"))),""))</f>
        <v/>
      </c>
    </row>
    <row r="60" spans="1:5" x14ac:dyDescent="0.25">
      <c r="A60" s="6" t="e">
        <f>MATCH(_xlfn.MAXIFS(ATIVIDADES!M:M,ATIVIDADES!J:J,C60),ATIVIDADES!M:M,0)</f>
        <v>#N/A</v>
      </c>
      <c r="B60" s="21">
        <f t="shared" si="0"/>
        <v>53</v>
      </c>
      <c r="C60" s="22">
        <f>EMPRESAS!C62</f>
        <v>0</v>
      </c>
      <c r="D60" s="15" t="str" cm="1">
        <f t="array" ref="D60">IFERROR(_xlfn.CONCAT(INDEX(ATIVIDADES!R:R,COMENTARIOS!A60)," -- Agendamento: ",TEXT(INDEX(ATIVIDADES!L:L,COMENTARIOS!A60),"DD/MM/AAAA HH:MM")),"")</f>
        <v/>
      </c>
      <c r="E60" s="18" t="str" cm="1">
        <f t="array" ref="E60">IF(C60=0,"",IFERROR(_xlfn.TEXTJOIN(CHAR(10),TRUE,_xlfn._xlws.FILTER(ATIVIDADES!R:R,(ATIVIDADES!J:J=COMENTARIOS!C60)*(LEFT(ATIVIDADES!R:R,7)="RESUMO:"))),""))</f>
        <v/>
      </c>
    </row>
    <row r="61" spans="1:5" x14ac:dyDescent="0.25">
      <c r="A61" s="6" t="e">
        <f>MATCH(_xlfn.MAXIFS(ATIVIDADES!M:M,ATIVIDADES!J:J,C61),ATIVIDADES!M:M,0)</f>
        <v>#N/A</v>
      </c>
      <c r="B61" s="30">
        <f t="shared" si="0"/>
        <v>54</v>
      </c>
      <c r="C61" s="31">
        <f>EMPRESAS!C63</f>
        <v>0</v>
      </c>
      <c r="D61" s="32" t="str" cm="1">
        <f t="array" ref="D61">IFERROR(_xlfn.CONCAT(INDEX(ATIVIDADES!R:R,COMENTARIOS!A61)," -- Agendamento: ",TEXT(INDEX(ATIVIDADES!L:L,COMENTARIOS!A61),"DD/MM/AAAA HH:MM")),"")</f>
        <v/>
      </c>
      <c r="E61" s="33" t="str" cm="1">
        <f t="array" ref="E61">IF(C61=0,"",IFERROR(_xlfn.TEXTJOIN(CHAR(10),TRUE,_xlfn._xlws.FILTER(ATIVIDADES!R:R,(ATIVIDADES!J:J=COMENTARIOS!C61)*(LEFT(ATIVIDADES!R:R,7)="RESUMO:"))),""))</f>
        <v/>
      </c>
    </row>
    <row r="62" spans="1:5" x14ac:dyDescent="0.25">
      <c r="A62" s="6" t="e">
        <f>MATCH(_xlfn.MAXIFS(ATIVIDADES!M:M,ATIVIDADES!J:J,C62),ATIVIDADES!M:M,0)</f>
        <v>#N/A</v>
      </c>
      <c r="B62" s="21">
        <f t="shared" si="0"/>
        <v>55</v>
      </c>
      <c r="C62" s="22">
        <f>EMPRESAS!C64</f>
        <v>0</v>
      </c>
      <c r="D62" s="15" t="str" cm="1">
        <f t="array" ref="D62">IFERROR(_xlfn.CONCAT(INDEX(ATIVIDADES!R:R,COMENTARIOS!A62)," -- Agendamento: ",TEXT(INDEX(ATIVIDADES!L:L,COMENTARIOS!A62),"DD/MM/AAAA HH:MM")),"")</f>
        <v/>
      </c>
      <c r="E62" s="18" t="str" cm="1">
        <f t="array" ref="E62">IF(C62=0,"",IFERROR(_xlfn.TEXTJOIN(CHAR(10),TRUE,_xlfn._xlws.FILTER(ATIVIDADES!R:R,(ATIVIDADES!J:J=COMENTARIOS!C62)*(LEFT(ATIVIDADES!R:R,7)="RESUMO:"))),""))</f>
        <v/>
      </c>
    </row>
    <row r="63" spans="1:5" x14ac:dyDescent="0.25">
      <c r="A63" s="6" t="e">
        <f>MATCH(_xlfn.MAXIFS(ATIVIDADES!M:M,ATIVIDADES!J:J,C63),ATIVIDADES!M:M,0)</f>
        <v>#N/A</v>
      </c>
      <c r="B63" s="30">
        <f t="shared" si="0"/>
        <v>56</v>
      </c>
      <c r="C63" s="31">
        <f>EMPRESAS!C65</f>
        <v>0</v>
      </c>
      <c r="D63" s="32" t="str" cm="1">
        <f t="array" ref="D63">IFERROR(_xlfn.CONCAT(INDEX(ATIVIDADES!R:R,COMENTARIOS!A63)," -- Agendamento: ",TEXT(INDEX(ATIVIDADES!L:L,COMENTARIOS!A63),"DD/MM/AAAA HH:MM")),"")</f>
        <v/>
      </c>
      <c r="E63" s="33" t="str" cm="1">
        <f t="array" ref="E63">IF(C63=0,"",IFERROR(_xlfn.TEXTJOIN(CHAR(10),TRUE,_xlfn._xlws.FILTER(ATIVIDADES!R:R,(ATIVIDADES!J:J=COMENTARIOS!C63)*(LEFT(ATIVIDADES!R:R,7)="RESUMO:"))),""))</f>
        <v/>
      </c>
    </row>
    <row r="64" spans="1:5" x14ac:dyDescent="0.25">
      <c r="A64" s="6" t="e">
        <f>MATCH(_xlfn.MAXIFS(ATIVIDADES!M:M,ATIVIDADES!J:J,C64),ATIVIDADES!M:M,0)</f>
        <v>#N/A</v>
      </c>
      <c r="B64" s="21">
        <f t="shared" si="0"/>
        <v>57</v>
      </c>
      <c r="C64" s="22">
        <f>EMPRESAS!C66</f>
        <v>0</v>
      </c>
      <c r="D64" s="15" t="str" cm="1">
        <f t="array" ref="D64">IFERROR(_xlfn.CONCAT(INDEX(ATIVIDADES!R:R,COMENTARIOS!A64)," -- Agendamento: ",TEXT(INDEX(ATIVIDADES!L:L,COMENTARIOS!A64),"DD/MM/AAAA HH:MM")),"")</f>
        <v/>
      </c>
      <c r="E64" s="18" t="str" cm="1">
        <f t="array" ref="E64">IF(C64=0,"",IFERROR(_xlfn.TEXTJOIN(CHAR(10),TRUE,_xlfn._xlws.FILTER(ATIVIDADES!R:R,(ATIVIDADES!J:J=COMENTARIOS!C64)*(LEFT(ATIVIDADES!R:R,7)="RESUMO:"))),""))</f>
        <v/>
      </c>
    </row>
    <row r="65" spans="1:5" x14ac:dyDescent="0.25">
      <c r="A65" s="6" t="e">
        <f>MATCH(_xlfn.MAXIFS(ATIVIDADES!M:M,ATIVIDADES!J:J,C65),ATIVIDADES!M:M,0)</f>
        <v>#N/A</v>
      </c>
      <c r="B65" s="30">
        <f t="shared" si="0"/>
        <v>58</v>
      </c>
      <c r="C65" s="31">
        <f>EMPRESAS!C67</f>
        <v>0</v>
      </c>
      <c r="D65" s="32" t="str" cm="1">
        <f t="array" ref="D65">IFERROR(_xlfn.CONCAT(INDEX(ATIVIDADES!R:R,COMENTARIOS!A65)," -- Agendamento: ",TEXT(INDEX(ATIVIDADES!L:L,COMENTARIOS!A65),"DD/MM/AAAA HH:MM")),"")</f>
        <v/>
      </c>
      <c r="E65" s="33" t="str" cm="1">
        <f t="array" ref="E65">IF(C65=0,"",IFERROR(_xlfn.TEXTJOIN(CHAR(10),TRUE,_xlfn._xlws.FILTER(ATIVIDADES!R:R,(ATIVIDADES!J:J=COMENTARIOS!C65)*(LEFT(ATIVIDADES!R:R,7)="RESUMO:"))),""))</f>
        <v/>
      </c>
    </row>
    <row r="66" spans="1:5" x14ac:dyDescent="0.25">
      <c r="A66" s="6" t="e">
        <f>MATCH(_xlfn.MAXIFS(ATIVIDADES!M:M,ATIVIDADES!J:J,C66),ATIVIDADES!M:M,0)</f>
        <v>#N/A</v>
      </c>
      <c r="B66" s="21">
        <f t="shared" si="0"/>
        <v>59</v>
      </c>
      <c r="C66" s="22">
        <f>EMPRESAS!C68</f>
        <v>0</v>
      </c>
      <c r="D66" s="15" t="str" cm="1">
        <f t="array" ref="D66">IFERROR(_xlfn.CONCAT(INDEX(ATIVIDADES!R:R,COMENTARIOS!A66)," -- Agendamento: ",TEXT(INDEX(ATIVIDADES!L:L,COMENTARIOS!A66),"DD/MM/AAAA HH:MM")),"")</f>
        <v/>
      </c>
      <c r="E66" s="18" t="str" cm="1">
        <f t="array" ref="E66">IF(C66=0,"",IFERROR(_xlfn.TEXTJOIN(CHAR(10),TRUE,_xlfn._xlws.FILTER(ATIVIDADES!R:R,(ATIVIDADES!J:J=COMENTARIOS!C66)*(LEFT(ATIVIDADES!R:R,7)="RESUMO:"))),""))</f>
        <v/>
      </c>
    </row>
    <row r="67" spans="1:5" x14ac:dyDescent="0.25">
      <c r="A67" s="6" t="e">
        <f>MATCH(_xlfn.MAXIFS(ATIVIDADES!M:M,ATIVIDADES!J:J,C67),ATIVIDADES!M:M,0)</f>
        <v>#N/A</v>
      </c>
      <c r="B67" s="30">
        <f t="shared" si="0"/>
        <v>60</v>
      </c>
      <c r="C67" s="31">
        <f>EMPRESAS!C69</f>
        <v>0</v>
      </c>
      <c r="D67" s="32" t="str" cm="1">
        <f t="array" ref="D67">IFERROR(_xlfn.CONCAT(INDEX(ATIVIDADES!R:R,COMENTARIOS!A67)," -- Agendamento: ",TEXT(INDEX(ATIVIDADES!L:L,COMENTARIOS!A67),"DD/MM/AAAA HH:MM")),"")</f>
        <v/>
      </c>
      <c r="E67" s="33" t="str" cm="1">
        <f t="array" ref="E67">IF(C67=0,"",IFERROR(_xlfn.TEXTJOIN(CHAR(10),TRUE,_xlfn._xlws.FILTER(ATIVIDADES!R:R,(ATIVIDADES!J:J=COMENTARIOS!C67)*(LEFT(ATIVIDADES!R:R,7)="RESUMO:"))),""))</f>
        <v/>
      </c>
    </row>
    <row r="68" spans="1:5" x14ac:dyDescent="0.25">
      <c r="A68" s="6" t="e">
        <f>MATCH(_xlfn.MAXIFS(ATIVIDADES!M:M,ATIVIDADES!J:J,C68),ATIVIDADES!M:M,0)</f>
        <v>#N/A</v>
      </c>
      <c r="B68" s="21">
        <f t="shared" si="0"/>
        <v>61</v>
      </c>
      <c r="C68" s="22">
        <f>EMPRESAS!C70</f>
        <v>0</v>
      </c>
      <c r="D68" s="15" t="str" cm="1">
        <f t="array" ref="D68">IFERROR(_xlfn.CONCAT(INDEX(ATIVIDADES!R:R,COMENTARIOS!A68)," -- Agendamento: ",TEXT(INDEX(ATIVIDADES!L:L,COMENTARIOS!A68),"DD/MM/AAAA HH:MM")),"")</f>
        <v/>
      </c>
      <c r="E68" s="18" t="str" cm="1">
        <f t="array" ref="E68">IF(C68=0,"",IFERROR(_xlfn.TEXTJOIN(CHAR(10),TRUE,_xlfn._xlws.FILTER(ATIVIDADES!R:R,(ATIVIDADES!J:J=COMENTARIOS!C68)*(LEFT(ATIVIDADES!R:R,7)="RESUMO:"))),""))</f>
        <v/>
      </c>
    </row>
    <row r="69" spans="1:5" x14ac:dyDescent="0.25">
      <c r="A69" s="6" t="e">
        <f>MATCH(_xlfn.MAXIFS(ATIVIDADES!M:M,ATIVIDADES!J:J,C69),ATIVIDADES!M:M,0)</f>
        <v>#N/A</v>
      </c>
      <c r="B69" s="30">
        <f t="shared" si="0"/>
        <v>62</v>
      </c>
      <c r="C69" s="31">
        <f>EMPRESAS!C71</f>
        <v>0</v>
      </c>
      <c r="D69" s="32" t="str" cm="1">
        <f t="array" ref="D69">IFERROR(_xlfn.CONCAT(INDEX(ATIVIDADES!R:R,COMENTARIOS!A69)," -- Agendamento: ",TEXT(INDEX(ATIVIDADES!L:L,COMENTARIOS!A69),"DD/MM/AAAA HH:MM")),"")</f>
        <v/>
      </c>
      <c r="E69" s="33" t="str" cm="1">
        <f t="array" ref="E69">IF(C69=0,"",IFERROR(_xlfn.TEXTJOIN(CHAR(10),TRUE,_xlfn._xlws.FILTER(ATIVIDADES!R:R,(ATIVIDADES!J:J=COMENTARIOS!C69)*(LEFT(ATIVIDADES!R:R,7)="RESUMO:"))),""))</f>
        <v/>
      </c>
    </row>
    <row r="70" spans="1:5" x14ac:dyDescent="0.25">
      <c r="A70" s="6" t="e">
        <f>MATCH(_xlfn.MAXIFS(ATIVIDADES!M:M,ATIVIDADES!J:J,C70),ATIVIDADES!M:M,0)</f>
        <v>#N/A</v>
      </c>
      <c r="B70" s="21">
        <f t="shared" si="0"/>
        <v>63</v>
      </c>
      <c r="C70" s="22">
        <f>EMPRESAS!C72</f>
        <v>0</v>
      </c>
      <c r="D70" s="15" t="str" cm="1">
        <f t="array" ref="D70">IFERROR(_xlfn.CONCAT(INDEX(ATIVIDADES!R:R,COMENTARIOS!A70)," -- Agendamento: ",TEXT(INDEX(ATIVIDADES!L:L,COMENTARIOS!A70),"DD/MM/AAAA HH:MM")),"")</f>
        <v/>
      </c>
      <c r="E70" s="18" t="str" cm="1">
        <f t="array" ref="E70">IF(C70=0,"",IFERROR(_xlfn.TEXTJOIN(CHAR(10),TRUE,_xlfn._xlws.FILTER(ATIVIDADES!R:R,(ATIVIDADES!J:J=COMENTARIOS!C70)*(LEFT(ATIVIDADES!R:R,7)="RESUMO:"))),""))</f>
        <v/>
      </c>
    </row>
    <row r="71" spans="1:5" x14ac:dyDescent="0.25">
      <c r="A71" s="6" t="e">
        <f>MATCH(_xlfn.MAXIFS(ATIVIDADES!M:M,ATIVIDADES!J:J,C71),ATIVIDADES!M:M,0)</f>
        <v>#N/A</v>
      </c>
      <c r="B71" s="30">
        <f t="shared" si="0"/>
        <v>64</v>
      </c>
      <c r="C71" s="31">
        <f>EMPRESAS!C73</f>
        <v>0</v>
      </c>
      <c r="D71" s="32" t="str" cm="1">
        <f t="array" ref="D71">IFERROR(_xlfn.CONCAT(INDEX(ATIVIDADES!R:R,COMENTARIOS!A71)," -- Agendamento: ",TEXT(INDEX(ATIVIDADES!L:L,COMENTARIOS!A71),"DD/MM/AAAA HH:MM")),"")</f>
        <v/>
      </c>
      <c r="E71" s="33" t="str" cm="1">
        <f t="array" ref="E71">IF(C71=0,"",IFERROR(_xlfn.TEXTJOIN(CHAR(10),TRUE,_xlfn._xlws.FILTER(ATIVIDADES!R:R,(ATIVIDADES!J:J=COMENTARIOS!C71)*(LEFT(ATIVIDADES!R:R,7)="RESUMO:"))),""))</f>
        <v/>
      </c>
    </row>
    <row r="72" spans="1:5" x14ac:dyDescent="0.25">
      <c r="A72" s="6" t="e">
        <f>MATCH(_xlfn.MAXIFS(ATIVIDADES!M:M,ATIVIDADES!J:J,C72),ATIVIDADES!M:M,0)</f>
        <v>#N/A</v>
      </c>
      <c r="B72" s="21">
        <f t="shared" si="0"/>
        <v>65</v>
      </c>
      <c r="C72" s="22">
        <f>EMPRESAS!C74</f>
        <v>0</v>
      </c>
      <c r="D72" s="15" t="str" cm="1">
        <f t="array" ref="D72">IFERROR(_xlfn.CONCAT(INDEX(ATIVIDADES!R:R,COMENTARIOS!A72)," -- Agendamento: ",TEXT(INDEX(ATIVIDADES!L:L,COMENTARIOS!A72),"DD/MM/AAAA HH:MM")),"")</f>
        <v/>
      </c>
      <c r="E72" s="18" t="str" cm="1">
        <f t="array" ref="E72">IF(C72=0,"",IFERROR(_xlfn.TEXTJOIN(CHAR(10),TRUE,_xlfn._xlws.FILTER(ATIVIDADES!R:R,(ATIVIDADES!J:J=COMENTARIOS!C72)*(LEFT(ATIVIDADES!R:R,7)="RESUMO:"))),""))</f>
        <v/>
      </c>
    </row>
    <row r="73" spans="1:5" x14ac:dyDescent="0.25">
      <c r="A73" s="6" t="e">
        <f>MATCH(_xlfn.MAXIFS(ATIVIDADES!M:M,ATIVIDADES!J:J,C73),ATIVIDADES!M:M,0)</f>
        <v>#N/A</v>
      </c>
      <c r="B73" s="30">
        <f t="shared" ref="B73:B136" si="1">ROW()-7</f>
        <v>66</v>
      </c>
      <c r="C73" s="31">
        <f>EMPRESAS!C75</f>
        <v>0</v>
      </c>
      <c r="D73" s="32" t="str" cm="1">
        <f t="array" ref="D73">IFERROR(_xlfn.CONCAT(INDEX(ATIVIDADES!R:R,COMENTARIOS!A73)," -- Agendamento: ",TEXT(INDEX(ATIVIDADES!L:L,COMENTARIOS!A73),"DD/MM/AAAA HH:MM")),"")</f>
        <v/>
      </c>
      <c r="E73" s="33" t="str" cm="1">
        <f t="array" ref="E73">IF(C73=0,"",IFERROR(_xlfn.TEXTJOIN(CHAR(10),TRUE,_xlfn._xlws.FILTER(ATIVIDADES!R:R,(ATIVIDADES!J:J=COMENTARIOS!C73)*(LEFT(ATIVIDADES!R:R,7)="RESUMO:"))),""))</f>
        <v/>
      </c>
    </row>
    <row r="74" spans="1:5" x14ac:dyDescent="0.25">
      <c r="A74" s="6" t="e">
        <f>MATCH(_xlfn.MAXIFS(ATIVIDADES!M:M,ATIVIDADES!J:J,C74),ATIVIDADES!M:M,0)</f>
        <v>#N/A</v>
      </c>
      <c r="B74" s="21">
        <f t="shared" si="1"/>
        <v>67</v>
      </c>
      <c r="C74" s="22">
        <f>EMPRESAS!C76</f>
        <v>0</v>
      </c>
      <c r="D74" s="15" t="str" cm="1">
        <f t="array" ref="D74">IFERROR(_xlfn.CONCAT(INDEX(ATIVIDADES!R:R,COMENTARIOS!A74)," -- Agendamento: ",TEXT(INDEX(ATIVIDADES!L:L,COMENTARIOS!A74),"DD/MM/AAAA HH:MM")),"")</f>
        <v/>
      </c>
      <c r="E74" s="18" t="str" cm="1">
        <f t="array" ref="E74">IF(C74=0,"",IFERROR(_xlfn.TEXTJOIN(CHAR(10),TRUE,_xlfn._xlws.FILTER(ATIVIDADES!R:R,(ATIVIDADES!J:J=COMENTARIOS!C74)*(LEFT(ATIVIDADES!R:R,7)="RESUMO:"))),""))</f>
        <v/>
      </c>
    </row>
    <row r="75" spans="1:5" x14ac:dyDescent="0.25">
      <c r="A75" s="6" t="e">
        <f>MATCH(_xlfn.MAXIFS(ATIVIDADES!M:M,ATIVIDADES!J:J,C75),ATIVIDADES!M:M,0)</f>
        <v>#N/A</v>
      </c>
      <c r="B75" s="30">
        <f t="shared" si="1"/>
        <v>68</v>
      </c>
      <c r="C75" s="31">
        <f>EMPRESAS!C77</f>
        <v>0</v>
      </c>
      <c r="D75" s="32" t="str" cm="1">
        <f t="array" ref="D75">IFERROR(_xlfn.CONCAT(INDEX(ATIVIDADES!R:R,COMENTARIOS!A75)," -- Agendamento: ",TEXT(INDEX(ATIVIDADES!L:L,COMENTARIOS!A75),"DD/MM/AAAA HH:MM")),"")</f>
        <v/>
      </c>
      <c r="E75" s="33" t="str" cm="1">
        <f t="array" ref="E75">IF(C75=0,"",IFERROR(_xlfn.TEXTJOIN(CHAR(10),TRUE,_xlfn._xlws.FILTER(ATIVIDADES!R:R,(ATIVIDADES!J:J=COMENTARIOS!C75)*(LEFT(ATIVIDADES!R:R,7)="RESUMO:"))),""))</f>
        <v/>
      </c>
    </row>
    <row r="76" spans="1:5" x14ac:dyDescent="0.25">
      <c r="A76" s="6" t="e">
        <f>MATCH(_xlfn.MAXIFS(ATIVIDADES!M:M,ATIVIDADES!J:J,C76),ATIVIDADES!M:M,0)</f>
        <v>#N/A</v>
      </c>
      <c r="B76" s="21">
        <f t="shared" si="1"/>
        <v>69</v>
      </c>
      <c r="C76" s="22">
        <f>EMPRESAS!C78</f>
        <v>0</v>
      </c>
      <c r="D76" s="15" t="str" cm="1">
        <f t="array" ref="D76">IFERROR(_xlfn.CONCAT(INDEX(ATIVIDADES!R:R,COMENTARIOS!A76)," -- Agendamento: ",TEXT(INDEX(ATIVIDADES!L:L,COMENTARIOS!A76),"DD/MM/AAAA HH:MM")),"")</f>
        <v/>
      </c>
      <c r="E76" s="18" t="str" cm="1">
        <f t="array" ref="E76">IF(C76=0,"",IFERROR(_xlfn.TEXTJOIN(CHAR(10),TRUE,_xlfn._xlws.FILTER(ATIVIDADES!R:R,(ATIVIDADES!J:J=COMENTARIOS!C76)*(LEFT(ATIVIDADES!R:R,7)="RESUMO:"))),""))</f>
        <v/>
      </c>
    </row>
    <row r="77" spans="1:5" x14ac:dyDescent="0.25">
      <c r="A77" s="6" t="e">
        <f>MATCH(_xlfn.MAXIFS(ATIVIDADES!M:M,ATIVIDADES!J:J,C77),ATIVIDADES!M:M,0)</f>
        <v>#N/A</v>
      </c>
      <c r="B77" s="30">
        <f t="shared" si="1"/>
        <v>70</v>
      </c>
      <c r="C77" s="31">
        <f>EMPRESAS!C79</f>
        <v>0</v>
      </c>
      <c r="D77" s="32" t="str" cm="1">
        <f t="array" ref="D77">IFERROR(_xlfn.CONCAT(INDEX(ATIVIDADES!R:R,COMENTARIOS!A77)," -- Agendamento: ",TEXT(INDEX(ATIVIDADES!L:L,COMENTARIOS!A77),"DD/MM/AAAA HH:MM")),"")</f>
        <v/>
      </c>
      <c r="E77" s="33" t="str" cm="1">
        <f t="array" ref="E77">IF(C77=0,"",IFERROR(_xlfn.TEXTJOIN(CHAR(10),TRUE,_xlfn._xlws.FILTER(ATIVIDADES!R:R,(ATIVIDADES!J:J=COMENTARIOS!C77)*(LEFT(ATIVIDADES!R:R,7)="RESUMO:"))),""))</f>
        <v/>
      </c>
    </row>
    <row r="78" spans="1:5" x14ac:dyDescent="0.25">
      <c r="A78" s="6" t="e">
        <f>MATCH(_xlfn.MAXIFS(ATIVIDADES!M:M,ATIVIDADES!J:J,C78),ATIVIDADES!M:M,0)</f>
        <v>#N/A</v>
      </c>
      <c r="B78" s="21">
        <f t="shared" si="1"/>
        <v>71</v>
      </c>
      <c r="C78" s="22">
        <f>EMPRESAS!C80</f>
        <v>0</v>
      </c>
      <c r="D78" s="15" t="str" cm="1">
        <f t="array" ref="D78">IFERROR(_xlfn.CONCAT(INDEX(ATIVIDADES!R:R,COMENTARIOS!A78)," -- Agendamento: ",TEXT(INDEX(ATIVIDADES!L:L,COMENTARIOS!A78),"DD/MM/AAAA HH:MM")),"")</f>
        <v/>
      </c>
      <c r="E78" s="18" t="str" cm="1">
        <f t="array" ref="E78">IF(C78=0,"",IFERROR(_xlfn.TEXTJOIN(CHAR(10),TRUE,_xlfn._xlws.FILTER(ATIVIDADES!R:R,(ATIVIDADES!J:J=COMENTARIOS!C78)*(LEFT(ATIVIDADES!R:R,7)="RESUMO:"))),""))</f>
        <v/>
      </c>
    </row>
    <row r="79" spans="1:5" x14ac:dyDescent="0.25">
      <c r="A79" s="6" t="e">
        <f>MATCH(_xlfn.MAXIFS(ATIVIDADES!M:M,ATIVIDADES!J:J,C79),ATIVIDADES!M:M,0)</f>
        <v>#N/A</v>
      </c>
      <c r="B79" s="30">
        <f t="shared" si="1"/>
        <v>72</v>
      </c>
      <c r="C79" s="31">
        <f>EMPRESAS!C81</f>
        <v>0</v>
      </c>
      <c r="D79" s="32" t="str" cm="1">
        <f t="array" ref="D79">IFERROR(_xlfn.CONCAT(INDEX(ATIVIDADES!R:R,COMENTARIOS!A79)," -- Agendamento: ",TEXT(INDEX(ATIVIDADES!L:L,COMENTARIOS!A79),"DD/MM/AAAA HH:MM")),"")</f>
        <v/>
      </c>
      <c r="E79" s="33" t="str" cm="1">
        <f t="array" ref="E79">IF(C79=0,"",IFERROR(_xlfn.TEXTJOIN(CHAR(10),TRUE,_xlfn._xlws.FILTER(ATIVIDADES!R:R,(ATIVIDADES!J:J=COMENTARIOS!C79)*(LEFT(ATIVIDADES!R:R,7)="RESUMO:"))),""))</f>
        <v/>
      </c>
    </row>
    <row r="80" spans="1:5" x14ac:dyDescent="0.25">
      <c r="A80" s="6" t="e">
        <f>MATCH(_xlfn.MAXIFS(ATIVIDADES!M:M,ATIVIDADES!J:J,C80),ATIVIDADES!M:M,0)</f>
        <v>#N/A</v>
      </c>
      <c r="B80" s="21">
        <f t="shared" si="1"/>
        <v>73</v>
      </c>
      <c r="C80" s="22">
        <f>EMPRESAS!C82</f>
        <v>0</v>
      </c>
      <c r="D80" s="15" t="str" cm="1">
        <f t="array" ref="D80">IFERROR(_xlfn.CONCAT(INDEX(ATIVIDADES!R:R,COMENTARIOS!A80)," -- Agendamento: ",TEXT(INDEX(ATIVIDADES!L:L,COMENTARIOS!A80),"DD/MM/AAAA HH:MM")),"")</f>
        <v/>
      </c>
      <c r="E80" s="18" t="str" cm="1">
        <f t="array" ref="E80">IF(C80=0,"",IFERROR(_xlfn.TEXTJOIN(CHAR(10),TRUE,_xlfn._xlws.FILTER(ATIVIDADES!R:R,(ATIVIDADES!J:J=COMENTARIOS!C80)*(LEFT(ATIVIDADES!R:R,7)="RESUMO:"))),""))</f>
        <v/>
      </c>
    </row>
    <row r="81" spans="1:5" x14ac:dyDescent="0.25">
      <c r="A81" s="6" t="e">
        <f>MATCH(_xlfn.MAXIFS(ATIVIDADES!M:M,ATIVIDADES!J:J,C81),ATIVIDADES!M:M,0)</f>
        <v>#N/A</v>
      </c>
      <c r="B81" s="30">
        <f t="shared" si="1"/>
        <v>74</v>
      </c>
      <c r="C81" s="31">
        <f>EMPRESAS!C83</f>
        <v>0</v>
      </c>
      <c r="D81" s="32" t="str" cm="1">
        <f t="array" ref="D81">IFERROR(_xlfn.CONCAT(INDEX(ATIVIDADES!R:R,COMENTARIOS!A81)," -- Agendamento: ",TEXT(INDEX(ATIVIDADES!L:L,COMENTARIOS!A81),"DD/MM/AAAA HH:MM")),"")</f>
        <v/>
      </c>
      <c r="E81" s="33" t="str" cm="1">
        <f t="array" ref="E81">IF(C81=0,"",IFERROR(_xlfn.TEXTJOIN(CHAR(10),TRUE,_xlfn._xlws.FILTER(ATIVIDADES!R:R,(ATIVIDADES!J:J=COMENTARIOS!C81)*(LEFT(ATIVIDADES!R:R,7)="RESUMO:"))),""))</f>
        <v/>
      </c>
    </row>
    <row r="82" spans="1:5" x14ac:dyDescent="0.25">
      <c r="A82" s="6" t="e">
        <f>MATCH(_xlfn.MAXIFS(ATIVIDADES!M:M,ATIVIDADES!J:J,C82),ATIVIDADES!M:M,0)</f>
        <v>#N/A</v>
      </c>
      <c r="B82" s="21">
        <f t="shared" si="1"/>
        <v>75</v>
      </c>
      <c r="C82" s="22">
        <f>EMPRESAS!C84</f>
        <v>0</v>
      </c>
      <c r="D82" s="15" t="str" cm="1">
        <f t="array" ref="D82">IFERROR(_xlfn.CONCAT(INDEX(ATIVIDADES!R:R,COMENTARIOS!A82)," -- Agendamento: ",TEXT(INDEX(ATIVIDADES!L:L,COMENTARIOS!A82),"DD/MM/AAAA HH:MM")),"")</f>
        <v/>
      </c>
      <c r="E82" s="18" t="str" cm="1">
        <f t="array" ref="E82">IF(C82=0,"",IFERROR(_xlfn.TEXTJOIN(CHAR(10),TRUE,_xlfn._xlws.FILTER(ATIVIDADES!R:R,(ATIVIDADES!J:J=COMENTARIOS!C82)*(LEFT(ATIVIDADES!R:R,7)="RESUMO:"))),""))</f>
        <v/>
      </c>
    </row>
    <row r="83" spans="1:5" x14ac:dyDescent="0.25">
      <c r="A83" s="6" t="e">
        <f>MATCH(_xlfn.MAXIFS(ATIVIDADES!M:M,ATIVIDADES!J:J,C83),ATIVIDADES!M:M,0)</f>
        <v>#N/A</v>
      </c>
      <c r="B83" s="30">
        <f t="shared" si="1"/>
        <v>76</v>
      </c>
      <c r="C83" s="31">
        <f>EMPRESAS!C85</f>
        <v>0</v>
      </c>
      <c r="D83" s="32" t="str" cm="1">
        <f t="array" ref="D83">IFERROR(_xlfn.CONCAT(INDEX(ATIVIDADES!R:R,COMENTARIOS!A83)," -- Agendamento: ",TEXT(INDEX(ATIVIDADES!L:L,COMENTARIOS!A83),"DD/MM/AAAA HH:MM")),"")</f>
        <v/>
      </c>
      <c r="E83" s="33" t="str" cm="1">
        <f t="array" ref="E83">IF(C83=0,"",IFERROR(_xlfn.TEXTJOIN(CHAR(10),TRUE,_xlfn._xlws.FILTER(ATIVIDADES!R:R,(ATIVIDADES!J:J=COMENTARIOS!C83)*(LEFT(ATIVIDADES!R:R,7)="RESUMO:"))),""))</f>
        <v/>
      </c>
    </row>
    <row r="84" spans="1:5" x14ac:dyDescent="0.25">
      <c r="A84" s="6" t="e">
        <f>MATCH(_xlfn.MAXIFS(ATIVIDADES!M:M,ATIVIDADES!J:J,C84),ATIVIDADES!M:M,0)</f>
        <v>#N/A</v>
      </c>
      <c r="B84" s="21">
        <f t="shared" si="1"/>
        <v>77</v>
      </c>
      <c r="C84" s="22">
        <f>EMPRESAS!C86</f>
        <v>0</v>
      </c>
      <c r="D84" s="15" t="str" cm="1">
        <f t="array" ref="D84">IFERROR(_xlfn.CONCAT(INDEX(ATIVIDADES!R:R,COMENTARIOS!A84)," -- Agendamento: ",TEXT(INDEX(ATIVIDADES!L:L,COMENTARIOS!A84),"DD/MM/AAAA HH:MM")),"")</f>
        <v/>
      </c>
      <c r="E84" s="18" t="str" cm="1">
        <f t="array" ref="E84">IF(C84=0,"",IFERROR(_xlfn.TEXTJOIN(CHAR(10),TRUE,_xlfn._xlws.FILTER(ATIVIDADES!R:R,(ATIVIDADES!J:J=COMENTARIOS!C84)*(LEFT(ATIVIDADES!R:R,7)="RESUMO:"))),""))</f>
        <v/>
      </c>
    </row>
    <row r="85" spans="1:5" x14ac:dyDescent="0.25">
      <c r="A85" s="6" t="e">
        <f>MATCH(_xlfn.MAXIFS(ATIVIDADES!M:M,ATIVIDADES!J:J,C85),ATIVIDADES!M:M,0)</f>
        <v>#N/A</v>
      </c>
      <c r="B85" s="30">
        <f t="shared" si="1"/>
        <v>78</v>
      </c>
      <c r="C85" s="31">
        <f>EMPRESAS!C87</f>
        <v>0</v>
      </c>
      <c r="D85" s="32" t="str" cm="1">
        <f t="array" ref="D85">IFERROR(_xlfn.CONCAT(INDEX(ATIVIDADES!R:R,COMENTARIOS!A85)," -- Agendamento: ",TEXT(INDEX(ATIVIDADES!L:L,COMENTARIOS!A85),"DD/MM/AAAA HH:MM")),"")</f>
        <v/>
      </c>
      <c r="E85" s="33" t="str" cm="1">
        <f t="array" ref="E85">IF(C85=0,"",IFERROR(_xlfn.TEXTJOIN(CHAR(10),TRUE,_xlfn._xlws.FILTER(ATIVIDADES!R:R,(ATIVIDADES!J:J=COMENTARIOS!C85)*(LEFT(ATIVIDADES!R:R,7)="RESUMO:"))),""))</f>
        <v/>
      </c>
    </row>
    <row r="86" spans="1:5" x14ac:dyDescent="0.25">
      <c r="A86" s="6" t="e">
        <f>MATCH(_xlfn.MAXIFS(ATIVIDADES!M:M,ATIVIDADES!J:J,C86),ATIVIDADES!M:M,0)</f>
        <v>#N/A</v>
      </c>
      <c r="B86" s="21">
        <f t="shared" si="1"/>
        <v>79</v>
      </c>
      <c r="C86" s="22">
        <f>EMPRESAS!C88</f>
        <v>0</v>
      </c>
      <c r="D86" s="15" t="str" cm="1">
        <f t="array" ref="D86">IFERROR(_xlfn.CONCAT(INDEX(ATIVIDADES!R:R,COMENTARIOS!A86)," -- Agendamento: ",TEXT(INDEX(ATIVIDADES!L:L,COMENTARIOS!A86),"DD/MM/AAAA HH:MM")),"")</f>
        <v/>
      </c>
      <c r="E86" s="18" t="str" cm="1">
        <f t="array" ref="E86">IF(C86=0,"",IFERROR(_xlfn.TEXTJOIN(CHAR(10),TRUE,_xlfn._xlws.FILTER(ATIVIDADES!R:R,(ATIVIDADES!J:J=COMENTARIOS!C86)*(LEFT(ATIVIDADES!R:R,7)="RESUMO:"))),""))</f>
        <v/>
      </c>
    </row>
    <row r="87" spans="1:5" x14ac:dyDescent="0.25">
      <c r="A87" s="6" t="e">
        <f>MATCH(_xlfn.MAXIFS(ATIVIDADES!M:M,ATIVIDADES!J:J,C87),ATIVIDADES!M:M,0)</f>
        <v>#N/A</v>
      </c>
      <c r="B87" s="30">
        <f t="shared" si="1"/>
        <v>80</v>
      </c>
      <c r="C87" s="31">
        <f>EMPRESAS!C89</f>
        <v>0</v>
      </c>
      <c r="D87" s="32" t="str" cm="1">
        <f t="array" ref="D87">IFERROR(_xlfn.CONCAT(INDEX(ATIVIDADES!R:R,COMENTARIOS!A87)," -- Agendamento: ",TEXT(INDEX(ATIVIDADES!L:L,COMENTARIOS!A87),"DD/MM/AAAA HH:MM")),"")</f>
        <v/>
      </c>
      <c r="E87" s="33" t="str" cm="1">
        <f t="array" ref="E87">IF(C87=0,"",IFERROR(_xlfn.TEXTJOIN(CHAR(10),TRUE,_xlfn._xlws.FILTER(ATIVIDADES!R:R,(ATIVIDADES!J:J=COMENTARIOS!C87)*(LEFT(ATIVIDADES!R:R,7)="RESUMO:"))),""))</f>
        <v/>
      </c>
    </row>
    <row r="88" spans="1:5" x14ac:dyDescent="0.25">
      <c r="A88" s="6" t="e">
        <f>MATCH(_xlfn.MAXIFS(ATIVIDADES!M:M,ATIVIDADES!J:J,C88),ATIVIDADES!M:M,0)</f>
        <v>#N/A</v>
      </c>
      <c r="B88" s="21">
        <f t="shared" si="1"/>
        <v>81</v>
      </c>
      <c r="C88" s="22">
        <f>EMPRESAS!C90</f>
        <v>0</v>
      </c>
      <c r="D88" s="15" t="str" cm="1">
        <f t="array" ref="D88">IFERROR(_xlfn.CONCAT(INDEX(ATIVIDADES!R:R,COMENTARIOS!A88)," -- Agendamento: ",TEXT(INDEX(ATIVIDADES!L:L,COMENTARIOS!A88),"DD/MM/AAAA HH:MM")),"")</f>
        <v/>
      </c>
      <c r="E88" s="18" t="str" cm="1">
        <f t="array" ref="E88">IF(C88=0,"",IFERROR(_xlfn.TEXTJOIN(CHAR(10),TRUE,_xlfn._xlws.FILTER(ATIVIDADES!R:R,(ATIVIDADES!J:J=COMENTARIOS!C88)*(LEFT(ATIVIDADES!R:R,7)="RESUMO:"))),""))</f>
        <v/>
      </c>
    </row>
    <row r="89" spans="1:5" x14ac:dyDescent="0.25">
      <c r="A89" s="6" t="e">
        <f>MATCH(_xlfn.MAXIFS(ATIVIDADES!M:M,ATIVIDADES!J:J,C89),ATIVIDADES!M:M,0)</f>
        <v>#N/A</v>
      </c>
      <c r="B89" s="30">
        <f t="shared" si="1"/>
        <v>82</v>
      </c>
      <c r="C89" s="31">
        <f>EMPRESAS!C91</f>
        <v>0</v>
      </c>
      <c r="D89" s="32" t="str" cm="1">
        <f t="array" ref="D89">IFERROR(_xlfn.CONCAT(INDEX(ATIVIDADES!R:R,COMENTARIOS!A89)," -- Agendamento: ",TEXT(INDEX(ATIVIDADES!L:L,COMENTARIOS!A89),"DD/MM/AAAA HH:MM")),"")</f>
        <v/>
      </c>
      <c r="E89" s="33" t="str" cm="1">
        <f t="array" ref="E89">IF(C89=0,"",IFERROR(_xlfn.TEXTJOIN(CHAR(10),TRUE,_xlfn._xlws.FILTER(ATIVIDADES!R:R,(ATIVIDADES!J:J=COMENTARIOS!C89)*(LEFT(ATIVIDADES!R:R,7)="RESUMO:"))),""))</f>
        <v/>
      </c>
    </row>
    <row r="90" spans="1:5" x14ac:dyDescent="0.25">
      <c r="A90" s="6" t="e">
        <f>MATCH(_xlfn.MAXIFS(ATIVIDADES!M:M,ATIVIDADES!J:J,C90),ATIVIDADES!M:M,0)</f>
        <v>#N/A</v>
      </c>
      <c r="B90" s="21">
        <f t="shared" si="1"/>
        <v>83</v>
      </c>
      <c r="C90" s="22">
        <f>EMPRESAS!C92</f>
        <v>0</v>
      </c>
      <c r="D90" s="15" t="str" cm="1">
        <f t="array" ref="D90">IFERROR(_xlfn.CONCAT(INDEX(ATIVIDADES!R:R,COMENTARIOS!A90)," -- Agendamento: ",TEXT(INDEX(ATIVIDADES!L:L,COMENTARIOS!A90),"DD/MM/AAAA HH:MM")),"")</f>
        <v/>
      </c>
      <c r="E90" s="18" t="str" cm="1">
        <f t="array" ref="E90">IF(C90=0,"",IFERROR(_xlfn.TEXTJOIN(CHAR(10),TRUE,_xlfn._xlws.FILTER(ATIVIDADES!R:R,(ATIVIDADES!J:J=COMENTARIOS!C90)*(LEFT(ATIVIDADES!R:R,7)="RESUMO:"))),""))</f>
        <v/>
      </c>
    </row>
    <row r="91" spans="1:5" x14ac:dyDescent="0.25">
      <c r="A91" s="6" t="e">
        <f>MATCH(_xlfn.MAXIFS(ATIVIDADES!M:M,ATIVIDADES!J:J,C91),ATIVIDADES!M:M,0)</f>
        <v>#N/A</v>
      </c>
      <c r="B91" s="30">
        <f t="shared" si="1"/>
        <v>84</v>
      </c>
      <c r="C91" s="31">
        <f>EMPRESAS!C93</f>
        <v>0</v>
      </c>
      <c r="D91" s="32" t="str" cm="1">
        <f t="array" ref="D91">IFERROR(_xlfn.CONCAT(INDEX(ATIVIDADES!R:R,COMENTARIOS!A91)," -- Agendamento: ",TEXT(INDEX(ATIVIDADES!L:L,COMENTARIOS!A91),"DD/MM/AAAA HH:MM")),"")</f>
        <v/>
      </c>
      <c r="E91" s="33" t="str" cm="1">
        <f t="array" ref="E91">IF(C91=0,"",IFERROR(_xlfn.TEXTJOIN(CHAR(10),TRUE,_xlfn._xlws.FILTER(ATIVIDADES!R:R,(ATIVIDADES!J:J=COMENTARIOS!C91)*(LEFT(ATIVIDADES!R:R,7)="RESUMO:"))),""))</f>
        <v/>
      </c>
    </row>
    <row r="92" spans="1:5" x14ac:dyDescent="0.25">
      <c r="A92" s="6" t="e">
        <f>MATCH(_xlfn.MAXIFS(ATIVIDADES!M:M,ATIVIDADES!J:J,C92),ATIVIDADES!M:M,0)</f>
        <v>#N/A</v>
      </c>
      <c r="B92" s="21">
        <f t="shared" si="1"/>
        <v>85</v>
      </c>
      <c r="C92" s="22">
        <f>EMPRESAS!C94</f>
        <v>0</v>
      </c>
      <c r="D92" s="15" t="str" cm="1">
        <f t="array" ref="D92">IFERROR(_xlfn.CONCAT(INDEX(ATIVIDADES!R:R,COMENTARIOS!A92)," -- Agendamento: ",TEXT(INDEX(ATIVIDADES!L:L,COMENTARIOS!A92),"DD/MM/AAAA HH:MM")),"")</f>
        <v/>
      </c>
      <c r="E92" s="18" t="str" cm="1">
        <f t="array" ref="E92">IF(C92=0,"",IFERROR(_xlfn.TEXTJOIN(CHAR(10),TRUE,_xlfn._xlws.FILTER(ATIVIDADES!R:R,(ATIVIDADES!J:J=COMENTARIOS!C92)*(LEFT(ATIVIDADES!R:R,7)="RESUMO:"))),""))</f>
        <v/>
      </c>
    </row>
    <row r="93" spans="1:5" x14ac:dyDescent="0.25">
      <c r="A93" s="6" t="e">
        <f>MATCH(_xlfn.MAXIFS(ATIVIDADES!M:M,ATIVIDADES!J:J,C93),ATIVIDADES!M:M,0)</f>
        <v>#N/A</v>
      </c>
      <c r="B93" s="30">
        <f t="shared" si="1"/>
        <v>86</v>
      </c>
      <c r="C93" s="31">
        <f>EMPRESAS!C95</f>
        <v>0</v>
      </c>
      <c r="D93" s="32" t="str" cm="1">
        <f t="array" ref="D93">IFERROR(_xlfn.CONCAT(INDEX(ATIVIDADES!R:R,COMENTARIOS!A93)," -- Agendamento: ",TEXT(INDEX(ATIVIDADES!L:L,COMENTARIOS!A93),"DD/MM/AAAA HH:MM")),"")</f>
        <v/>
      </c>
      <c r="E93" s="33" t="str" cm="1">
        <f t="array" ref="E93">IF(C93=0,"",IFERROR(_xlfn.TEXTJOIN(CHAR(10),TRUE,_xlfn._xlws.FILTER(ATIVIDADES!R:R,(ATIVIDADES!J:J=COMENTARIOS!C93)*(LEFT(ATIVIDADES!R:R,7)="RESUMO:"))),""))</f>
        <v/>
      </c>
    </row>
    <row r="94" spans="1:5" x14ac:dyDescent="0.25">
      <c r="A94" s="6" t="e">
        <f>MATCH(_xlfn.MAXIFS(ATIVIDADES!M:M,ATIVIDADES!J:J,C94),ATIVIDADES!M:M,0)</f>
        <v>#N/A</v>
      </c>
      <c r="B94" s="21">
        <f t="shared" si="1"/>
        <v>87</v>
      </c>
      <c r="C94" s="22">
        <f>EMPRESAS!C96</f>
        <v>0</v>
      </c>
      <c r="D94" s="15" t="str" cm="1">
        <f t="array" ref="D94">IFERROR(_xlfn.CONCAT(INDEX(ATIVIDADES!R:R,COMENTARIOS!A94)," -- Agendamento: ",TEXT(INDEX(ATIVIDADES!L:L,COMENTARIOS!A94),"DD/MM/AAAA HH:MM")),"")</f>
        <v/>
      </c>
      <c r="E94" s="18" t="str" cm="1">
        <f t="array" ref="E94">IF(C94=0,"",IFERROR(_xlfn.TEXTJOIN(CHAR(10),TRUE,_xlfn._xlws.FILTER(ATIVIDADES!R:R,(ATIVIDADES!J:J=COMENTARIOS!C94)*(LEFT(ATIVIDADES!R:R,7)="RESUMO:"))),""))</f>
        <v/>
      </c>
    </row>
    <row r="95" spans="1:5" x14ac:dyDescent="0.25">
      <c r="A95" s="6" t="e">
        <f>MATCH(_xlfn.MAXIFS(ATIVIDADES!M:M,ATIVIDADES!J:J,C95),ATIVIDADES!M:M,0)</f>
        <v>#N/A</v>
      </c>
      <c r="B95" s="30">
        <f t="shared" si="1"/>
        <v>88</v>
      </c>
      <c r="C95" s="31">
        <f>EMPRESAS!C97</f>
        <v>0</v>
      </c>
      <c r="D95" s="32" t="str" cm="1">
        <f t="array" ref="D95">IFERROR(_xlfn.CONCAT(INDEX(ATIVIDADES!R:R,COMENTARIOS!A95)," -- Agendamento: ",TEXT(INDEX(ATIVIDADES!L:L,COMENTARIOS!A95),"DD/MM/AAAA HH:MM")),"")</f>
        <v/>
      </c>
      <c r="E95" s="33" t="str" cm="1">
        <f t="array" ref="E95">IF(C95=0,"",IFERROR(_xlfn.TEXTJOIN(CHAR(10),TRUE,_xlfn._xlws.FILTER(ATIVIDADES!R:R,(ATIVIDADES!J:J=COMENTARIOS!C95)*(LEFT(ATIVIDADES!R:R,7)="RESUMO:"))),""))</f>
        <v/>
      </c>
    </row>
    <row r="96" spans="1:5" x14ac:dyDescent="0.25">
      <c r="A96" s="6" t="e">
        <f>MATCH(_xlfn.MAXIFS(ATIVIDADES!M:M,ATIVIDADES!J:J,C96),ATIVIDADES!M:M,0)</f>
        <v>#N/A</v>
      </c>
      <c r="B96" s="21">
        <f t="shared" si="1"/>
        <v>89</v>
      </c>
      <c r="C96" s="22">
        <f>EMPRESAS!C98</f>
        <v>0</v>
      </c>
      <c r="D96" s="15" t="str" cm="1">
        <f t="array" ref="D96">IFERROR(_xlfn.CONCAT(INDEX(ATIVIDADES!R:R,COMENTARIOS!A96)," -- Agendamento: ",TEXT(INDEX(ATIVIDADES!L:L,COMENTARIOS!A96),"DD/MM/AAAA HH:MM")),"")</f>
        <v/>
      </c>
      <c r="E96" s="18" t="str" cm="1">
        <f t="array" ref="E96">IF(C96=0,"",IFERROR(_xlfn.TEXTJOIN(CHAR(10),TRUE,_xlfn._xlws.FILTER(ATIVIDADES!R:R,(ATIVIDADES!J:J=COMENTARIOS!C96)*(LEFT(ATIVIDADES!R:R,7)="RESUMO:"))),""))</f>
        <v/>
      </c>
    </row>
    <row r="97" spans="1:5" x14ac:dyDescent="0.25">
      <c r="A97" s="6" t="e">
        <f>MATCH(_xlfn.MAXIFS(ATIVIDADES!M:M,ATIVIDADES!J:J,C97),ATIVIDADES!M:M,0)</f>
        <v>#N/A</v>
      </c>
      <c r="B97" s="30">
        <f t="shared" si="1"/>
        <v>90</v>
      </c>
      <c r="C97" s="31">
        <f>EMPRESAS!C99</f>
        <v>0</v>
      </c>
      <c r="D97" s="32" t="str" cm="1">
        <f t="array" ref="D97">IFERROR(_xlfn.CONCAT(INDEX(ATIVIDADES!R:R,COMENTARIOS!A97)," -- Agendamento: ",TEXT(INDEX(ATIVIDADES!L:L,COMENTARIOS!A97),"DD/MM/AAAA HH:MM")),"")</f>
        <v/>
      </c>
      <c r="E97" s="33" t="str" cm="1">
        <f t="array" ref="E97">IF(C97=0,"",IFERROR(_xlfn.TEXTJOIN(CHAR(10),TRUE,_xlfn._xlws.FILTER(ATIVIDADES!R:R,(ATIVIDADES!J:J=COMENTARIOS!C97)*(LEFT(ATIVIDADES!R:R,7)="RESUMO:"))),""))</f>
        <v/>
      </c>
    </row>
    <row r="98" spans="1:5" x14ac:dyDescent="0.25">
      <c r="A98" s="6" t="e">
        <f>MATCH(_xlfn.MAXIFS(ATIVIDADES!M:M,ATIVIDADES!J:J,C98),ATIVIDADES!M:M,0)</f>
        <v>#N/A</v>
      </c>
      <c r="B98" s="21">
        <f t="shared" si="1"/>
        <v>91</v>
      </c>
      <c r="C98" s="22">
        <f>EMPRESAS!C100</f>
        <v>0</v>
      </c>
      <c r="D98" s="15" t="str" cm="1">
        <f t="array" ref="D98">IFERROR(_xlfn.CONCAT(INDEX(ATIVIDADES!R:R,COMENTARIOS!A98)," -- Agendamento: ",TEXT(INDEX(ATIVIDADES!L:L,COMENTARIOS!A98),"DD/MM/AAAA HH:MM")),"")</f>
        <v/>
      </c>
      <c r="E98" s="18" t="str" cm="1">
        <f t="array" ref="E98">IF(C98=0,"",IFERROR(_xlfn.TEXTJOIN(CHAR(10),TRUE,_xlfn._xlws.FILTER(ATIVIDADES!R:R,(ATIVIDADES!J:J=COMENTARIOS!C98)*(LEFT(ATIVIDADES!R:R,7)="RESUMO:"))),""))</f>
        <v/>
      </c>
    </row>
    <row r="99" spans="1:5" x14ac:dyDescent="0.25">
      <c r="A99" s="6" t="e">
        <f>MATCH(_xlfn.MAXIFS(ATIVIDADES!M:M,ATIVIDADES!J:J,C99),ATIVIDADES!M:M,0)</f>
        <v>#N/A</v>
      </c>
      <c r="B99" s="30">
        <f t="shared" si="1"/>
        <v>92</v>
      </c>
      <c r="C99" s="31">
        <f>EMPRESAS!C101</f>
        <v>0</v>
      </c>
      <c r="D99" s="32" t="str" cm="1">
        <f t="array" ref="D99">IFERROR(_xlfn.CONCAT(INDEX(ATIVIDADES!R:R,COMENTARIOS!A99)," -- Agendamento: ",TEXT(INDEX(ATIVIDADES!L:L,COMENTARIOS!A99),"DD/MM/AAAA HH:MM")),"")</f>
        <v/>
      </c>
      <c r="E99" s="33" t="str" cm="1">
        <f t="array" ref="E99">IF(C99=0,"",IFERROR(_xlfn.TEXTJOIN(CHAR(10),TRUE,_xlfn._xlws.FILTER(ATIVIDADES!R:R,(ATIVIDADES!J:J=COMENTARIOS!C99)*(LEFT(ATIVIDADES!R:R,7)="RESUMO:"))),""))</f>
        <v/>
      </c>
    </row>
    <row r="100" spans="1:5" x14ac:dyDescent="0.25">
      <c r="A100" s="6" t="e">
        <f>MATCH(_xlfn.MAXIFS(ATIVIDADES!M:M,ATIVIDADES!J:J,C100),ATIVIDADES!M:M,0)</f>
        <v>#N/A</v>
      </c>
      <c r="B100" s="21">
        <f t="shared" si="1"/>
        <v>93</v>
      </c>
      <c r="C100" s="22">
        <f>EMPRESAS!C102</f>
        <v>0</v>
      </c>
      <c r="D100" s="15" t="str" cm="1">
        <f t="array" ref="D100">IFERROR(_xlfn.CONCAT(INDEX(ATIVIDADES!R:R,COMENTARIOS!A100)," -- Agendamento: ",TEXT(INDEX(ATIVIDADES!L:L,COMENTARIOS!A100),"DD/MM/AAAA HH:MM")),"")</f>
        <v/>
      </c>
      <c r="E100" s="18" t="str" cm="1">
        <f t="array" ref="E100">IF(C100=0,"",IFERROR(_xlfn.TEXTJOIN(CHAR(10),TRUE,_xlfn._xlws.FILTER(ATIVIDADES!R:R,(ATIVIDADES!J:J=COMENTARIOS!C100)*(LEFT(ATIVIDADES!R:R,7)="RESUMO:"))),""))</f>
        <v/>
      </c>
    </row>
    <row r="101" spans="1:5" x14ac:dyDescent="0.25">
      <c r="A101" s="6" t="e">
        <f>MATCH(_xlfn.MAXIFS(ATIVIDADES!M:M,ATIVIDADES!J:J,C101),ATIVIDADES!M:M,0)</f>
        <v>#N/A</v>
      </c>
      <c r="B101" s="30">
        <f t="shared" si="1"/>
        <v>94</v>
      </c>
      <c r="C101" s="31">
        <f>EMPRESAS!C103</f>
        <v>0</v>
      </c>
      <c r="D101" s="32" t="str" cm="1">
        <f t="array" ref="D101">IFERROR(_xlfn.CONCAT(INDEX(ATIVIDADES!R:R,COMENTARIOS!A101)," -- Agendamento: ",TEXT(INDEX(ATIVIDADES!L:L,COMENTARIOS!A101),"DD/MM/AAAA HH:MM")),"")</f>
        <v/>
      </c>
      <c r="E101" s="33" t="str" cm="1">
        <f t="array" ref="E101">IF(C101=0,"",IFERROR(_xlfn.TEXTJOIN(CHAR(10),TRUE,_xlfn._xlws.FILTER(ATIVIDADES!R:R,(ATIVIDADES!J:J=COMENTARIOS!C101)*(LEFT(ATIVIDADES!R:R,7)="RESUMO:"))),""))</f>
        <v/>
      </c>
    </row>
    <row r="102" spans="1:5" x14ac:dyDescent="0.25">
      <c r="A102" s="6" t="e">
        <f>MATCH(_xlfn.MAXIFS(ATIVIDADES!M:M,ATIVIDADES!J:J,C102),ATIVIDADES!M:M,0)</f>
        <v>#N/A</v>
      </c>
      <c r="B102" s="21">
        <f t="shared" si="1"/>
        <v>95</v>
      </c>
      <c r="C102" s="22">
        <f>EMPRESAS!C104</f>
        <v>0</v>
      </c>
      <c r="D102" s="15" t="str" cm="1">
        <f t="array" ref="D102">IFERROR(_xlfn.CONCAT(INDEX(ATIVIDADES!R:R,COMENTARIOS!A102)," -- Agendamento: ",TEXT(INDEX(ATIVIDADES!L:L,COMENTARIOS!A102),"DD/MM/AAAA HH:MM")),"")</f>
        <v/>
      </c>
      <c r="E102" s="18" t="str" cm="1">
        <f t="array" ref="E102">IF(C102=0,"",IFERROR(_xlfn.TEXTJOIN(CHAR(10),TRUE,_xlfn._xlws.FILTER(ATIVIDADES!R:R,(ATIVIDADES!J:J=COMENTARIOS!C102)*(LEFT(ATIVIDADES!R:R,7)="RESUMO:"))),""))</f>
        <v/>
      </c>
    </row>
    <row r="103" spans="1:5" x14ac:dyDescent="0.25">
      <c r="A103" s="6" t="e">
        <f>MATCH(_xlfn.MAXIFS(ATIVIDADES!M:M,ATIVIDADES!J:J,C103),ATIVIDADES!M:M,0)</f>
        <v>#N/A</v>
      </c>
      <c r="B103" s="30">
        <f t="shared" si="1"/>
        <v>96</v>
      </c>
      <c r="C103" s="31">
        <f>EMPRESAS!C105</f>
        <v>0</v>
      </c>
      <c r="D103" s="32" t="str" cm="1">
        <f t="array" ref="D103">IFERROR(_xlfn.CONCAT(INDEX(ATIVIDADES!R:R,COMENTARIOS!A103)," -- Agendamento: ",TEXT(INDEX(ATIVIDADES!L:L,COMENTARIOS!A103),"DD/MM/AAAA HH:MM")),"")</f>
        <v/>
      </c>
      <c r="E103" s="33" t="str" cm="1">
        <f t="array" ref="E103">IF(C103=0,"",IFERROR(_xlfn.TEXTJOIN(CHAR(10),TRUE,_xlfn._xlws.FILTER(ATIVIDADES!R:R,(ATIVIDADES!J:J=COMENTARIOS!C103)*(LEFT(ATIVIDADES!R:R,7)="RESUMO:"))),""))</f>
        <v/>
      </c>
    </row>
    <row r="104" spans="1:5" x14ac:dyDescent="0.25">
      <c r="A104" s="6" t="e">
        <f>MATCH(_xlfn.MAXIFS(ATIVIDADES!M:M,ATIVIDADES!J:J,C104),ATIVIDADES!M:M,0)</f>
        <v>#N/A</v>
      </c>
      <c r="B104" s="21">
        <f t="shared" si="1"/>
        <v>97</v>
      </c>
      <c r="C104" s="22">
        <f>EMPRESAS!C106</f>
        <v>0</v>
      </c>
      <c r="D104" s="15" t="str" cm="1">
        <f t="array" ref="D104">IFERROR(_xlfn.CONCAT(INDEX(ATIVIDADES!R:R,COMENTARIOS!A104)," -- Agendamento: ",TEXT(INDEX(ATIVIDADES!L:L,COMENTARIOS!A104),"DD/MM/AAAA HH:MM")),"")</f>
        <v/>
      </c>
      <c r="E104" s="18" t="str" cm="1">
        <f t="array" ref="E104">IF(C104=0,"",IFERROR(_xlfn.TEXTJOIN(CHAR(10),TRUE,_xlfn._xlws.FILTER(ATIVIDADES!R:R,(ATIVIDADES!J:J=COMENTARIOS!C104)*(LEFT(ATIVIDADES!R:R,7)="RESUMO:"))),""))</f>
        <v/>
      </c>
    </row>
    <row r="105" spans="1:5" x14ac:dyDescent="0.25">
      <c r="A105" s="6" t="e">
        <f>MATCH(_xlfn.MAXIFS(ATIVIDADES!M:M,ATIVIDADES!J:J,C105),ATIVIDADES!M:M,0)</f>
        <v>#N/A</v>
      </c>
      <c r="B105" s="30">
        <f t="shared" si="1"/>
        <v>98</v>
      </c>
      <c r="C105" s="31">
        <f>EMPRESAS!C107</f>
        <v>0</v>
      </c>
      <c r="D105" s="32" t="str" cm="1">
        <f t="array" ref="D105">IFERROR(_xlfn.CONCAT(INDEX(ATIVIDADES!R:R,COMENTARIOS!A105)," -- Agendamento: ",TEXT(INDEX(ATIVIDADES!L:L,COMENTARIOS!A105),"DD/MM/AAAA HH:MM")),"")</f>
        <v/>
      </c>
      <c r="E105" s="33" t="str" cm="1">
        <f t="array" ref="E105">IF(C105=0,"",IFERROR(_xlfn.TEXTJOIN(CHAR(10),TRUE,_xlfn._xlws.FILTER(ATIVIDADES!R:R,(ATIVIDADES!J:J=COMENTARIOS!C105)*(LEFT(ATIVIDADES!R:R,7)="RESUMO:"))),""))</f>
        <v/>
      </c>
    </row>
    <row r="106" spans="1:5" x14ac:dyDescent="0.25">
      <c r="A106" s="6" t="e">
        <f>MATCH(_xlfn.MAXIFS(ATIVIDADES!M:M,ATIVIDADES!J:J,C106),ATIVIDADES!M:M,0)</f>
        <v>#N/A</v>
      </c>
      <c r="B106" s="21">
        <f t="shared" si="1"/>
        <v>99</v>
      </c>
      <c r="C106" s="22">
        <f>EMPRESAS!C108</f>
        <v>0</v>
      </c>
      <c r="D106" s="15" t="str" cm="1">
        <f t="array" ref="D106">IFERROR(_xlfn.CONCAT(INDEX(ATIVIDADES!R:R,COMENTARIOS!A106)," -- Agendamento: ",TEXT(INDEX(ATIVIDADES!L:L,COMENTARIOS!A106),"DD/MM/AAAA HH:MM")),"")</f>
        <v/>
      </c>
      <c r="E106" s="18" t="str" cm="1">
        <f t="array" ref="E106">IF(C106=0,"",IFERROR(_xlfn.TEXTJOIN(CHAR(10),TRUE,_xlfn._xlws.FILTER(ATIVIDADES!R:R,(ATIVIDADES!J:J=COMENTARIOS!C106)*(LEFT(ATIVIDADES!R:R,7)="RESUMO:"))),""))</f>
        <v/>
      </c>
    </row>
    <row r="107" spans="1:5" x14ac:dyDescent="0.25">
      <c r="A107" s="6" t="e">
        <f>MATCH(_xlfn.MAXIFS(ATIVIDADES!M:M,ATIVIDADES!J:J,C107),ATIVIDADES!M:M,0)</f>
        <v>#N/A</v>
      </c>
      <c r="B107" s="30">
        <f t="shared" si="1"/>
        <v>100</v>
      </c>
      <c r="C107" s="31">
        <f>EMPRESAS!C109</f>
        <v>0</v>
      </c>
      <c r="D107" s="32" t="str" cm="1">
        <f t="array" ref="D107">IFERROR(_xlfn.CONCAT(INDEX(ATIVIDADES!R:R,COMENTARIOS!A107)," -- Agendamento: ",TEXT(INDEX(ATIVIDADES!L:L,COMENTARIOS!A107),"DD/MM/AAAA HH:MM")),"")</f>
        <v/>
      </c>
      <c r="E107" s="33" t="str" cm="1">
        <f t="array" ref="E107">IF(C107=0,"",IFERROR(_xlfn.TEXTJOIN(CHAR(10),TRUE,_xlfn._xlws.FILTER(ATIVIDADES!R:R,(ATIVIDADES!J:J=COMENTARIOS!C107)*(LEFT(ATIVIDADES!R:R,7)="RESUMO:"))),""))</f>
        <v/>
      </c>
    </row>
    <row r="108" spans="1:5" x14ac:dyDescent="0.25">
      <c r="A108" s="6" t="e">
        <f>MATCH(_xlfn.MAXIFS(ATIVIDADES!M:M,ATIVIDADES!J:J,C108),ATIVIDADES!M:M,0)</f>
        <v>#N/A</v>
      </c>
      <c r="B108" s="21">
        <f t="shared" si="1"/>
        <v>101</v>
      </c>
      <c r="C108" s="22">
        <f>EMPRESAS!C110</f>
        <v>0</v>
      </c>
      <c r="D108" s="15" t="str" cm="1">
        <f t="array" ref="D108">IFERROR(_xlfn.CONCAT(INDEX(ATIVIDADES!R:R,COMENTARIOS!A108)," -- Agendamento: ",TEXT(INDEX(ATIVIDADES!L:L,COMENTARIOS!A108),"DD/MM/AAAA HH:MM")),"")</f>
        <v/>
      </c>
      <c r="E108" s="18" t="str" cm="1">
        <f t="array" ref="E108">IF(C108=0,"",IFERROR(_xlfn.TEXTJOIN(CHAR(10),TRUE,_xlfn._xlws.FILTER(ATIVIDADES!R:R,(ATIVIDADES!J:J=COMENTARIOS!C108)*(LEFT(ATIVIDADES!R:R,7)="RESUMO:"))),""))</f>
        <v/>
      </c>
    </row>
    <row r="109" spans="1:5" x14ac:dyDescent="0.25">
      <c r="A109" s="6" t="e">
        <f>MATCH(_xlfn.MAXIFS(ATIVIDADES!M:M,ATIVIDADES!J:J,C109),ATIVIDADES!M:M,0)</f>
        <v>#N/A</v>
      </c>
      <c r="B109" s="30">
        <f t="shared" si="1"/>
        <v>102</v>
      </c>
      <c r="C109" s="31">
        <f>EMPRESAS!C111</f>
        <v>0</v>
      </c>
      <c r="D109" s="32" t="str" cm="1">
        <f t="array" ref="D109">IFERROR(_xlfn.CONCAT(INDEX(ATIVIDADES!R:R,COMENTARIOS!A109)," -- Agendamento: ",TEXT(INDEX(ATIVIDADES!L:L,COMENTARIOS!A109),"DD/MM/AAAA HH:MM")),"")</f>
        <v/>
      </c>
      <c r="E109" s="33" t="str" cm="1">
        <f t="array" ref="E109">IF(C109=0,"",IFERROR(_xlfn.TEXTJOIN(CHAR(10),TRUE,_xlfn._xlws.FILTER(ATIVIDADES!R:R,(ATIVIDADES!J:J=COMENTARIOS!C109)*(LEFT(ATIVIDADES!R:R,7)="RESUMO:"))),""))</f>
        <v/>
      </c>
    </row>
    <row r="110" spans="1:5" x14ac:dyDescent="0.25">
      <c r="A110" s="6" t="e">
        <f>MATCH(_xlfn.MAXIFS(ATIVIDADES!M:M,ATIVIDADES!J:J,C110),ATIVIDADES!M:M,0)</f>
        <v>#N/A</v>
      </c>
      <c r="B110" s="21">
        <f t="shared" si="1"/>
        <v>103</v>
      </c>
      <c r="C110" s="22">
        <f>EMPRESAS!C112</f>
        <v>0</v>
      </c>
      <c r="D110" s="15" t="str" cm="1">
        <f t="array" ref="D110">IFERROR(_xlfn.CONCAT(INDEX(ATIVIDADES!R:R,COMENTARIOS!A110)," -- Agendamento: ",TEXT(INDEX(ATIVIDADES!L:L,COMENTARIOS!A110),"DD/MM/AAAA HH:MM")),"")</f>
        <v/>
      </c>
      <c r="E110" s="18" t="str" cm="1">
        <f t="array" ref="E110">IF(C110=0,"",IFERROR(_xlfn.TEXTJOIN(CHAR(10),TRUE,_xlfn._xlws.FILTER(ATIVIDADES!R:R,(ATIVIDADES!J:J=COMENTARIOS!C110)*(LEFT(ATIVIDADES!R:R,7)="RESUMO:"))),""))</f>
        <v/>
      </c>
    </row>
    <row r="111" spans="1:5" x14ac:dyDescent="0.25">
      <c r="A111" s="6" t="e">
        <f>MATCH(_xlfn.MAXIFS(ATIVIDADES!M:M,ATIVIDADES!J:J,C111),ATIVIDADES!M:M,0)</f>
        <v>#N/A</v>
      </c>
      <c r="B111" s="30">
        <f t="shared" si="1"/>
        <v>104</v>
      </c>
      <c r="C111" s="31">
        <f>EMPRESAS!C113</f>
        <v>0</v>
      </c>
      <c r="D111" s="32" t="str" cm="1">
        <f t="array" ref="D111">IFERROR(_xlfn.CONCAT(INDEX(ATIVIDADES!R:R,COMENTARIOS!A111)," -- Agendamento: ",TEXT(INDEX(ATIVIDADES!L:L,COMENTARIOS!A111),"DD/MM/AAAA HH:MM")),"")</f>
        <v/>
      </c>
      <c r="E111" s="33" t="str" cm="1">
        <f t="array" ref="E111">IF(C111=0,"",IFERROR(_xlfn.TEXTJOIN(CHAR(10),TRUE,_xlfn._xlws.FILTER(ATIVIDADES!R:R,(ATIVIDADES!J:J=COMENTARIOS!C111)*(LEFT(ATIVIDADES!R:R,7)="RESUMO:"))),""))</f>
        <v/>
      </c>
    </row>
    <row r="112" spans="1:5" x14ac:dyDescent="0.25">
      <c r="A112" s="6" t="e">
        <f>MATCH(_xlfn.MAXIFS(ATIVIDADES!M:M,ATIVIDADES!J:J,C112),ATIVIDADES!M:M,0)</f>
        <v>#N/A</v>
      </c>
      <c r="B112" s="21">
        <f t="shared" si="1"/>
        <v>105</v>
      </c>
      <c r="C112" s="22">
        <f>EMPRESAS!C114</f>
        <v>0</v>
      </c>
      <c r="D112" s="15" t="str" cm="1">
        <f t="array" ref="D112">IFERROR(_xlfn.CONCAT(INDEX(ATIVIDADES!R:R,COMENTARIOS!A112)," -- Agendamento: ",TEXT(INDEX(ATIVIDADES!L:L,COMENTARIOS!A112),"DD/MM/AAAA HH:MM")),"")</f>
        <v/>
      </c>
      <c r="E112" s="18" t="str" cm="1">
        <f t="array" ref="E112">IF(C112=0,"",IFERROR(_xlfn.TEXTJOIN(CHAR(10),TRUE,_xlfn._xlws.FILTER(ATIVIDADES!R:R,(ATIVIDADES!J:J=COMENTARIOS!C112)*(LEFT(ATIVIDADES!R:R,7)="RESUMO:"))),""))</f>
        <v/>
      </c>
    </row>
    <row r="113" spans="1:5" x14ac:dyDescent="0.25">
      <c r="A113" s="6" t="e">
        <f>MATCH(_xlfn.MAXIFS(ATIVIDADES!M:M,ATIVIDADES!J:J,C113),ATIVIDADES!M:M,0)</f>
        <v>#N/A</v>
      </c>
      <c r="B113" s="30">
        <f t="shared" si="1"/>
        <v>106</v>
      </c>
      <c r="C113" s="31">
        <f>EMPRESAS!C115</f>
        <v>0</v>
      </c>
      <c r="D113" s="32" t="str" cm="1">
        <f t="array" ref="D113">IFERROR(_xlfn.CONCAT(INDEX(ATIVIDADES!R:R,COMENTARIOS!A113)," -- Agendamento: ",TEXT(INDEX(ATIVIDADES!L:L,COMENTARIOS!A113),"DD/MM/AAAA HH:MM")),"")</f>
        <v/>
      </c>
      <c r="E113" s="33" t="str" cm="1">
        <f t="array" ref="E113">IF(C113=0,"",IFERROR(_xlfn.TEXTJOIN(CHAR(10),TRUE,_xlfn._xlws.FILTER(ATIVIDADES!R:R,(ATIVIDADES!J:J=COMENTARIOS!C113)*(LEFT(ATIVIDADES!R:R,7)="RESUMO:"))),""))</f>
        <v/>
      </c>
    </row>
    <row r="114" spans="1:5" x14ac:dyDescent="0.25">
      <c r="A114" s="6" t="e">
        <f>MATCH(_xlfn.MAXIFS(ATIVIDADES!M:M,ATIVIDADES!J:J,C114),ATIVIDADES!M:M,0)</f>
        <v>#N/A</v>
      </c>
      <c r="B114" s="21">
        <f t="shared" si="1"/>
        <v>107</v>
      </c>
      <c r="C114" s="22">
        <f>EMPRESAS!C116</f>
        <v>0</v>
      </c>
      <c r="D114" s="15" t="str" cm="1">
        <f t="array" ref="D114">IFERROR(_xlfn.CONCAT(INDEX(ATIVIDADES!R:R,COMENTARIOS!A114)," -- Agendamento: ",TEXT(INDEX(ATIVIDADES!L:L,COMENTARIOS!A114),"DD/MM/AAAA HH:MM")),"")</f>
        <v/>
      </c>
      <c r="E114" s="18" t="str" cm="1">
        <f t="array" ref="E114">IF(C114=0,"",IFERROR(_xlfn.TEXTJOIN(CHAR(10),TRUE,_xlfn._xlws.FILTER(ATIVIDADES!R:R,(ATIVIDADES!J:J=COMENTARIOS!C114)*(LEFT(ATIVIDADES!R:R,7)="RESUMO:"))),""))</f>
        <v/>
      </c>
    </row>
    <row r="115" spans="1:5" x14ac:dyDescent="0.25">
      <c r="A115" s="6" t="e">
        <f>MATCH(_xlfn.MAXIFS(ATIVIDADES!M:M,ATIVIDADES!J:J,C115),ATIVIDADES!M:M,0)</f>
        <v>#N/A</v>
      </c>
      <c r="B115" s="30">
        <f t="shared" si="1"/>
        <v>108</v>
      </c>
      <c r="C115" s="31">
        <f>EMPRESAS!C117</f>
        <v>0</v>
      </c>
      <c r="D115" s="32" t="str" cm="1">
        <f t="array" ref="D115">IFERROR(_xlfn.CONCAT(INDEX(ATIVIDADES!R:R,COMENTARIOS!A115)," -- Agendamento: ",TEXT(INDEX(ATIVIDADES!L:L,COMENTARIOS!A115),"DD/MM/AAAA HH:MM")),"")</f>
        <v/>
      </c>
      <c r="E115" s="33" t="str" cm="1">
        <f t="array" ref="E115">IF(C115=0,"",IFERROR(_xlfn.TEXTJOIN(CHAR(10),TRUE,_xlfn._xlws.FILTER(ATIVIDADES!R:R,(ATIVIDADES!J:J=COMENTARIOS!C115)*(LEFT(ATIVIDADES!R:R,7)="RESUMO:"))),""))</f>
        <v/>
      </c>
    </row>
    <row r="116" spans="1:5" x14ac:dyDescent="0.25">
      <c r="A116" s="6" t="e">
        <f>MATCH(_xlfn.MAXIFS(ATIVIDADES!M:M,ATIVIDADES!J:J,C116),ATIVIDADES!M:M,0)</f>
        <v>#N/A</v>
      </c>
      <c r="B116" s="21">
        <f t="shared" si="1"/>
        <v>109</v>
      </c>
      <c r="C116" s="22">
        <f>EMPRESAS!C118</f>
        <v>0</v>
      </c>
      <c r="D116" s="15" t="str" cm="1">
        <f t="array" ref="D116">IFERROR(_xlfn.CONCAT(INDEX(ATIVIDADES!R:R,COMENTARIOS!A116)," -- Agendamento: ",TEXT(INDEX(ATIVIDADES!L:L,COMENTARIOS!A116),"DD/MM/AAAA HH:MM")),"")</f>
        <v/>
      </c>
      <c r="E116" s="18" t="str" cm="1">
        <f t="array" ref="E116">IF(C116=0,"",IFERROR(_xlfn.TEXTJOIN(CHAR(10),TRUE,_xlfn._xlws.FILTER(ATIVIDADES!R:R,(ATIVIDADES!J:J=COMENTARIOS!C116)*(LEFT(ATIVIDADES!R:R,7)="RESUMO:"))),""))</f>
        <v/>
      </c>
    </row>
    <row r="117" spans="1:5" x14ac:dyDescent="0.25">
      <c r="A117" s="6" t="e">
        <f>MATCH(_xlfn.MAXIFS(ATIVIDADES!M:M,ATIVIDADES!J:J,C117),ATIVIDADES!M:M,0)</f>
        <v>#N/A</v>
      </c>
      <c r="B117" s="30">
        <f t="shared" si="1"/>
        <v>110</v>
      </c>
      <c r="C117" s="31">
        <f>EMPRESAS!C119</f>
        <v>0</v>
      </c>
      <c r="D117" s="32" t="str" cm="1">
        <f t="array" ref="D117">IFERROR(_xlfn.CONCAT(INDEX(ATIVIDADES!R:R,COMENTARIOS!A117)," -- Agendamento: ",TEXT(INDEX(ATIVIDADES!L:L,COMENTARIOS!A117),"DD/MM/AAAA HH:MM")),"")</f>
        <v/>
      </c>
      <c r="E117" s="33" t="str" cm="1">
        <f t="array" ref="E117">IF(C117=0,"",IFERROR(_xlfn.TEXTJOIN(CHAR(10),TRUE,_xlfn._xlws.FILTER(ATIVIDADES!R:R,(ATIVIDADES!J:J=COMENTARIOS!C117)*(LEFT(ATIVIDADES!R:R,7)="RESUMO:"))),""))</f>
        <v/>
      </c>
    </row>
    <row r="118" spans="1:5" x14ac:dyDescent="0.25">
      <c r="A118" s="6" t="e">
        <f>MATCH(_xlfn.MAXIFS(ATIVIDADES!M:M,ATIVIDADES!J:J,C118),ATIVIDADES!M:M,0)</f>
        <v>#N/A</v>
      </c>
      <c r="B118" s="21">
        <f t="shared" si="1"/>
        <v>111</v>
      </c>
      <c r="C118" s="22">
        <f>EMPRESAS!C120</f>
        <v>0</v>
      </c>
      <c r="D118" s="15" t="str" cm="1">
        <f t="array" ref="D118">IFERROR(_xlfn.CONCAT(INDEX(ATIVIDADES!R:R,COMENTARIOS!A118)," -- Agendamento: ",TEXT(INDEX(ATIVIDADES!L:L,COMENTARIOS!A118),"DD/MM/AAAA HH:MM")),"")</f>
        <v/>
      </c>
      <c r="E118" s="18" t="str" cm="1">
        <f t="array" ref="E118">IF(C118=0,"",IFERROR(_xlfn.TEXTJOIN(CHAR(10),TRUE,_xlfn._xlws.FILTER(ATIVIDADES!R:R,(ATIVIDADES!J:J=COMENTARIOS!C118)*(LEFT(ATIVIDADES!R:R,7)="RESUMO:"))),""))</f>
        <v/>
      </c>
    </row>
    <row r="119" spans="1:5" x14ac:dyDescent="0.25">
      <c r="A119" s="6" t="e">
        <f>MATCH(_xlfn.MAXIFS(ATIVIDADES!M:M,ATIVIDADES!J:J,C119),ATIVIDADES!M:M,0)</f>
        <v>#N/A</v>
      </c>
      <c r="B119" s="30">
        <f t="shared" si="1"/>
        <v>112</v>
      </c>
      <c r="C119" s="31">
        <f>EMPRESAS!C121</f>
        <v>0</v>
      </c>
      <c r="D119" s="32" t="str" cm="1">
        <f t="array" ref="D119">IFERROR(_xlfn.CONCAT(INDEX(ATIVIDADES!R:R,COMENTARIOS!A119)," -- Agendamento: ",TEXT(INDEX(ATIVIDADES!L:L,COMENTARIOS!A119),"DD/MM/AAAA HH:MM")),"")</f>
        <v/>
      </c>
      <c r="E119" s="33" t="str" cm="1">
        <f t="array" ref="E119">IF(C119=0,"",IFERROR(_xlfn.TEXTJOIN(CHAR(10),TRUE,_xlfn._xlws.FILTER(ATIVIDADES!R:R,(ATIVIDADES!J:J=COMENTARIOS!C119)*(LEFT(ATIVIDADES!R:R,7)="RESUMO:"))),""))</f>
        <v/>
      </c>
    </row>
    <row r="120" spans="1:5" x14ac:dyDescent="0.25">
      <c r="A120" s="6" t="e">
        <f>MATCH(_xlfn.MAXIFS(ATIVIDADES!M:M,ATIVIDADES!J:J,C120),ATIVIDADES!M:M,0)</f>
        <v>#N/A</v>
      </c>
      <c r="B120" s="21">
        <f t="shared" si="1"/>
        <v>113</v>
      </c>
      <c r="C120" s="22">
        <f>EMPRESAS!C122</f>
        <v>0</v>
      </c>
      <c r="D120" s="15" t="str" cm="1">
        <f t="array" ref="D120">IFERROR(_xlfn.CONCAT(INDEX(ATIVIDADES!R:R,COMENTARIOS!A120)," -- Agendamento: ",TEXT(INDEX(ATIVIDADES!L:L,COMENTARIOS!A120),"DD/MM/AAAA HH:MM")),"")</f>
        <v/>
      </c>
      <c r="E120" s="18" t="str" cm="1">
        <f t="array" ref="E120">IF(C120=0,"",IFERROR(_xlfn.TEXTJOIN(CHAR(10),TRUE,_xlfn._xlws.FILTER(ATIVIDADES!R:R,(ATIVIDADES!J:J=COMENTARIOS!C120)*(LEFT(ATIVIDADES!R:R,7)="RESUMO:"))),""))</f>
        <v/>
      </c>
    </row>
    <row r="121" spans="1:5" x14ac:dyDescent="0.25">
      <c r="A121" s="6" t="e">
        <f>MATCH(_xlfn.MAXIFS(ATIVIDADES!M:M,ATIVIDADES!J:J,C121),ATIVIDADES!M:M,0)</f>
        <v>#N/A</v>
      </c>
      <c r="B121" s="30">
        <f t="shared" si="1"/>
        <v>114</v>
      </c>
      <c r="C121" s="31">
        <f>EMPRESAS!C123</f>
        <v>0</v>
      </c>
      <c r="D121" s="32" t="str" cm="1">
        <f t="array" ref="D121">IFERROR(_xlfn.CONCAT(INDEX(ATIVIDADES!R:R,COMENTARIOS!A121)," -- Agendamento: ",TEXT(INDEX(ATIVIDADES!L:L,COMENTARIOS!A121),"DD/MM/AAAA HH:MM")),"")</f>
        <v/>
      </c>
      <c r="E121" s="33" t="str" cm="1">
        <f t="array" ref="E121">IF(C121=0,"",IFERROR(_xlfn.TEXTJOIN(CHAR(10),TRUE,_xlfn._xlws.FILTER(ATIVIDADES!R:R,(ATIVIDADES!J:J=COMENTARIOS!C121)*(LEFT(ATIVIDADES!R:R,7)="RESUMO:"))),""))</f>
        <v/>
      </c>
    </row>
    <row r="122" spans="1:5" x14ac:dyDescent="0.25">
      <c r="A122" s="6" t="e">
        <f>MATCH(_xlfn.MAXIFS(ATIVIDADES!M:M,ATIVIDADES!J:J,C122),ATIVIDADES!M:M,0)</f>
        <v>#N/A</v>
      </c>
      <c r="B122" s="21">
        <f t="shared" si="1"/>
        <v>115</v>
      </c>
      <c r="C122" s="22">
        <f>EMPRESAS!C124</f>
        <v>0</v>
      </c>
      <c r="D122" s="15" t="str" cm="1">
        <f t="array" ref="D122">IFERROR(_xlfn.CONCAT(INDEX(ATIVIDADES!R:R,COMENTARIOS!A122)," -- Agendamento: ",TEXT(INDEX(ATIVIDADES!L:L,COMENTARIOS!A122),"DD/MM/AAAA HH:MM")),"")</f>
        <v/>
      </c>
      <c r="E122" s="18" t="str" cm="1">
        <f t="array" ref="E122">IF(C122=0,"",IFERROR(_xlfn.TEXTJOIN(CHAR(10),TRUE,_xlfn._xlws.FILTER(ATIVIDADES!R:R,(ATIVIDADES!J:J=COMENTARIOS!C122)*(LEFT(ATIVIDADES!R:R,7)="RESUMO:"))),""))</f>
        <v/>
      </c>
    </row>
    <row r="123" spans="1:5" x14ac:dyDescent="0.25">
      <c r="A123" s="6" t="e">
        <f>MATCH(_xlfn.MAXIFS(ATIVIDADES!M:M,ATIVIDADES!J:J,C123),ATIVIDADES!M:M,0)</f>
        <v>#N/A</v>
      </c>
      <c r="B123" s="30">
        <f t="shared" si="1"/>
        <v>116</v>
      </c>
      <c r="C123" s="31">
        <f>EMPRESAS!C125</f>
        <v>0</v>
      </c>
      <c r="D123" s="32" t="str" cm="1">
        <f t="array" ref="D123">IFERROR(_xlfn.CONCAT(INDEX(ATIVIDADES!R:R,COMENTARIOS!A123)," -- Agendamento: ",TEXT(INDEX(ATIVIDADES!L:L,COMENTARIOS!A123),"DD/MM/AAAA HH:MM")),"")</f>
        <v/>
      </c>
      <c r="E123" s="33" t="str" cm="1">
        <f t="array" ref="E123">IF(C123=0,"",IFERROR(_xlfn.TEXTJOIN(CHAR(10),TRUE,_xlfn._xlws.FILTER(ATIVIDADES!R:R,(ATIVIDADES!J:J=COMENTARIOS!C123)*(LEFT(ATIVIDADES!R:R,7)="RESUMO:"))),""))</f>
        <v/>
      </c>
    </row>
    <row r="124" spans="1:5" x14ac:dyDescent="0.25">
      <c r="A124" s="6" t="e">
        <f>MATCH(_xlfn.MAXIFS(ATIVIDADES!M:M,ATIVIDADES!J:J,C124),ATIVIDADES!M:M,0)</f>
        <v>#N/A</v>
      </c>
      <c r="B124" s="21">
        <f t="shared" si="1"/>
        <v>117</v>
      </c>
      <c r="C124" s="22">
        <f>EMPRESAS!C126</f>
        <v>0</v>
      </c>
      <c r="D124" s="15" t="str" cm="1">
        <f t="array" ref="D124">IFERROR(_xlfn.CONCAT(INDEX(ATIVIDADES!R:R,COMENTARIOS!A124)," -- Agendamento: ",TEXT(INDEX(ATIVIDADES!L:L,COMENTARIOS!A124),"DD/MM/AAAA HH:MM")),"")</f>
        <v/>
      </c>
      <c r="E124" s="18" t="str" cm="1">
        <f t="array" ref="E124">IF(C124=0,"",IFERROR(_xlfn.TEXTJOIN(CHAR(10),TRUE,_xlfn._xlws.FILTER(ATIVIDADES!R:R,(ATIVIDADES!J:J=COMENTARIOS!C124)*(LEFT(ATIVIDADES!R:R,7)="RESUMO:"))),""))</f>
        <v/>
      </c>
    </row>
    <row r="125" spans="1:5" x14ac:dyDescent="0.25">
      <c r="A125" s="6" t="e">
        <f>MATCH(_xlfn.MAXIFS(ATIVIDADES!M:M,ATIVIDADES!J:J,C125),ATIVIDADES!M:M,0)</f>
        <v>#N/A</v>
      </c>
      <c r="B125" s="30">
        <f t="shared" si="1"/>
        <v>118</v>
      </c>
      <c r="C125" s="31">
        <f>EMPRESAS!C127</f>
        <v>0</v>
      </c>
      <c r="D125" s="32" t="str" cm="1">
        <f t="array" ref="D125">IFERROR(_xlfn.CONCAT(INDEX(ATIVIDADES!R:R,COMENTARIOS!A125)," -- Agendamento: ",TEXT(INDEX(ATIVIDADES!L:L,COMENTARIOS!A125),"DD/MM/AAAA HH:MM")),"")</f>
        <v/>
      </c>
      <c r="E125" s="33" t="str" cm="1">
        <f t="array" ref="E125">IF(C125=0,"",IFERROR(_xlfn.TEXTJOIN(CHAR(10),TRUE,_xlfn._xlws.FILTER(ATIVIDADES!R:R,(ATIVIDADES!J:J=COMENTARIOS!C125)*(LEFT(ATIVIDADES!R:R,7)="RESUMO:"))),""))</f>
        <v/>
      </c>
    </row>
    <row r="126" spans="1:5" x14ac:dyDescent="0.25">
      <c r="A126" s="6" t="e">
        <f>MATCH(_xlfn.MAXIFS(ATIVIDADES!M:M,ATIVIDADES!J:J,C126),ATIVIDADES!M:M,0)</f>
        <v>#N/A</v>
      </c>
      <c r="B126" s="21">
        <f t="shared" si="1"/>
        <v>119</v>
      </c>
      <c r="C126" s="22">
        <f>EMPRESAS!C128</f>
        <v>0</v>
      </c>
      <c r="D126" s="15" t="str" cm="1">
        <f t="array" ref="D126">IFERROR(_xlfn.CONCAT(INDEX(ATIVIDADES!R:R,COMENTARIOS!A126)," -- Agendamento: ",TEXT(INDEX(ATIVIDADES!L:L,COMENTARIOS!A126),"DD/MM/AAAA HH:MM")),"")</f>
        <v/>
      </c>
      <c r="E126" s="18" t="str" cm="1">
        <f t="array" ref="E126">IF(C126=0,"",IFERROR(_xlfn.TEXTJOIN(CHAR(10),TRUE,_xlfn._xlws.FILTER(ATIVIDADES!R:R,(ATIVIDADES!J:J=COMENTARIOS!C126)*(LEFT(ATIVIDADES!R:R,7)="RESUMO:"))),""))</f>
        <v/>
      </c>
    </row>
    <row r="127" spans="1:5" x14ac:dyDescent="0.25">
      <c r="A127" s="6" t="e">
        <f>MATCH(_xlfn.MAXIFS(ATIVIDADES!M:M,ATIVIDADES!J:J,C127),ATIVIDADES!M:M,0)</f>
        <v>#N/A</v>
      </c>
      <c r="B127" s="30">
        <f t="shared" si="1"/>
        <v>120</v>
      </c>
      <c r="C127" s="31">
        <f>EMPRESAS!C129</f>
        <v>0</v>
      </c>
      <c r="D127" s="32" t="str" cm="1">
        <f t="array" ref="D127">IFERROR(_xlfn.CONCAT(INDEX(ATIVIDADES!R:R,COMENTARIOS!A127)," -- Agendamento: ",TEXT(INDEX(ATIVIDADES!L:L,COMENTARIOS!A127),"DD/MM/AAAA HH:MM")),"")</f>
        <v/>
      </c>
      <c r="E127" s="33" t="str" cm="1">
        <f t="array" ref="E127">IF(C127=0,"",IFERROR(_xlfn.TEXTJOIN(CHAR(10),TRUE,_xlfn._xlws.FILTER(ATIVIDADES!R:R,(ATIVIDADES!J:J=COMENTARIOS!C127)*(LEFT(ATIVIDADES!R:R,7)="RESUMO:"))),""))</f>
        <v/>
      </c>
    </row>
    <row r="128" spans="1:5" x14ac:dyDescent="0.25">
      <c r="A128" s="6" t="e">
        <f>MATCH(_xlfn.MAXIFS(ATIVIDADES!M:M,ATIVIDADES!J:J,C128),ATIVIDADES!M:M,0)</f>
        <v>#N/A</v>
      </c>
      <c r="B128" s="21">
        <f t="shared" si="1"/>
        <v>121</v>
      </c>
      <c r="C128" s="22">
        <f>EMPRESAS!C130</f>
        <v>0</v>
      </c>
      <c r="D128" s="15" t="str" cm="1">
        <f t="array" ref="D128">IFERROR(_xlfn.CONCAT(INDEX(ATIVIDADES!R:R,COMENTARIOS!A128)," -- Agendamento: ",TEXT(INDEX(ATIVIDADES!L:L,COMENTARIOS!A128),"DD/MM/AAAA HH:MM")),"")</f>
        <v/>
      </c>
      <c r="E128" s="18" t="str" cm="1">
        <f t="array" ref="E128">IF(C128=0,"",IFERROR(_xlfn.TEXTJOIN(CHAR(10),TRUE,_xlfn._xlws.FILTER(ATIVIDADES!R:R,(ATIVIDADES!J:J=COMENTARIOS!C128)*(LEFT(ATIVIDADES!R:R,7)="RESUMO:"))),""))</f>
        <v/>
      </c>
    </row>
    <row r="129" spans="1:5" x14ac:dyDescent="0.25">
      <c r="A129" s="6" t="e">
        <f>MATCH(_xlfn.MAXIFS(ATIVIDADES!M:M,ATIVIDADES!J:J,C129),ATIVIDADES!M:M,0)</f>
        <v>#N/A</v>
      </c>
      <c r="B129" s="30">
        <f t="shared" si="1"/>
        <v>122</v>
      </c>
      <c r="C129" s="31">
        <f>EMPRESAS!C131</f>
        <v>0</v>
      </c>
      <c r="D129" s="32" t="str" cm="1">
        <f t="array" ref="D129">IFERROR(_xlfn.CONCAT(INDEX(ATIVIDADES!R:R,COMENTARIOS!A129)," -- Agendamento: ",TEXT(INDEX(ATIVIDADES!L:L,COMENTARIOS!A129),"DD/MM/AAAA HH:MM")),"")</f>
        <v/>
      </c>
      <c r="E129" s="33" t="str" cm="1">
        <f t="array" ref="E129">IF(C129=0,"",IFERROR(_xlfn.TEXTJOIN(CHAR(10),TRUE,_xlfn._xlws.FILTER(ATIVIDADES!R:R,(ATIVIDADES!J:J=COMENTARIOS!C129)*(LEFT(ATIVIDADES!R:R,7)="RESUMO:"))),""))</f>
        <v/>
      </c>
    </row>
    <row r="130" spans="1:5" x14ac:dyDescent="0.25">
      <c r="A130" s="6" t="e">
        <f>MATCH(_xlfn.MAXIFS(ATIVIDADES!M:M,ATIVIDADES!J:J,C130),ATIVIDADES!M:M,0)</f>
        <v>#N/A</v>
      </c>
      <c r="B130" s="21">
        <f t="shared" si="1"/>
        <v>123</v>
      </c>
      <c r="C130" s="22">
        <f>EMPRESAS!C132</f>
        <v>0</v>
      </c>
      <c r="D130" s="15" t="str" cm="1">
        <f t="array" ref="D130">IFERROR(_xlfn.CONCAT(INDEX(ATIVIDADES!R:R,COMENTARIOS!A130)," -- Agendamento: ",TEXT(INDEX(ATIVIDADES!L:L,COMENTARIOS!A130),"DD/MM/AAAA HH:MM")),"")</f>
        <v/>
      </c>
      <c r="E130" s="18" t="str" cm="1">
        <f t="array" ref="E130">IF(C130=0,"",IFERROR(_xlfn.TEXTJOIN(CHAR(10),TRUE,_xlfn._xlws.FILTER(ATIVIDADES!R:R,(ATIVIDADES!J:J=COMENTARIOS!C130)*(LEFT(ATIVIDADES!R:R,7)="RESUMO:"))),""))</f>
        <v/>
      </c>
    </row>
    <row r="131" spans="1:5" x14ac:dyDescent="0.25">
      <c r="A131" s="6" t="e">
        <f>MATCH(_xlfn.MAXIFS(ATIVIDADES!M:M,ATIVIDADES!J:J,C131),ATIVIDADES!M:M,0)</f>
        <v>#N/A</v>
      </c>
      <c r="B131" s="30">
        <f t="shared" si="1"/>
        <v>124</v>
      </c>
      <c r="C131" s="31">
        <f>EMPRESAS!C133</f>
        <v>0</v>
      </c>
      <c r="D131" s="32" t="str" cm="1">
        <f t="array" ref="D131">IFERROR(_xlfn.CONCAT(INDEX(ATIVIDADES!R:R,COMENTARIOS!A131)," -- Agendamento: ",TEXT(INDEX(ATIVIDADES!L:L,COMENTARIOS!A131),"DD/MM/AAAA HH:MM")),"")</f>
        <v/>
      </c>
      <c r="E131" s="33" t="str" cm="1">
        <f t="array" ref="E131">IF(C131=0,"",IFERROR(_xlfn.TEXTJOIN(CHAR(10),TRUE,_xlfn._xlws.FILTER(ATIVIDADES!R:R,(ATIVIDADES!J:J=COMENTARIOS!C131)*(LEFT(ATIVIDADES!R:R,7)="RESUMO:"))),""))</f>
        <v/>
      </c>
    </row>
    <row r="132" spans="1:5" x14ac:dyDescent="0.25">
      <c r="A132" s="6" t="e">
        <f>MATCH(_xlfn.MAXIFS(ATIVIDADES!M:M,ATIVIDADES!J:J,C132),ATIVIDADES!M:M,0)</f>
        <v>#N/A</v>
      </c>
      <c r="B132" s="21">
        <f t="shared" si="1"/>
        <v>125</v>
      </c>
      <c r="C132" s="22">
        <f>EMPRESAS!C134</f>
        <v>0</v>
      </c>
      <c r="D132" s="15" t="str" cm="1">
        <f t="array" ref="D132">IFERROR(_xlfn.CONCAT(INDEX(ATIVIDADES!R:R,COMENTARIOS!A132)," -- Agendamento: ",TEXT(INDEX(ATIVIDADES!L:L,COMENTARIOS!A132),"DD/MM/AAAA HH:MM")),"")</f>
        <v/>
      </c>
      <c r="E132" s="18" t="str" cm="1">
        <f t="array" ref="E132">IF(C132=0,"",IFERROR(_xlfn.TEXTJOIN(CHAR(10),TRUE,_xlfn._xlws.FILTER(ATIVIDADES!R:R,(ATIVIDADES!J:J=COMENTARIOS!C132)*(LEFT(ATIVIDADES!R:R,7)="RESUMO:"))),""))</f>
        <v/>
      </c>
    </row>
    <row r="133" spans="1:5" x14ac:dyDescent="0.25">
      <c r="A133" s="6" t="e">
        <f>MATCH(_xlfn.MAXIFS(ATIVIDADES!M:M,ATIVIDADES!J:J,C133),ATIVIDADES!M:M,0)</f>
        <v>#N/A</v>
      </c>
      <c r="B133" s="30">
        <f t="shared" si="1"/>
        <v>126</v>
      </c>
      <c r="C133" s="31">
        <f>EMPRESAS!C135</f>
        <v>0</v>
      </c>
      <c r="D133" s="32" t="str" cm="1">
        <f t="array" ref="D133">IFERROR(_xlfn.CONCAT(INDEX(ATIVIDADES!R:R,COMENTARIOS!A133)," -- Agendamento: ",TEXT(INDEX(ATIVIDADES!L:L,COMENTARIOS!A133),"DD/MM/AAAA HH:MM")),"")</f>
        <v/>
      </c>
      <c r="E133" s="33" t="str" cm="1">
        <f t="array" ref="E133">IF(C133=0,"",IFERROR(_xlfn.TEXTJOIN(CHAR(10),TRUE,_xlfn._xlws.FILTER(ATIVIDADES!R:R,(ATIVIDADES!J:J=COMENTARIOS!C133)*(LEFT(ATIVIDADES!R:R,7)="RESUMO:"))),""))</f>
        <v/>
      </c>
    </row>
    <row r="134" spans="1:5" x14ac:dyDescent="0.25">
      <c r="A134" s="6" t="e">
        <f>MATCH(_xlfn.MAXIFS(ATIVIDADES!M:M,ATIVIDADES!J:J,C134),ATIVIDADES!M:M,0)</f>
        <v>#N/A</v>
      </c>
      <c r="B134" s="21">
        <f t="shared" si="1"/>
        <v>127</v>
      </c>
      <c r="C134" s="22">
        <f>EMPRESAS!C136</f>
        <v>0</v>
      </c>
      <c r="D134" s="15" t="str" cm="1">
        <f t="array" ref="D134">IFERROR(_xlfn.CONCAT(INDEX(ATIVIDADES!R:R,COMENTARIOS!A134)," -- Agendamento: ",TEXT(INDEX(ATIVIDADES!L:L,COMENTARIOS!A134),"DD/MM/AAAA HH:MM")),"")</f>
        <v/>
      </c>
      <c r="E134" s="18" t="str" cm="1">
        <f t="array" ref="E134">IF(C134=0,"",IFERROR(_xlfn.TEXTJOIN(CHAR(10),TRUE,_xlfn._xlws.FILTER(ATIVIDADES!R:R,(ATIVIDADES!J:J=COMENTARIOS!C134)*(LEFT(ATIVIDADES!R:R,7)="RESUMO:"))),""))</f>
        <v/>
      </c>
    </row>
    <row r="135" spans="1:5" x14ac:dyDescent="0.25">
      <c r="A135" s="6" t="e">
        <f>MATCH(_xlfn.MAXIFS(ATIVIDADES!M:M,ATIVIDADES!J:J,C135),ATIVIDADES!M:M,0)</f>
        <v>#N/A</v>
      </c>
      <c r="B135" s="30">
        <f t="shared" si="1"/>
        <v>128</v>
      </c>
      <c r="C135" s="31">
        <f>EMPRESAS!C137</f>
        <v>0</v>
      </c>
      <c r="D135" s="32" t="str" cm="1">
        <f t="array" ref="D135">IFERROR(_xlfn.CONCAT(INDEX(ATIVIDADES!R:R,COMENTARIOS!A135)," -- Agendamento: ",TEXT(INDEX(ATIVIDADES!L:L,COMENTARIOS!A135),"DD/MM/AAAA HH:MM")),"")</f>
        <v/>
      </c>
      <c r="E135" s="33" t="str" cm="1">
        <f t="array" ref="E135">IF(C135=0,"",IFERROR(_xlfn.TEXTJOIN(CHAR(10),TRUE,_xlfn._xlws.FILTER(ATIVIDADES!R:R,(ATIVIDADES!J:J=COMENTARIOS!C135)*(LEFT(ATIVIDADES!R:R,7)="RESUMO:"))),""))</f>
        <v/>
      </c>
    </row>
    <row r="136" spans="1:5" x14ac:dyDescent="0.25">
      <c r="A136" s="6" t="e">
        <f>MATCH(_xlfn.MAXIFS(ATIVIDADES!M:M,ATIVIDADES!J:J,C136),ATIVIDADES!M:M,0)</f>
        <v>#N/A</v>
      </c>
      <c r="B136" s="21">
        <f t="shared" si="1"/>
        <v>129</v>
      </c>
      <c r="C136" s="22">
        <f>EMPRESAS!C138</f>
        <v>0</v>
      </c>
      <c r="D136" s="15" t="str" cm="1">
        <f t="array" ref="D136">IFERROR(_xlfn.CONCAT(INDEX(ATIVIDADES!R:R,COMENTARIOS!A136)," -- Agendamento: ",TEXT(INDEX(ATIVIDADES!L:L,COMENTARIOS!A136),"DD/MM/AAAA HH:MM")),"")</f>
        <v/>
      </c>
      <c r="E136" s="18" t="str" cm="1">
        <f t="array" ref="E136">IF(C136=0,"",IFERROR(_xlfn.TEXTJOIN(CHAR(10),TRUE,_xlfn._xlws.FILTER(ATIVIDADES!R:R,(ATIVIDADES!J:J=COMENTARIOS!C136)*(LEFT(ATIVIDADES!R:R,7)="RESUMO:"))),""))</f>
        <v/>
      </c>
    </row>
    <row r="137" spans="1:5" x14ac:dyDescent="0.25">
      <c r="A137" s="6" t="e">
        <f>MATCH(_xlfn.MAXIFS(ATIVIDADES!M:M,ATIVIDADES!J:J,C137),ATIVIDADES!M:M,0)</f>
        <v>#N/A</v>
      </c>
      <c r="B137" s="30">
        <f t="shared" ref="B137:B200" si="2">ROW()-7</f>
        <v>130</v>
      </c>
      <c r="C137" s="31">
        <f>EMPRESAS!C139</f>
        <v>0</v>
      </c>
      <c r="D137" s="32" t="str" cm="1">
        <f t="array" ref="D137">IFERROR(_xlfn.CONCAT(INDEX(ATIVIDADES!R:R,COMENTARIOS!A137)," -- Agendamento: ",TEXT(INDEX(ATIVIDADES!L:L,COMENTARIOS!A137),"DD/MM/AAAA HH:MM")),"")</f>
        <v/>
      </c>
      <c r="E137" s="33" t="str" cm="1">
        <f t="array" ref="E137">IF(C137=0,"",IFERROR(_xlfn.TEXTJOIN(CHAR(10),TRUE,_xlfn._xlws.FILTER(ATIVIDADES!R:R,(ATIVIDADES!J:J=COMENTARIOS!C137)*(LEFT(ATIVIDADES!R:R,7)="RESUMO:"))),""))</f>
        <v/>
      </c>
    </row>
    <row r="138" spans="1:5" x14ac:dyDescent="0.25">
      <c r="A138" s="6" t="e">
        <f>MATCH(_xlfn.MAXIFS(ATIVIDADES!M:M,ATIVIDADES!J:J,C138),ATIVIDADES!M:M,0)</f>
        <v>#N/A</v>
      </c>
      <c r="B138" s="21">
        <f t="shared" si="2"/>
        <v>131</v>
      </c>
      <c r="C138" s="22">
        <f>EMPRESAS!C140</f>
        <v>0</v>
      </c>
      <c r="D138" s="15" t="str" cm="1">
        <f t="array" ref="D138">IFERROR(_xlfn.CONCAT(INDEX(ATIVIDADES!R:R,COMENTARIOS!A138)," -- Agendamento: ",TEXT(INDEX(ATIVIDADES!L:L,COMENTARIOS!A138),"DD/MM/AAAA HH:MM")),"")</f>
        <v/>
      </c>
      <c r="E138" s="18" t="str" cm="1">
        <f t="array" ref="E138">IF(C138=0,"",IFERROR(_xlfn.TEXTJOIN(CHAR(10),TRUE,_xlfn._xlws.FILTER(ATIVIDADES!R:R,(ATIVIDADES!J:J=COMENTARIOS!C138)*(LEFT(ATIVIDADES!R:R,7)="RESUMO:"))),""))</f>
        <v/>
      </c>
    </row>
    <row r="139" spans="1:5" x14ac:dyDescent="0.25">
      <c r="A139" s="6" t="e">
        <f>MATCH(_xlfn.MAXIFS(ATIVIDADES!M:M,ATIVIDADES!J:J,C139),ATIVIDADES!M:M,0)</f>
        <v>#N/A</v>
      </c>
      <c r="B139" s="30">
        <f t="shared" si="2"/>
        <v>132</v>
      </c>
      <c r="C139" s="31">
        <f>EMPRESAS!C141</f>
        <v>0</v>
      </c>
      <c r="D139" s="32" t="str" cm="1">
        <f t="array" ref="D139">IFERROR(_xlfn.CONCAT(INDEX(ATIVIDADES!R:R,COMENTARIOS!A139)," -- Agendamento: ",TEXT(INDEX(ATIVIDADES!L:L,COMENTARIOS!A139),"DD/MM/AAAA HH:MM")),"")</f>
        <v/>
      </c>
      <c r="E139" s="33" t="str" cm="1">
        <f t="array" ref="E139">IF(C139=0,"",IFERROR(_xlfn.TEXTJOIN(CHAR(10),TRUE,_xlfn._xlws.FILTER(ATIVIDADES!R:R,(ATIVIDADES!J:J=COMENTARIOS!C139)*(LEFT(ATIVIDADES!R:R,7)="RESUMO:"))),""))</f>
        <v/>
      </c>
    </row>
    <row r="140" spans="1:5" x14ac:dyDescent="0.25">
      <c r="A140" s="6" t="e">
        <f>MATCH(_xlfn.MAXIFS(ATIVIDADES!M:M,ATIVIDADES!J:J,C140),ATIVIDADES!M:M,0)</f>
        <v>#N/A</v>
      </c>
      <c r="B140" s="21">
        <f t="shared" si="2"/>
        <v>133</v>
      </c>
      <c r="C140" s="22">
        <f>EMPRESAS!C142</f>
        <v>0</v>
      </c>
      <c r="D140" s="15" t="str" cm="1">
        <f t="array" ref="D140">IFERROR(_xlfn.CONCAT(INDEX(ATIVIDADES!R:R,COMENTARIOS!A140)," -- Agendamento: ",TEXT(INDEX(ATIVIDADES!L:L,COMENTARIOS!A140),"DD/MM/AAAA HH:MM")),"")</f>
        <v/>
      </c>
      <c r="E140" s="18" t="str" cm="1">
        <f t="array" ref="E140">IF(C140=0,"",IFERROR(_xlfn.TEXTJOIN(CHAR(10),TRUE,_xlfn._xlws.FILTER(ATIVIDADES!R:R,(ATIVIDADES!J:J=COMENTARIOS!C140)*(LEFT(ATIVIDADES!R:R,7)="RESUMO:"))),""))</f>
        <v/>
      </c>
    </row>
    <row r="141" spans="1:5" x14ac:dyDescent="0.25">
      <c r="A141" s="6" t="e">
        <f>MATCH(_xlfn.MAXIFS(ATIVIDADES!M:M,ATIVIDADES!J:J,C141),ATIVIDADES!M:M,0)</f>
        <v>#N/A</v>
      </c>
      <c r="B141" s="30">
        <f t="shared" si="2"/>
        <v>134</v>
      </c>
      <c r="C141" s="31">
        <f>EMPRESAS!C143</f>
        <v>0</v>
      </c>
      <c r="D141" s="32" t="str" cm="1">
        <f t="array" ref="D141">IFERROR(_xlfn.CONCAT(INDEX(ATIVIDADES!R:R,COMENTARIOS!A141)," -- Agendamento: ",TEXT(INDEX(ATIVIDADES!L:L,COMENTARIOS!A141),"DD/MM/AAAA HH:MM")),"")</f>
        <v/>
      </c>
      <c r="E141" s="33" t="str" cm="1">
        <f t="array" ref="E141">IF(C141=0,"",IFERROR(_xlfn.TEXTJOIN(CHAR(10),TRUE,_xlfn._xlws.FILTER(ATIVIDADES!R:R,(ATIVIDADES!J:J=COMENTARIOS!C141)*(LEFT(ATIVIDADES!R:R,7)="RESUMO:"))),""))</f>
        <v/>
      </c>
    </row>
    <row r="142" spans="1:5" x14ac:dyDescent="0.25">
      <c r="A142" s="6" t="e">
        <f>MATCH(_xlfn.MAXIFS(ATIVIDADES!M:M,ATIVIDADES!J:J,C142),ATIVIDADES!M:M,0)</f>
        <v>#N/A</v>
      </c>
      <c r="B142" s="21">
        <f t="shared" si="2"/>
        <v>135</v>
      </c>
      <c r="C142" s="22">
        <f>EMPRESAS!C144</f>
        <v>0</v>
      </c>
      <c r="D142" s="15" t="str" cm="1">
        <f t="array" ref="D142">IFERROR(_xlfn.CONCAT(INDEX(ATIVIDADES!R:R,COMENTARIOS!A142)," -- Agendamento: ",TEXT(INDEX(ATIVIDADES!L:L,COMENTARIOS!A142),"DD/MM/AAAA HH:MM")),"")</f>
        <v/>
      </c>
      <c r="E142" s="18" t="str" cm="1">
        <f t="array" ref="E142">IF(C142=0,"",IFERROR(_xlfn.TEXTJOIN(CHAR(10),TRUE,_xlfn._xlws.FILTER(ATIVIDADES!R:R,(ATIVIDADES!J:J=COMENTARIOS!C142)*(LEFT(ATIVIDADES!R:R,7)="RESUMO:"))),""))</f>
        <v/>
      </c>
    </row>
    <row r="143" spans="1:5" x14ac:dyDescent="0.25">
      <c r="A143" s="6" t="e">
        <f>MATCH(_xlfn.MAXIFS(ATIVIDADES!M:M,ATIVIDADES!J:J,C143),ATIVIDADES!M:M,0)</f>
        <v>#N/A</v>
      </c>
      <c r="B143" s="30">
        <f t="shared" si="2"/>
        <v>136</v>
      </c>
      <c r="C143" s="31">
        <f>EMPRESAS!C145</f>
        <v>0</v>
      </c>
      <c r="D143" s="32" t="str" cm="1">
        <f t="array" ref="D143">IFERROR(_xlfn.CONCAT(INDEX(ATIVIDADES!R:R,COMENTARIOS!A143)," -- Agendamento: ",TEXT(INDEX(ATIVIDADES!L:L,COMENTARIOS!A143),"DD/MM/AAAA HH:MM")),"")</f>
        <v/>
      </c>
      <c r="E143" s="33" t="str" cm="1">
        <f t="array" ref="E143">IF(C143=0,"",IFERROR(_xlfn.TEXTJOIN(CHAR(10),TRUE,_xlfn._xlws.FILTER(ATIVIDADES!R:R,(ATIVIDADES!J:J=COMENTARIOS!C143)*(LEFT(ATIVIDADES!R:R,7)="RESUMO:"))),""))</f>
        <v/>
      </c>
    </row>
    <row r="144" spans="1:5" x14ac:dyDescent="0.25">
      <c r="A144" s="6" t="e">
        <f>MATCH(_xlfn.MAXIFS(ATIVIDADES!M:M,ATIVIDADES!J:J,C144),ATIVIDADES!M:M,0)</f>
        <v>#N/A</v>
      </c>
      <c r="B144" s="21">
        <f t="shared" si="2"/>
        <v>137</v>
      </c>
      <c r="C144" s="22">
        <f>EMPRESAS!C146</f>
        <v>0</v>
      </c>
      <c r="D144" s="15" t="str" cm="1">
        <f t="array" ref="D144">IFERROR(_xlfn.CONCAT(INDEX(ATIVIDADES!R:R,COMENTARIOS!A144)," -- Agendamento: ",TEXT(INDEX(ATIVIDADES!L:L,COMENTARIOS!A144),"DD/MM/AAAA HH:MM")),"")</f>
        <v/>
      </c>
      <c r="E144" s="18" t="str" cm="1">
        <f t="array" ref="E144">IF(C144=0,"",IFERROR(_xlfn.TEXTJOIN(CHAR(10),TRUE,_xlfn._xlws.FILTER(ATIVIDADES!R:R,(ATIVIDADES!J:J=COMENTARIOS!C144)*(LEFT(ATIVIDADES!R:R,7)="RESUMO:"))),""))</f>
        <v/>
      </c>
    </row>
    <row r="145" spans="1:5" x14ac:dyDescent="0.25">
      <c r="A145" s="6" t="e">
        <f>MATCH(_xlfn.MAXIFS(ATIVIDADES!M:M,ATIVIDADES!J:J,C145),ATIVIDADES!M:M,0)</f>
        <v>#N/A</v>
      </c>
      <c r="B145" s="30">
        <f t="shared" si="2"/>
        <v>138</v>
      </c>
      <c r="C145" s="31">
        <f>EMPRESAS!C147</f>
        <v>0</v>
      </c>
      <c r="D145" s="32" t="str" cm="1">
        <f t="array" ref="D145">IFERROR(_xlfn.CONCAT(INDEX(ATIVIDADES!R:R,COMENTARIOS!A145)," -- Agendamento: ",TEXT(INDEX(ATIVIDADES!L:L,COMENTARIOS!A145),"DD/MM/AAAA HH:MM")),"")</f>
        <v/>
      </c>
      <c r="E145" s="33" t="str" cm="1">
        <f t="array" ref="E145">IF(C145=0,"",IFERROR(_xlfn.TEXTJOIN(CHAR(10),TRUE,_xlfn._xlws.FILTER(ATIVIDADES!R:R,(ATIVIDADES!J:J=COMENTARIOS!C145)*(LEFT(ATIVIDADES!R:R,7)="RESUMO:"))),""))</f>
        <v/>
      </c>
    </row>
    <row r="146" spans="1:5" x14ac:dyDescent="0.25">
      <c r="A146" s="6" t="e">
        <f>MATCH(_xlfn.MAXIFS(ATIVIDADES!M:M,ATIVIDADES!J:J,C146),ATIVIDADES!M:M,0)</f>
        <v>#N/A</v>
      </c>
      <c r="B146" s="21">
        <f t="shared" si="2"/>
        <v>139</v>
      </c>
      <c r="C146" s="22">
        <f>EMPRESAS!C148</f>
        <v>0</v>
      </c>
      <c r="D146" s="15" t="str" cm="1">
        <f t="array" ref="D146">IFERROR(_xlfn.CONCAT(INDEX(ATIVIDADES!R:R,COMENTARIOS!A146)," -- Agendamento: ",TEXT(INDEX(ATIVIDADES!L:L,COMENTARIOS!A146),"DD/MM/AAAA HH:MM")),"")</f>
        <v/>
      </c>
      <c r="E146" s="18" t="str" cm="1">
        <f t="array" ref="E146">IF(C146=0,"",IFERROR(_xlfn.TEXTJOIN(CHAR(10),TRUE,_xlfn._xlws.FILTER(ATIVIDADES!R:R,(ATIVIDADES!J:J=COMENTARIOS!C146)*(LEFT(ATIVIDADES!R:R,7)="RESUMO:"))),""))</f>
        <v/>
      </c>
    </row>
    <row r="147" spans="1:5" x14ac:dyDescent="0.25">
      <c r="A147" s="6" t="e">
        <f>MATCH(_xlfn.MAXIFS(ATIVIDADES!M:M,ATIVIDADES!J:J,C147),ATIVIDADES!M:M,0)</f>
        <v>#N/A</v>
      </c>
      <c r="B147" s="30">
        <f t="shared" si="2"/>
        <v>140</v>
      </c>
      <c r="C147" s="31">
        <f>EMPRESAS!C149</f>
        <v>0</v>
      </c>
      <c r="D147" s="32" t="str" cm="1">
        <f t="array" ref="D147">IFERROR(_xlfn.CONCAT(INDEX(ATIVIDADES!R:R,COMENTARIOS!A147)," -- Agendamento: ",TEXT(INDEX(ATIVIDADES!L:L,COMENTARIOS!A147),"DD/MM/AAAA HH:MM")),"")</f>
        <v/>
      </c>
      <c r="E147" s="33" t="str" cm="1">
        <f t="array" ref="E147">IF(C147=0,"",IFERROR(_xlfn.TEXTJOIN(CHAR(10),TRUE,_xlfn._xlws.FILTER(ATIVIDADES!R:R,(ATIVIDADES!J:J=COMENTARIOS!C147)*(LEFT(ATIVIDADES!R:R,7)="RESUMO:"))),""))</f>
        <v/>
      </c>
    </row>
    <row r="148" spans="1:5" x14ac:dyDescent="0.25">
      <c r="A148" s="6" t="e">
        <f>MATCH(_xlfn.MAXIFS(ATIVIDADES!M:M,ATIVIDADES!J:J,C148),ATIVIDADES!M:M,0)</f>
        <v>#N/A</v>
      </c>
      <c r="B148" s="21">
        <f t="shared" si="2"/>
        <v>141</v>
      </c>
      <c r="C148" s="22">
        <f>EMPRESAS!C150</f>
        <v>0</v>
      </c>
      <c r="D148" s="15" t="str" cm="1">
        <f t="array" ref="D148">IFERROR(_xlfn.CONCAT(INDEX(ATIVIDADES!R:R,COMENTARIOS!A148)," -- Agendamento: ",TEXT(INDEX(ATIVIDADES!L:L,COMENTARIOS!A148),"DD/MM/AAAA HH:MM")),"")</f>
        <v/>
      </c>
      <c r="E148" s="18" t="str" cm="1">
        <f t="array" ref="E148">IF(C148=0,"",IFERROR(_xlfn.TEXTJOIN(CHAR(10),TRUE,_xlfn._xlws.FILTER(ATIVIDADES!R:R,(ATIVIDADES!J:J=COMENTARIOS!C148)*(LEFT(ATIVIDADES!R:R,7)="RESUMO:"))),""))</f>
        <v/>
      </c>
    </row>
    <row r="149" spans="1:5" x14ac:dyDescent="0.25">
      <c r="A149" s="6" t="e">
        <f>MATCH(_xlfn.MAXIFS(ATIVIDADES!M:M,ATIVIDADES!J:J,C149),ATIVIDADES!M:M,0)</f>
        <v>#N/A</v>
      </c>
      <c r="B149" s="30">
        <f t="shared" si="2"/>
        <v>142</v>
      </c>
      <c r="C149" s="31">
        <f>EMPRESAS!C151</f>
        <v>0</v>
      </c>
      <c r="D149" s="32" t="str" cm="1">
        <f t="array" ref="D149">IFERROR(_xlfn.CONCAT(INDEX(ATIVIDADES!R:R,COMENTARIOS!A149)," -- Agendamento: ",TEXT(INDEX(ATIVIDADES!L:L,COMENTARIOS!A149),"DD/MM/AAAA HH:MM")),"")</f>
        <v/>
      </c>
      <c r="E149" s="33" t="str" cm="1">
        <f t="array" ref="E149">IF(C149=0,"",IFERROR(_xlfn.TEXTJOIN(CHAR(10),TRUE,_xlfn._xlws.FILTER(ATIVIDADES!R:R,(ATIVIDADES!J:J=COMENTARIOS!C149)*(LEFT(ATIVIDADES!R:R,7)="RESUMO:"))),""))</f>
        <v/>
      </c>
    </row>
    <row r="150" spans="1:5" x14ac:dyDescent="0.25">
      <c r="A150" s="6" t="e">
        <f>MATCH(_xlfn.MAXIFS(ATIVIDADES!M:M,ATIVIDADES!J:J,C150),ATIVIDADES!M:M,0)</f>
        <v>#N/A</v>
      </c>
      <c r="B150" s="21">
        <f t="shared" si="2"/>
        <v>143</v>
      </c>
      <c r="C150" s="22">
        <f>EMPRESAS!C152</f>
        <v>0</v>
      </c>
      <c r="D150" s="15" t="str" cm="1">
        <f t="array" ref="D150">IFERROR(_xlfn.CONCAT(INDEX(ATIVIDADES!R:R,COMENTARIOS!A150)," -- Agendamento: ",TEXT(INDEX(ATIVIDADES!L:L,COMENTARIOS!A150),"DD/MM/AAAA HH:MM")),"")</f>
        <v/>
      </c>
      <c r="E150" s="18" t="str" cm="1">
        <f t="array" ref="E150">IF(C150=0,"",IFERROR(_xlfn.TEXTJOIN(CHAR(10),TRUE,_xlfn._xlws.FILTER(ATIVIDADES!R:R,(ATIVIDADES!J:J=COMENTARIOS!C150)*(LEFT(ATIVIDADES!R:R,7)="RESUMO:"))),""))</f>
        <v/>
      </c>
    </row>
    <row r="151" spans="1:5" x14ac:dyDescent="0.25">
      <c r="A151" s="6" t="e">
        <f>MATCH(_xlfn.MAXIFS(ATIVIDADES!M:M,ATIVIDADES!J:J,C151),ATIVIDADES!M:M,0)</f>
        <v>#N/A</v>
      </c>
      <c r="B151" s="30">
        <f t="shared" si="2"/>
        <v>144</v>
      </c>
      <c r="C151" s="31">
        <f>EMPRESAS!C153</f>
        <v>0</v>
      </c>
      <c r="D151" s="32" t="str" cm="1">
        <f t="array" ref="D151">IFERROR(_xlfn.CONCAT(INDEX(ATIVIDADES!R:R,COMENTARIOS!A151)," -- Agendamento: ",TEXT(INDEX(ATIVIDADES!L:L,COMENTARIOS!A151),"DD/MM/AAAA HH:MM")),"")</f>
        <v/>
      </c>
      <c r="E151" s="33" t="str" cm="1">
        <f t="array" ref="E151">IF(C151=0,"",IFERROR(_xlfn.TEXTJOIN(CHAR(10),TRUE,_xlfn._xlws.FILTER(ATIVIDADES!R:R,(ATIVIDADES!J:J=COMENTARIOS!C151)*(LEFT(ATIVIDADES!R:R,7)="RESUMO:"))),""))</f>
        <v/>
      </c>
    </row>
    <row r="152" spans="1:5" x14ac:dyDescent="0.25">
      <c r="A152" s="6" t="e">
        <f>MATCH(_xlfn.MAXIFS(ATIVIDADES!M:M,ATIVIDADES!J:J,C152),ATIVIDADES!M:M,0)</f>
        <v>#N/A</v>
      </c>
      <c r="B152" s="21">
        <f t="shared" si="2"/>
        <v>145</v>
      </c>
      <c r="C152" s="22">
        <f>EMPRESAS!C154</f>
        <v>0</v>
      </c>
      <c r="D152" s="15" t="str" cm="1">
        <f t="array" ref="D152">IFERROR(_xlfn.CONCAT(INDEX(ATIVIDADES!R:R,COMENTARIOS!A152)," -- Agendamento: ",TEXT(INDEX(ATIVIDADES!L:L,COMENTARIOS!A152),"DD/MM/AAAA HH:MM")),"")</f>
        <v/>
      </c>
      <c r="E152" s="18" t="str" cm="1">
        <f t="array" ref="E152">IF(C152=0,"",IFERROR(_xlfn.TEXTJOIN(CHAR(10),TRUE,_xlfn._xlws.FILTER(ATIVIDADES!R:R,(ATIVIDADES!J:J=COMENTARIOS!C152)*(LEFT(ATIVIDADES!R:R,7)="RESUMO:"))),""))</f>
        <v/>
      </c>
    </row>
    <row r="153" spans="1:5" x14ac:dyDescent="0.25">
      <c r="A153" s="6" t="e">
        <f>MATCH(_xlfn.MAXIFS(ATIVIDADES!M:M,ATIVIDADES!J:J,C153),ATIVIDADES!M:M,0)</f>
        <v>#N/A</v>
      </c>
      <c r="B153" s="30">
        <f t="shared" si="2"/>
        <v>146</v>
      </c>
      <c r="C153" s="31">
        <f>EMPRESAS!C155</f>
        <v>0</v>
      </c>
      <c r="D153" s="32" t="str" cm="1">
        <f t="array" ref="D153">IFERROR(_xlfn.CONCAT(INDEX(ATIVIDADES!R:R,COMENTARIOS!A153)," -- Agendamento: ",TEXT(INDEX(ATIVIDADES!L:L,COMENTARIOS!A153),"DD/MM/AAAA HH:MM")),"")</f>
        <v/>
      </c>
      <c r="E153" s="33" t="str" cm="1">
        <f t="array" ref="E153">IF(C153=0,"",IFERROR(_xlfn.TEXTJOIN(CHAR(10),TRUE,_xlfn._xlws.FILTER(ATIVIDADES!R:R,(ATIVIDADES!J:J=COMENTARIOS!C153)*(LEFT(ATIVIDADES!R:R,7)="RESUMO:"))),""))</f>
        <v/>
      </c>
    </row>
    <row r="154" spans="1:5" x14ac:dyDescent="0.25">
      <c r="A154" s="6" t="e">
        <f>MATCH(_xlfn.MAXIFS(ATIVIDADES!M:M,ATIVIDADES!J:J,C154),ATIVIDADES!M:M,0)</f>
        <v>#N/A</v>
      </c>
      <c r="B154" s="21">
        <f t="shared" si="2"/>
        <v>147</v>
      </c>
      <c r="C154" s="22">
        <f>EMPRESAS!C156</f>
        <v>0</v>
      </c>
      <c r="D154" s="15" t="str" cm="1">
        <f t="array" ref="D154">IFERROR(_xlfn.CONCAT(INDEX(ATIVIDADES!R:R,COMENTARIOS!A154)," -- Agendamento: ",TEXT(INDEX(ATIVIDADES!L:L,COMENTARIOS!A154),"DD/MM/AAAA HH:MM")),"")</f>
        <v/>
      </c>
      <c r="E154" s="18" t="str" cm="1">
        <f t="array" ref="E154">IF(C154=0,"",IFERROR(_xlfn.TEXTJOIN(CHAR(10),TRUE,_xlfn._xlws.FILTER(ATIVIDADES!R:R,(ATIVIDADES!J:J=COMENTARIOS!C154)*(LEFT(ATIVIDADES!R:R,7)="RESUMO:"))),""))</f>
        <v/>
      </c>
    </row>
    <row r="155" spans="1:5" x14ac:dyDescent="0.25">
      <c r="A155" s="6" t="e">
        <f>MATCH(_xlfn.MAXIFS(ATIVIDADES!M:M,ATIVIDADES!J:J,C155),ATIVIDADES!M:M,0)</f>
        <v>#N/A</v>
      </c>
      <c r="B155" s="30">
        <f t="shared" si="2"/>
        <v>148</v>
      </c>
      <c r="C155" s="31">
        <f>EMPRESAS!C157</f>
        <v>0</v>
      </c>
      <c r="D155" s="32" t="str" cm="1">
        <f t="array" ref="D155">IFERROR(_xlfn.CONCAT(INDEX(ATIVIDADES!R:R,COMENTARIOS!A155)," -- Agendamento: ",TEXT(INDEX(ATIVIDADES!L:L,COMENTARIOS!A155),"DD/MM/AAAA HH:MM")),"")</f>
        <v/>
      </c>
      <c r="E155" s="33" t="str" cm="1">
        <f t="array" ref="E155">IF(C155=0,"",IFERROR(_xlfn.TEXTJOIN(CHAR(10),TRUE,_xlfn._xlws.FILTER(ATIVIDADES!R:R,(ATIVIDADES!J:J=COMENTARIOS!C155)*(LEFT(ATIVIDADES!R:R,7)="RESUMO:"))),""))</f>
        <v/>
      </c>
    </row>
    <row r="156" spans="1:5" x14ac:dyDescent="0.25">
      <c r="A156" s="6" t="e">
        <f>MATCH(_xlfn.MAXIFS(ATIVIDADES!M:M,ATIVIDADES!J:J,C156),ATIVIDADES!M:M,0)</f>
        <v>#N/A</v>
      </c>
      <c r="B156" s="21">
        <f t="shared" si="2"/>
        <v>149</v>
      </c>
      <c r="C156" s="22">
        <f>EMPRESAS!C158</f>
        <v>0</v>
      </c>
      <c r="D156" s="15" t="str" cm="1">
        <f t="array" ref="D156">IFERROR(_xlfn.CONCAT(INDEX(ATIVIDADES!R:R,COMENTARIOS!A156)," -- Agendamento: ",TEXT(INDEX(ATIVIDADES!L:L,COMENTARIOS!A156),"DD/MM/AAAA HH:MM")),"")</f>
        <v/>
      </c>
      <c r="E156" s="18" t="str" cm="1">
        <f t="array" ref="E156">IF(C156=0,"",IFERROR(_xlfn.TEXTJOIN(CHAR(10),TRUE,_xlfn._xlws.FILTER(ATIVIDADES!R:R,(ATIVIDADES!J:J=COMENTARIOS!C156)*(LEFT(ATIVIDADES!R:R,7)="RESUMO:"))),""))</f>
        <v/>
      </c>
    </row>
    <row r="157" spans="1:5" x14ac:dyDescent="0.25">
      <c r="A157" s="6" t="e">
        <f>MATCH(_xlfn.MAXIFS(ATIVIDADES!M:M,ATIVIDADES!J:J,C157),ATIVIDADES!M:M,0)</f>
        <v>#N/A</v>
      </c>
      <c r="B157" s="30">
        <f t="shared" si="2"/>
        <v>150</v>
      </c>
      <c r="C157" s="31">
        <f>EMPRESAS!C159</f>
        <v>0</v>
      </c>
      <c r="D157" s="32" t="str" cm="1">
        <f t="array" ref="D157">IFERROR(_xlfn.CONCAT(INDEX(ATIVIDADES!R:R,COMENTARIOS!A157)," -- Agendamento: ",TEXT(INDEX(ATIVIDADES!L:L,COMENTARIOS!A157),"DD/MM/AAAA HH:MM")),"")</f>
        <v/>
      </c>
      <c r="E157" s="33" t="str" cm="1">
        <f t="array" ref="E157">IF(C157=0,"",IFERROR(_xlfn.TEXTJOIN(CHAR(10),TRUE,_xlfn._xlws.FILTER(ATIVIDADES!R:R,(ATIVIDADES!J:J=COMENTARIOS!C157)*(LEFT(ATIVIDADES!R:R,7)="RESUMO:"))),""))</f>
        <v/>
      </c>
    </row>
    <row r="158" spans="1:5" x14ac:dyDescent="0.25">
      <c r="A158" s="6" t="e">
        <f>MATCH(_xlfn.MAXIFS(ATIVIDADES!M:M,ATIVIDADES!J:J,C158),ATIVIDADES!M:M,0)</f>
        <v>#N/A</v>
      </c>
      <c r="B158" s="21">
        <f t="shared" si="2"/>
        <v>151</v>
      </c>
      <c r="C158" s="22">
        <f>EMPRESAS!C160</f>
        <v>0</v>
      </c>
      <c r="D158" s="15" t="str" cm="1">
        <f t="array" ref="D158">IFERROR(_xlfn.CONCAT(INDEX(ATIVIDADES!R:R,COMENTARIOS!A158)," -- Agendamento: ",TEXT(INDEX(ATIVIDADES!L:L,COMENTARIOS!A158),"DD/MM/AAAA HH:MM")),"")</f>
        <v/>
      </c>
      <c r="E158" s="18" t="str" cm="1">
        <f t="array" ref="E158">IF(C158=0,"",IFERROR(_xlfn.TEXTJOIN(CHAR(10),TRUE,_xlfn._xlws.FILTER(ATIVIDADES!R:R,(ATIVIDADES!J:J=COMENTARIOS!C158)*(LEFT(ATIVIDADES!R:R,7)="RESUMO:"))),""))</f>
        <v/>
      </c>
    </row>
    <row r="159" spans="1:5" x14ac:dyDescent="0.25">
      <c r="A159" s="6" t="e">
        <f>MATCH(_xlfn.MAXIFS(ATIVIDADES!M:M,ATIVIDADES!J:J,C159),ATIVIDADES!M:M,0)</f>
        <v>#N/A</v>
      </c>
      <c r="B159" s="30">
        <f t="shared" si="2"/>
        <v>152</v>
      </c>
      <c r="C159" s="31">
        <f>EMPRESAS!C161</f>
        <v>0</v>
      </c>
      <c r="D159" s="32" t="str" cm="1">
        <f t="array" ref="D159">IFERROR(_xlfn.CONCAT(INDEX(ATIVIDADES!R:R,COMENTARIOS!A159)," -- Agendamento: ",TEXT(INDEX(ATIVIDADES!L:L,COMENTARIOS!A159),"DD/MM/AAAA HH:MM")),"")</f>
        <v/>
      </c>
      <c r="E159" s="33" t="str" cm="1">
        <f t="array" ref="E159">IF(C159=0,"",IFERROR(_xlfn.TEXTJOIN(CHAR(10),TRUE,_xlfn._xlws.FILTER(ATIVIDADES!R:R,(ATIVIDADES!J:J=COMENTARIOS!C159)*(LEFT(ATIVIDADES!R:R,7)="RESUMO:"))),""))</f>
        <v/>
      </c>
    </row>
    <row r="160" spans="1:5" x14ac:dyDescent="0.25">
      <c r="A160" s="6" t="e">
        <f>MATCH(_xlfn.MAXIFS(ATIVIDADES!M:M,ATIVIDADES!J:J,C160),ATIVIDADES!M:M,0)</f>
        <v>#N/A</v>
      </c>
      <c r="B160" s="21">
        <f t="shared" si="2"/>
        <v>153</v>
      </c>
      <c r="C160" s="22">
        <f>EMPRESAS!C162</f>
        <v>0</v>
      </c>
      <c r="D160" s="15" t="str" cm="1">
        <f t="array" ref="D160">IFERROR(_xlfn.CONCAT(INDEX(ATIVIDADES!R:R,COMENTARIOS!A160)," -- Agendamento: ",TEXT(INDEX(ATIVIDADES!L:L,COMENTARIOS!A160),"DD/MM/AAAA HH:MM")),"")</f>
        <v/>
      </c>
      <c r="E160" s="18" t="str" cm="1">
        <f t="array" ref="E160">IF(C160=0,"",IFERROR(_xlfn.TEXTJOIN(CHAR(10),TRUE,_xlfn._xlws.FILTER(ATIVIDADES!R:R,(ATIVIDADES!J:J=COMENTARIOS!C160)*(LEFT(ATIVIDADES!R:R,7)="RESUMO:"))),""))</f>
        <v/>
      </c>
    </row>
    <row r="161" spans="1:5" x14ac:dyDescent="0.25">
      <c r="A161" s="6" t="e">
        <f>MATCH(_xlfn.MAXIFS(ATIVIDADES!M:M,ATIVIDADES!J:J,C161),ATIVIDADES!M:M,0)</f>
        <v>#N/A</v>
      </c>
      <c r="B161" s="30">
        <f t="shared" si="2"/>
        <v>154</v>
      </c>
      <c r="C161" s="31">
        <f>EMPRESAS!C163</f>
        <v>0</v>
      </c>
      <c r="D161" s="32" t="str" cm="1">
        <f t="array" ref="D161">IFERROR(_xlfn.CONCAT(INDEX(ATIVIDADES!R:R,COMENTARIOS!A161)," -- Agendamento: ",TEXT(INDEX(ATIVIDADES!L:L,COMENTARIOS!A161),"DD/MM/AAAA HH:MM")),"")</f>
        <v/>
      </c>
      <c r="E161" s="33" t="str" cm="1">
        <f t="array" ref="E161">IF(C161=0,"",IFERROR(_xlfn.TEXTJOIN(CHAR(10),TRUE,_xlfn._xlws.FILTER(ATIVIDADES!R:R,(ATIVIDADES!J:J=COMENTARIOS!C161)*(LEFT(ATIVIDADES!R:R,7)="RESUMO:"))),""))</f>
        <v/>
      </c>
    </row>
    <row r="162" spans="1:5" x14ac:dyDescent="0.25">
      <c r="A162" s="6" t="e">
        <f>MATCH(_xlfn.MAXIFS(ATIVIDADES!M:M,ATIVIDADES!J:J,C162),ATIVIDADES!M:M,0)</f>
        <v>#N/A</v>
      </c>
      <c r="B162" s="21">
        <f t="shared" si="2"/>
        <v>155</v>
      </c>
      <c r="C162" s="22">
        <f>EMPRESAS!C164</f>
        <v>0</v>
      </c>
      <c r="D162" s="15" t="str" cm="1">
        <f t="array" ref="D162">IFERROR(_xlfn.CONCAT(INDEX(ATIVIDADES!R:R,COMENTARIOS!A162)," -- Agendamento: ",TEXT(INDEX(ATIVIDADES!L:L,COMENTARIOS!A162),"DD/MM/AAAA HH:MM")),"")</f>
        <v/>
      </c>
      <c r="E162" s="18" t="str" cm="1">
        <f t="array" ref="E162">IF(C162=0,"",IFERROR(_xlfn.TEXTJOIN(CHAR(10),TRUE,_xlfn._xlws.FILTER(ATIVIDADES!R:R,(ATIVIDADES!J:J=COMENTARIOS!C162)*(LEFT(ATIVIDADES!R:R,7)="RESUMO:"))),""))</f>
        <v/>
      </c>
    </row>
    <row r="163" spans="1:5" x14ac:dyDescent="0.25">
      <c r="A163" s="6" t="e">
        <f>MATCH(_xlfn.MAXIFS(ATIVIDADES!M:M,ATIVIDADES!J:J,C163),ATIVIDADES!M:M,0)</f>
        <v>#N/A</v>
      </c>
      <c r="B163" s="30">
        <f t="shared" si="2"/>
        <v>156</v>
      </c>
      <c r="C163" s="31">
        <f>EMPRESAS!C165</f>
        <v>0</v>
      </c>
      <c r="D163" s="32" t="str" cm="1">
        <f t="array" ref="D163">IFERROR(_xlfn.CONCAT(INDEX(ATIVIDADES!R:R,COMENTARIOS!A163)," -- Agendamento: ",TEXT(INDEX(ATIVIDADES!L:L,COMENTARIOS!A163),"DD/MM/AAAA HH:MM")),"")</f>
        <v/>
      </c>
      <c r="E163" s="33" t="str" cm="1">
        <f t="array" ref="E163">IF(C163=0,"",IFERROR(_xlfn.TEXTJOIN(CHAR(10),TRUE,_xlfn._xlws.FILTER(ATIVIDADES!R:R,(ATIVIDADES!J:J=COMENTARIOS!C163)*(LEFT(ATIVIDADES!R:R,7)="RESUMO:"))),""))</f>
        <v/>
      </c>
    </row>
    <row r="164" spans="1:5" x14ac:dyDescent="0.25">
      <c r="A164" s="6" t="e">
        <f>MATCH(_xlfn.MAXIFS(ATIVIDADES!M:M,ATIVIDADES!J:J,C164),ATIVIDADES!M:M,0)</f>
        <v>#N/A</v>
      </c>
      <c r="B164" s="21">
        <f t="shared" si="2"/>
        <v>157</v>
      </c>
      <c r="C164" s="22">
        <f>EMPRESAS!C166</f>
        <v>0</v>
      </c>
      <c r="D164" s="15" t="str" cm="1">
        <f t="array" ref="D164">IFERROR(_xlfn.CONCAT(INDEX(ATIVIDADES!R:R,COMENTARIOS!A164)," -- Agendamento: ",TEXT(INDEX(ATIVIDADES!L:L,COMENTARIOS!A164),"DD/MM/AAAA HH:MM")),"")</f>
        <v/>
      </c>
      <c r="E164" s="18" t="str" cm="1">
        <f t="array" ref="E164">IF(C164=0,"",IFERROR(_xlfn.TEXTJOIN(CHAR(10),TRUE,_xlfn._xlws.FILTER(ATIVIDADES!R:R,(ATIVIDADES!J:J=COMENTARIOS!C164)*(LEFT(ATIVIDADES!R:R,7)="RESUMO:"))),""))</f>
        <v/>
      </c>
    </row>
    <row r="165" spans="1:5" x14ac:dyDescent="0.25">
      <c r="A165" s="6" t="e">
        <f>MATCH(_xlfn.MAXIFS(ATIVIDADES!M:M,ATIVIDADES!J:J,C165),ATIVIDADES!M:M,0)</f>
        <v>#N/A</v>
      </c>
      <c r="B165" s="30">
        <f t="shared" si="2"/>
        <v>158</v>
      </c>
      <c r="C165" s="31">
        <f>EMPRESAS!C167</f>
        <v>0</v>
      </c>
      <c r="D165" s="32" t="str" cm="1">
        <f t="array" ref="D165">IFERROR(_xlfn.CONCAT(INDEX(ATIVIDADES!R:R,COMENTARIOS!A165)," -- Agendamento: ",TEXT(INDEX(ATIVIDADES!L:L,COMENTARIOS!A165),"DD/MM/AAAA HH:MM")),"")</f>
        <v/>
      </c>
      <c r="E165" s="33" t="str" cm="1">
        <f t="array" ref="E165">IF(C165=0,"",IFERROR(_xlfn.TEXTJOIN(CHAR(10),TRUE,_xlfn._xlws.FILTER(ATIVIDADES!R:R,(ATIVIDADES!J:J=COMENTARIOS!C165)*(LEFT(ATIVIDADES!R:R,7)="RESUMO:"))),""))</f>
        <v/>
      </c>
    </row>
    <row r="166" spans="1:5" x14ac:dyDescent="0.25">
      <c r="A166" s="6" t="e">
        <f>MATCH(_xlfn.MAXIFS(ATIVIDADES!M:M,ATIVIDADES!J:J,C166),ATIVIDADES!M:M,0)</f>
        <v>#N/A</v>
      </c>
      <c r="B166" s="21">
        <f t="shared" si="2"/>
        <v>159</v>
      </c>
      <c r="C166" s="22">
        <f>EMPRESAS!C168</f>
        <v>0</v>
      </c>
      <c r="D166" s="15" t="str" cm="1">
        <f t="array" ref="D166">IFERROR(_xlfn.CONCAT(INDEX(ATIVIDADES!R:R,COMENTARIOS!A166)," -- Agendamento: ",TEXT(INDEX(ATIVIDADES!L:L,COMENTARIOS!A166),"DD/MM/AAAA HH:MM")),"")</f>
        <v/>
      </c>
      <c r="E166" s="18" t="str" cm="1">
        <f t="array" ref="E166">IF(C166=0,"",IFERROR(_xlfn.TEXTJOIN(CHAR(10),TRUE,_xlfn._xlws.FILTER(ATIVIDADES!R:R,(ATIVIDADES!J:J=COMENTARIOS!C166)*(LEFT(ATIVIDADES!R:R,7)="RESUMO:"))),""))</f>
        <v/>
      </c>
    </row>
    <row r="167" spans="1:5" x14ac:dyDescent="0.25">
      <c r="A167" s="6" t="e">
        <f>MATCH(_xlfn.MAXIFS(ATIVIDADES!M:M,ATIVIDADES!J:J,C167),ATIVIDADES!M:M,0)</f>
        <v>#N/A</v>
      </c>
      <c r="B167" s="30">
        <f t="shared" si="2"/>
        <v>160</v>
      </c>
      <c r="C167" s="31">
        <f>EMPRESAS!C169</f>
        <v>0</v>
      </c>
      <c r="D167" s="32" t="str" cm="1">
        <f t="array" ref="D167">IFERROR(_xlfn.CONCAT(INDEX(ATIVIDADES!R:R,COMENTARIOS!A167)," -- Agendamento: ",TEXT(INDEX(ATIVIDADES!L:L,COMENTARIOS!A167),"DD/MM/AAAA HH:MM")),"")</f>
        <v/>
      </c>
      <c r="E167" s="33" t="str" cm="1">
        <f t="array" ref="E167">IF(C167=0,"",IFERROR(_xlfn.TEXTJOIN(CHAR(10),TRUE,_xlfn._xlws.FILTER(ATIVIDADES!R:R,(ATIVIDADES!J:J=COMENTARIOS!C167)*(LEFT(ATIVIDADES!R:R,7)="RESUMO:"))),""))</f>
        <v/>
      </c>
    </row>
    <row r="168" spans="1:5" x14ac:dyDescent="0.25">
      <c r="A168" s="6" t="e">
        <f>MATCH(_xlfn.MAXIFS(ATIVIDADES!M:M,ATIVIDADES!J:J,C168),ATIVIDADES!M:M,0)</f>
        <v>#N/A</v>
      </c>
      <c r="B168" s="21">
        <f t="shared" si="2"/>
        <v>161</v>
      </c>
      <c r="C168" s="22">
        <f>EMPRESAS!C170</f>
        <v>0</v>
      </c>
      <c r="D168" s="15" t="str" cm="1">
        <f t="array" ref="D168">IFERROR(_xlfn.CONCAT(INDEX(ATIVIDADES!R:R,COMENTARIOS!A168)," -- Agendamento: ",TEXT(INDEX(ATIVIDADES!L:L,COMENTARIOS!A168),"DD/MM/AAAA HH:MM")),"")</f>
        <v/>
      </c>
      <c r="E168" s="18" t="str" cm="1">
        <f t="array" ref="E168">IF(C168=0,"",IFERROR(_xlfn.TEXTJOIN(CHAR(10),TRUE,_xlfn._xlws.FILTER(ATIVIDADES!R:R,(ATIVIDADES!J:J=COMENTARIOS!C168)*(LEFT(ATIVIDADES!R:R,7)="RESUMO:"))),""))</f>
        <v/>
      </c>
    </row>
    <row r="169" spans="1:5" x14ac:dyDescent="0.25">
      <c r="A169" s="6" t="e">
        <f>MATCH(_xlfn.MAXIFS(ATIVIDADES!M:M,ATIVIDADES!J:J,C169),ATIVIDADES!M:M,0)</f>
        <v>#N/A</v>
      </c>
      <c r="B169" s="30">
        <f t="shared" si="2"/>
        <v>162</v>
      </c>
      <c r="C169" s="31">
        <f>EMPRESAS!C171</f>
        <v>0</v>
      </c>
      <c r="D169" s="32" t="str" cm="1">
        <f t="array" ref="D169">IFERROR(_xlfn.CONCAT(INDEX(ATIVIDADES!R:R,COMENTARIOS!A169)," -- Agendamento: ",TEXT(INDEX(ATIVIDADES!L:L,COMENTARIOS!A169),"DD/MM/AAAA HH:MM")),"")</f>
        <v/>
      </c>
      <c r="E169" s="33" t="str" cm="1">
        <f t="array" ref="E169">IF(C169=0,"",IFERROR(_xlfn.TEXTJOIN(CHAR(10),TRUE,_xlfn._xlws.FILTER(ATIVIDADES!R:R,(ATIVIDADES!J:J=COMENTARIOS!C169)*(LEFT(ATIVIDADES!R:R,7)="RESUMO:"))),""))</f>
        <v/>
      </c>
    </row>
    <row r="170" spans="1:5" x14ac:dyDescent="0.25">
      <c r="A170" s="6" t="e">
        <f>MATCH(_xlfn.MAXIFS(ATIVIDADES!M:M,ATIVIDADES!J:J,C170),ATIVIDADES!M:M,0)</f>
        <v>#N/A</v>
      </c>
      <c r="B170" s="21">
        <f t="shared" si="2"/>
        <v>163</v>
      </c>
      <c r="C170" s="22">
        <f>EMPRESAS!C172</f>
        <v>0</v>
      </c>
      <c r="D170" s="15" t="str" cm="1">
        <f t="array" ref="D170">IFERROR(_xlfn.CONCAT(INDEX(ATIVIDADES!R:R,COMENTARIOS!A170)," -- Agendamento: ",TEXT(INDEX(ATIVIDADES!L:L,COMENTARIOS!A170),"DD/MM/AAAA HH:MM")),"")</f>
        <v/>
      </c>
      <c r="E170" s="18" t="str" cm="1">
        <f t="array" ref="E170">IF(C170=0,"",IFERROR(_xlfn.TEXTJOIN(CHAR(10),TRUE,_xlfn._xlws.FILTER(ATIVIDADES!R:R,(ATIVIDADES!J:J=COMENTARIOS!C170)*(LEFT(ATIVIDADES!R:R,7)="RESUMO:"))),""))</f>
        <v/>
      </c>
    </row>
    <row r="171" spans="1:5" x14ac:dyDescent="0.25">
      <c r="A171" s="6" t="e">
        <f>MATCH(_xlfn.MAXIFS(ATIVIDADES!M:M,ATIVIDADES!J:J,C171),ATIVIDADES!M:M,0)</f>
        <v>#N/A</v>
      </c>
      <c r="B171" s="30">
        <f t="shared" si="2"/>
        <v>164</v>
      </c>
      <c r="C171" s="31">
        <f>EMPRESAS!C173</f>
        <v>0</v>
      </c>
      <c r="D171" s="32" t="str" cm="1">
        <f t="array" ref="D171">IFERROR(_xlfn.CONCAT(INDEX(ATIVIDADES!R:R,COMENTARIOS!A171)," -- Agendamento: ",TEXT(INDEX(ATIVIDADES!L:L,COMENTARIOS!A171),"DD/MM/AAAA HH:MM")),"")</f>
        <v/>
      </c>
      <c r="E171" s="33" t="str" cm="1">
        <f t="array" ref="E171">IF(C171=0,"",IFERROR(_xlfn.TEXTJOIN(CHAR(10),TRUE,_xlfn._xlws.FILTER(ATIVIDADES!R:R,(ATIVIDADES!J:J=COMENTARIOS!C171)*(LEFT(ATIVIDADES!R:R,7)="RESUMO:"))),""))</f>
        <v/>
      </c>
    </row>
    <row r="172" spans="1:5" x14ac:dyDescent="0.25">
      <c r="A172" s="6" t="e">
        <f>MATCH(_xlfn.MAXIFS(ATIVIDADES!M:M,ATIVIDADES!J:J,C172),ATIVIDADES!M:M,0)</f>
        <v>#N/A</v>
      </c>
      <c r="B172" s="21">
        <f t="shared" si="2"/>
        <v>165</v>
      </c>
      <c r="C172" s="22">
        <f>EMPRESAS!C174</f>
        <v>0</v>
      </c>
      <c r="D172" s="15" t="str" cm="1">
        <f t="array" ref="D172">IFERROR(_xlfn.CONCAT(INDEX(ATIVIDADES!R:R,COMENTARIOS!A172)," -- Agendamento: ",TEXT(INDEX(ATIVIDADES!L:L,COMENTARIOS!A172),"DD/MM/AAAA HH:MM")),"")</f>
        <v/>
      </c>
      <c r="E172" s="18" t="str" cm="1">
        <f t="array" ref="E172">IF(C172=0,"",IFERROR(_xlfn.TEXTJOIN(CHAR(10),TRUE,_xlfn._xlws.FILTER(ATIVIDADES!R:R,(ATIVIDADES!J:J=COMENTARIOS!C172)*(LEFT(ATIVIDADES!R:R,7)="RESUMO:"))),""))</f>
        <v/>
      </c>
    </row>
    <row r="173" spans="1:5" x14ac:dyDescent="0.25">
      <c r="A173" s="6" t="e">
        <f>MATCH(_xlfn.MAXIFS(ATIVIDADES!M:M,ATIVIDADES!J:J,C173),ATIVIDADES!M:M,0)</f>
        <v>#N/A</v>
      </c>
      <c r="B173" s="30">
        <f t="shared" si="2"/>
        <v>166</v>
      </c>
      <c r="C173" s="31">
        <f>EMPRESAS!C175</f>
        <v>0</v>
      </c>
      <c r="D173" s="32" t="str" cm="1">
        <f t="array" ref="D173">IFERROR(_xlfn.CONCAT(INDEX(ATIVIDADES!R:R,COMENTARIOS!A173)," -- Agendamento: ",TEXT(INDEX(ATIVIDADES!L:L,COMENTARIOS!A173),"DD/MM/AAAA HH:MM")),"")</f>
        <v/>
      </c>
      <c r="E173" s="33" t="str" cm="1">
        <f t="array" ref="E173">IF(C173=0,"",IFERROR(_xlfn.TEXTJOIN(CHAR(10),TRUE,_xlfn._xlws.FILTER(ATIVIDADES!R:R,(ATIVIDADES!J:J=COMENTARIOS!C173)*(LEFT(ATIVIDADES!R:R,7)="RESUMO:"))),""))</f>
        <v/>
      </c>
    </row>
    <row r="174" spans="1:5" x14ac:dyDescent="0.25">
      <c r="A174" s="6" t="e">
        <f>MATCH(_xlfn.MAXIFS(ATIVIDADES!M:M,ATIVIDADES!J:J,C174),ATIVIDADES!M:M,0)</f>
        <v>#N/A</v>
      </c>
      <c r="B174" s="21">
        <f t="shared" si="2"/>
        <v>167</v>
      </c>
      <c r="C174" s="22">
        <f>EMPRESAS!C176</f>
        <v>0</v>
      </c>
      <c r="D174" s="15" t="str" cm="1">
        <f t="array" ref="D174">IFERROR(_xlfn.CONCAT(INDEX(ATIVIDADES!R:R,COMENTARIOS!A174)," -- Agendamento: ",TEXT(INDEX(ATIVIDADES!L:L,COMENTARIOS!A174),"DD/MM/AAAA HH:MM")),"")</f>
        <v/>
      </c>
      <c r="E174" s="18" t="str" cm="1">
        <f t="array" ref="E174">IF(C174=0,"",IFERROR(_xlfn.TEXTJOIN(CHAR(10),TRUE,_xlfn._xlws.FILTER(ATIVIDADES!R:R,(ATIVIDADES!J:J=COMENTARIOS!C174)*(LEFT(ATIVIDADES!R:R,7)="RESUMO:"))),""))</f>
        <v/>
      </c>
    </row>
    <row r="175" spans="1:5" x14ac:dyDescent="0.25">
      <c r="A175" s="6" t="e">
        <f>MATCH(_xlfn.MAXIFS(ATIVIDADES!M:M,ATIVIDADES!J:J,C175),ATIVIDADES!M:M,0)</f>
        <v>#N/A</v>
      </c>
      <c r="B175" s="30">
        <f t="shared" si="2"/>
        <v>168</v>
      </c>
      <c r="C175" s="31">
        <f>EMPRESAS!C177</f>
        <v>0</v>
      </c>
      <c r="D175" s="32" t="str" cm="1">
        <f t="array" ref="D175">IFERROR(_xlfn.CONCAT(INDEX(ATIVIDADES!R:R,COMENTARIOS!A175)," -- Agendamento: ",TEXT(INDEX(ATIVIDADES!L:L,COMENTARIOS!A175),"DD/MM/AAAA HH:MM")),"")</f>
        <v/>
      </c>
      <c r="E175" s="33" t="str" cm="1">
        <f t="array" ref="E175">IF(C175=0,"",IFERROR(_xlfn.TEXTJOIN(CHAR(10),TRUE,_xlfn._xlws.FILTER(ATIVIDADES!R:R,(ATIVIDADES!J:J=COMENTARIOS!C175)*(LEFT(ATIVIDADES!R:R,7)="RESUMO:"))),""))</f>
        <v/>
      </c>
    </row>
    <row r="176" spans="1:5" x14ac:dyDescent="0.25">
      <c r="A176" s="6" t="e">
        <f>MATCH(_xlfn.MAXIFS(ATIVIDADES!M:M,ATIVIDADES!J:J,C176),ATIVIDADES!M:M,0)</f>
        <v>#N/A</v>
      </c>
      <c r="B176" s="21">
        <f t="shared" si="2"/>
        <v>169</v>
      </c>
      <c r="C176" s="22">
        <f>EMPRESAS!C178</f>
        <v>0</v>
      </c>
      <c r="D176" s="15" t="str" cm="1">
        <f t="array" ref="D176">IFERROR(_xlfn.CONCAT(INDEX(ATIVIDADES!R:R,COMENTARIOS!A176)," -- Agendamento: ",TEXT(INDEX(ATIVIDADES!L:L,COMENTARIOS!A176),"DD/MM/AAAA HH:MM")),"")</f>
        <v/>
      </c>
      <c r="E176" s="18" t="str" cm="1">
        <f t="array" ref="E176">IF(C176=0,"",IFERROR(_xlfn.TEXTJOIN(CHAR(10),TRUE,_xlfn._xlws.FILTER(ATIVIDADES!R:R,(ATIVIDADES!J:J=COMENTARIOS!C176)*(LEFT(ATIVIDADES!R:R,7)="RESUMO:"))),""))</f>
        <v/>
      </c>
    </row>
    <row r="177" spans="1:5" x14ac:dyDescent="0.25">
      <c r="A177" s="6" t="e">
        <f>MATCH(_xlfn.MAXIFS(ATIVIDADES!M:M,ATIVIDADES!J:J,C177),ATIVIDADES!M:M,0)</f>
        <v>#N/A</v>
      </c>
      <c r="B177" s="30">
        <f t="shared" si="2"/>
        <v>170</v>
      </c>
      <c r="C177" s="31">
        <f>EMPRESAS!C179</f>
        <v>0</v>
      </c>
      <c r="D177" s="32" t="str" cm="1">
        <f t="array" ref="D177">IFERROR(_xlfn.CONCAT(INDEX(ATIVIDADES!R:R,COMENTARIOS!A177)," -- Agendamento: ",TEXT(INDEX(ATIVIDADES!L:L,COMENTARIOS!A177),"DD/MM/AAAA HH:MM")),"")</f>
        <v/>
      </c>
      <c r="E177" s="33" t="str" cm="1">
        <f t="array" ref="E177">IF(C177=0,"",IFERROR(_xlfn.TEXTJOIN(CHAR(10),TRUE,_xlfn._xlws.FILTER(ATIVIDADES!R:R,(ATIVIDADES!J:J=COMENTARIOS!C177)*(LEFT(ATIVIDADES!R:R,7)="RESUMO:"))),""))</f>
        <v/>
      </c>
    </row>
    <row r="178" spans="1:5" x14ac:dyDescent="0.25">
      <c r="A178" s="6" t="e">
        <f>MATCH(_xlfn.MAXIFS(ATIVIDADES!M:M,ATIVIDADES!J:J,C178),ATIVIDADES!M:M,0)</f>
        <v>#N/A</v>
      </c>
      <c r="B178" s="21">
        <f t="shared" si="2"/>
        <v>171</v>
      </c>
      <c r="C178" s="22">
        <f>EMPRESAS!C180</f>
        <v>0</v>
      </c>
      <c r="D178" s="15" t="str" cm="1">
        <f t="array" ref="D178">IFERROR(_xlfn.CONCAT(INDEX(ATIVIDADES!R:R,COMENTARIOS!A178)," -- Agendamento: ",TEXT(INDEX(ATIVIDADES!L:L,COMENTARIOS!A178),"DD/MM/AAAA HH:MM")),"")</f>
        <v/>
      </c>
      <c r="E178" s="18" t="str" cm="1">
        <f t="array" ref="E178">IF(C178=0,"",IFERROR(_xlfn.TEXTJOIN(CHAR(10),TRUE,_xlfn._xlws.FILTER(ATIVIDADES!R:R,(ATIVIDADES!J:J=COMENTARIOS!C178)*(LEFT(ATIVIDADES!R:R,7)="RESUMO:"))),""))</f>
        <v/>
      </c>
    </row>
    <row r="179" spans="1:5" x14ac:dyDescent="0.25">
      <c r="A179" s="6" t="e">
        <f>MATCH(_xlfn.MAXIFS(ATIVIDADES!M:M,ATIVIDADES!J:J,C179),ATIVIDADES!M:M,0)</f>
        <v>#N/A</v>
      </c>
      <c r="B179" s="30">
        <f t="shared" si="2"/>
        <v>172</v>
      </c>
      <c r="C179" s="31">
        <f>EMPRESAS!C181</f>
        <v>0</v>
      </c>
      <c r="D179" s="32" t="str" cm="1">
        <f t="array" ref="D179">IFERROR(_xlfn.CONCAT(INDEX(ATIVIDADES!R:R,COMENTARIOS!A179)," -- Agendamento: ",TEXT(INDEX(ATIVIDADES!L:L,COMENTARIOS!A179),"DD/MM/AAAA HH:MM")),"")</f>
        <v/>
      </c>
      <c r="E179" s="33" t="str" cm="1">
        <f t="array" ref="E179">IF(C179=0,"",IFERROR(_xlfn.TEXTJOIN(CHAR(10),TRUE,_xlfn._xlws.FILTER(ATIVIDADES!R:R,(ATIVIDADES!J:J=COMENTARIOS!C179)*(LEFT(ATIVIDADES!R:R,7)="RESUMO:"))),""))</f>
        <v/>
      </c>
    </row>
    <row r="180" spans="1:5" x14ac:dyDescent="0.25">
      <c r="A180" s="6" t="e">
        <f>MATCH(_xlfn.MAXIFS(ATIVIDADES!M:M,ATIVIDADES!J:J,C180),ATIVIDADES!M:M,0)</f>
        <v>#N/A</v>
      </c>
      <c r="B180" s="21">
        <f t="shared" si="2"/>
        <v>173</v>
      </c>
      <c r="C180" s="22">
        <f>EMPRESAS!C182</f>
        <v>0</v>
      </c>
      <c r="D180" s="15" t="str" cm="1">
        <f t="array" ref="D180">IFERROR(_xlfn.CONCAT(INDEX(ATIVIDADES!R:R,COMENTARIOS!A180)," -- Agendamento: ",TEXT(INDEX(ATIVIDADES!L:L,COMENTARIOS!A180),"DD/MM/AAAA HH:MM")),"")</f>
        <v/>
      </c>
      <c r="E180" s="18" t="str" cm="1">
        <f t="array" ref="E180">IF(C180=0,"",IFERROR(_xlfn.TEXTJOIN(CHAR(10),TRUE,_xlfn._xlws.FILTER(ATIVIDADES!R:R,(ATIVIDADES!J:J=COMENTARIOS!C180)*(LEFT(ATIVIDADES!R:R,7)="RESUMO:"))),""))</f>
        <v/>
      </c>
    </row>
    <row r="181" spans="1:5" x14ac:dyDescent="0.25">
      <c r="A181" s="6" t="e">
        <f>MATCH(_xlfn.MAXIFS(ATIVIDADES!M:M,ATIVIDADES!J:J,C181),ATIVIDADES!M:M,0)</f>
        <v>#N/A</v>
      </c>
      <c r="B181" s="30">
        <f t="shared" si="2"/>
        <v>174</v>
      </c>
      <c r="C181" s="31">
        <f>EMPRESAS!C183</f>
        <v>0</v>
      </c>
      <c r="D181" s="32" t="str" cm="1">
        <f t="array" ref="D181">IFERROR(_xlfn.CONCAT(INDEX(ATIVIDADES!R:R,COMENTARIOS!A181)," -- Agendamento: ",TEXT(INDEX(ATIVIDADES!L:L,COMENTARIOS!A181),"DD/MM/AAAA HH:MM")),"")</f>
        <v/>
      </c>
      <c r="E181" s="33" t="str" cm="1">
        <f t="array" ref="E181">IF(C181=0,"",IFERROR(_xlfn.TEXTJOIN(CHAR(10),TRUE,_xlfn._xlws.FILTER(ATIVIDADES!R:R,(ATIVIDADES!J:J=COMENTARIOS!C181)*(LEFT(ATIVIDADES!R:R,7)="RESUMO:"))),""))</f>
        <v/>
      </c>
    </row>
    <row r="182" spans="1:5" x14ac:dyDescent="0.25">
      <c r="A182" s="6" t="e">
        <f>MATCH(_xlfn.MAXIFS(ATIVIDADES!M:M,ATIVIDADES!J:J,C182),ATIVIDADES!M:M,0)</f>
        <v>#N/A</v>
      </c>
      <c r="B182" s="21">
        <f t="shared" si="2"/>
        <v>175</v>
      </c>
      <c r="C182" s="22">
        <f>EMPRESAS!C184</f>
        <v>0</v>
      </c>
      <c r="D182" s="15" t="str" cm="1">
        <f t="array" ref="D182">IFERROR(_xlfn.CONCAT(INDEX(ATIVIDADES!R:R,COMENTARIOS!A182)," -- Agendamento: ",TEXT(INDEX(ATIVIDADES!L:L,COMENTARIOS!A182),"DD/MM/AAAA HH:MM")),"")</f>
        <v/>
      </c>
      <c r="E182" s="18" t="str" cm="1">
        <f t="array" ref="E182">IF(C182=0,"",IFERROR(_xlfn.TEXTJOIN(CHAR(10),TRUE,_xlfn._xlws.FILTER(ATIVIDADES!R:R,(ATIVIDADES!J:J=COMENTARIOS!C182)*(LEFT(ATIVIDADES!R:R,7)="RESUMO:"))),""))</f>
        <v/>
      </c>
    </row>
    <row r="183" spans="1:5" x14ac:dyDescent="0.25">
      <c r="A183" s="6" t="e">
        <f>MATCH(_xlfn.MAXIFS(ATIVIDADES!M:M,ATIVIDADES!J:J,C183),ATIVIDADES!M:M,0)</f>
        <v>#N/A</v>
      </c>
      <c r="B183" s="30">
        <f t="shared" si="2"/>
        <v>176</v>
      </c>
      <c r="C183" s="31">
        <f>EMPRESAS!C185</f>
        <v>0</v>
      </c>
      <c r="D183" s="32" t="str" cm="1">
        <f t="array" ref="D183">IFERROR(_xlfn.CONCAT(INDEX(ATIVIDADES!R:R,COMENTARIOS!A183)," -- Agendamento: ",TEXT(INDEX(ATIVIDADES!L:L,COMENTARIOS!A183),"DD/MM/AAAA HH:MM")),"")</f>
        <v/>
      </c>
      <c r="E183" s="33" t="str" cm="1">
        <f t="array" ref="E183">IF(C183=0,"",IFERROR(_xlfn.TEXTJOIN(CHAR(10),TRUE,_xlfn._xlws.FILTER(ATIVIDADES!R:R,(ATIVIDADES!J:J=COMENTARIOS!C183)*(LEFT(ATIVIDADES!R:R,7)="RESUMO:"))),""))</f>
        <v/>
      </c>
    </row>
    <row r="184" spans="1:5" x14ac:dyDescent="0.25">
      <c r="A184" s="6" t="e">
        <f>MATCH(_xlfn.MAXIFS(ATIVIDADES!M:M,ATIVIDADES!J:J,C184),ATIVIDADES!M:M,0)</f>
        <v>#N/A</v>
      </c>
      <c r="B184" s="21">
        <f t="shared" si="2"/>
        <v>177</v>
      </c>
      <c r="C184" s="22">
        <f>EMPRESAS!C186</f>
        <v>0</v>
      </c>
      <c r="D184" s="15" t="str" cm="1">
        <f t="array" ref="D184">IFERROR(_xlfn.CONCAT(INDEX(ATIVIDADES!R:R,COMENTARIOS!A184)," -- Agendamento: ",TEXT(INDEX(ATIVIDADES!L:L,COMENTARIOS!A184),"DD/MM/AAAA HH:MM")),"")</f>
        <v/>
      </c>
      <c r="E184" s="18" t="str" cm="1">
        <f t="array" ref="E184">IF(C184=0,"",IFERROR(_xlfn.TEXTJOIN(CHAR(10),TRUE,_xlfn._xlws.FILTER(ATIVIDADES!R:R,(ATIVIDADES!J:J=COMENTARIOS!C184)*(LEFT(ATIVIDADES!R:R,7)="RESUMO:"))),""))</f>
        <v/>
      </c>
    </row>
    <row r="185" spans="1:5" x14ac:dyDescent="0.25">
      <c r="A185" s="6" t="e">
        <f>MATCH(_xlfn.MAXIFS(ATIVIDADES!M:M,ATIVIDADES!J:J,C185),ATIVIDADES!M:M,0)</f>
        <v>#N/A</v>
      </c>
      <c r="B185" s="30">
        <f t="shared" si="2"/>
        <v>178</v>
      </c>
      <c r="C185" s="31">
        <f>EMPRESAS!C187</f>
        <v>0</v>
      </c>
      <c r="D185" s="32" t="str" cm="1">
        <f t="array" ref="D185">IFERROR(_xlfn.CONCAT(INDEX(ATIVIDADES!R:R,COMENTARIOS!A185)," -- Agendamento: ",TEXT(INDEX(ATIVIDADES!L:L,COMENTARIOS!A185),"DD/MM/AAAA HH:MM")),"")</f>
        <v/>
      </c>
      <c r="E185" s="33" t="str" cm="1">
        <f t="array" ref="E185">IF(C185=0,"",IFERROR(_xlfn.TEXTJOIN(CHAR(10),TRUE,_xlfn._xlws.FILTER(ATIVIDADES!R:R,(ATIVIDADES!J:J=COMENTARIOS!C185)*(LEFT(ATIVIDADES!R:R,7)="RESUMO:"))),""))</f>
        <v/>
      </c>
    </row>
    <row r="186" spans="1:5" x14ac:dyDescent="0.25">
      <c r="A186" s="6" t="e">
        <f>MATCH(_xlfn.MAXIFS(ATIVIDADES!M:M,ATIVIDADES!J:J,C186),ATIVIDADES!M:M,0)</f>
        <v>#N/A</v>
      </c>
      <c r="B186" s="21">
        <f t="shared" si="2"/>
        <v>179</v>
      </c>
      <c r="C186" s="22">
        <f>EMPRESAS!C188</f>
        <v>0</v>
      </c>
      <c r="D186" s="15" t="str" cm="1">
        <f t="array" ref="D186">IFERROR(_xlfn.CONCAT(INDEX(ATIVIDADES!R:R,COMENTARIOS!A186)," -- Agendamento: ",TEXT(INDEX(ATIVIDADES!L:L,COMENTARIOS!A186),"DD/MM/AAAA HH:MM")),"")</f>
        <v/>
      </c>
      <c r="E186" s="18" t="str" cm="1">
        <f t="array" ref="E186">IF(C186=0,"",IFERROR(_xlfn.TEXTJOIN(CHAR(10),TRUE,_xlfn._xlws.FILTER(ATIVIDADES!R:R,(ATIVIDADES!J:J=COMENTARIOS!C186)*(LEFT(ATIVIDADES!R:R,7)="RESUMO:"))),""))</f>
        <v/>
      </c>
    </row>
    <row r="187" spans="1:5" x14ac:dyDescent="0.25">
      <c r="A187" s="6" t="e">
        <f>MATCH(_xlfn.MAXIFS(ATIVIDADES!M:M,ATIVIDADES!J:J,C187),ATIVIDADES!M:M,0)</f>
        <v>#N/A</v>
      </c>
      <c r="B187" s="30">
        <f t="shared" si="2"/>
        <v>180</v>
      </c>
      <c r="C187" s="31">
        <f>EMPRESAS!C189</f>
        <v>0</v>
      </c>
      <c r="D187" s="32" t="str" cm="1">
        <f t="array" ref="D187">IFERROR(_xlfn.CONCAT(INDEX(ATIVIDADES!R:R,COMENTARIOS!A187)," -- Agendamento: ",TEXT(INDEX(ATIVIDADES!L:L,COMENTARIOS!A187),"DD/MM/AAAA HH:MM")),"")</f>
        <v/>
      </c>
      <c r="E187" s="33" t="str" cm="1">
        <f t="array" ref="E187">IF(C187=0,"",IFERROR(_xlfn.TEXTJOIN(CHAR(10),TRUE,_xlfn._xlws.FILTER(ATIVIDADES!R:R,(ATIVIDADES!J:J=COMENTARIOS!C187)*(LEFT(ATIVIDADES!R:R,7)="RESUMO:"))),""))</f>
        <v/>
      </c>
    </row>
    <row r="188" spans="1:5" x14ac:dyDescent="0.25">
      <c r="A188" s="6" t="e">
        <f>MATCH(_xlfn.MAXIFS(ATIVIDADES!M:M,ATIVIDADES!J:J,C188),ATIVIDADES!M:M,0)</f>
        <v>#N/A</v>
      </c>
      <c r="B188" s="21">
        <f t="shared" si="2"/>
        <v>181</v>
      </c>
      <c r="C188" s="22">
        <f>EMPRESAS!C190</f>
        <v>0</v>
      </c>
      <c r="D188" s="15" t="str" cm="1">
        <f t="array" ref="D188">IFERROR(_xlfn.CONCAT(INDEX(ATIVIDADES!R:R,COMENTARIOS!A188)," -- Agendamento: ",TEXT(INDEX(ATIVIDADES!L:L,COMENTARIOS!A188),"DD/MM/AAAA HH:MM")),"")</f>
        <v/>
      </c>
      <c r="E188" s="18" t="str" cm="1">
        <f t="array" ref="E188">IF(C188=0,"",IFERROR(_xlfn.TEXTJOIN(CHAR(10),TRUE,_xlfn._xlws.FILTER(ATIVIDADES!R:R,(ATIVIDADES!J:J=COMENTARIOS!C188)*(LEFT(ATIVIDADES!R:R,7)="RESUMO:"))),""))</f>
        <v/>
      </c>
    </row>
    <row r="189" spans="1:5" x14ac:dyDescent="0.25">
      <c r="A189" s="6" t="e">
        <f>MATCH(_xlfn.MAXIFS(ATIVIDADES!M:M,ATIVIDADES!J:J,C189),ATIVIDADES!M:M,0)</f>
        <v>#N/A</v>
      </c>
      <c r="B189" s="30">
        <f t="shared" si="2"/>
        <v>182</v>
      </c>
      <c r="C189" s="31">
        <f>EMPRESAS!C191</f>
        <v>0</v>
      </c>
      <c r="D189" s="32" t="str" cm="1">
        <f t="array" ref="D189">IFERROR(_xlfn.CONCAT(INDEX(ATIVIDADES!R:R,COMENTARIOS!A189)," -- Agendamento: ",TEXT(INDEX(ATIVIDADES!L:L,COMENTARIOS!A189),"DD/MM/AAAA HH:MM")),"")</f>
        <v/>
      </c>
      <c r="E189" s="33" t="str" cm="1">
        <f t="array" ref="E189">IF(C189=0,"",IFERROR(_xlfn.TEXTJOIN(CHAR(10),TRUE,_xlfn._xlws.FILTER(ATIVIDADES!R:R,(ATIVIDADES!J:J=COMENTARIOS!C189)*(LEFT(ATIVIDADES!R:R,7)="RESUMO:"))),""))</f>
        <v/>
      </c>
    </row>
    <row r="190" spans="1:5" x14ac:dyDescent="0.25">
      <c r="A190" s="6" t="e">
        <f>MATCH(_xlfn.MAXIFS(ATIVIDADES!M:M,ATIVIDADES!J:J,C190),ATIVIDADES!M:M,0)</f>
        <v>#N/A</v>
      </c>
      <c r="B190" s="21">
        <f t="shared" si="2"/>
        <v>183</v>
      </c>
      <c r="C190" s="22">
        <f>EMPRESAS!C192</f>
        <v>0</v>
      </c>
      <c r="D190" s="15" t="str" cm="1">
        <f t="array" ref="D190">IFERROR(_xlfn.CONCAT(INDEX(ATIVIDADES!R:R,COMENTARIOS!A190)," -- Agendamento: ",TEXT(INDEX(ATIVIDADES!L:L,COMENTARIOS!A190),"DD/MM/AAAA HH:MM")),"")</f>
        <v/>
      </c>
      <c r="E190" s="18" t="str" cm="1">
        <f t="array" ref="E190">IF(C190=0,"",IFERROR(_xlfn.TEXTJOIN(CHAR(10),TRUE,_xlfn._xlws.FILTER(ATIVIDADES!R:R,(ATIVIDADES!J:J=COMENTARIOS!C190)*(LEFT(ATIVIDADES!R:R,7)="RESUMO:"))),""))</f>
        <v/>
      </c>
    </row>
    <row r="191" spans="1:5" x14ac:dyDescent="0.25">
      <c r="A191" s="6" t="e">
        <f>MATCH(_xlfn.MAXIFS(ATIVIDADES!M:M,ATIVIDADES!J:J,C191),ATIVIDADES!M:M,0)</f>
        <v>#N/A</v>
      </c>
      <c r="B191" s="30">
        <f t="shared" si="2"/>
        <v>184</v>
      </c>
      <c r="C191" s="31">
        <f>EMPRESAS!C193</f>
        <v>0</v>
      </c>
      <c r="D191" s="32" t="str" cm="1">
        <f t="array" ref="D191">IFERROR(_xlfn.CONCAT(INDEX(ATIVIDADES!R:R,COMENTARIOS!A191)," -- Agendamento: ",TEXT(INDEX(ATIVIDADES!L:L,COMENTARIOS!A191),"DD/MM/AAAA HH:MM")),"")</f>
        <v/>
      </c>
      <c r="E191" s="33" t="str" cm="1">
        <f t="array" ref="E191">IF(C191=0,"",IFERROR(_xlfn.TEXTJOIN(CHAR(10),TRUE,_xlfn._xlws.FILTER(ATIVIDADES!R:R,(ATIVIDADES!J:J=COMENTARIOS!C191)*(LEFT(ATIVIDADES!R:R,7)="RESUMO:"))),""))</f>
        <v/>
      </c>
    </row>
    <row r="192" spans="1:5" x14ac:dyDescent="0.25">
      <c r="A192" s="6" t="e">
        <f>MATCH(_xlfn.MAXIFS(ATIVIDADES!M:M,ATIVIDADES!J:J,C192),ATIVIDADES!M:M,0)</f>
        <v>#N/A</v>
      </c>
      <c r="B192" s="21">
        <f t="shared" si="2"/>
        <v>185</v>
      </c>
      <c r="C192" s="22">
        <f>EMPRESAS!C194</f>
        <v>0</v>
      </c>
      <c r="D192" s="15" t="str" cm="1">
        <f t="array" ref="D192">IFERROR(_xlfn.CONCAT(INDEX(ATIVIDADES!R:R,COMENTARIOS!A192)," -- Agendamento: ",TEXT(INDEX(ATIVIDADES!L:L,COMENTARIOS!A192),"DD/MM/AAAA HH:MM")),"")</f>
        <v/>
      </c>
      <c r="E192" s="18" t="str" cm="1">
        <f t="array" ref="E192">IF(C192=0,"",IFERROR(_xlfn.TEXTJOIN(CHAR(10),TRUE,_xlfn._xlws.FILTER(ATIVIDADES!R:R,(ATIVIDADES!J:J=COMENTARIOS!C192)*(LEFT(ATIVIDADES!R:R,7)="RESUMO:"))),""))</f>
        <v/>
      </c>
    </row>
    <row r="193" spans="1:5" x14ac:dyDescent="0.25">
      <c r="A193" s="6" t="e">
        <f>MATCH(_xlfn.MAXIFS(ATIVIDADES!M:M,ATIVIDADES!J:J,C193),ATIVIDADES!M:M,0)</f>
        <v>#N/A</v>
      </c>
      <c r="B193" s="30">
        <f t="shared" si="2"/>
        <v>186</v>
      </c>
      <c r="C193" s="31">
        <f>EMPRESAS!C195</f>
        <v>0</v>
      </c>
      <c r="D193" s="32" t="str" cm="1">
        <f t="array" ref="D193">IFERROR(_xlfn.CONCAT(INDEX(ATIVIDADES!R:R,COMENTARIOS!A193)," -- Agendamento: ",TEXT(INDEX(ATIVIDADES!L:L,COMENTARIOS!A193),"DD/MM/AAAA HH:MM")),"")</f>
        <v/>
      </c>
      <c r="E193" s="33" t="str" cm="1">
        <f t="array" ref="E193">IF(C193=0,"",IFERROR(_xlfn.TEXTJOIN(CHAR(10),TRUE,_xlfn._xlws.FILTER(ATIVIDADES!R:R,(ATIVIDADES!J:J=COMENTARIOS!C193)*(LEFT(ATIVIDADES!R:R,7)="RESUMO:"))),""))</f>
        <v/>
      </c>
    </row>
    <row r="194" spans="1:5" x14ac:dyDescent="0.25">
      <c r="A194" s="6" t="e">
        <f>MATCH(_xlfn.MAXIFS(ATIVIDADES!M:M,ATIVIDADES!J:J,C194),ATIVIDADES!M:M,0)</f>
        <v>#N/A</v>
      </c>
      <c r="B194" s="21">
        <f t="shared" si="2"/>
        <v>187</v>
      </c>
      <c r="C194" s="22">
        <f>EMPRESAS!C196</f>
        <v>0</v>
      </c>
      <c r="D194" s="15" t="str" cm="1">
        <f t="array" ref="D194">IFERROR(_xlfn.CONCAT(INDEX(ATIVIDADES!R:R,COMENTARIOS!A194)," -- Agendamento: ",TEXT(INDEX(ATIVIDADES!L:L,COMENTARIOS!A194),"DD/MM/AAAA HH:MM")),"")</f>
        <v/>
      </c>
      <c r="E194" s="18" t="str" cm="1">
        <f t="array" ref="E194">IF(C194=0,"",IFERROR(_xlfn.TEXTJOIN(CHAR(10),TRUE,_xlfn._xlws.FILTER(ATIVIDADES!R:R,(ATIVIDADES!J:J=COMENTARIOS!C194)*(LEFT(ATIVIDADES!R:R,7)="RESUMO:"))),""))</f>
        <v/>
      </c>
    </row>
    <row r="195" spans="1:5" x14ac:dyDescent="0.25">
      <c r="A195" s="6" t="e">
        <f>MATCH(_xlfn.MAXIFS(ATIVIDADES!M:M,ATIVIDADES!J:J,C195),ATIVIDADES!M:M,0)</f>
        <v>#N/A</v>
      </c>
      <c r="B195" s="30">
        <f t="shared" si="2"/>
        <v>188</v>
      </c>
      <c r="C195" s="31">
        <f>EMPRESAS!C197</f>
        <v>0</v>
      </c>
      <c r="D195" s="32" t="str" cm="1">
        <f t="array" ref="D195">IFERROR(_xlfn.CONCAT(INDEX(ATIVIDADES!R:R,COMENTARIOS!A195)," -- Agendamento: ",TEXT(INDEX(ATIVIDADES!L:L,COMENTARIOS!A195),"DD/MM/AAAA HH:MM")),"")</f>
        <v/>
      </c>
      <c r="E195" s="33" t="str" cm="1">
        <f t="array" ref="E195">IF(C195=0,"",IFERROR(_xlfn.TEXTJOIN(CHAR(10),TRUE,_xlfn._xlws.FILTER(ATIVIDADES!R:R,(ATIVIDADES!J:J=COMENTARIOS!C195)*(LEFT(ATIVIDADES!R:R,7)="RESUMO:"))),""))</f>
        <v/>
      </c>
    </row>
    <row r="196" spans="1:5" x14ac:dyDescent="0.25">
      <c r="A196" s="6" t="e">
        <f>MATCH(_xlfn.MAXIFS(ATIVIDADES!M:M,ATIVIDADES!J:J,C196),ATIVIDADES!M:M,0)</f>
        <v>#N/A</v>
      </c>
      <c r="B196" s="21">
        <f t="shared" si="2"/>
        <v>189</v>
      </c>
      <c r="C196" s="22">
        <f>EMPRESAS!C198</f>
        <v>0</v>
      </c>
      <c r="D196" s="15" t="str" cm="1">
        <f t="array" ref="D196">IFERROR(_xlfn.CONCAT(INDEX(ATIVIDADES!R:R,COMENTARIOS!A196)," -- Agendamento: ",TEXT(INDEX(ATIVIDADES!L:L,COMENTARIOS!A196),"DD/MM/AAAA HH:MM")),"")</f>
        <v/>
      </c>
      <c r="E196" s="18" t="str" cm="1">
        <f t="array" ref="E196">IF(C196=0,"",IFERROR(_xlfn.TEXTJOIN(CHAR(10),TRUE,_xlfn._xlws.FILTER(ATIVIDADES!R:R,(ATIVIDADES!J:J=COMENTARIOS!C196)*(LEFT(ATIVIDADES!R:R,7)="RESUMO:"))),""))</f>
        <v/>
      </c>
    </row>
    <row r="197" spans="1:5" x14ac:dyDescent="0.25">
      <c r="A197" s="6" t="e">
        <f>MATCH(_xlfn.MAXIFS(ATIVIDADES!M:M,ATIVIDADES!J:J,C197),ATIVIDADES!M:M,0)</f>
        <v>#N/A</v>
      </c>
      <c r="B197" s="30">
        <f t="shared" si="2"/>
        <v>190</v>
      </c>
      <c r="C197" s="31">
        <f>EMPRESAS!C199</f>
        <v>0</v>
      </c>
      <c r="D197" s="32" t="str" cm="1">
        <f t="array" ref="D197">IFERROR(_xlfn.CONCAT(INDEX(ATIVIDADES!R:R,COMENTARIOS!A197)," -- Agendamento: ",TEXT(INDEX(ATIVIDADES!L:L,COMENTARIOS!A197),"DD/MM/AAAA HH:MM")),"")</f>
        <v/>
      </c>
      <c r="E197" s="33" t="str" cm="1">
        <f t="array" ref="E197">IF(C197=0,"",IFERROR(_xlfn.TEXTJOIN(CHAR(10),TRUE,_xlfn._xlws.FILTER(ATIVIDADES!R:R,(ATIVIDADES!J:J=COMENTARIOS!C197)*(LEFT(ATIVIDADES!R:R,7)="RESUMO:"))),""))</f>
        <v/>
      </c>
    </row>
    <row r="198" spans="1:5" x14ac:dyDescent="0.25">
      <c r="A198" s="6" t="e">
        <f>MATCH(_xlfn.MAXIFS(ATIVIDADES!M:M,ATIVIDADES!J:J,C198),ATIVIDADES!M:M,0)</f>
        <v>#N/A</v>
      </c>
      <c r="B198" s="21">
        <f t="shared" si="2"/>
        <v>191</v>
      </c>
      <c r="C198" s="22">
        <f>EMPRESAS!C200</f>
        <v>0</v>
      </c>
      <c r="D198" s="15" t="str" cm="1">
        <f t="array" ref="D198">IFERROR(_xlfn.CONCAT(INDEX(ATIVIDADES!R:R,COMENTARIOS!A198)," -- Agendamento: ",TEXT(INDEX(ATIVIDADES!L:L,COMENTARIOS!A198),"DD/MM/AAAA HH:MM")),"")</f>
        <v/>
      </c>
      <c r="E198" s="18" t="str" cm="1">
        <f t="array" ref="E198">IF(C198=0,"",IFERROR(_xlfn.TEXTJOIN(CHAR(10),TRUE,_xlfn._xlws.FILTER(ATIVIDADES!R:R,(ATIVIDADES!J:J=COMENTARIOS!C198)*(LEFT(ATIVIDADES!R:R,7)="RESUMO:"))),""))</f>
        <v/>
      </c>
    </row>
    <row r="199" spans="1:5" x14ac:dyDescent="0.25">
      <c r="A199" s="6" t="e">
        <f>MATCH(_xlfn.MAXIFS(ATIVIDADES!M:M,ATIVIDADES!J:J,C199),ATIVIDADES!M:M,0)</f>
        <v>#N/A</v>
      </c>
      <c r="B199" s="30">
        <f t="shared" si="2"/>
        <v>192</v>
      </c>
      <c r="C199" s="31">
        <f>EMPRESAS!C201</f>
        <v>0</v>
      </c>
      <c r="D199" s="32" t="str" cm="1">
        <f t="array" ref="D199">IFERROR(_xlfn.CONCAT(INDEX(ATIVIDADES!R:R,COMENTARIOS!A199)," -- Agendamento: ",TEXT(INDEX(ATIVIDADES!L:L,COMENTARIOS!A199),"DD/MM/AAAA HH:MM")),"")</f>
        <v/>
      </c>
      <c r="E199" s="33" t="str" cm="1">
        <f t="array" ref="E199">IF(C199=0,"",IFERROR(_xlfn.TEXTJOIN(CHAR(10),TRUE,_xlfn._xlws.FILTER(ATIVIDADES!R:R,(ATIVIDADES!J:J=COMENTARIOS!C199)*(LEFT(ATIVIDADES!R:R,7)="RESUMO:"))),""))</f>
        <v/>
      </c>
    </row>
    <row r="200" spans="1:5" x14ac:dyDescent="0.25">
      <c r="A200" s="6" t="e">
        <f>MATCH(_xlfn.MAXIFS(ATIVIDADES!M:M,ATIVIDADES!J:J,C200),ATIVIDADES!M:M,0)</f>
        <v>#N/A</v>
      </c>
      <c r="B200" s="21">
        <f t="shared" si="2"/>
        <v>193</v>
      </c>
      <c r="C200" s="22">
        <f>EMPRESAS!C202</f>
        <v>0</v>
      </c>
      <c r="D200" s="15" t="str" cm="1">
        <f t="array" ref="D200">IFERROR(_xlfn.CONCAT(INDEX(ATIVIDADES!R:R,COMENTARIOS!A200)," -- Agendamento: ",TEXT(INDEX(ATIVIDADES!L:L,COMENTARIOS!A200),"DD/MM/AAAA HH:MM")),"")</f>
        <v/>
      </c>
      <c r="E200" s="18" t="str" cm="1">
        <f t="array" ref="E200">IF(C200=0,"",IFERROR(_xlfn.TEXTJOIN(CHAR(10),TRUE,_xlfn._xlws.FILTER(ATIVIDADES!R:R,(ATIVIDADES!J:J=COMENTARIOS!C200)*(LEFT(ATIVIDADES!R:R,7)="RESUMO:"))),""))</f>
        <v/>
      </c>
    </row>
    <row r="201" spans="1:5" x14ac:dyDescent="0.25">
      <c r="A201" s="6" t="e">
        <f>MATCH(_xlfn.MAXIFS(ATIVIDADES!M:M,ATIVIDADES!J:J,C201),ATIVIDADES!M:M,0)</f>
        <v>#N/A</v>
      </c>
      <c r="B201" s="30">
        <f t="shared" ref="B201:B207" si="3">ROW()-7</f>
        <v>194</v>
      </c>
      <c r="C201" s="31">
        <f>EMPRESAS!C203</f>
        <v>0</v>
      </c>
      <c r="D201" s="32" t="str" cm="1">
        <f t="array" ref="D201">IFERROR(_xlfn.CONCAT(INDEX(ATIVIDADES!R:R,COMENTARIOS!A201)," -- Agendamento: ",TEXT(INDEX(ATIVIDADES!L:L,COMENTARIOS!A201),"DD/MM/AAAA HH:MM")),"")</f>
        <v/>
      </c>
      <c r="E201" s="33" t="str" cm="1">
        <f t="array" ref="E201">IF(C201=0,"",IFERROR(_xlfn.TEXTJOIN(CHAR(10),TRUE,_xlfn._xlws.FILTER(ATIVIDADES!R:R,(ATIVIDADES!J:J=COMENTARIOS!C201)*(LEFT(ATIVIDADES!R:R,7)="RESUMO:"))),""))</f>
        <v/>
      </c>
    </row>
    <row r="202" spans="1:5" x14ac:dyDescent="0.25">
      <c r="A202" s="6" t="e">
        <f>MATCH(_xlfn.MAXIFS(ATIVIDADES!M:M,ATIVIDADES!J:J,C202),ATIVIDADES!M:M,0)</f>
        <v>#N/A</v>
      </c>
      <c r="B202" s="21">
        <f t="shared" si="3"/>
        <v>195</v>
      </c>
      <c r="C202" s="22">
        <f>EMPRESAS!C204</f>
        <v>0</v>
      </c>
      <c r="D202" s="15" t="str" cm="1">
        <f t="array" ref="D202">IFERROR(_xlfn.CONCAT(INDEX(ATIVIDADES!R:R,COMENTARIOS!A202)," -- Agendamento: ",TEXT(INDEX(ATIVIDADES!L:L,COMENTARIOS!A202),"DD/MM/AAAA HH:MM")),"")</f>
        <v/>
      </c>
      <c r="E202" s="18" t="str" cm="1">
        <f t="array" ref="E202">IF(C202=0,"",IFERROR(_xlfn.TEXTJOIN(CHAR(10),TRUE,_xlfn._xlws.FILTER(ATIVIDADES!R:R,(ATIVIDADES!J:J=COMENTARIOS!C202)*(LEFT(ATIVIDADES!R:R,7)="RESUMO:"))),""))</f>
        <v/>
      </c>
    </row>
    <row r="203" spans="1:5" x14ac:dyDescent="0.25">
      <c r="A203" s="6" t="e">
        <f>MATCH(_xlfn.MAXIFS(ATIVIDADES!M:M,ATIVIDADES!J:J,C203),ATIVIDADES!M:M,0)</f>
        <v>#N/A</v>
      </c>
      <c r="B203" s="30">
        <f t="shared" si="3"/>
        <v>196</v>
      </c>
      <c r="C203" s="31">
        <f>EMPRESAS!C205</f>
        <v>0</v>
      </c>
      <c r="D203" s="32" t="str" cm="1">
        <f t="array" ref="D203">IFERROR(_xlfn.CONCAT(INDEX(ATIVIDADES!R:R,COMENTARIOS!A203)," -- Agendamento: ",TEXT(INDEX(ATIVIDADES!L:L,COMENTARIOS!A203),"DD/MM/AAAA HH:MM")),"")</f>
        <v/>
      </c>
      <c r="E203" s="33" t="str" cm="1">
        <f t="array" ref="E203">IF(C203=0,"",IFERROR(_xlfn.TEXTJOIN(CHAR(10),TRUE,_xlfn._xlws.FILTER(ATIVIDADES!R:R,(ATIVIDADES!J:J=COMENTARIOS!C203)*(LEFT(ATIVIDADES!R:R,7)="RESUMO:"))),""))</f>
        <v/>
      </c>
    </row>
    <row r="204" spans="1:5" x14ac:dyDescent="0.25">
      <c r="A204" s="6" t="e">
        <f>MATCH(_xlfn.MAXIFS(ATIVIDADES!M:M,ATIVIDADES!J:J,C204),ATIVIDADES!M:M,0)</f>
        <v>#N/A</v>
      </c>
      <c r="B204" s="21">
        <f t="shared" si="3"/>
        <v>197</v>
      </c>
      <c r="C204" s="22">
        <f>EMPRESAS!C206</f>
        <v>0</v>
      </c>
      <c r="D204" s="15" t="str" cm="1">
        <f t="array" ref="D204">IFERROR(_xlfn.CONCAT(INDEX(ATIVIDADES!R:R,COMENTARIOS!A204)," -- Agendamento: ",TEXT(INDEX(ATIVIDADES!L:L,COMENTARIOS!A204),"DD/MM/AAAA HH:MM")),"")</f>
        <v/>
      </c>
      <c r="E204" s="18" t="str" cm="1">
        <f t="array" ref="E204">IF(C204=0,"",IFERROR(_xlfn.TEXTJOIN(CHAR(10),TRUE,_xlfn._xlws.FILTER(ATIVIDADES!R:R,(ATIVIDADES!J:J=COMENTARIOS!C204)*(LEFT(ATIVIDADES!R:R,7)="RESUMO:"))),""))</f>
        <v/>
      </c>
    </row>
    <row r="205" spans="1:5" x14ac:dyDescent="0.25">
      <c r="A205" s="6" t="e">
        <f>MATCH(_xlfn.MAXIFS(ATIVIDADES!M:M,ATIVIDADES!J:J,C205),ATIVIDADES!M:M,0)</f>
        <v>#N/A</v>
      </c>
      <c r="B205" s="30">
        <f t="shared" si="3"/>
        <v>198</v>
      </c>
      <c r="C205" s="31">
        <f>EMPRESAS!C207</f>
        <v>0</v>
      </c>
      <c r="D205" s="32" t="str" cm="1">
        <f t="array" ref="D205">IFERROR(_xlfn.CONCAT(INDEX(ATIVIDADES!R:R,COMENTARIOS!A205)," -- Agendamento: ",TEXT(INDEX(ATIVIDADES!L:L,COMENTARIOS!A205),"DD/MM/AAAA HH:MM")),"")</f>
        <v/>
      </c>
      <c r="E205" s="33" t="str" cm="1">
        <f t="array" ref="E205">IF(C205=0,"",IFERROR(_xlfn.TEXTJOIN(CHAR(10),TRUE,_xlfn._xlws.FILTER(ATIVIDADES!R:R,(ATIVIDADES!J:J=COMENTARIOS!C205)*(LEFT(ATIVIDADES!R:R,7)="RESUMO:"))),""))</f>
        <v/>
      </c>
    </row>
    <row r="206" spans="1:5" x14ac:dyDescent="0.25">
      <c r="A206" s="6" t="e">
        <f>MATCH(_xlfn.MAXIFS(ATIVIDADES!M:M,ATIVIDADES!J:J,C206),ATIVIDADES!M:M,0)</f>
        <v>#N/A</v>
      </c>
      <c r="B206" s="21">
        <f t="shared" si="3"/>
        <v>199</v>
      </c>
      <c r="C206" s="22">
        <f>EMPRESAS!C208</f>
        <v>0</v>
      </c>
      <c r="D206" s="15" t="str" cm="1">
        <f t="array" ref="D206">IFERROR(_xlfn.CONCAT(INDEX(ATIVIDADES!R:R,COMENTARIOS!A206)," -- Agendamento: ",TEXT(INDEX(ATIVIDADES!L:L,COMENTARIOS!A206),"DD/MM/AAAA HH:MM")),"")</f>
        <v/>
      </c>
      <c r="E206" s="18" t="str" cm="1">
        <f t="array" ref="E206">IF(C206=0,"",IFERROR(_xlfn.TEXTJOIN(CHAR(10),TRUE,_xlfn._xlws.FILTER(ATIVIDADES!R:R,(ATIVIDADES!J:J=COMENTARIOS!C206)*(LEFT(ATIVIDADES!R:R,7)="RESUMO:"))),""))</f>
        <v/>
      </c>
    </row>
    <row r="207" spans="1:5" x14ac:dyDescent="0.25">
      <c r="A207" s="6" t="e">
        <f>MATCH(_xlfn.MAXIFS(ATIVIDADES!M:M,ATIVIDADES!J:J,C207),ATIVIDADES!M:M,0)</f>
        <v>#N/A</v>
      </c>
      <c r="B207" s="30">
        <f t="shared" si="3"/>
        <v>200</v>
      </c>
      <c r="C207" s="31">
        <f>EMPRESAS!C209</f>
        <v>0</v>
      </c>
      <c r="D207" s="32" t="str" cm="1">
        <f t="array" ref="D207">IFERROR(_xlfn.CONCAT(INDEX(ATIVIDADES!R:R,COMENTARIOS!A207)," -- Agendamento: ",TEXT(INDEX(ATIVIDADES!L:L,COMENTARIOS!A207),"DD/MM/AAAA HH:MM")),"")</f>
        <v/>
      </c>
      <c r="E207" s="33" t="str" cm="1">
        <f t="array" ref="E207">IF(C207=0,"",IFERROR(_xlfn.TEXTJOIN(CHAR(10),TRUE,_xlfn._xlws.FILTER(ATIVIDADES!R:R,(ATIVIDADES!J:J=COMENTARIOS!C207)*(LEFT(ATIVIDADES!R:R,7)="RESUMO:"))),""))</f>
        <v/>
      </c>
    </row>
  </sheetData>
  <mergeCells count="1">
    <mergeCell ref="B1:E2"/>
  </mergeCells>
  <pageMargins left="0.511811023622047" right="0.511811023622047" top="0.78740157480314998" bottom="0.78740157480314998" header="0.31496062992126" footer="0.31496062992126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5D0-7967-453C-B461-77E2FDCC167C}">
  <sheetPr codeName="Planilha5"/>
  <dimension ref="B3:Y16"/>
  <sheetViews>
    <sheetView tabSelected="1" topLeftCell="I1" workbookViewId="0">
      <selection activeCell="S4" sqref="S4"/>
    </sheetView>
  </sheetViews>
  <sheetFormatPr defaultRowHeight="15" x14ac:dyDescent="0.25"/>
  <cols>
    <col min="1" max="1" width="2.7109375" customWidth="1"/>
    <col min="2" max="2" width="11.7109375" bestFit="1" customWidth="1"/>
    <col min="3" max="3" width="33.42578125" bestFit="1" customWidth="1"/>
    <col min="4" max="4" width="2.7109375" customWidth="1"/>
    <col min="5" max="5" width="11.7109375" bestFit="1" customWidth="1"/>
    <col min="6" max="6" width="2.7109375" customWidth="1"/>
    <col min="7" max="7" width="22" style="13" bestFit="1" customWidth="1"/>
    <col min="8" max="8" width="22" style="13" customWidth="1"/>
    <col min="9" max="9" width="25.28515625" style="13" bestFit="1" customWidth="1"/>
    <col min="10" max="10" width="26.42578125" style="13" bestFit="1" customWidth="1"/>
    <col min="11" max="11" width="14" style="13" bestFit="1" customWidth="1"/>
    <col min="12" max="12" width="2.7109375" customWidth="1"/>
    <col min="13" max="13" width="20.140625" style="6" bestFit="1" customWidth="1"/>
    <col min="14" max="14" width="9.5703125" bestFit="1" customWidth="1"/>
    <col min="15" max="15" width="2.7109375" customWidth="1"/>
    <col min="16" max="16" width="18.7109375" bestFit="1" customWidth="1"/>
    <col min="18" max="18" width="2.7109375" customWidth="1"/>
    <col min="19" max="19" width="15.85546875" bestFit="1" customWidth="1"/>
    <col min="20" max="20" width="11.140625" bestFit="1" customWidth="1"/>
    <col min="21" max="21" width="2.7109375" customWidth="1"/>
    <col min="22" max="22" width="27.85546875" customWidth="1"/>
    <col min="23" max="23" width="11.7109375" customWidth="1"/>
    <col min="24" max="24" width="20.140625" bestFit="1" customWidth="1"/>
    <col min="25" max="25" width="9.5703125" bestFit="1" customWidth="1"/>
  </cols>
  <sheetData>
    <row r="3" spans="2:25" x14ac:dyDescent="0.25">
      <c r="E3" s="6" t="s">
        <v>66</v>
      </c>
      <c r="G3" s="12" t="s">
        <v>92</v>
      </c>
      <c r="H3" s="12" t="s">
        <v>93</v>
      </c>
      <c r="I3" s="12" t="s">
        <v>94</v>
      </c>
      <c r="J3" s="12" t="s">
        <v>7</v>
      </c>
      <c r="K3" s="12" t="s">
        <v>95</v>
      </c>
      <c r="M3" s="37" t="str">
        <f ca="1">CONCATENATE("Ligações"," - ",SUM(N4:N9))</f>
        <v>Ligações - 0</v>
      </c>
      <c r="N3" s="37"/>
      <c r="P3" s="37" t="str">
        <f ca="1">CONCATENATE("Origem lead"," - ",SUM(Q4:Q11))</f>
        <v>Origem lead - 201</v>
      </c>
      <c r="Q3" s="37"/>
      <c r="S3" s="37" t="str">
        <f ca="1">CONCATENATE("Empresas"," - ",SUM(T4:T9))</f>
        <v>Empresas - 201</v>
      </c>
      <c r="T3" s="37"/>
      <c r="V3" s="37" t="str">
        <f>CONCATENATE("Contagem Status"," - ",SUM(W4:W9))</f>
        <v>Contagem Status - 0</v>
      </c>
      <c r="W3" s="37"/>
      <c r="X3" s="7" t="s">
        <v>96</v>
      </c>
      <c r="Y3" s="11">
        <v>0</v>
      </c>
    </row>
    <row r="4" spans="2:25" x14ac:dyDescent="0.25">
      <c r="B4" s="10" t="s">
        <v>67</v>
      </c>
      <c r="C4" s="10" t="s">
        <v>58</v>
      </c>
      <c r="E4" s="6" t="str">
        <f t="shared" ref="E4:E9" si="0">B4</f>
        <v>PRÉ-ANALISE</v>
      </c>
      <c r="G4" s="13" t="str" cm="1">
        <f t="array" aca="1" ref="G4" ca="1">IFERROR(_xlfn._xlws.FILTER(ATIVIDADES!J:J,(EMPRESAS!C4=ATIVIDADES!P:P)*(ATIVIDADES!AR:AR="agendado retorno")),"-")</f>
        <v>-</v>
      </c>
      <c r="H4" s="13" t="str" cm="1">
        <f t="array" aca="1" ref="H4" ca="1">IFERROR(_xlfn._xlws.FILTER(ATIVIDADES!J:J,(EMPRESAS!C4=ATIVIDADES!P:P)*(ATIVIDADES!AR:AR="Vnp marcada")),"-")</f>
        <v>-</v>
      </c>
      <c r="I4" s="13" t="str" cm="1">
        <f t="array" aca="1" ref="I4" ca="1">IFERROR(_xlfn._xlws.FILTER(ATIVIDADES!J:J,(EMPRESAS!C4=ATIVIDADES!P:P)*(ATIVIDADES!Q:Q="email")),"-")</f>
        <v>-</v>
      </c>
      <c r="J4" s="13" t="str" cm="1">
        <f t="array" aca="1" ref="J4" ca="1">IFERROR(_xlfn._xlws.FILTER(ATIVIDADES!J:J,(EMPRESAS!C4=ATIVIDADES!P:P)*(ATIVIDADES!AR:AR="Pre analise")),"-")</f>
        <v>-</v>
      </c>
      <c r="K4" s="13" t="e" cm="1" vm="1">
        <f t="array" aca="1" ref="K4" ca="1">_xlfn.UNIQUE(_xlfn._xlws.FILTER(ATIVIDADES!N:N,ATIVIDADES!P:P=EMPRESAS!C4))</f>
        <v>#VALUE!</v>
      </c>
      <c r="M4" s="3" t="s">
        <v>12</v>
      </c>
      <c r="N4" s="3">
        <f ca="1">SUM(EMPRESAS!$D$10:$D$999)</f>
        <v>0</v>
      </c>
      <c r="P4" s="3" t="str" cm="1">
        <f t="array" aca="1" ref="P4:P5" ca="1">_xlfn.UNIQUE(EMPRESAS!F10:F209)</f>
        <v/>
      </c>
      <c r="Q4" s="3" t="str">
        <f ca="1">IF(P4="","",COUNTIFS(EMPRESAS!B:L,back!P4))</f>
        <v/>
      </c>
      <c r="S4" s="3" t="s">
        <v>15</v>
      </c>
      <c r="T4" s="3">
        <f ca="1">COUNTIFS(EMPRESAS!D10:D999,"&gt;"&amp;0)</f>
        <v>0</v>
      </c>
      <c r="V4" s="3" t="str" cm="1">
        <f t="array" ref="V4">IF(_xlfn.UNIQUE(EMPRESAS!J22:J254)=0,"",_xlfn.UNIQUE(EMPRESAS!J22:J254))</f>
        <v/>
      </c>
      <c r="W4" s="3" t="str">
        <f>IF(V4="","",COUNTIFS(EMPRESAS!J10:J999,back!V4))</f>
        <v/>
      </c>
      <c r="X4" s="7" t="s">
        <v>11</v>
      </c>
      <c r="Y4" s="11">
        <v>0</v>
      </c>
    </row>
    <row r="5" spans="2:25" x14ac:dyDescent="0.25">
      <c r="B5" s="10" t="s">
        <v>68</v>
      </c>
      <c r="C5" s="10" t="s">
        <v>60</v>
      </c>
      <c r="E5" s="6" t="str">
        <f t="shared" si="0"/>
        <v>CALL</v>
      </c>
      <c r="M5" s="3" t="s">
        <v>13</v>
      </c>
      <c r="N5" s="3">
        <f ca="1">SUM(EMPRESAS!$E$10:$E$999)</f>
        <v>0</v>
      </c>
      <c r="P5" s="3">
        <f ca="1"/>
        <v>0</v>
      </c>
      <c r="Q5" s="3">
        <f ca="1">IF(P5="","",COUNTIFS(EMPRESAS!B:L,back!P5))</f>
        <v>201</v>
      </c>
      <c r="S5" s="3" t="s">
        <v>16</v>
      </c>
      <c r="T5" s="3">
        <f ca="1">COUNTIFS(EMPRESAS!E10:E999,"&gt;"&amp;0,EMPRESAS!D10:D999,"="&amp;0)</f>
        <v>0</v>
      </c>
      <c r="V5" s="3"/>
      <c r="W5" s="3" t="str">
        <f>IF(V5="","",COUNTIFS(EMPRESAS!J11:J1000,back!V5))</f>
        <v/>
      </c>
    </row>
    <row r="6" spans="2:25" x14ac:dyDescent="0.25">
      <c r="B6" s="10" t="s">
        <v>69</v>
      </c>
      <c r="C6" s="10" t="s">
        <v>64</v>
      </c>
      <c r="E6" s="6" t="str">
        <f t="shared" si="0"/>
        <v>PÓS-CALL</v>
      </c>
      <c r="N6" s="6"/>
      <c r="P6" s="3"/>
      <c r="Q6" s="3" t="str">
        <f>IF(P6="","",COUNTIFS(EMPRESAS!B:L,back!P6))</f>
        <v/>
      </c>
      <c r="S6" s="3" t="s">
        <v>4913</v>
      </c>
      <c r="T6" s="3">
        <f ca="1">SUM(Q4:Q9)-T4-T5</f>
        <v>201</v>
      </c>
      <c r="V6" s="3"/>
      <c r="W6" s="3" t="str">
        <f>IF(V6="","",COUNTIFS(EMPRESAS!J12:J1001,back!V6))</f>
        <v/>
      </c>
    </row>
    <row r="7" spans="2:25" x14ac:dyDescent="0.25">
      <c r="B7" s="10" t="s">
        <v>9</v>
      </c>
      <c r="C7" s="10" t="s">
        <v>63</v>
      </c>
      <c r="E7" s="6" t="str">
        <f t="shared" si="0"/>
        <v>CADASTRO</v>
      </c>
      <c r="P7" s="3"/>
      <c r="Q7" s="3" t="str">
        <f>IF(P7="","",COUNTIFS(EMPRESAS!B:L,back!P7))</f>
        <v/>
      </c>
      <c r="S7" s="3"/>
      <c r="T7" s="3"/>
      <c r="V7" s="3"/>
      <c r="W7" s="3" t="str">
        <f>IF(V7="","",COUNTIFS(EMPRESAS!J13:J1002,back!V7))</f>
        <v/>
      </c>
    </row>
    <row r="8" spans="2:25" x14ac:dyDescent="0.25">
      <c r="B8" s="10" t="s">
        <v>70</v>
      </c>
      <c r="C8" s="10" t="s">
        <v>59</v>
      </c>
      <c r="E8" s="6" t="str">
        <f t="shared" si="0"/>
        <v>COMITE</v>
      </c>
      <c r="P8" s="3"/>
      <c r="Q8" s="3" t="str">
        <f>IF(P8="","",COUNTIFS(EMPRESAS!B:L,back!P8))</f>
        <v/>
      </c>
      <c r="S8" s="3"/>
      <c r="T8" s="3"/>
      <c r="V8" s="3"/>
      <c r="W8" s="3" t="str">
        <f>IF(V8="","",COUNTIFS(EMPRESAS!J14:J1003,back!V8))</f>
        <v/>
      </c>
    </row>
    <row r="9" spans="2:25" x14ac:dyDescent="0.25">
      <c r="B9" s="10" t="s">
        <v>71</v>
      </c>
      <c r="C9" s="10" t="s">
        <v>61</v>
      </c>
      <c r="E9" s="6" t="str">
        <f t="shared" si="0"/>
        <v>CONTRATO</v>
      </c>
      <c r="P9" s="3"/>
      <c r="Q9" s="3" t="str">
        <f>IF(P9="","",COUNTIFS(EMPRESAS!B:L,back!P9))</f>
        <v/>
      </c>
      <c r="S9" s="3"/>
      <c r="T9" s="3"/>
      <c r="V9" s="3"/>
      <c r="W9" s="3" t="str">
        <f>IF(V9="","",COUNTIFS(EMPRESAS!J15:J259,back!V9))</f>
        <v/>
      </c>
    </row>
    <row r="10" spans="2:25" x14ac:dyDescent="0.25">
      <c r="B10" s="8"/>
      <c r="M10"/>
      <c r="N10" s="6"/>
      <c r="P10" s="6"/>
      <c r="Q10" s="6"/>
      <c r="T10" s="6"/>
    </row>
    <row r="11" spans="2:25" x14ac:dyDescent="0.25">
      <c r="B11" s="6"/>
      <c r="C11" s="6"/>
      <c r="M11"/>
      <c r="N11" s="6"/>
      <c r="O11" s="6"/>
      <c r="P11" s="6"/>
      <c r="Q11" s="6"/>
      <c r="T11" s="6"/>
    </row>
    <row r="12" spans="2:25" x14ac:dyDescent="0.25">
      <c r="M12"/>
      <c r="N12" s="6"/>
      <c r="O12" s="6"/>
      <c r="P12" s="6"/>
      <c r="Q12" s="6"/>
      <c r="T12" s="6"/>
    </row>
    <row r="13" spans="2:25" x14ac:dyDescent="0.25">
      <c r="M13"/>
      <c r="N13" s="6"/>
      <c r="O13" s="6"/>
      <c r="P13" s="6"/>
      <c r="Q13" s="6"/>
      <c r="T13" s="6"/>
    </row>
    <row r="14" spans="2:25" x14ac:dyDescent="0.25">
      <c r="M14"/>
      <c r="N14" s="6"/>
      <c r="O14" s="6"/>
      <c r="P14" s="6"/>
      <c r="Q14" s="6"/>
      <c r="T14" s="6"/>
    </row>
    <row r="15" spans="2:25" x14ac:dyDescent="0.25">
      <c r="M15"/>
      <c r="N15" s="6"/>
      <c r="O15" s="6"/>
      <c r="Q15" s="6"/>
      <c r="T15" s="6"/>
    </row>
    <row r="16" spans="2:25" x14ac:dyDescent="0.25">
      <c r="M16"/>
      <c r="N16" s="6"/>
      <c r="O16" s="6"/>
      <c r="Q16" s="6"/>
      <c r="T16" s="6"/>
    </row>
  </sheetData>
  <mergeCells count="4">
    <mergeCell ref="M3:N3"/>
    <mergeCell ref="P3:Q3"/>
    <mergeCell ref="S3:T3"/>
    <mergeCell ref="V3:W3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5f7c1f-87de-4c0d-be65-191bb4dd750b" xsi:nil="true"/>
    <lcf76f155ced4ddcb4097134ff3c332f xmlns="370034be-6d7f-4b64-b76c-151fb71e2b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F3E1757DD8D43A68AB61D525A8C82" ma:contentTypeVersion="15" ma:contentTypeDescription="Crie um novo documento." ma:contentTypeScope="" ma:versionID="bb3e6b8d035620d5dfe0702789f4a964">
  <xsd:schema xmlns:xsd="http://www.w3.org/2001/XMLSchema" xmlns:xs="http://www.w3.org/2001/XMLSchema" xmlns:p="http://schemas.microsoft.com/office/2006/metadata/properties" xmlns:ns2="b85f7c1f-87de-4c0d-be65-191bb4dd750b" xmlns:ns3="370034be-6d7f-4b64-b76c-151fb71e2bf4" targetNamespace="http://schemas.microsoft.com/office/2006/metadata/properties" ma:root="true" ma:fieldsID="aac06669940169e2f1b0cbfcf34f3110" ns2:_="" ns3:_="">
    <xsd:import namespace="b85f7c1f-87de-4c0d-be65-191bb4dd750b"/>
    <xsd:import namespace="370034be-6d7f-4b64-b76c-151fb71e2b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7c1f-87de-4c0d-be65-191bb4dd7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1789ea7-1587-448b-a6f9-125f4787cf2e}" ma:internalName="TaxCatchAll" ma:showField="CatchAllData" ma:web="b85f7c1f-87de-4c0d-be65-191bb4dd75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4be-6d7f-4b64-b76c-151fb71e2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666960c-0016-4533-a2ea-3c16a46b9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09249FD-C67E-4D61-9044-65079534780A}">
  <ds:schemaRefs>
    <ds:schemaRef ds:uri="http://schemas.microsoft.com/office/2006/metadata/properties"/>
    <ds:schemaRef ds:uri="http://schemas.microsoft.com/office/infopath/2007/PartnerControls"/>
    <ds:schemaRef ds:uri="b85f7c1f-87de-4c0d-be65-191bb4dd750b"/>
    <ds:schemaRef ds:uri="370034be-6d7f-4b64-b76c-151fb71e2bf4"/>
  </ds:schemaRefs>
</ds:datastoreItem>
</file>

<file path=customXml/itemProps2.xml><?xml version="1.0" encoding="utf-8"?>
<ds:datastoreItem xmlns:ds="http://schemas.openxmlformats.org/officeDocument/2006/customXml" ds:itemID="{A1640831-5E55-4766-AE3E-4D8C56DEF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C31898-53AE-4D16-8468-5894E4EAE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f7c1f-87de-4c0d-be65-191bb4dd750b"/>
    <ds:schemaRef ds:uri="370034be-6d7f-4b64-b76c-151fb71e2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6066587-8306-4C4E-A2A4-90285C854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ATIVIDADES</vt:lpstr>
      <vt:lpstr>NEGOCIOS</vt:lpstr>
      <vt:lpstr>EMPRESAS</vt:lpstr>
      <vt:lpstr>COMENTARIOS</vt:lpstr>
      <vt:lpstr>back</vt:lpstr>
      <vt:lpstr>COMENTARIOS!Titulos_de_impressao</vt:lpstr>
      <vt:lpstr>EMPRESAS!Titulos_de_impressao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Hugo - Mobi Banco</dc:creator>
  <cp:keywords/>
  <dc:description/>
  <cp:lastModifiedBy>PEDRO DE CASTRO KURTZ</cp:lastModifiedBy>
  <cp:lastPrinted>2025-01-08T16:49:29Z</cp:lastPrinted>
  <dcterms:created xsi:type="dcterms:W3CDTF">2025-01-06T13:38:30Z</dcterms:created>
  <dcterms:modified xsi:type="dcterms:W3CDTF">2025-01-15T17:29:38Z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0x010100DCEF3E1757DD8D43A68AB61D525A8C82</vt:lpwstr>
  </property>
</Properties>
</file>