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\6sem\sa\3lab\"/>
    </mc:Choice>
  </mc:AlternateContent>
  <xr:revisionPtr revIDLastSave="0" documentId="13_ncr:1_{EC9C56FB-E511-488E-8BC8-BAB1728725F6}" xr6:coauthVersionLast="47" xr6:coauthVersionMax="47" xr10:uidLastSave="{00000000-0000-0000-0000-000000000000}"/>
  <bookViews>
    <workbookView xWindow="-108" yWindow="-108" windowWidth="23256" windowHeight="12456" xr2:uid="{8CB2BCEF-3C90-4AAB-ABD8-D1ADD4555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O79" i="1"/>
  <c r="O78" i="1"/>
  <c r="W32" i="1" l="1"/>
  <c r="W31" i="1"/>
  <c r="W30" i="1"/>
  <c r="O32" i="1"/>
  <c r="O31" i="1"/>
  <c r="O30" i="1"/>
  <c r="O33" i="1" s="1"/>
  <c r="G30" i="1"/>
  <c r="W73" i="1"/>
  <c r="O73" i="1"/>
  <c r="G73" i="1"/>
  <c r="W72" i="1"/>
  <c r="O72" i="1"/>
  <c r="G72" i="1"/>
  <c r="W71" i="1"/>
  <c r="O71" i="1"/>
  <c r="G71" i="1"/>
  <c r="W60" i="1"/>
  <c r="O60" i="1"/>
  <c r="G60" i="1"/>
  <c r="W59" i="1"/>
  <c r="O59" i="1"/>
  <c r="G59" i="1"/>
  <c r="W58" i="1"/>
  <c r="O58" i="1"/>
  <c r="G58" i="1"/>
  <c r="W46" i="1"/>
  <c r="W45" i="1"/>
  <c r="W44" i="1"/>
  <c r="W47" i="1" s="1"/>
  <c r="O44" i="1"/>
  <c r="O45" i="1"/>
  <c r="O46" i="1"/>
  <c r="G46" i="1"/>
  <c r="G45" i="1"/>
  <c r="G44" i="1"/>
  <c r="G32" i="1"/>
  <c r="G31" i="1"/>
  <c r="G18" i="1"/>
  <c r="G16" i="1"/>
  <c r="G17" i="1"/>
  <c r="G15" i="1"/>
  <c r="R32" i="1" l="1"/>
  <c r="Z45" i="1"/>
  <c r="Z46" i="1"/>
  <c r="R31" i="1"/>
  <c r="Z31" i="1"/>
  <c r="W33" i="1"/>
  <c r="Z44" i="1"/>
  <c r="O74" i="1"/>
  <c r="R72" i="1" s="1"/>
  <c r="O61" i="1"/>
  <c r="R60" i="1" s="1"/>
  <c r="G61" i="1"/>
  <c r="J59" i="1" s="1"/>
  <c r="G47" i="1"/>
  <c r="J44" i="1" s="1"/>
  <c r="G33" i="1"/>
  <c r="Z30" i="1" s="1"/>
  <c r="G74" i="1"/>
  <c r="J71" i="1" s="1"/>
  <c r="G19" i="1"/>
  <c r="J15" i="1" s="1"/>
  <c r="W74" i="1"/>
  <c r="Z73" i="1" s="1"/>
  <c r="W61" i="1"/>
  <c r="Z60" i="1" s="1"/>
  <c r="O47" i="1"/>
  <c r="R46" i="1" s="1"/>
  <c r="J16" i="1"/>
  <c r="G77" i="1" l="1"/>
  <c r="Z72" i="1"/>
  <c r="Z71" i="1"/>
  <c r="R30" i="1"/>
  <c r="Z32" i="1"/>
  <c r="W79" i="1" s="1"/>
  <c r="Z58" i="1"/>
  <c r="R58" i="1"/>
  <c r="J58" i="1"/>
  <c r="R59" i="1"/>
  <c r="R44" i="1"/>
  <c r="R73" i="1"/>
  <c r="Z59" i="1"/>
  <c r="R71" i="1"/>
  <c r="J60" i="1"/>
  <c r="R45" i="1"/>
  <c r="J73" i="1"/>
  <c r="J72" i="1"/>
  <c r="J45" i="1"/>
  <c r="G78" i="1" s="1"/>
  <c r="J46" i="1"/>
  <c r="J31" i="1"/>
  <c r="J32" i="1"/>
  <c r="J30" i="1"/>
  <c r="J17" i="1"/>
  <c r="W77" i="1" s="1"/>
  <c r="J18" i="1"/>
  <c r="G79" i="1" s="1"/>
  <c r="O77" i="1" l="1"/>
  <c r="W78" i="1"/>
</calcChain>
</file>

<file path=xl/sharedStrings.xml><?xml version="1.0" encoding="utf-8"?>
<sst xmlns="http://schemas.openxmlformats.org/spreadsheetml/2006/main" count="237" uniqueCount="35">
  <si>
    <t>матрица парных сравнений критериев</t>
  </si>
  <si>
    <t>K1</t>
  </si>
  <si>
    <t>K2</t>
  </si>
  <si>
    <t>K3</t>
  </si>
  <si>
    <t>K4</t>
  </si>
  <si>
    <t xml:space="preserve">цены альтернатив </t>
  </si>
  <si>
    <t xml:space="preserve">локальные приоритеты </t>
  </si>
  <si>
    <t>C1</t>
  </si>
  <si>
    <t>L1</t>
  </si>
  <si>
    <t>C2</t>
  </si>
  <si>
    <t>L2</t>
  </si>
  <si>
    <t>C3</t>
  </si>
  <si>
    <t>L3</t>
  </si>
  <si>
    <t>C</t>
  </si>
  <si>
    <t>L4</t>
  </si>
  <si>
    <t>C4</t>
  </si>
  <si>
    <t>наиболее важный критерий - прибыль</t>
  </si>
  <si>
    <t>менее важны (и одинаково важны между собой) затраты на посадку и расход удобрений</t>
  </si>
  <si>
    <t>следующий по важности - затраты за время выращивания</t>
  </si>
  <si>
    <t xml:space="preserve"> затраты за время выращивания (K2);</t>
  </si>
  <si>
    <t>прибыль от продажи урожая (K4)</t>
  </si>
  <si>
    <t>затраты на посадку (K1);</t>
  </si>
  <si>
    <t>расход удобрений (K3);</t>
  </si>
  <si>
    <t>сухая</t>
  </si>
  <si>
    <t>обычная</t>
  </si>
  <si>
    <t>влажная</t>
  </si>
  <si>
    <t>G1</t>
  </si>
  <si>
    <t>G2</t>
  </si>
  <si>
    <t>G3</t>
  </si>
  <si>
    <t>Р1</t>
  </si>
  <si>
    <t>Р2</t>
  </si>
  <si>
    <t>Р3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</si>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</sst>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9C0006"/>
      <name val="Times New Roman"/>
      <family val="1"/>
      <charset val="204"/>
    </font>
    <font>
      <sz val="14"/>
      <color rgb="FF006100"/>
      <name val="Times New Roman"/>
      <family val="1"/>
      <charset val="204"/>
    </font>
    <font>
      <sz val="14"/>
      <color rgb="FF9C57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9C0006"/>
      <name val="Times New Roman"/>
      <family val="1"/>
      <charset val="204"/>
    </font>
    <font>
      <b/>
      <sz val="14"/>
      <color rgb="FF006100"/>
      <name val="Times New Roman"/>
      <family val="1"/>
      <charset val="204"/>
    </font>
    <font>
      <b/>
      <sz val="14"/>
      <color rgb="FF9C57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12" fontId="6" fillId="0" borderId="1" xfId="0" applyNumberFormat="1" applyFont="1" applyBorder="1"/>
    <xf numFmtId="1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0" fontId="6" fillId="0" borderId="1" xfId="0" applyFont="1" applyBorder="1"/>
    <xf numFmtId="0" fontId="7" fillId="3" borderId="0" xfId="2" applyFont="1"/>
    <xf numFmtId="0" fontId="8" fillId="2" borderId="0" xfId="1" applyFont="1"/>
    <xf numFmtId="0" fontId="9" fillId="4" borderId="0" xfId="3" applyFont="1"/>
    <xf numFmtId="0" fontId="10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12" fontId="6" fillId="0" borderId="1" xfId="0" applyNumberFormat="1" applyFont="1" applyBorder="1" applyAlignment="1">
      <alignment vertical="center"/>
    </xf>
    <xf numFmtId="12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11" fillId="3" borderId="0" xfId="2" applyFont="1"/>
    <xf numFmtId="0" fontId="12" fillId="2" borderId="0" xfId="1" applyFont="1"/>
    <xf numFmtId="0" fontId="13" fillId="4" borderId="0" xfId="3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8842-692D-4C40-ABE4-73098CCFFE41}">
  <dimension ref="B1:AB79"/>
  <sheetViews>
    <sheetView tabSelected="1" topLeftCell="A46" zoomScale="40" zoomScaleNormal="40" workbookViewId="0">
      <selection activeCell="W77" sqref="W77:W79"/>
    </sheetView>
  </sheetViews>
  <sheetFormatPr defaultRowHeight="18" x14ac:dyDescent="0.35"/>
  <cols>
    <col min="1" max="16384" width="8.88671875" style="2"/>
  </cols>
  <sheetData>
    <row r="1" spans="2:16" x14ac:dyDescent="0.35">
      <c r="B1" s="2" t="s">
        <v>16</v>
      </c>
    </row>
    <row r="2" spans="2:16" x14ac:dyDescent="0.35">
      <c r="B2" s="2" t="s">
        <v>18</v>
      </c>
    </row>
    <row r="3" spans="2:16" x14ac:dyDescent="0.35">
      <c r="B3" s="2" t="s">
        <v>17</v>
      </c>
    </row>
    <row r="6" spans="2:16" x14ac:dyDescent="0.35">
      <c r="F6" s="17" t="s">
        <v>0</v>
      </c>
      <c r="G6" s="17"/>
      <c r="H6" s="17"/>
      <c r="I6" s="17"/>
      <c r="J6" s="17"/>
    </row>
    <row r="7" spans="2:16" x14ac:dyDescent="0.35">
      <c r="F7" s="3"/>
      <c r="G7" s="3" t="s">
        <v>1</v>
      </c>
      <c r="H7" s="3" t="s">
        <v>2</v>
      </c>
      <c r="I7" s="3" t="s">
        <v>3</v>
      </c>
      <c r="J7" s="3" t="s">
        <v>4</v>
      </c>
    </row>
    <row r="8" spans="2:16" x14ac:dyDescent="0.35">
      <c r="E8" s="4" t="s">
        <v>21</v>
      </c>
      <c r="F8" s="3" t="s">
        <v>1</v>
      </c>
      <c r="G8" s="5">
        <v>1</v>
      </c>
      <c r="H8" s="6">
        <v>0.33333333333333331</v>
      </c>
      <c r="I8" s="5">
        <v>1</v>
      </c>
      <c r="J8" s="6">
        <v>0.2</v>
      </c>
    </row>
    <row r="9" spans="2:16" x14ac:dyDescent="0.35">
      <c r="E9" s="4" t="s">
        <v>19</v>
      </c>
      <c r="F9" s="3" t="s">
        <v>2</v>
      </c>
      <c r="G9" s="5">
        <v>3</v>
      </c>
      <c r="H9" s="5">
        <v>1</v>
      </c>
      <c r="I9" s="5">
        <v>3</v>
      </c>
      <c r="J9" s="6">
        <v>0.33333333333333331</v>
      </c>
    </row>
    <row r="10" spans="2:16" x14ac:dyDescent="0.35">
      <c r="E10" s="4" t="s">
        <v>22</v>
      </c>
      <c r="F10" s="3" t="s">
        <v>3</v>
      </c>
      <c r="G10" s="5">
        <v>1</v>
      </c>
      <c r="H10" s="6">
        <v>0.33333333333333331</v>
      </c>
      <c r="I10" s="5">
        <v>1</v>
      </c>
      <c r="J10" s="6">
        <v>0.2</v>
      </c>
      <c r="O10" s="3" t="s">
        <v>32</v>
      </c>
      <c r="P10" s="18">
        <f>G77*K21+G78*S21+G79*AA21</f>
        <v>0.23667114325952249</v>
      </c>
    </row>
    <row r="11" spans="2:16" x14ac:dyDescent="0.35">
      <c r="E11" s="4" t="s">
        <v>20</v>
      </c>
      <c r="F11" s="3" t="s">
        <v>4</v>
      </c>
      <c r="G11" s="5">
        <v>5</v>
      </c>
      <c r="H11" s="5">
        <v>3</v>
      </c>
      <c r="I11" s="5">
        <v>5</v>
      </c>
      <c r="J11" s="5">
        <v>1</v>
      </c>
      <c r="O11" s="3" t="s">
        <v>33</v>
      </c>
      <c r="P11" s="18">
        <f>O77*K21+O78*S21+O79*AA21</f>
        <v>0.3901583845981933</v>
      </c>
    </row>
    <row r="12" spans="2:16" x14ac:dyDescent="0.35">
      <c r="O12" s="3" t="s">
        <v>34</v>
      </c>
      <c r="P12" s="18">
        <f>W77*K21+W78*S21+W79*AA21</f>
        <v>0.28246014060109575</v>
      </c>
    </row>
    <row r="14" spans="2:16" x14ac:dyDescent="0.35">
      <c r="F14" s="1" t="s">
        <v>5</v>
      </c>
      <c r="I14" s="1" t="s">
        <v>6</v>
      </c>
    </row>
    <row r="15" spans="2:16" x14ac:dyDescent="0.35">
      <c r="F15" s="3" t="s">
        <v>7</v>
      </c>
      <c r="G15" s="7">
        <f>PRODUCT(G8:J8)^(1/4)</f>
        <v>0.50813274815461473</v>
      </c>
      <c r="I15" s="8" t="s">
        <v>8</v>
      </c>
      <c r="J15" s="7">
        <f>G15/$G$19</f>
        <v>9.6325370234749269E-2</v>
      </c>
    </row>
    <row r="16" spans="2:16" x14ac:dyDescent="0.35">
      <c r="F16" s="3" t="s">
        <v>9</v>
      </c>
      <c r="G16" s="7">
        <f>PRODUCT(G9:J9)^(1/4)</f>
        <v>1.3160740129524926</v>
      </c>
      <c r="I16" s="8" t="s">
        <v>10</v>
      </c>
      <c r="J16" s="7">
        <f>G16/$G$19</f>
        <v>0.24948464159095499</v>
      </c>
    </row>
    <row r="17" spans="5:27" x14ac:dyDescent="0.35">
      <c r="F17" s="3" t="s">
        <v>11</v>
      </c>
      <c r="G17" s="7">
        <f>PRODUCT(G10:J10)^(1/4)</f>
        <v>0.50813274815461473</v>
      </c>
      <c r="I17" s="8" t="s">
        <v>12</v>
      </c>
      <c r="J17" s="7">
        <f>G17/$G$19</f>
        <v>9.6325370234749269E-2</v>
      </c>
    </row>
    <row r="18" spans="5:27" x14ac:dyDescent="0.35">
      <c r="F18" s="3" t="s">
        <v>15</v>
      </c>
      <c r="G18" s="7">
        <f>PRODUCT(G11:J11)^(1/4)</f>
        <v>2.9428309563827115</v>
      </c>
      <c r="I18" s="8" t="s">
        <v>14</v>
      </c>
      <c r="J18" s="7">
        <f>G18/$G$19</f>
        <v>0.55786461793954656</v>
      </c>
    </row>
    <row r="19" spans="5:27" x14ac:dyDescent="0.35">
      <c r="F19" s="3" t="s">
        <v>13</v>
      </c>
      <c r="G19" s="7">
        <f>SUM(G15:G18)</f>
        <v>5.2751704656444334</v>
      </c>
    </row>
    <row r="21" spans="5:27" x14ac:dyDescent="0.35">
      <c r="F21" s="9"/>
      <c r="G21" s="9"/>
      <c r="H21" s="9" t="s">
        <v>23</v>
      </c>
      <c r="I21" s="9"/>
      <c r="J21" s="9"/>
      <c r="K21" s="19">
        <v>0.1</v>
      </c>
      <c r="M21" s="10"/>
      <c r="N21" s="10"/>
      <c r="O21" s="10" t="s">
        <v>24</v>
      </c>
      <c r="P21" s="10"/>
      <c r="Q21" s="10"/>
      <c r="R21" s="10"/>
      <c r="S21" s="20">
        <v>0.7</v>
      </c>
      <c r="U21" s="11"/>
      <c r="V21" s="11"/>
      <c r="W21" s="11" t="s">
        <v>25</v>
      </c>
      <c r="X21" s="11"/>
      <c r="Y21" s="11"/>
      <c r="Z21" s="11"/>
      <c r="AA21" s="21">
        <v>0.2</v>
      </c>
    </row>
    <row r="23" spans="5:27" x14ac:dyDescent="0.35">
      <c r="F23" s="12" t="s">
        <v>21</v>
      </c>
      <c r="N23" s="12" t="s">
        <v>21</v>
      </c>
      <c r="V23" s="12" t="s">
        <v>21</v>
      </c>
    </row>
    <row r="24" spans="5:27" x14ac:dyDescent="0.35">
      <c r="F24" s="8"/>
      <c r="G24" s="13" t="s">
        <v>29</v>
      </c>
      <c r="H24" s="13" t="s">
        <v>30</v>
      </c>
      <c r="I24" s="13" t="s">
        <v>31</v>
      </c>
      <c r="N24" s="8"/>
      <c r="O24" s="13" t="s">
        <v>29</v>
      </c>
      <c r="P24" s="13" t="s">
        <v>30</v>
      </c>
      <c r="Q24" s="13" t="s">
        <v>31</v>
      </c>
      <c r="V24" s="8"/>
      <c r="W24" s="13" t="s">
        <v>29</v>
      </c>
      <c r="X24" s="13" t="s">
        <v>30</v>
      </c>
      <c r="Y24" s="13" t="s">
        <v>31</v>
      </c>
    </row>
    <row r="25" spans="5:27" x14ac:dyDescent="0.35">
      <c r="E25" s="2">
        <v>80</v>
      </c>
      <c r="F25" s="13" t="s">
        <v>29</v>
      </c>
      <c r="G25" s="14">
        <v>1</v>
      </c>
      <c r="H25" s="15">
        <v>0.33333333333333331</v>
      </c>
      <c r="I25" s="14">
        <v>5</v>
      </c>
      <c r="M25" s="2">
        <v>80</v>
      </c>
      <c r="N25" s="13" t="s">
        <v>29</v>
      </c>
      <c r="O25" s="14">
        <v>1</v>
      </c>
      <c r="P25" s="15">
        <v>0.33333333333333331</v>
      </c>
      <c r="Q25" s="14">
        <v>5</v>
      </c>
      <c r="U25" s="2">
        <v>80</v>
      </c>
      <c r="V25" s="13" t="s">
        <v>29</v>
      </c>
      <c r="W25" s="14">
        <v>1</v>
      </c>
      <c r="X25" s="15">
        <v>0.33333333333333331</v>
      </c>
      <c r="Y25" s="14">
        <v>5</v>
      </c>
    </row>
    <row r="26" spans="5:27" x14ac:dyDescent="0.35">
      <c r="E26" s="2">
        <v>60</v>
      </c>
      <c r="F26" s="13" t="s">
        <v>30</v>
      </c>
      <c r="G26" s="14">
        <v>3</v>
      </c>
      <c r="H26" s="14">
        <v>1</v>
      </c>
      <c r="I26" s="14">
        <v>7</v>
      </c>
      <c r="M26" s="2">
        <v>60</v>
      </c>
      <c r="N26" s="13" t="s">
        <v>30</v>
      </c>
      <c r="O26" s="14">
        <v>3</v>
      </c>
      <c r="P26" s="14">
        <v>1</v>
      </c>
      <c r="Q26" s="14">
        <v>7</v>
      </c>
      <c r="U26" s="2">
        <v>60</v>
      </c>
      <c r="V26" s="13" t="s">
        <v>30</v>
      </c>
      <c r="W26" s="14">
        <v>3</v>
      </c>
      <c r="X26" s="14">
        <v>1</v>
      </c>
      <c r="Y26" s="14">
        <v>7</v>
      </c>
    </row>
    <row r="27" spans="5:27" x14ac:dyDescent="0.35">
      <c r="E27" s="2">
        <v>120</v>
      </c>
      <c r="F27" s="13" t="s">
        <v>31</v>
      </c>
      <c r="G27" s="15">
        <v>0.2</v>
      </c>
      <c r="H27" s="15">
        <v>0.14285714285714285</v>
      </c>
      <c r="I27" s="14">
        <v>1</v>
      </c>
      <c r="M27" s="2">
        <v>120</v>
      </c>
      <c r="N27" s="13" t="s">
        <v>31</v>
      </c>
      <c r="O27" s="15">
        <v>0.2</v>
      </c>
      <c r="P27" s="15">
        <v>0.14285714285714285</v>
      </c>
      <c r="Q27" s="14">
        <v>1</v>
      </c>
      <c r="U27" s="2">
        <v>120</v>
      </c>
      <c r="V27" s="13" t="s">
        <v>31</v>
      </c>
      <c r="W27" s="15">
        <v>0.2</v>
      </c>
      <c r="X27" s="15">
        <v>0.14285714285714285</v>
      </c>
      <c r="Y27" s="14">
        <v>1</v>
      </c>
    </row>
    <row r="29" spans="5:27" x14ac:dyDescent="0.35">
      <c r="F29" s="16" t="s">
        <v>5</v>
      </c>
      <c r="I29" s="1" t="s">
        <v>6</v>
      </c>
      <c r="N29" s="16" t="s">
        <v>5</v>
      </c>
      <c r="Q29" s="1" t="s">
        <v>6</v>
      </c>
      <c r="V29" s="16" t="s">
        <v>5</v>
      </c>
      <c r="Y29" s="1" t="s">
        <v>6</v>
      </c>
    </row>
    <row r="30" spans="5:27" x14ac:dyDescent="0.35">
      <c r="F30" s="3" t="s">
        <v>7</v>
      </c>
      <c r="G30" s="7">
        <f>PRODUCT(G25:I25)^(1/3)</f>
        <v>1.1856311014966876</v>
      </c>
      <c r="I30" s="8" t="s">
        <v>8</v>
      </c>
      <c r="J30" s="7">
        <f>G30/$G$33</f>
        <v>0.27895456548641834</v>
      </c>
      <c r="N30" s="3" t="s">
        <v>7</v>
      </c>
      <c r="O30" s="7">
        <f>PRODUCT(O25:Q25)^(1/3)</f>
        <v>1.1856311014966876</v>
      </c>
      <c r="Q30" s="8" t="s">
        <v>8</v>
      </c>
      <c r="R30" s="7">
        <f>O30/$G$33</f>
        <v>0.27895456548641834</v>
      </c>
      <c r="V30" s="3" t="s">
        <v>7</v>
      </c>
      <c r="W30" s="7">
        <f>PRODUCT(W25:Y25)^(1/3)</f>
        <v>1.1856311014966876</v>
      </c>
      <c r="Y30" s="8" t="s">
        <v>8</v>
      </c>
      <c r="Z30" s="7">
        <f>W30/$G$33</f>
        <v>0.27895456548641834</v>
      </c>
    </row>
    <row r="31" spans="5:27" x14ac:dyDescent="0.35">
      <c r="F31" s="3" t="s">
        <v>9</v>
      </c>
      <c r="G31" s="7">
        <f>PRODUCT(G26:I26)^(1/3)</f>
        <v>2.7589241763811208</v>
      </c>
      <c r="I31" s="8" t="s">
        <v>10</v>
      </c>
      <c r="J31" s="7">
        <f>G31/$G$33</f>
        <v>0.6491180046313253</v>
      </c>
      <c r="N31" s="3" t="s">
        <v>9</v>
      </c>
      <c r="O31" s="7">
        <f>PRODUCT(O26:Q26)^(1/3)</f>
        <v>2.7589241763811208</v>
      </c>
      <c r="Q31" s="8" t="s">
        <v>10</v>
      </c>
      <c r="R31" s="7">
        <f>O31/$G$33</f>
        <v>0.6491180046313253</v>
      </c>
      <c r="V31" s="3" t="s">
        <v>9</v>
      </c>
      <c r="W31" s="7">
        <f>PRODUCT(W26:Y26)^(1/3)</f>
        <v>2.7589241763811208</v>
      </c>
      <c r="Y31" s="8" t="s">
        <v>10</v>
      </c>
      <c r="Z31" s="7">
        <f>W31/$G$33</f>
        <v>0.6491180046313253</v>
      </c>
    </row>
    <row r="32" spans="5:27" x14ac:dyDescent="0.35">
      <c r="F32" s="3" t="s">
        <v>11</v>
      </c>
      <c r="G32" s="7">
        <f>PRODUCT(G27:I27)^(1/3)</f>
        <v>0.30571070873287992</v>
      </c>
      <c r="I32" s="8" t="s">
        <v>12</v>
      </c>
      <c r="J32" s="7">
        <f>G32/$G$33</f>
        <v>7.1927429882256477E-2</v>
      </c>
      <c r="N32" s="3" t="s">
        <v>11</v>
      </c>
      <c r="O32" s="7">
        <f>PRODUCT(O27:Q27)^(1/3)</f>
        <v>0.30571070873287992</v>
      </c>
      <c r="Q32" s="8" t="s">
        <v>12</v>
      </c>
      <c r="R32" s="7">
        <f>O32/$G$33</f>
        <v>7.1927429882256477E-2</v>
      </c>
      <c r="V32" s="3" t="s">
        <v>11</v>
      </c>
      <c r="W32" s="7">
        <f>PRODUCT(W27:Y27)^(1/3)</f>
        <v>0.30571070873287992</v>
      </c>
      <c r="Y32" s="8" t="s">
        <v>12</v>
      </c>
      <c r="Z32" s="7">
        <f>W32/$G$33</f>
        <v>7.1927429882256477E-2</v>
      </c>
    </row>
    <row r="33" spans="5:26" x14ac:dyDescent="0.35">
      <c r="F33" s="3" t="s">
        <v>13</v>
      </c>
      <c r="G33" s="7">
        <f>SUM(G30:G32)</f>
        <v>4.250265986610688</v>
      </c>
      <c r="N33" s="3" t="s">
        <v>13</v>
      </c>
      <c r="O33" s="7">
        <f>SUM(O30:O32)</f>
        <v>4.250265986610688</v>
      </c>
      <c r="V33" s="3" t="s">
        <v>13</v>
      </c>
      <c r="W33" s="7">
        <f>SUM(W30:W32)</f>
        <v>4.250265986610688</v>
      </c>
    </row>
    <row r="37" spans="5:26" x14ac:dyDescent="0.35">
      <c r="F37" s="12" t="s">
        <v>19</v>
      </c>
      <c r="N37" s="12" t="s">
        <v>19</v>
      </c>
      <c r="V37" s="12" t="s">
        <v>19</v>
      </c>
    </row>
    <row r="38" spans="5:26" x14ac:dyDescent="0.35">
      <c r="F38" s="8"/>
      <c r="G38" s="13" t="s">
        <v>29</v>
      </c>
      <c r="H38" s="13" t="s">
        <v>30</v>
      </c>
      <c r="I38" s="13" t="s">
        <v>31</v>
      </c>
      <c r="N38" s="8"/>
      <c r="O38" s="13" t="s">
        <v>29</v>
      </c>
      <c r="P38" s="13" t="s">
        <v>30</v>
      </c>
      <c r="Q38" s="13" t="s">
        <v>31</v>
      </c>
      <c r="V38" s="8"/>
      <c r="W38" s="13" t="s">
        <v>29</v>
      </c>
      <c r="X38" s="13" t="s">
        <v>30</v>
      </c>
      <c r="Y38" s="13" t="s">
        <v>31</v>
      </c>
    </row>
    <row r="39" spans="5:26" x14ac:dyDescent="0.35">
      <c r="E39" s="2">
        <v>40</v>
      </c>
      <c r="F39" s="13" t="s">
        <v>29</v>
      </c>
      <c r="G39" s="14">
        <v>1</v>
      </c>
      <c r="H39" s="14">
        <v>4</v>
      </c>
      <c r="I39" s="15">
        <v>0.33333333333333331</v>
      </c>
      <c r="M39" s="2">
        <v>30</v>
      </c>
      <c r="N39" s="13" t="s">
        <v>29</v>
      </c>
      <c r="O39" s="14">
        <v>1</v>
      </c>
      <c r="P39" s="14">
        <v>7</v>
      </c>
      <c r="Q39" s="14">
        <v>1</v>
      </c>
      <c r="U39" s="2">
        <v>30</v>
      </c>
      <c r="V39" s="13" t="s">
        <v>29</v>
      </c>
      <c r="W39" s="14">
        <v>1</v>
      </c>
      <c r="X39" s="14">
        <v>1</v>
      </c>
      <c r="Y39" s="14">
        <v>1</v>
      </c>
    </row>
    <row r="40" spans="5:26" x14ac:dyDescent="0.35">
      <c r="E40" s="2">
        <v>70</v>
      </c>
      <c r="F40" s="13" t="s">
        <v>30</v>
      </c>
      <c r="G40" s="15">
        <v>0.25</v>
      </c>
      <c r="H40" s="14">
        <v>1</v>
      </c>
      <c r="I40" s="14">
        <v>0.2</v>
      </c>
      <c r="M40" s="2">
        <v>60</v>
      </c>
      <c r="N40" s="13" t="s">
        <v>30</v>
      </c>
      <c r="O40" s="15">
        <v>0.14285714285714285</v>
      </c>
      <c r="P40" s="14">
        <v>1</v>
      </c>
      <c r="Q40" s="15">
        <v>0.14285714285714285</v>
      </c>
      <c r="U40" s="2">
        <v>30</v>
      </c>
      <c r="V40" s="13" t="s">
        <v>30</v>
      </c>
      <c r="W40" s="14">
        <v>1</v>
      </c>
      <c r="X40" s="14">
        <v>1</v>
      </c>
      <c r="Y40" s="14">
        <v>1</v>
      </c>
    </row>
    <row r="41" spans="5:26" x14ac:dyDescent="0.35">
      <c r="E41" s="2">
        <v>30</v>
      </c>
      <c r="F41" s="13" t="s">
        <v>31</v>
      </c>
      <c r="G41" s="15">
        <v>3</v>
      </c>
      <c r="H41" s="15">
        <v>5</v>
      </c>
      <c r="I41" s="14">
        <v>1</v>
      </c>
      <c r="M41" s="2">
        <v>30</v>
      </c>
      <c r="N41" s="13" t="s">
        <v>31</v>
      </c>
      <c r="O41" s="14">
        <v>1</v>
      </c>
      <c r="P41" s="15">
        <v>7</v>
      </c>
      <c r="Q41" s="14">
        <v>1</v>
      </c>
      <c r="U41" s="2">
        <v>30</v>
      </c>
      <c r="V41" s="13" t="s">
        <v>31</v>
      </c>
      <c r="W41" s="14">
        <v>1</v>
      </c>
      <c r="X41" s="14">
        <v>1</v>
      </c>
      <c r="Y41" s="14">
        <v>1</v>
      </c>
    </row>
    <row r="43" spans="5:26" x14ac:dyDescent="0.35">
      <c r="F43" s="16" t="s">
        <v>5</v>
      </c>
      <c r="I43" s="1" t="s">
        <v>6</v>
      </c>
      <c r="N43" s="16" t="s">
        <v>5</v>
      </c>
      <c r="Q43" s="1" t="s">
        <v>6</v>
      </c>
      <c r="V43" s="16" t="s">
        <v>5</v>
      </c>
      <c r="Y43" s="1" t="s">
        <v>6</v>
      </c>
    </row>
    <row r="44" spans="5:26" x14ac:dyDescent="0.35">
      <c r="F44" s="3" t="s">
        <v>7</v>
      </c>
      <c r="G44" s="7">
        <f>PRODUCT(G39:I39)^(1/3)</f>
        <v>1.1006424162982089</v>
      </c>
      <c r="I44" s="8" t="s">
        <v>8</v>
      </c>
      <c r="J44" s="7">
        <f>G44/$G$47</f>
        <v>0.27968751142819759</v>
      </c>
      <c r="N44" s="3" t="s">
        <v>7</v>
      </c>
      <c r="O44" s="7">
        <f>PRODUCT(O39:Q39)^(1/3)</f>
        <v>1.9129311827723889</v>
      </c>
      <c r="Q44" s="8" t="s">
        <v>8</v>
      </c>
      <c r="R44" s="7">
        <f>O44/$O$47</f>
        <v>0.46666666666666673</v>
      </c>
      <c r="V44" s="3" t="s">
        <v>7</v>
      </c>
      <c r="W44" s="7">
        <f>PRODUCT(W39:Y39)^(1/3)</f>
        <v>1</v>
      </c>
      <c r="Y44" s="8" t="s">
        <v>8</v>
      </c>
      <c r="Z44" s="7">
        <f>W44/$W$47</f>
        <v>0.33333333333333331</v>
      </c>
    </row>
    <row r="45" spans="5:26" x14ac:dyDescent="0.35">
      <c r="F45" s="3" t="s">
        <v>9</v>
      </c>
      <c r="G45" s="7">
        <f>PRODUCT(G40:I40)^(1/3)</f>
        <v>0.36840314986403871</v>
      </c>
      <c r="I45" s="8" t="s">
        <v>10</v>
      </c>
      <c r="J45" s="7">
        <f>G45/$G$47</f>
        <v>9.361601793825941E-2</v>
      </c>
      <c r="N45" s="3" t="s">
        <v>9</v>
      </c>
      <c r="O45" s="7">
        <f>PRODUCT(O40:Q40)^(1/3)</f>
        <v>0.27327588325319846</v>
      </c>
      <c r="Q45" s="8" t="s">
        <v>10</v>
      </c>
      <c r="R45" s="7">
        <f>O45/$O$47</f>
        <v>6.666666666666668E-2</v>
      </c>
      <c r="V45" s="3" t="s">
        <v>9</v>
      </c>
      <c r="W45" s="7">
        <f>PRODUCT(W40:Y40)^(1/3)</f>
        <v>1</v>
      </c>
      <c r="Y45" s="8" t="s">
        <v>10</v>
      </c>
      <c r="Z45" s="7">
        <f>W45/$W$47</f>
        <v>0.33333333333333331</v>
      </c>
    </row>
    <row r="46" spans="5:26" x14ac:dyDescent="0.35">
      <c r="F46" s="3" t="s">
        <v>11</v>
      </c>
      <c r="G46" s="7">
        <f>PRODUCT(G41:I41)^(1/3)</f>
        <v>2.4662120743304703</v>
      </c>
      <c r="I46" s="8" t="s">
        <v>12</v>
      </c>
      <c r="J46" s="7">
        <f>G46/$G$47</f>
        <v>0.62669647063354295</v>
      </c>
      <c r="N46" s="3" t="s">
        <v>11</v>
      </c>
      <c r="O46" s="7">
        <f>PRODUCT(O41:Q41)^(1/3)</f>
        <v>1.9129311827723889</v>
      </c>
      <c r="Q46" s="8" t="s">
        <v>12</v>
      </c>
      <c r="R46" s="7">
        <f>O46/$O$47</f>
        <v>0.46666666666666673</v>
      </c>
      <c r="V46" s="3" t="s">
        <v>11</v>
      </c>
      <c r="W46" s="7">
        <f>PRODUCT(W41:Y41)^(1/3)</f>
        <v>1</v>
      </c>
      <c r="Y46" s="8" t="s">
        <v>12</v>
      </c>
      <c r="Z46" s="7">
        <f>W46/$W$47</f>
        <v>0.33333333333333331</v>
      </c>
    </row>
    <row r="47" spans="5:26" x14ac:dyDescent="0.35">
      <c r="F47" s="3" t="s">
        <v>13</v>
      </c>
      <c r="G47" s="7">
        <f>SUM(G44:G46)</f>
        <v>3.935257640492718</v>
      </c>
      <c r="N47" s="3" t="s">
        <v>13</v>
      </c>
      <c r="O47" s="7">
        <f>SUM(O44:O46)</f>
        <v>4.0991382487979759</v>
      </c>
      <c r="V47" s="3" t="s">
        <v>13</v>
      </c>
      <c r="W47" s="7">
        <f>SUM(W44:W46)</f>
        <v>3</v>
      </c>
    </row>
    <row r="51" spans="5:28" x14ac:dyDescent="0.35">
      <c r="F51" s="12" t="s">
        <v>22</v>
      </c>
      <c r="N51" s="12" t="s">
        <v>22</v>
      </c>
      <c r="V51" s="12" t="s">
        <v>22</v>
      </c>
    </row>
    <row r="52" spans="5:28" x14ac:dyDescent="0.35">
      <c r="F52" s="8"/>
      <c r="G52" s="13" t="s">
        <v>29</v>
      </c>
      <c r="H52" s="13" t="s">
        <v>30</v>
      </c>
      <c r="I52" s="13" t="s">
        <v>31</v>
      </c>
      <c r="N52" s="8"/>
      <c r="O52" s="13" t="s">
        <v>29</v>
      </c>
      <c r="P52" s="13" t="s">
        <v>30</v>
      </c>
      <c r="Q52" s="13" t="s">
        <v>31</v>
      </c>
      <c r="V52" s="8"/>
      <c r="W52" s="13" t="s">
        <v>29</v>
      </c>
      <c r="X52" s="13" t="s">
        <v>30</v>
      </c>
      <c r="Y52" s="13" t="s">
        <v>31</v>
      </c>
    </row>
    <row r="53" spans="5:28" x14ac:dyDescent="0.35">
      <c r="E53" s="2">
        <v>60</v>
      </c>
      <c r="F53" s="13" t="s">
        <v>29</v>
      </c>
      <c r="G53" s="14">
        <v>1</v>
      </c>
      <c r="H53" s="14">
        <v>7</v>
      </c>
      <c r="I53" s="15">
        <v>0.33333333333333331</v>
      </c>
      <c r="M53" s="2">
        <v>50</v>
      </c>
      <c r="N53" s="13" t="s">
        <v>29</v>
      </c>
      <c r="O53" s="14">
        <v>1</v>
      </c>
      <c r="P53" s="14">
        <v>3</v>
      </c>
      <c r="Q53" s="15">
        <v>0.5</v>
      </c>
      <c r="U53" s="2">
        <v>50</v>
      </c>
      <c r="V53" s="13" t="s">
        <v>29</v>
      </c>
      <c r="W53" s="14">
        <v>1</v>
      </c>
      <c r="X53" s="14">
        <v>3</v>
      </c>
      <c r="Y53" s="15">
        <v>0.33333333333333331</v>
      </c>
    </row>
    <row r="54" spans="5:28" x14ac:dyDescent="0.35">
      <c r="E54" s="2">
        <v>110</v>
      </c>
      <c r="F54" s="13" t="s">
        <v>30</v>
      </c>
      <c r="G54" s="15">
        <v>0.14285714285714285</v>
      </c>
      <c r="H54" s="14">
        <v>1</v>
      </c>
      <c r="I54" s="15">
        <v>0.1111111111111111</v>
      </c>
      <c r="M54" s="2">
        <v>80</v>
      </c>
      <c r="N54" s="13" t="s">
        <v>30</v>
      </c>
      <c r="O54" s="15">
        <v>0.33333333333333331</v>
      </c>
      <c r="P54" s="14">
        <v>1</v>
      </c>
      <c r="Q54" s="15">
        <v>0.14285714285714285</v>
      </c>
      <c r="U54" s="2">
        <v>70</v>
      </c>
      <c r="V54" s="13" t="s">
        <v>30</v>
      </c>
      <c r="W54" s="15">
        <v>0.33333333333333331</v>
      </c>
      <c r="X54" s="14">
        <v>1</v>
      </c>
      <c r="Y54" s="15">
        <v>0.14285714285714285</v>
      </c>
    </row>
    <row r="55" spans="5:28" x14ac:dyDescent="0.35">
      <c r="E55" s="2">
        <v>40</v>
      </c>
      <c r="F55" s="13" t="s">
        <v>31</v>
      </c>
      <c r="G55" s="14">
        <v>3</v>
      </c>
      <c r="H55" s="14">
        <v>9</v>
      </c>
      <c r="I55" s="14">
        <v>1</v>
      </c>
      <c r="M55" s="2">
        <v>40</v>
      </c>
      <c r="N55" s="13" t="s">
        <v>31</v>
      </c>
      <c r="O55" s="14">
        <v>2</v>
      </c>
      <c r="P55" s="14">
        <v>7</v>
      </c>
      <c r="Q55" s="14">
        <v>1</v>
      </c>
      <c r="U55" s="2">
        <v>30</v>
      </c>
      <c r="V55" s="13" t="s">
        <v>31</v>
      </c>
      <c r="W55" s="14">
        <v>3</v>
      </c>
      <c r="X55" s="14">
        <v>7</v>
      </c>
      <c r="Y55" s="14">
        <v>1</v>
      </c>
    </row>
    <row r="57" spans="5:28" x14ac:dyDescent="0.35">
      <c r="F57" s="16" t="s">
        <v>5</v>
      </c>
      <c r="I57" s="1" t="s">
        <v>6</v>
      </c>
      <c r="N57" s="16" t="s">
        <v>5</v>
      </c>
      <c r="Q57" s="1" t="s">
        <v>6</v>
      </c>
      <c r="V57" s="16" t="s">
        <v>5</v>
      </c>
      <c r="Y57" s="1" t="s">
        <v>6</v>
      </c>
    </row>
    <row r="58" spans="5:28" x14ac:dyDescent="0.35">
      <c r="F58" s="3" t="s">
        <v>7</v>
      </c>
      <c r="G58" s="7">
        <f>PRODUCT(G53:I53)^(1/3)</f>
        <v>1.3263524026321305</v>
      </c>
      <c r="I58" s="8" t="s">
        <v>8</v>
      </c>
      <c r="J58" s="7">
        <f>G58/$G$61</f>
        <v>0.28974410987174126</v>
      </c>
      <c r="N58" s="3" t="s">
        <v>7</v>
      </c>
      <c r="O58" s="7">
        <f>PRODUCT(O53:Q53)^(1/3)</f>
        <v>1.1447142425533319</v>
      </c>
      <c r="Q58" s="8" t="s">
        <v>8</v>
      </c>
      <c r="R58" s="7">
        <f>O58/$O$61</f>
        <v>0.29221897292554172</v>
      </c>
      <c r="V58" s="3" t="s">
        <v>7</v>
      </c>
      <c r="W58" s="7">
        <f>PRODUCT(W53:Y53)^(1/3)</f>
        <v>1</v>
      </c>
      <c r="Y58" s="8" t="s">
        <v>8</v>
      </c>
      <c r="Z58" s="7">
        <f>W58/$W$61</f>
        <v>0.24263692173195622</v>
      </c>
    </row>
    <row r="59" spans="5:28" x14ac:dyDescent="0.35">
      <c r="F59" s="3" t="s">
        <v>9</v>
      </c>
      <c r="G59" s="7">
        <f>PRODUCT(G54:I54)^(1/3)</f>
        <v>0.25131581370971795</v>
      </c>
      <c r="I59" s="8" t="s">
        <v>10</v>
      </c>
      <c r="J59" s="7">
        <f>G59/$G$61</f>
        <v>5.4900399468127449E-2</v>
      </c>
      <c r="N59" s="3" t="s">
        <v>9</v>
      </c>
      <c r="O59" s="7">
        <f>PRODUCT(O54:Q54)^(1/3)</f>
        <v>0.36246012433429736</v>
      </c>
      <c r="Q59" s="8" t="s">
        <v>10</v>
      </c>
      <c r="R59" s="7">
        <f>O59/$O$61</f>
        <v>9.2527655655946686E-2</v>
      </c>
      <c r="V59" s="3" t="s">
        <v>9</v>
      </c>
      <c r="W59" s="7">
        <f>PRODUCT(W54:Y54)^(1/3)</f>
        <v>0.36246012433429736</v>
      </c>
      <c r="Y59" s="8" t="s">
        <v>10</v>
      </c>
      <c r="Z59" s="7">
        <f>W59/$W$61</f>
        <v>8.7946208819056029E-2</v>
      </c>
    </row>
    <row r="60" spans="5:28" x14ac:dyDescent="0.35">
      <c r="F60" s="3" t="s">
        <v>11</v>
      </c>
      <c r="G60" s="7">
        <f>PRODUCT(G55:I55)^(1/3)</f>
        <v>2.9999999999999996</v>
      </c>
      <c r="I60" s="8" t="s">
        <v>12</v>
      </c>
      <c r="J60" s="7">
        <f>G60/$G$61</f>
        <v>0.65535549066013121</v>
      </c>
      <c r="N60" s="3" t="s">
        <v>11</v>
      </c>
      <c r="O60" s="7">
        <f>PRODUCT(O55:Q55)^(1/3)</f>
        <v>2.4101422641752297</v>
      </c>
      <c r="Q60" s="8" t="s">
        <v>12</v>
      </c>
      <c r="R60" s="7">
        <f>O60/$O$61</f>
        <v>0.61525337141851155</v>
      </c>
      <c r="V60" s="3" t="s">
        <v>11</v>
      </c>
      <c r="W60" s="7">
        <f>PRODUCT(W55:Y55)^(1/3)</f>
        <v>2.7589241763811208</v>
      </c>
      <c r="Y60" s="8" t="s">
        <v>12</v>
      </c>
      <c r="Z60" s="7">
        <f>W60/$W$61</f>
        <v>0.66941686944898782</v>
      </c>
    </row>
    <row r="61" spans="5:28" x14ac:dyDescent="0.35">
      <c r="F61" s="3" t="s">
        <v>13</v>
      </c>
      <c r="G61" s="7">
        <f>SUM(G58:G60)</f>
        <v>4.5776682163418485</v>
      </c>
      <c r="N61" s="3" t="s">
        <v>13</v>
      </c>
      <c r="O61" s="7">
        <f>SUM(O58:O60)</f>
        <v>3.9173166310628589</v>
      </c>
      <c r="V61" s="3" t="s">
        <v>13</v>
      </c>
      <c r="W61" s="7">
        <f>SUM(W58:W60)</f>
        <v>4.1213843007154178</v>
      </c>
    </row>
    <row r="63" spans="5:28" x14ac:dyDescent="0.35">
      <c r="AB63" s="13" t="s">
        <v>29</v>
      </c>
    </row>
    <row r="64" spans="5:28" x14ac:dyDescent="0.35">
      <c r="F64" s="12" t="s">
        <v>20</v>
      </c>
      <c r="N64" s="12" t="s">
        <v>20</v>
      </c>
      <c r="V64" s="12" t="s">
        <v>20</v>
      </c>
      <c r="AB64" s="13" t="s">
        <v>30</v>
      </c>
    </row>
    <row r="65" spans="5:28" x14ac:dyDescent="0.35">
      <c r="F65" s="8"/>
      <c r="G65" s="13" t="s">
        <v>29</v>
      </c>
      <c r="H65" s="13" t="s">
        <v>30</v>
      </c>
      <c r="I65" s="13" t="s">
        <v>31</v>
      </c>
      <c r="N65" s="8"/>
      <c r="O65" s="13" t="s">
        <v>29</v>
      </c>
      <c r="P65" s="13" t="s">
        <v>30</v>
      </c>
      <c r="Q65" s="13" t="s">
        <v>31</v>
      </c>
      <c r="V65" s="8"/>
      <c r="W65" s="13" t="s">
        <v>29</v>
      </c>
      <c r="X65" s="13" t="s">
        <v>30</v>
      </c>
      <c r="Y65" s="13" t="s">
        <v>31</v>
      </c>
      <c r="AB65" s="13" t="s">
        <v>31</v>
      </c>
    </row>
    <row r="66" spans="5:28" x14ac:dyDescent="0.35">
      <c r="E66" s="2">
        <v>680</v>
      </c>
      <c r="F66" s="13" t="s">
        <v>29</v>
      </c>
      <c r="G66" s="14">
        <v>1</v>
      </c>
      <c r="H66" s="14">
        <v>5</v>
      </c>
      <c r="I66" s="15">
        <v>0.5</v>
      </c>
      <c r="M66" s="2">
        <v>800</v>
      </c>
      <c r="N66" s="13" t="s">
        <v>29</v>
      </c>
      <c r="O66" s="14">
        <v>1</v>
      </c>
      <c r="P66" s="15">
        <v>0.33333333333333331</v>
      </c>
      <c r="Q66" s="14">
        <v>3</v>
      </c>
      <c r="U66" s="2">
        <v>800</v>
      </c>
      <c r="V66" s="13" t="s">
        <v>29</v>
      </c>
      <c r="W66" s="14">
        <v>1</v>
      </c>
      <c r="X66" s="14">
        <v>3</v>
      </c>
      <c r="Y66" s="15">
        <v>0.2</v>
      </c>
    </row>
    <row r="67" spans="5:28" x14ac:dyDescent="0.35">
      <c r="E67" s="2">
        <v>400</v>
      </c>
      <c r="F67" s="13" t="s">
        <v>30</v>
      </c>
      <c r="G67" s="15">
        <v>0.2</v>
      </c>
      <c r="H67" s="14">
        <v>1</v>
      </c>
      <c r="I67" s="15">
        <v>0.16666666666666666</v>
      </c>
      <c r="M67" s="2">
        <v>900</v>
      </c>
      <c r="N67" s="13" t="s">
        <v>30</v>
      </c>
      <c r="O67" s="14">
        <v>3</v>
      </c>
      <c r="P67" s="14">
        <v>1</v>
      </c>
      <c r="Q67" s="14">
        <v>5</v>
      </c>
      <c r="U67" s="2">
        <v>700</v>
      </c>
      <c r="V67" s="13" t="s">
        <v>30</v>
      </c>
      <c r="W67" s="15">
        <v>0.33333333333333331</v>
      </c>
      <c r="X67" s="14">
        <v>1</v>
      </c>
      <c r="Y67" s="15">
        <v>0.25</v>
      </c>
    </row>
    <row r="68" spans="5:28" x14ac:dyDescent="0.35">
      <c r="E68" s="2">
        <v>700</v>
      </c>
      <c r="F68" s="13" t="s">
        <v>31</v>
      </c>
      <c r="G68" s="14">
        <v>2</v>
      </c>
      <c r="H68" s="14">
        <v>6</v>
      </c>
      <c r="I68" s="14">
        <v>1</v>
      </c>
      <c r="M68" s="2">
        <v>700</v>
      </c>
      <c r="N68" s="13" t="s">
        <v>31</v>
      </c>
      <c r="O68" s="15">
        <v>0.33333333333333331</v>
      </c>
      <c r="P68" s="15">
        <v>0.2</v>
      </c>
      <c r="Q68" s="14">
        <v>1</v>
      </c>
      <c r="U68" s="2">
        <v>1200</v>
      </c>
      <c r="V68" s="13" t="s">
        <v>31</v>
      </c>
      <c r="W68" s="14">
        <v>5</v>
      </c>
      <c r="X68" s="14">
        <v>4</v>
      </c>
      <c r="Y68" s="14">
        <v>1</v>
      </c>
    </row>
    <row r="70" spans="5:28" x14ac:dyDescent="0.35">
      <c r="F70" s="16" t="s">
        <v>5</v>
      </c>
      <c r="I70" s="1" t="s">
        <v>6</v>
      </c>
      <c r="N70" s="16" t="s">
        <v>5</v>
      </c>
      <c r="Q70" s="1" t="s">
        <v>6</v>
      </c>
      <c r="V70" s="16" t="s">
        <v>5</v>
      </c>
      <c r="Y70" s="1" t="s">
        <v>6</v>
      </c>
    </row>
    <row r="71" spans="5:28" x14ac:dyDescent="0.35">
      <c r="F71" s="3" t="s">
        <v>7</v>
      </c>
      <c r="G71" s="7">
        <f>PRODUCT(G66:I66)^(1/3)</f>
        <v>1.3572088082974534</v>
      </c>
      <c r="I71" s="8" t="s">
        <v>8</v>
      </c>
      <c r="J71" s="7">
        <f>G71/$G$74</f>
        <v>0.34199825224913244</v>
      </c>
      <c r="N71" s="3" t="s">
        <v>7</v>
      </c>
      <c r="O71" s="7">
        <f>PRODUCT(O66:Q66)^(1/3)</f>
        <v>1</v>
      </c>
      <c r="Q71" s="8" t="s">
        <v>8</v>
      </c>
      <c r="R71" s="7">
        <f>O71/$O$74</f>
        <v>0.25828499437449498</v>
      </c>
      <c r="V71" s="3" t="s">
        <v>7</v>
      </c>
      <c r="W71" s="7">
        <f>PRODUCT(W66:Y66)^(1/3)</f>
        <v>0.84343266530174932</v>
      </c>
      <c r="Y71" s="8" t="s">
        <v>8</v>
      </c>
      <c r="Z71" s="7">
        <f>W71/$W$74</f>
        <v>0.21114106821123532</v>
      </c>
    </row>
    <row r="72" spans="5:28" x14ac:dyDescent="0.35">
      <c r="F72" s="3" t="s">
        <v>9</v>
      </c>
      <c r="G72" s="7">
        <f>PRODUCT(G67:I67)^(1/3)</f>
        <v>0.32182979486854324</v>
      </c>
      <c r="I72" s="8" t="s">
        <v>10</v>
      </c>
      <c r="J72" s="7">
        <f>G72/$G$74</f>
        <v>8.1096752904816174E-2</v>
      </c>
      <c r="N72" s="3" t="s">
        <v>9</v>
      </c>
      <c r="O72" s="7">
        <f>PRODUCT(O67:Q67)^(1/3)</f>
        <v>2.4662120743304703</v>
      </c>
      <c r="Q72" s="8" t="s">
        <v>10</v>
      </c>
      <c r="R72" s="7">
        <f>O72/$O$74</f>
        <v>0.63698557174475723</v>
      </c>
      <c r="V72" s="3" t="s">
        <v>9</v>
      </c>
      <c r="W72" s="7">
        <f>PRODUCT(W67:Y67)^(1/3)</f>
        <v>0.4367902323681494</v>
      </c>
      <c r="Y72" s="8" t="s">
        <v>10</v>
      </c>
      <c r="Z72" s="7">
        <f>W72/$W$74</f>
        <v>0.10934406508129521</v>
      </c>
    </row>
    <row r="73" spans="5:28" x14ac:dyDescent="0.35">
      <c r="F73" s="3" t="s">
        <v>11</v>
      </c>
      <c r="G73" s="7">
        <f>PRODUCT(G68:I68)^(1/3)</f>
        <v>2.2894284851066637</v>
      </c>
      <c r="I73" s="8" t="s">
        <v>12</v>
      </c>
      <c r="J73" s="7">
        <f>G73/$G$74</f>
        <v>0.5769049948460514</v>
      </c>
      <c r="N73" s="3" t="s">
        <v>11</v>
      </c>
      <c r="O73" s="7">
        <f>PRODUCT(O68:Q68)^(1/3)</f>
        <v>0.40548013303822666</v>
      </c>
      <c r="Q73" s="8" t="s">
        <v>12</v>
      </c>
      <c r="R73" s="7">
        <f>O73/$O$74</f>
        <v>0.10472943388074786</v>
      </c>
      <c r="V73" s="3" t="s">
        <v>11</v>
      </c>
      <c r="W73" s="7">
        <f>PRODUCT(W68:Y68)^(1/3)</f>
        <v>2.7144176165949063</v>
      </c>
      <c r="Y73" s="8" t="s">
        <v>12</v>
      </c>
      <c r="Z73" s="7">
        <f>W73/$W$74</f>
        <v>0.67951486670746952</v>
      </c>
    </row>
    <row r="74" spans="5:28" x14ac:dyDescent="0.35">
      <c r="F74" s="3" t="s">
        <v>13</v>
      </c>
      <c r="G74" s="7">
        <f>SUM(G71:G73)</f>
        <v>3.9684670882726603</v>
      </c>
      <c r="N74" s="3" t="s">
        <v>13</v>
      </c>
      <c r="O74" s="7">
        <f>SUM(O71:O73)</f>
        <v>3.8716922073686968</v>
      </c>
      <c r="V74" s="3" t="s">
        <v>13</v>
      </c>
      <c r="W74" s="7">
        <f>SUM(W71:W73)</f>
        <v>3.9946405142648049</v>
      </c>
    </row>
    <row r="77" spans="5:28" x14ac:dyDescent="0.35">
      <c r="F77" s="3" t="s">
        <v>26</v>
      </c>
      <c r="G77" s="18">
        <f>$J$15*J30+$J$16*J44+$J$17*J58+$J$18*J71</f>
        <v>0.31534657332897115</v>
      </c>
      <c r="N77" s="3" t="s">
        <v>26</v>
      </c>
      <c r="O77" s="18">
        <f>$J$15*R30+$J$16*R44+$J$17*R58+$J$18*R71</f>
        <v>0.3155327283378484</v>
      </c>
      <c r="V77" s="3" t="s">
        <v>26</v>
      </c>
      <c r="W77" s="18">
        <f>$J$15*Z30+$J$16*Z44+$J$17*Z58+$J$18*Z71</f>
        <v>0.25119217166359697</v>
      </c>
    </row>
    <row r="78" spans="5:28" x14ac:dyDescent="0.35">
      <c r="F78" s="3" t="s">
        <v>27</v>
      </c>
      <c r="G78" s="18">
        <f>$J$15*J31+$J$16*J45+$J$17*J59+$J$18*J72</f>
        <v>0.13641160118483925</v>
      </c>
      <c r="N78" s="3" t="s">
        <v>27</v>
      </c>
      <c r="O78" s="18">
        <f>$J$15*R31+$J$16*R45+$J$17*R59+$J$18*R72</f>
        <v>0.4434233148639562</v>
      </c>
      <c r="V78" s="3" t="s">
        <v>27</v>
      </c>
      <c r="W78" s="18">
        <f>$J$15*Z31+$J$16*Z45+$J$17*Z59+$J$18*Z72</f>
        <v>0.21515871553491089</v>
      </c>
    </row>
    <row r="79" spans="5:28" x14ac:dyDescent="0.35">
      <c r="F79" s="3" t="s">
        <v>28</v>
      </c>
      <c r="G79" s="18">
        <f>$J$15*J32+$J$16*J46+$J$17*J60+$J$18*J73</f>
        <v>0.5482418254861896</v>
      </c>
      <c r="N79" s="3" t="s">
        <v>28</v>
      </c>
      <c r="O79" s="18">
        <f>$J$15*R32+$J$16*R46+$J$17*R60+$J$18*R73</f>
        <v>0.24104395679819557</v>
      </c>
      <c r="V79" s="3" t="s">
        <v>28</v>
      </c>
      <c r="W79" s="18">
        <f>$J$15*Z32+$J$16*Z46+$J$17*Z60+$J$18*Z73</f>
        <v>0.5336491128014923</v>
      </c>
    </row>
  </sheetData>
  <mergeCells count="1">
    <mergeCell ref="F6:J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Bryhadzir</dc:creator>
  <cp:lastModifiedBy>Hanna Bryhadzir</cp:lastModifiedBy>
  <dcterms:created xsi:type="dcterms:W3CDTF">2025-02-14T12:10:04Z</dcterms:created>
  <dcterms:modified xsi:type="dcterms:W3CDTF">2014-02-15T18:37:07Z</dcterms:modified>
</cp:coreProperties>
</file>