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9412D0-AB5F-4948-B2D1-03AB3EC0D4D3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ummary_Data Reguler" sheetId="6" r:id="rId1"/>
    <sheet name="Summary_Data Sales Trigger" sheetId="7" r:id="rId2"/>
    <sheet name="Detail_DTD" sheetId="2" r:id="rId3"/>
    <sheet name="Detail_YTD" sheetId="9" r:id="rId4"/>
    <sheet name="Nasabah Tidak Tertarik Per TSO" sheetId="10" r:id="rId5"/>
  </sheets>
  <calcPr calcId="191029"/>
</workbook>
</file>

<file path=xl/calcChain.xml><?xml version="1.0" encoding="utf-8"?>
<calcChain xmlns="http://schemas.openxmlformats.org/spreadsheetml/2006/main">
  <c r="F6" i="2" l="1"/>
  <c r="C3" i="10" l="1"/>
  <c r="C22" i="7" l="1"/>
  <c r="G22" i="6"/>
  <c r="D4" i="10" l="1"/>
  <c r="D5" i="10"/>
  <c r="D7" i="10" l="1"/>
  <c r="D8" i="10"/>
  <c r="D9" i="10"/>
  <c r="D11" i="10"/>
  <c r="D12" i="10"/>
  <c r="D6" i="10"/>
  <c r="K7" i="9"/>
  <c r="J7" i="9"/>
  <c r="I7" i="9"/>
  <c r="H7" i="9"/>
  <c r="D7" i="9"/>
  <c r="G6" i="9"/>
  <c r="G7" i="9" s="1"/>
  <c r="F6" i="9"/>
  <c r="Q6" i="9" s="1"/>
  <c r="Q6" i="2"/>
  <c r="J7" i="2"/>
  <c r="K7" i="2"/>
  <c r="L30" i="7"/>
  <c r="L29" i="7"/>
  <c r="H29" i="7"/>
  <c r="D28" i="7"/>
  <c r="L26" i="7"/>
  <c r="L25" i="7"/>
  <c r="H25" i="7"/>
  <c r="H24" i="7"/>
  <c r="D24" i="7"/>
  <c r="K22" i="7"/>
  <c r="L31" i="7" s="1"/>
  <c r="G22" i="7"/>
  <c r="H30" i="7"/>
  <c r="L14" i="7"/>
  <c r="H14" i="7"/>
  <c r="D14" i="7"/>
  <c r="L13" i="7"/>
  <c r="H13" i="7"/>
  <c r="D13" i="7"/>
  <c r="H10" i="7"/>
  <c r="H9" i="7"/>
  <c r="G8" i="7"/>
  <c r="G16" i="7" s="1"/>
  <c r="K7" i="7"/>
  <c r="L12" i="7" s="1"/>
  <c r="G7" i="7"/>
  <c r="H11" i="7" s="1"/>
  <c r="C7" i="7"/>
  <c r="D10" i="7" s="1"/>
  <c r="L25" i="6"/>
  <c r="L26" i="6"/>
  <c r="L27" i="6"/>
  <c r="L28" i="6"/>
  <c r="L29" i="6"/>
  <c r="L30" i="6"/>
  <c r="L31" i="6"/>
  <c r="L24" i="6"/>
  <c r="K22" i="6"/>
  <c r="H31" i="6"/>
  <c r="H30" i="6"/>
  <c r="H29" i="6"/>
  <c r="H28" i="6"/>
  <c r="H27" i="6"/>
  <c r="H26" i="6"/>
  <c r="H25" i="6"/>
  <c r="H24" i="6"/>
  <c r="D25" i="6"/>
  <c r="D26" i="6"/>
  <c r="D27" i="6"/>
  <c r="D28" i="6"/>
  <c r="D29" i="6"/>
  <c r="D30" i="6"/>
  <c r="D31" i="6"/>
  <c r="D24" i="6"/>
  <c r="C22" i="6"/>
  <c r="L10" i="6"/>
  <c r="L11" i="6"/>
  <c r="L12" i="6"/>
  <c r="L9" i="6"/>
  <c r="K7" i="6"/>
  <c r="H12" i="6"/>
  <c r="H11" i="6"/>
  <c r="H10" i="6"/>
  <c r="H9" i="6"/>
  <c r="G7" i="6"/>
  <c r="G8" i="6" s="1"/>
  <c r="H8" i="6" s="1"/>
  <c r="D10" i="6"/>
  <c r="D11" i="6"/>
  <c r="D12" i="6"/>
  <c r="D9" i="6"/>
  <c r="C7" i="6"/>
  <c r="K8" i="6"/>
  <c r="K16" i="6" s="1"/>
  <c r="L18" i="6" s="1"/>
  <c r="L14" i="6"/>
  <c r="L13" i="6"/>
  <c r="L7" i="6"/>
  <c r="H14" i="6"/>
  <c r="H13" i="6"/>
  <c r="H7" i="6"/>
  <c r="D14" i="6"/>
  <c r="D13" i="6"/>
  <c r="E6" i="2" l="1"/>
  <c r="P6" i="2" s="1"/>
  <c r="D10" i="10"/>
  <c r="F7" i="9"/>
  <c r="Q7" i="9" s="1"/>
  <c r="E6" i="9"/>
  <c r="H20" i="7"/>
  <c r="H19" i="7"/>
  <c r="H17" i="7"/>
  <c r="H18" i="7"/>
  <c r="D9" i="7"/>
  <c r="L11" i="7"/>
  <c r="D7" i="7"/>
  <c r="D12" i="7"/>
  <c r="D27" i="7"/>
  <c r="H28" i="7"/>
  <c r="D31" i="7"/>
  <c r="C8" i="7"/>
  <c r="K8" i="7"/>
  <c r="L9" i="7"/>
  <c r="D11" i="7"/>
  <c r="H12" i="7"/>
  <c r="L24" i="7"/>
  <c r="D26" i="7"/>
  <c r="H27" i="7"/>
  <c r="L28" i="7"/>
  <c r="D30" i="7"/>
  <c r="H31" i="7"/>
  <c r="L7" i="7"/>
  <c r="H8" i="7"/>
  <c r="L10" i="7"/>
  <c r="H7" i="7"/>
  <c r="D25" i="7"/>
  <c r="H26" i="7"/>
  <c r="L27" i="7"/>
  <c r="D29" i="7"/>
  <c r="L20" i="6"/>
  <c r="L19" i="6"/>
  <c r="L17" i="6"/>
  <c r="L8" i="6"/>
  <c r="G16" i="6"/>
  <c r="C8" i="6"/>
  <c r="D7" i="6"/>
  <c r="E7" i="9" l="1"/>
  <c r="P7" i="9" s="1"/>
  <c r="P6" i="9"/>
  <c r="D8" i="7"/>
  <c r="C16" i="7"/>
  <c r="L8" i="7"/>
  <c r="K16" i="7"/>
  <c r="H18" i="6"/>
  <c r="H19" i="6"/>
  <c r="H20" i="6"/>
  <c r="H17" i="6"/>
  <c r="D8" i="6"/>
  <c r="C16" i="6"/>
  <c r="L17" i="7" l="1"/>
  <c r="L20" i="7"/>
  <c r="L18" i="7"/>
  <c r="L19" i="7"/>
  <c r="D19" i="7"/>
  <c r="D17" i="7"/>
  <c r="D20" i="7"/>
  <c r="D18" i="7"/>
  <c r="D18" i="6"/>
  <c r="D20" i="6"/>
  <c r="D17" i="6"/>
  <c r="D19" i="6"/>
  <c r="E7" i="2" l="1"/>
  <c r="D7" i="2"/>
  <c r="F7" i="2"/>
  <c r="H7" i="2"/>
  <c r="G7" i="2"/>
  <c r="Q7" i="2" l="1"/>
  <c r="P7" i="2"/>
  <c r="I7" i="2"/>
</calcChain>
</file>

<file path=xl/sharedStrings.xml><?xml version="1.0" encoding="utf-8"?>
<sst xmlns="http://schemas.openxmlformats.org/spreadsheetml/2006/main" count="206" uniqueCount="57">
  <si>
    <t xml:space="preserve">Tanggal </t>
  </si>
  <si>
    <t>Nama TSO</t>
  </si>
  <si>
    <t>RESPONSE NASABAH</t>
  </si>
  <si>
    <t>Tertarik</t>
  </si>
  <si>
    <t>Minta Dihubungi Kembali</t>
  </si>
  <si>
    <t>Telpon Salah Sambung</t>
  </si>
  <si>
    <t>Grand Total</t>
  </si>
  <si>
    <t>Per Tanggal</t>
  </si>
  <si>
    <t>Total Call</t>
  </si>
  <si>
    <t>Nasabah Terhubung</t>
  </si>
  <si>
    <t>Nasabah Tidak Terhubung</t>
  </si>
  <si>
    <t>Nasabah Tidak tertarik</t>
  </si>
  <si>
    <t>Nasabah tertarik</t>
  </si>
  <si>
    <t>Aplikasi Komplit</t>
  </si>
  <si>
    <t>Aplikasi Input FOS</t>
  </si>
  <si>
    <t>YTD</t>
  </si>
  <si>
    <t>MTD</t>
  </si>
  <si>
    <t>DTD</t>
  </si>
  <si>
    <t>Nasabah Tertarik</t>
  </si>
  <si>
    <t>Data Tidak Terhubung</t>
  </si>
  <si>
    <t>Telpon Tidak Diangkat</t>
  </si>
  <si>
    <t>Telpon Sibuk</t>
  </si>
  <si>
    <t>Nasabah Tidak Tertarik</t>
  </si>
  <si>
    <t>Nasabah Tersambung</t>
  </si>
  <si>
    <t>Nasabah Tidak Tersambung</t>
  </si>
  <si>
    <t>Data Tidak Tersambung</t>
  </si>
  <si>
    <t>Telpon Nada Sibuk</t>
  </si>
  <si>
    <t>Telpon Tidak Terdaftar</t>
  </si>
  <si>
    <t>Nasabah Pikir Pikir</t>
  </si>
  <si>
    <t>Nasabah Minta Dihubungi Kembali</t>
  </si>
  <si>
    <t>Sudah Punya Porsi</t>
  </si>
  <si>
    <t>Ingin Menabung Saja</t>
  </si>
  <si>
    <t>Masalah Syariah</t>
  </si>
  <si>
    <t>Plafon Kecil</t>
  </si>
  <si>
    <t>Pricing / Nilai Angsuran</t>
  </si>
  <si>
    <t>Tenor Pendek</t>
  </si>
  <si>
    <t>Tanpa Alasan</t>
  </si>
  <si>
    <t>Salah Klik (khusus data Sales trigger)</t>
  </si>
  <si>
    <t>REPORT DATABASE REGULER</t>
  </si>
  <si>
    <t>REPORT DATABASE SALES TRIGGER</t>
  </si>
  <si>
    <t>Report Date</t>
  </si>
  <si>
    <t>Kode TSO</t>
  </si>
  <si>
    <t>Tersambung</t>
  </si>
  <si>
    <t>Tidak Tersambung</t>
  </si>
  <si>
    <t>Tidak Tertarik</t>
  </si>
  <si>
    <t>Pikir Pikir</t>
  </si>
  <si>
    <t>% Tersambung</t>
  </si>
  <si>
    <t>% Tertarik</t>
  </si>
  <si>
    <t>Report YTD Telesales</t>
  </si>
  <si>
    <t>Report Harian (DTD) Telesales</t>
  </si>
  <si>
    <t>Tidak Diangkat</t>
  </si>
  <si>
    <t>Nada Sibuk</t>
  </si>
  <si>
    <t>Salah Sambung</t>
  </si>
  <si>
    <t>Tidak Terdaftar</t>
  </si>
  <si>
    <t>Sudah Naik Haji</t>
  </si>
  <si>
    <t xml:space="preserve">TSO :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</si>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</sst>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4"/>
      <name val="Calibri"/>
      <family val="2"/>
      <charset val="134"/>
    </font>
    <font>
      <sz val="12"/>
      <name val="Calibri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35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9" fontId="0" fillId="0" borderId="2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9" fontId="2" fillId="2" borderId="2" xfId="1" applyFont="1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9" fontId="2" fillId="4" borderId="2" xfId="1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FF"/>
      <color rgb="FF0000FF"/>
      <color rgb="FF0066FF"/>
      <color rgb="FF333300"/>
      <color rgb="FF006666"/>
      <color rgb="FF99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6217-DA0A-407E-9879-B61133A17895}">
  <dimension ref="B1:L31"/>
  <sheetViews>
    <sheetView showGridLines="0" workbookViewId="0">
      <selection activeCell="B8" sqref="B8"/>
    </sheetView>
  </sheetViews>
  <sheetFormatPr defaultRowHeight="15"/>
  <cols>
    <col min="1" max="1" width="5.28515625" style="1" customWidth="1"/>
    <col min="2" max="2" width="33.85546875" style="1" bestFit="1" customWidth="1"/>
    <col min="3" max="3" width="14" style="1" customWidth="1"/>
    <col min="4" max="4" width="9.140625" style="1"/>
    <col min="5" max="5" width="5.28515625" style="1" customWidth="1"/>
    <col min="6" max="6" width="33.85546875" style="1" bestFit="1" customWidth="1"/>
    <col min="7" max="8" width="9.140625" style="1"/>
    <col min="9" max="9" width="5.28515625" style="1" customWidth="1"/>
    <col min="10" max="10" width="33.85546875" style="1" bestFit="1" customWidth="1"/>
    <col min="11" max="16384" width="9.140625" style="1"/>
  </cols>
  <sheetData>
    <row r="1" spans="2:12">
      <c r="B1" s="17" t="s">
        <v>38</v>
      </c>
    </row>
    <row r="3" spans="2:12" s="17" customFormat="1">
      <c r="B3" s="16" t="s">
        <v>15</v>
      </c>
      <c r="C3" s="16"/>
      <c r="D3" s="16"/>
      <c r="F3" s="16" t="s">
        <v>16</v>
      </c>
      <c r="G3" s="16"/>
      <c r="H3" s="16"/>
      <c r="J3" s="16" t="s">
        <v>17</v>
      </c>
      <c r="K3" s="16"/>
      <c r="L3" s="16"/>
    </row>
    <row r="4" spans="2:12" s="17" customFormat="1">
      <c r="B4" s="15" t="s">
        <v>7</v>
      </c>
      <c r="C4" s="18">
        <v>44180</v>
      </c>
      <c r="D4" s="19"/>
      <c r="F4" s="15" t="s">
        <v>7</v>
      </c>
      <c r="G4" s="18">
        <v>44180</v>
      </c>
      <c r="H4" s="15"/>
      <c r="J4" s="15" t="s">
        <v>7</v>
      </c>
      <c r="K4" s="18">
        <v>44180</v>
      </c>
      <c r="L4" s="15"/>
    </row>
    <row r="5" spans="2:12">
      <c r="B5" s="12"/>
      <c r="C5" s="12"/>
      <c r="D5" s="13"/>
      <c r="F5" s="12"/>
      <c r="G5" s="12"/>
      <c r="H5" s="13"/>
      <c r="J5" s="12"/>
      <c r="K5" s="12"/>
      <c r="L5" s="13"/>
    </row>
    <row r="6" spans="2:12">
      <c r="B6" s="12" t="s">
        <v>8</v>
      </c>
      <c r="C6" s="12">
        <v>100</v>
      </c>
      <c r="D6" s="12"/>
      <c r="F6" s="12" t="s">
        <v>8</v>
      </c>
      <c r="G6" s="12">
        <v>100</v>
      </c>
      <c r="H6" s="12"/>
      <c r="J6" s="12" t="s">
        <v>8</v>
      </c>
      <c r="K6" s="12">
        <v>60</v>
      </c>
      <c r="L6" s="12"/>
    </row>
    <row r="7" spans="2:12">
      <c r="B7" s="12" t="s">
        <v>23</v>
      </c>
      <c r="C7" s="12">
        <f>C9+C10+C11+C12</f>
        <v>30</v>
      </c>
      <c r="D7" s="14">
        <f>C7/C6</f>
        <v>0.3</v>
      </c>
      <c r="F7" s="12" t="s">
        <v>9</v>
      </c>
      <c r="G7" s="12">
        <f>G9+G10+G11+G12</f>
        <v>30</v>
      </c>
      <c r="H7" s="14">
        <f>G7/G6</f>
        <v>0.3</v>
      </c>
      <c r="J7" s="12" t="s">
        <v>9</v>
      </c>
      <c r="K7" s="12">
        <f>K9+K10+K11+K12</f>
        <v>20</v>
      </c>
      <c r="L7" s="14">
        <f>K7/K6</f>
        <v>0.33333333333333331</v>
      </c>
    </row>
    <row r="8" spans="2:12">
      <c r="B8" s="12" t="s">
        <v>24</v>
      </c>
      <c r="C8" s="12">
        <f>C6-C7</f>
        <v>70</v>
      </c>
      <c r="D8" s="14">
        <f>C8/C6</f>
        <v>0.7</v>
      </c>
      <c r="F8" s="12" t="s">
        <v>10</v>
      </c>
      <c r="G8" s="12">
        <f>G6-G7</f>
        <v>70</v>
      </c>
      <c r="H8" s="14">
        <f>G8/G6</f>
        <v>0.7</v>
      </c>
      <c r="J8" s="12" t="s">
        <v>10</v>
      </c>
      <c r="K8" s="12">
        <f>K6-K7</f>
        <v>40</v>
      </c>
      <c r="L8" s="14">
        <f>K8/K6</f>
        <v>0.66666666666666663</v>
      </c>
    </row>
    <row r="9" spans="2:12">
      <c r="B9" s="12" t="s">
        <v>18</v>
      </c>
      <c r="C9" s="12">
        <v>3</v>
      </c>
      <c r="D9" s="14">
        <f>C9/$C$7</f>
        <v>0.1</v>
      </c>
      <c r="F9" s="12" t="s">
        <v>12</v>
      </c>
      <c r="G9" s="12">
        <v>3</v>
      </c>
      <c r="H9" s="14">
        <f>G9/$G$7</f>
        <v>0.1</v>
      </c>
      <c r="J9" s="12" t="s">
        <v>12</v>
      </c>
      <c r="K9" s="12">
        <v>2</v>
      </c>
      <c r="L9" s="14">
        <f>K9/$K$7</f>
        <v>0.1</v>
      </c>
    </row>
    <row r="10" spans="2:12">
      <c r="B10" s="12" t="s">
        <v>11</v>
      </c>
      <c r="C10" s="12">
        <v>20</v>
      </c>
      <c r="D10" s="14">
        <f t="shared" ref="D10:D12" si="0">C10/$C$7</f>
        <v>0.66666666666666663</v>
      </c>
      <c r="F10" s="12" t="s">
        <v>11</v>
      </c>
      <c r="G10" s="12">
        <v>20</v>
      </c>
      <c r="H10" s="14">
        <f>G10/$G$7</f>
        <v>0.66666666666666663</v>
      </c>
      <c r="J10" s="12" t="s">
        <v>11</v>
      </c>
      <c r="K10" s="12">
        <v>16</v>
      </c>
      <c r="L10" s="14">
        <f t="shared" ref="L10:L12" si="1">K10/$K$7</f>
        <v>0.8</v>
      </c>
    </row>
    <row r="11" spans="2:12">
      <c r="B11" s="12" t="s">
        <v>28</v>
      </c>
      <c r="C11" s="12">
        <v>6</v>
      </c>
      <c r="D11" s="14">
        <f t="shared" si="0"/>
        <v>0.2</v>
      </c>
      <c r="F11" s="12" t="s">
        <v>28</v>
      </c>
      <c r="G11" s="12">
        <v>6</v>
      </c>
      <c r="H11" s="14">
        <f>G11/$G$7</f>
        <v>0.2</v>
      </c>
      <c r="J11" s="12" t="s">
        <v>28</v>
      </c>
      <c r="K11" s="12">
        <v>2</v>
      </c>
      <c r="L11" s="14">
        <f t="shared" si="1"/>
        <v>0.1</v>
      </c>
    </row>
    <row r="12" spans="2:12">
      <c r="B12" s="12" t="s">
        <v>29</v>
      </c>
      <c r="C12" s="12">
        <v>1</v>
      </c>
      <c r="D12" s="14">
        <f t="shared" si="0"/>
        <v>3.3333333333333333E-2</v>
      </c>
      <c r="F12" s="12" t="s">
        <v>29</v>
      </c>
      <c r="G12" s="12">
        <v>1</v>
      </c>
      <c r="H12" s="14">
        <f>G12/$G$7</f>
        <v>3.3333333333333333E-2</v>
      </c>
      <c r="J12" s="12" t="s">
        <v>29</v>
      </c>
      <c r="K12" s="12">
        <v>0</v>
      </c>
      <c r="L12" s="14">
        <f t="shared" si="1"/>
        <v>0</v>
      </c>
    </row>
    <row r="13" spans="2:12">
      <c r="B13" s="12" t="s">
        <v>13</v>
      </c>
      <c r="C13" s="12">
        <v>2</v>
      </c>
      <c r="D13" s="14">
        <f>C13/C9</f>
        <v>0.66666666666666663</v>
      </c>
      <c r="F13" s="12" t="s">
        <v>13</v>
      </c>
      <c r="G13" s="12">
        <v>2</v>
      </c>
      <c r="H13" s="14">
        <f>G13/G9</f>
        <v>0.66666666666666663</v>
      </c>
      <c r="J13" s="12" t="s">
        <v>13</v>
      </c>
      <c r="K13" s="12">
        <v>1</v>
      </c>
      <c r="L13" s="14">
        <f>K13/K9</f>
        <v>0.5</v>
      </c>
    </row>
    <row r="14" spans="2:12">
      <c r="B14" s="12" t="s">
        <v>14</v>
      </c>
      <c r="C14" s="12">
        <v>1</v>
      </c>
      <c r="D14" s="14">
        <f>C14/C13</f>
        <v>0.5</v>
      </c>
      <c r="F14" s="12" t="s">
        <v>14</v>
      </c>
      <c r="G14" s="12">
        <v>1</v>
      </c>
      <c r="H14" s="14">
        <f>G14/G13</f>
        <v>0.5</v>
      </c>
      <c r="J14" s="12" t="s">
        <v>14</v>
      </c>
      <c r="K14" s="12">
        <v>1</v>
      </c>
      <c r="L14" s="14">
        <f>K14/K13</f>
        <v>1</v>
      </c>
    </row>
    <row r="16" spans="2:12">
      <c r="B16" s="15" t="s">
        <v>25</v>
      </c>
      <c r="C16" s="12">
        <f>C8</f>
        <v>70</v>
      </c>
      <c r="D16" s="12"/>
      <c r="F16" s="12" t="s">
        <v>19</v>
      </c>
      <c r="G16" s="12">
        <f>G8</f>
        <v>70</v>
      </c>
      <c r="H16" s="12"/>
      <c r="J16" s="12" t="s">
        <v>19</v>
      </c>
      <c r="K16" s="12">
        <f>K8</f>
        <v>40</v>
      </c>
      <c r="L16" s="12"/>
    </row>
    <row r="17" spans="2:12">
      <c r="B17" s="12" t="s">
        <v>20</v>
      </c>
      <c r="C17" s="12">
        <v>40</v>
      </c>
      <c r="D17" s="14">
        <f>C17/$C$16</f>
        <v>0.5714285714285714</v>
      </c>
      <c r="F17" s="12" t="s">
        <v>20</v>
      </c>
      <c r="G17" s="12">
        <v>40</v>
      </c>
      <c r="H17" s="14">
        <f>G17/$G$16</f>
        <v>0.5714285714285714</v>
      </c>
      <c r="J17" s="12" t="s">
        <v>20</v>
      </c>
      <c r="K17" s="12">
        <v>20</v>
      </c>
      <c r="L17" s="14">
        <f>K17/$K$16</f>
        <v>0.5</v>
      </c>
    </row>
    <row r="18" spans="2:12">
      <c r="B18" s="12" t="s">
        <v>26</v>
      </c>
      <c r="C18" s="12">
        <v>20</v>
      </c>
      <c r="D18" s="14">
        <f t="shared" ref="D18:D20" si="2">C18/$C$16</f>
        <v>0.2857142857142857</v>
      </c>
      <c r="F18" s="12" t="s">
        <v>21</v>
      </c>
      <c r="G18" s="12">
        <v>20</v>
      </c>
      <c r="H18" s="14">
        <f t="shared" ref="H18:H20" si="3">G18/$G$16</f>
        <v>0.2857142857142857</v>
      </c>
      <c r="J18" s="12" t="s">
        <v>21</v>
      </c>
      <c r="K18" s="12">
        <v>15</v>
      </c>
      <c r="L18" s="14">
        <f t="shared" ref="L18:L20" si="4">K18/$K$16</f>
        <v>0.375</v>
      </c>
    </row>
    <row r="19" spans="2:12">
      <c r="B19" s="12" t="s">
        <v>5</v>
      </c>
      <c r="C19" s="12">
        <v>0</v>
      </c>
      <c r="D19" s="14">
        <f t="shared" si="2"/>
        <v>0</v>
      </c>
      <c r="F19" s="12" t="s">
        <v>5</v>
      </c>
      <c r="G19" s="12">
        <v>0</v>
      </c>
      <c r="H19" s="14">
        <f t="shared" si="3"/>
        <v>0</v>
      </c>
      <c r="J19" s="12" t="s">
        <v>5</v>
      </c>
      <c r="K19" s="12">
        <v>0</v>
      </c>
      <c r="L19" s="14">
        <f t="shared" si="4"/>
        <v>0</v>
      </c>
    </row>
    <row r="20" spans="2:12">
      <c r="B20" s="12" t="s">
        <v>27</v>
      </c>
      <c r="C20" s="12">
        <v>10</v>
      </c>
      <c r="D20" s="14">
        <f t="shared" si="2"/>
        <v>0.14285714285714285</v>
      </c>
      <c r="F20" s="12" t="s">
        <v>27</v>
      </c>
      <c r="G20" s="12">
        <v>10</v>
      </c>
      <c r="H20" s="14">
        <f t="shared" si="3"/>
        <v>0.14285714285714285</v>
      </c>
      <c r="J20" s="12" t="s">
        <v>27</v>
      </c>
      <c r="K20" s="12">
        <v>5</v>
      </c>
      <c r="L20" s="14">
        <f t="shared" si="4"/>
        <v>0.125</v>
      </c>
    </row>
    <row r="22" spans="2:12" s="17" customFormat="1">
      <c r="B22" s="15" t="s">
        <v>22</v>
      </c>
      <c r="C22" s="15">
        <f>C10</f>
        <v>20</v>
      </c>
      <c r="D22" s="15"/>
      <c r="F22" s="15" t="s">
        <v>22</v>
      </c>
      <c r="G22" s="15">
        <f>G10</f>
        <v>20</v>
      </c>
      <c r="H22" s="15"/>
      <c r="J22" s="15" t="s">
        <v>22</v>
      </c>
      <c r="K22" s="15">
        <f>K10</f>
        <v>16</v>
      </c>
      <c r="L22" s="15"/>
    </row>
    <row r="23" spans="2:12" s="17" customFormat="1">
      <c r="B23" s="12" t="s">
        <v>54</v>
      </c>
      <c r="C23" s="15"/>
      <c r="D23" s="15"/>
      <c r="F23" s="15"/>
      <c r="G23" s="15"/>
      <c r="H23" s="15"/>
      <c r="J23" s="15"/>
      <c r="K23" s="15"/>
      <c r="L23" s="15"/>
    </row>
    <row r="24" spans="2:12">
      <c r="B24" s="12" t="s">
        <v>30</v>
      </c>
      <c r="C24" s="12">
        <v>5</v>
      </c>
      <c r="D24" s="14">
        <f>C24/$C$22</f>
        <v>0.25</v>
      </c>
      <c r="F24" s="12" t="s">
        <v>30</v>
      </c>
      <c r="G24" s="12">
        <v>5</v>
      </c>
      <c r="H24" s="14">
        <f>G24/$C$22</f>
        <v>0.25</v>
      </c>
      <c r="J24" s="12" t="s">
        <v>30</v>
      </c>
      <c r="K24" s="12">
        <v>4</v>
      </c>
      <c r="L24" s="14">
        <f>K24/$K$22</f>
        <v>0.25</v>
      </c>
    </row>
    <row r="25" spans="2:12">
      <c r="B25" s="12" t="s">
        <v>31</v>
      </c>
      <c r="C25" s="12">
        <v>6</v>
      </c>
      <c r="D25" s="14">
        <f t="shared" ref="D25:D31" si="5">C25/$C$22</f>
        <v>0.3</v>
      </c>
      <c r="F25" s="12" t="s">
        <v>31</v>
      </c>
      <c r="G25" s="12">
        <v>6</v>
      </c>
      <c r="H25" s="14">
        <f t="shared" ref="H25:H31" si="6">G25/$C$22</f>
        <v>0.3</v>
      </c>
      <c r="J25" s="12" t="s">
        <v>31</v>
      </c>
      <c r="K25" s="12">
        <v>5</v>
      </c>
      <c r="L25" s="14">
        <f t="shared" ref="L25:L31" si="7">K25/$K$22</f>
        <v>0.3125</v>
      </c>
    </row>
    <row r="26" spans="2:12">
      <c r="B26" s="12" t="s">
        <v>32</v>
      </c>
      <c r="C26" s="12">
        <v>1</v>
      </c>
      <c r="D26" s="14">
        <f t="shared" si="5"/>
        <v>0.05</v>
      </c>
      <c r="F26" s="12" t="s">
        <v>32</v>
      </c>
      <c r="G26" s="12">
        <v>1</v>
      </c>
      <c r="H26" s="14">
        <f t="shared" si="6"/>
        <v>0.05</v>
      </c>
      <c r="J26" s="12" t="s">
        <v>32</v>
      </c>
      <c r="K26" s="12">
        <v>1</v>
      </c>
      <c r="L26" s="14">
        <f t="shared" si="7"/>
        <v>6.25E-2</v>
      </c>
    </row>
    <row r="27" spans="2:12">
      <c r="B27" s="12" t="s">
        <v>33</v>
      </c>
      <c r="C27" s="12">
        <v>0</v>
      </c>
      <c r="D27" s="14">
        <f t="shared" si="5"/>
        <v>0</v>
      </c>
      <c r="F27" s="12" t="s">
        <v>33</v>
      </c>
      <c r="G27" s="12">
        <v>0</v>
      </c>
      <c r="H27" s="14">
        <f t="shared" si="6"/>
        <v>0</v>
      </c>
      <c r="J27" s="12" t="s">
        <v>33</v>
      </c>
      <c r="K27" s="12">
        <v>0</v>
      </c>
      <c r="L27" s="14">
        <f t="shared" si="7"/>
        <v>0</v>
      </c>
    </row>
    <row r="28" spans="2:12">
      <c r="B28" s="12" t="s">
        <v>34</v>
      </c>
      <c r="C28" s="12">
        <v>2</v>
      </c>
      <c r="D28" s="14">
        <f t="shared" si="5"/>
        <v>0.1</v>
      </c>
      <c r="F28" s="12" t="s">
        <v>34</v>
      </c>
      <c r="G28" s="12">
        <v>2</v>
      </c>
      <c r="H28" s="14">
        <f t="shared" si="6"/>
        <v>0.1</v>
      </c>
      <c r="J28" s="12" t="s">
        <v>34</v>
      </c>
      <c r="K28" s="12">
        <v>1</v>
      </c>
      <c r="L28" s="14">
        <f t="shared" si="7"/>
        <v>6.25E-2</v>
      </c>
    </row>
    <row r="29" spans="2:12">
      <c r="B29" s="12" t="s">
        <v>35</v>
      </c>
      <c r="C29" s="12">
        <v>0</v>
      </c>
      <c r="D29" s="14">
        <f t="shared" si="5"/>
        <v>0</v>
      </c>
      <c r="F29" s="12" t="s">
        <v>35</v>
      </c>
      <c r="G29" s="12">
        <v>0</v>
      </c>
      <c r="H29" s="14">
        <f t="shared" si="6"/>
        <v>0</v>
      </c>
      <c r="J29" s="12" t="s">
        <v>35</v>
      </c>
      <c r="K29" s="12">
        <v>0</v>
      </c>
      <c r="L29" s="14">
        <f t="shared" si="7"/>
        <v>0</v>
      </c>
    </row>
    <row r="30" spans="2:12">
      <c r="B30" s="12" t="s">
        <v>36</v>
      </c>
      <c r="C30" s="12">
        <v>5</v>
      </c>
      <c r="D30" s="14">
        <f t="shared" si="5"/>
        <v>0.25</v>
      </c>
      <c r="F30" s="12" t="s">
        <v>36</v>
      </c>
      <c r="G30" s="12">
        <v>5</v>
      </c>
      <c r="H30" s="14">
        <f t="shared" si="6"/>
        <v>0.25</v>
      </c>
      <c r="J30" s="12" t="s">
        <v>36</v>
      </c>
      <c r="K30" s="12">
        <v>4</v>
      </c>
      <c r="L30" s="14">
        <f t="shared" si="7"/>
        <v>0.25</v>
      </c>
    </row>
    <row r="31" spans="2:12">
      <c r="B31" s="12" t="s">
        <v>37</v>
      </c>
      <c r="C31" s="12">
        <v>1</v>
      </c>
      <c r="D31" s="14">
        <f t="shared" si="5"/>
        <v>0.05</v>
      </c>
      <c r="F31" s="12" t="s">
        <v>37</v>
      </c>
      <c r="G31" s="12">
        <v>1</v>
      </c>
      <c r="H31" s="14">
        <f t="shared" si="6"/>
        <v>0.05</v>
      </c>
      <c r="J31" s="12" t="s">
        <v>37</v>
      </c>
      <c r="K31" s="12">
        <v>1</v>
      </c>
      <c r="L31" s="14">
        <f t="shared" si="7"/>
        <v>6.25E-2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C041-46F4-4E38-B2D3-A42F740C1CB5}">
  <dimension ref="B1:L31"/>
  <sheetViews>
    <sheetView showGridLines="0" tabSelected="1" workbookViewId="0">
      <selection activeCell="D13" sqref="D13"/>
    </sheetView>
  </sheetViews>
  <sheetFormatPr defaultRowHeight="15"/>
  <cols>
    <col min="1" max="1" width="5.28515625" style="1" customWidth="1"/>
    <col min="2" max="2" width="33.85546875" style="1" bestFit="1" customWidth="1"/>
    <col min="3" max="3" width="14" style="1" customWidth="1"/>
    <col min="4" max="4" width="9.140625" style="1"/>
    <col min="5" max="5" width="5.28515625" style="1" customWidth="1"/>
    <col min="6" max="6" width="33.85546875" style="1" bestFit="1" customWidth="1"/>
    <col min="7" max="8" width="9.140625" style="1"/>
    <col min="9" max="9" width="5.28515625" style="1" customWidth="1"/>
    <col min="10" max="10" width="33.85546875" style="1" bestFit="1" customWidth="1"/>
    <col min="11" max="16384" width="9.140625" style="1"/>
  </cols>
  <sheetData>
    <row r="1" spans="2:12">
      <c r="B1" s="17" t="s">
        <v>39</v>
      </c>
    </row>
    <row r="2" spans="2:12">
      <c r="B2" s="17"/>
    </row>
    <row r="3" spans="2:12" s="17" customFormat="1">
      <c r="B3" s="16" t="s">
        <v>15</v>
      </c>
      <c r="C3" s="16"/>
      <c r="D3" s="16"/>
      <c r="F3" s="16" t="s">
        <v>16</v>
      </c>
      <c r="G3" s="16"/>
      <c r="H3" s="16"/>
      <c r="J3" s="16" t="s">
        <v>17</v>
      </c>
      <c r="K3" s="16"/>
      <c r="L3" s="16"/>
    </row>
    <row r="4" spans="2:12" s="17" customFormat="1">
      <c r="B4" s="15" t="s">
        <v>7</v>
      </c>
      <c r="C4" s="18">
        <v>44180</v>
      </c>
      <c r="D4" s="19"/>
      <c r="F4" s="15" t="s">
        <v>7</v>
      </c>
      <c r="G4" s="18">
        <v>44180</v>
      </c>
      <c r="H4" s="15"/>
      <c r="J4" s="15" t="s">
        <v>7</v>
      </c>
      <c r="K4" s="18">
        <v>44180</v>
      </c>
      <c r="L4" s="15"/>
    </row>
    <row r="5" spans="2:12">
      <c r="B5" s="12"/>
      <c r="C5" s="12"/>
      <c r="D5" s="13"/>
      <c r="F5" s="12"/>
      <c r="G5" s="12"/>
      <c r="H5" s="13"/>
      <c r="J5" s="12"/>
      <c r="K5" s="12"/>
      <c r="L5" s="13"/>
    </row>
    <row r="6" spans="2:12">
      <c r="B6" s="12" t="s">
        <v>8</v>
      </c>
      <c r="C6" s="12">
        <v>100</v>
      </c>
      <c r="D6" s="12"/>
      <c r="F6" s="12" t="s">
        <v>8</v>
      </c>
      <c r="G6" s="12">
        <v>100</v>
      </c>
      <c r="H6" s="12"/>
      <c r="J6" s="12" t="s">
        <v>8</v>
      </c>
      <c r="K6" s="12">
        <v>60</v>
      </c>
      <c r="L6" s="12"/>
    </row>
    <row r="7" spans="2:12">
      <c r="B7" s="12" t="s">
        <v>23</v>
      </c>
      <c r="C7" s="12">
        <f>C9+C10+C11+C12</f>
        <v>30</v>
      </c>
      <c r="D7" s="14">
        <f>C7/C6</f>
        <v>0.3</v>
      </c>
      <c r="F7" s="12" t="s">
        <v>9</v>
      </c>
      <c r="G7" s="12">
        <f>G9+G10+G11+G12</f>
        <v>30</v>
      </c>
      <c r="H7" s="14">
        <f>G7/G6</f>
        <v>0.3</v>
      </c>
      <c r="J7" s="12" t="s">
        <v>9</v>
      </c>
      <c r="K7" s="12">
        <f>K9+K10+K11+K12</f>
        <v>20</v>
      </c>
      <c r="L7" s="14">
        <f>K7/K6</f>
        <v>0.33333333333333331</v>
      </c>
    </row>
    <row r="8" spans="2:12">
      <c r="B8" s="12" t="s">
        <v>24</v>
      </c>
      <c r="C8" s="12">
        <f>C6-C7</f>
        <v>70</v>
      </c>
      <c r="D8" s="14">
        <f>C8/C6</f>
        <v>0.7</v>
      </c>
      <c r="F8" s="12" t="s">
        <v>10</v>
      </c>
      <c r="G8" s="12">
        <f>G6-G7</f>
        <v>70</v>
      </c>
      <c r="H8" s="14">
        <f>G8/G6</f>
        <v>0.7</v>
      </c>
      <c r="J8" s="12" t="s">
        <v>10</v>
      </c>
      <c r="K8" s="12">
        <f>K6-K7</f>
        <v>40</v>
      </c>
      <c r="L8" s="14">
        <f>K8/K6</f>
        <v>0.66666666666666663</v>
      </c>
    </row>
    <row r="9" spans="2:12">
      <c r="B9" s="12" t="s">
        <v>18</v>
      </c>
      <c r="C9" s="12">
        <v>3</v>
      </c>
      <c r="D9" s="14">
        <f>C9/$C$7</f>
        <v>0.1</v>
      </c>
      <c r="F9" s="12" t="s">
        <v>12</v>
      </c>
      <c r="G9" s="12">
        <v>3</v>
      </c>
      <c r="H9" s="14">
        <f>G9/$G$7</f>
        <v>0.1</v>
      </c>
      <c r="J9" s="12" t="s">
        <v>12</v>
      </c>
      <c r="K9" s="12">
        <v>2</v>
      </c>
      <c r="L9" s="14">
        <f>K9/$K$7</f>
        <v>0.1</v>
      </c>
    </row>
    <row r="10" spans="2:12">
      <c r="B10" s="12" t="s">
        <v>11</v>
      </c>
      <c r="C10" s="12">
        <v>20</v>
      </c>
      <c r="D10" s="14">
        <f t="shared" ref="D10:D12" si="0">C10/$C$7</f>
        <v>0.66666666666666663</v>
      </c>
      <c r="F10" s="12" t="s">
        <v>11</v>
      </c>
      <c r="G10" s="12">
        <v>20</v>
      </c>
      <c r="H10" s="14">
        <f>G10/$G$7</f>
        <v>0.66666666666666663</v>
      </c>
      <c r="J10" s="12" t="s">
        <v>11</v>
      </c>
      <c r="K10" s="12">
        <v>16</v>
      </c>
      <c r="L10" s="14">
        <f t="shared" ref="L10:L12" si="1">K10/$K$7</f>
        <v>0.8</v>
      </c>
    </row>
    <row r="11" spans="2:12">
      <c r="B11" s="12" t="s">
        <v>28</v>
      </c>
      <c r="C11" s="12">
        <v>6</v>
      </c>
      <c r="D11" s="14">
        <f t="shared" si="0"/>
        <v>0.2</v>
      </c>
      <c r="F11" s="12" t="s">
        <v>28</v>
      </c>
      <c r="G11" s="12">
        <v>6</v>
      </c>
      <c r="H11" s="14">
        <f>G11/$G$7</f>
        <v>0.2</v>
      </c>
      <c r="J11" s="12" t="s">
        <v>28</v>
      </c>
      <c r="K11" s="12">
        <v>2</v>
      </c>
      <c r="L11" s="14">
        <f t="shared" si="1"/>
        <v>0.1</v>
      </c>
    </row>
    <row r="12" spans="2:12">
      <c r="B12" s="12" t="s">
        <v>29</v>
      </c>
      <c r="C12" s="12">
        <v>1</v>
      </c>
      <c r="D12" s="14">
        <f t="shared" si="0"/>
        <v>3.3333333333333333E-2</v>
      </c>
      <c r="F12" s="12" t="s">
        <v>29</v>
      </c>
      <c r="G12" s="12">
        <v>1</v>
      </c>
      <c r="H12" s="14">
        <f>G12/$G$7</f>
        <v>3.3333333333333333E-2</v>
      </c>
      <c r="J12" s="12" t="s">
        <v>29</v>
      </c>
      <c r="K12" s="12">
        <v>0</v>
      </c>
      <c r="L12" s="14">
        <f t="shared" si="1"/>
        <v>0</v>
      </c>
    </row>
    <row r="13" spans="2:12">
      <c r="B13" s="12" t="s">
        <v>13</v>
      </c>
      <c r="C13" s="12">
        <v>2</v>
      </c>
      <c r="D13" s="14">
        <f>C13/C9</f>
        <v>0.66666666666666663</v>
      </c>
      <c r="F13" s="12" t="s">
        <v>13</v>
      </c>
      <c r="G13" s="12">
        <v>2</v>
      </c>
      <c r="H13" s="14">
        <f>G13/G9</f>
        <v>0.66666666666666663</v>
      </c>
      <c r="J13" s="12" t="s">
        <v>13</v>
      </c>
      <c r="K13" s="12">
        <v>1</v>
      </c>
      <c r="L13" s="14">
        <f>K13/K9</f>
        <v>0.5</v>
      </c>
    </row>
    <row r="14" spans="2:12">
      <c r="B14" s="12" t="s">
        <v>14</v>
      </c>
      <c r="C14" s="12">
        <v>1</v>
      </c>
      <c r="D14" s="14">
        <f>C14/C13</f>
        <v>0.5</v>
      </c>
      <c r="F14" s="12" t="s">
        <v>14</v>
      </c>
      <c r="G14" s="12">
        <v>1</v>
      </c>
      <c r="H14" s="14">
        <f>G14/G13</f>
        <v>0.5</v>
      </c>
      <c r="J14" s="12" t="s">
        <v>14</v>
      </c>
      <c r="K14" s="12">
        <v>1</v>
      </c>
      <c r="L14" s="14">
        <f>K14/K13</f>
        <v>1</v>
      </c>
    </row>
    <row r="16" spans="2:12">
      <c r="B16" s="15" t="s">
        <v>25</v>
      </c>
      <c r="C16" s="12">
        <f>C8</f>
        <v>70</v>
      </c>
      <c r="D16" s="12"/>
      <c r="F16" s="12" t="s">
        <v>19</v>
      </c>
      <c r="G16" s="12">
        <f>G8</f>
        <v>70</v>
      </c>
      <c r="H16" s="12"/>
      <c r="J16" s="12" t="s">
        <v>19</v>
      </c>
      <c r="K16" s="12">
        <f>K8</f>
        <v>40</v>
      </c>
      <c r="L16" s="12"/>
    </row>
    <row r="17" spans="2:12">
      <c r="B17" s="12" t="s">
        <v>20</v>
      </c>
      <c r="C17" s="12">
        <v>40</v>
      </c>
      <c r="D17" s="14">
        <f>C17/$C$16</f>
        <v>0.5714285714285714</v>
      </c>
      <c r="F17" s="12" t="s">
        <v>20</v>
      </c>
      <c r="G17" s="12">
        <v>40</v>
      </c>
      <c r="H17" s="14">
        <f>G17/$G$16</f>
        <v>0.5714285714285714</v>
      </c>
      <c r="J17" s="12" t="s">
        <v>20</v>
      </c>
      <c r="K17" s="12">
        <v>20</v>
      </c>
      <c r="L17" s="14">
        <f>K17/$K$16</f>
        <v>0.5</v>
      </c>
    </row>
    <row r="18" spans="2:12">
      <c r="B18" s="12" t="s">
        <v>26</v>
      </c>
      <c r="C18" s="12">
        <v>20</v>
      </c>
      <c r="D18" s="14">
        <f t="shared" ref="D18:D20" si="2">C18/$C$16</f>
        <v>0.2857142857142857</v>
      </c>
      <c r="F18" s="12" t="s">
        <v>21</v>
      </c>
      <c r="G18" s="12">
        <v>20</v>
      </c>
      <c r="H18" s="14">
        <f t="shared" ref="H18:H20" si="3">G18/$G$16</f>
        <v>0.2857142857142857</v>
      </c>
      <c r="J18" s="12" t="s">
        <v>21</v>
      </c>
      <c r="K18" s="12">
        <v>15</v>
      </c>
      <c r="L18" s="14">
        <f t="shared" ref="L18:L20" si="4">K18/$K$16</f>
        <v>0.375</v>
      </c>
    </row>
    <row r="19" spans="2:12">
      <c r="B19" s="12" t="s">
        <v>5</v>
      </c>
      <c r="C19" s="12">
        <v>0</v>
      </c>
      <c r="D19" s="14">
        <f t="shared" si="2"/>
        <v>0</v>
      </c>
      <c r="F19" s="12" t="s">
        <v>5</v>
      </c>
      <c r="G19" s="12">
        <v>0</v>
      </c>
      <c r="H19" s="14">
        <f t="shared" si="3"/>
        <v>0</v>
      </c>
      <c r="J19" s="12" t="s">
        <v>5</v>
      </c>
      <c r="K19" s="12">
        <v>0</v>
      </c>
      <c r="L19" s="14">
        <f t="shared" si="4"/>
        <v>0</v>
      </c>
    </row>
    <row r="20" spans="2:12">
      <c r="B20" s="12" t="s">
        <v>27</v>
      </c>
      <c r="C20" s="12">
        <v>10</v>
      </c>
      <c r="D20" s="14">
        <f t="shared" si="2"/>
        <v>0.14285714285714285</v>
      </c>
      <c r="F20" s="12" t="s">
        <v>27</v>
      </c>
      <c r="G20" s="12">
        <v>10</v>
      </c>
      <c r="H20" s="14">
        <f t="shared" si="3"/>
        <v>0.14285714285714285</v>
      </c>
      <c r="J20" s="12" t="s">
        <v>27</v>
      </c>
      <c r="K20" s="12">
        <v>5</v>
      </c>
      <c r="L20" s="14">
        <f t="shared" si="4"/>
        <v>0.125</v>
      </c>
    </row>
    <row r="22" spans="2:12" s="17" customFormat="1">
      <c r="B22" s="15" t="s">
        <v>22</v>
      </c>
      <c r="C22" s="15">
        <f>C10</f>
        <v>20</v>
      </c>
      <c r="D22" s="15"/>
      <c r="F22" s="15" t="s">
        <v>22</v>
      </c>
      <c r="G22" s="15">
        <f>G10</f>
        <v>20</v>
      </c>
      <c r="H22" s="15"/>
      <c r="J22" s="15" t="s">
        <v>22</v>
      </c>
      <c r="K22" s="15">
        <f>K10</f>
        <v>16</v>
      </c>
      <c r="L22" s="15"/>
    </row>
    <row r="23" spans="2:12" s="17" customFormat="1">
      <c r="B23" s="12" t="s">
        <v>54</v>
      </c>
      <c r="C23" s="15"/>
      <c r="D23" s="15"/>
      <c r="F23" s="15"/>
      <c r="G23" s="15"/>
      <c r="H23" s="15"/>
      <c r="J23" s="15"/>
      <c r="K23" s="15"/>
      <c r="L23" s="15"/>
    </row>
    <row r="24" spans="2:12">
      <c r="B24" s="12" t="s">
        <v>30</v>
      </c>
      <c r="C24" s="12">
        <v>5</v>
      </c>
      <c r="D24" s="14">
        <f>C24/$C$22</f>
        <v>0.25</v>
      </c>
      <c r="F24" s="12" t="s">
        <v>30</v>
      </c>
      <c r="G24" s="12">
        <v>5</v>
      </c>
      <c r="H24" s="14">
        <f>G24/$C$22</f>
        <v>0.25</v>
      </c>
      <c r="J24" s="12" t="s">
        <v>30</v>
      </c>
      <c r="K24" s="12">
        <v>4</v>
      </c>
      <c r="L24" s="14">
        <f>K24/$K$22</f>
        <v>0.25</v>
      </c>
    </row>
    <row r="25" spans="2:12">
      <c r="B25" s="12" t="s">
        <v>31</v>
      </c>
      <c r="C25" s="12">
        <v>6</v>
      </c>
      <c r="D25" s="14">
        <f t="shared" ref="D25:D31" si="5">C25/$C$22</f>
        <v>0.3</v>
      </c>
      <c r="F25" s="12" t="s">
        <v>31</v>
      </c>
      <c r="G25" s="12">
        <v>6</v>
      </c>
      <c r="H25" s="14">
        <f t="shared" ref="H25:H31" si="6">G25/$C$22</f>
        <v>0.3</v>
      </c>
      <c r="J25" s="12" t="s">
        <v>31</v>
      </c>
      <c r="K25" s="12">
        <v>5</v>
      </c>
      <c r="L25" s="14">
        <f t="shared" ref="L25:L31" si="7">K25/$K$22</f>
        <v>0.3125</v>
      </c>
    </row>
    <row r="26" spans="2:12">
      <c r="B26" s="12" t="s">
        <v>32</v>
      </c>
      <c r="C26" s="12">
        <v>1</v>
      </c>
      <c r="D26" s="14">
        <f t="shared" si="5"/>
        <v>0.05</v>
      </c>
      <c r="F26" s="12" t="s">
        <v>32</v>
      </c>
      <c r="G26" s="12">
        <v>1</v>
      </c>
      <c r="H26" s="14">
        <f t="shared" si="6"/>
        <v>0.05</v>
      </c>
      <c r="J26" s="12" t="s">
        <v>32</v>
      </c>
      <c r="K26" s="12">
        <v>1</v>
      </c>
      <c r="L26" s="14">
        <f t="shared" si="7"/>
        <v>6.25E-2</v>
      </c>
    </row>
    <row r="27" spans="2:12">
      <c r="B27" s="12" t="s">
        <v>33</v>
      </c>
      <c r="C27" s="12">
        <v>0</v>
      </c>
      <c r="D27" s="14">
        <f t="shared" si="5"/>
        <v>0</v>
      </c>
      <c r="F27" s="12" t="s">
        <v>33</v>
      </c>
      <c r="G27" s="12">
        <v>0</v>
      </c>
      <c r="H27" s="14">
        <f t="shared" si="6"/>
        <v>0</v>
      </c>
      <c r="J27" s="12" t="s">
        <v>33</v>
      </c>
      <c r="K27" s="12">
        <v>0</v>
      </c>
      <c r="L27" s="14">
        <f t="shared" si="7"/>
        <v>0</v>
      </c>
    </row>
    <row r="28" spans="2:12">
      <c r="B28" s="12" t="s">
        <v>34</v>
      </c>
      <c r="C28" s="12">
        <v>2</v>
      </c>
      <c r="D28" s="14">
        <f t="shared" si="5"/>
        <v>0.1</v>
      </c>
      <c r="F28" s="12" t="s">
        <v>34</v>
      </c>
      <c r="G28" s="12">
        <v>2</v>
      </c>
      <c r="H28" s="14">
        <f t="shared" si="6"/>
        <v>0.1</v>
      </c>
      <c r="J28" s="12" t="s">
        <v>34</v>
      </c>
      <c r="K28" s="12">
        <v>1</v>
      </c>
      <c r="L28" s="14">
        <f t="shared" si="7"/>
        <v>6.25E-2</v>
      </c>
    </row>
    <row r="29" spans="2:12">
      <c r="B29" s="12" t="s">
        <v>35</v>
      </c>
      <c r="C29" s="12">
        <v>0</v>
      </c>
      <c r="D29" s="14">
        <f t="shared" si="5"/>
        <v>0</v>
      </c>
      <c r="F29" s="12" t="s">
        <v>35</v>
      </c>
      <c r="G29" s="12">
        <v>0</v>
      </c>
      <c r="H29" s="14">
        <f t="shared" si="6"/>
        <v>0</v>
      </c>
      <c r="J29" s="12" t="s">
        <v>35</v>
      </c>
      <c r="K29" s="12">
        <v>0</v>
      </c>
      <c r="L29" s="14">
        <f t="shared" si="7"/>
        <v>0</v>
      </c>
    </row>
    <row r="30" spans="2:12">
      <c r="B30" s="12" t="s">
        <v>36</v>
      </c>
      <c r="C30" s="12">
        <v>5</v>
      </c>
      <c r="D30" s="14">
        <f t="shared" si="5"/>
        <v>0.25</v>
      </c>
      <c r="F30" s="12" t="s">
        <v>36</v>
      </c>
      <c r="G30" s="12">
        <v>5</v>
      </c>
      <c r="H30" s="14">
        <f t="shared" si="6"/>
        <v>0.25</v>
      </c>
      <c r="J30" s="12" t="s">
        <v>36</v>
      </c>
      <c r="K30" s="12">
        <v>4</v>
      </c>
      <c r="L30" s="14">
        <f t="shared" si="7"/>
        <v>0.25</v>
      </c>
    </row>
    <row r="31" spans="2:12">
      <c r="B31" s="12" t="s">
        <v>37</v>
      </c>
      <c r="C31" s="12">
        <v>1</v>
      </c>
      <c r="D31" s="14">
        <f t="shared" si="5"/>
        <v>0.05</v>
      </c>
      <c r="F31" s="12" t="s">
        <v>37</v>
      </c>
      <c r="G31" s="12">
        <v>1</v>
      </c>
      <c r="H31" s="14">
        <f t="shared" si="6"/>
        <v>0.05</v>
      </c>
      <c r="J31" s="12" t="s">
        <v>37</v>
      </c>
      <c r="K31" s="12">
        <v>1</v>
      </c>
      <c r="L31" s="14">
        <f t="shared" si="7"/>
        <v>6.25E-2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"/>
  <sheetViews>
    <sheetView showGridLines="0" zoomScaleNormal="100" workbookViewId="0">
      <selection activeCell="B6" sqref="B6"/>
    </sheetView>
  </sheetViews>
  <sheetFormatPr defaultColWidth="9.140625" defaultRowHeight="15"/>
  <cols>
    <col min="1" max="1" width="1.7109375" style="1" customWidth="1"/>
    <col min="2" max="2" width="11.140625" style="2" customWidth="1"/>
    <col min="3" max="3" width="35.85546875" style="5" customWidth="1"/>
    <col min="4" max="5" width="11.28515625" style="2" customWidth="1"/>
    <col min="6" max="15" width="12" style="2" customWidth="1"/>
    <col min="16" max="17" width="13.140625" style="2" customWidth="1"/>
    <col min="18" max="16384" width="9.140625" style="1"/>
  </cols>
  <sheetData>
    <row r="1" spans="2:17" ht="18.75">
      <c r="B1" s="6" t="s">
        <v>49</v>
      </c>
    </row>
    <row r="2" spans="2:17" ht="18.75">
      <c r="B2" s="6" t="s">
        <v>2</v>
      </c>
    </row>
    <row r="3" spans="2:17" ht="15.75">
      <c r="B3" s="7" t="s">
        <v>0</v>
      </c>
      <c r="C3" s="3">
        <v>44180</v>
      </c>
    </row>
    <row r="5" spans="2:17" s="22" customFormat="1" ht="51" customHeight="1">
      <c r="B5" s="20" t="s">
        <v>40</v>
      </c>
      <c r="C5" s="20" t="s">
        <v>1</v>
      </c>
      <c r="D5" s="21" t="s">
        <v>41</v>
      </c>
      <c r="E5" s="21" t="s">
        <v>8</v>
      </c>
      <c r="F5" s="21" t="s">
        <v>42</v>
      </c>
      <c r="G5" s="21" t="s">
        <v>43</v>
      </c>
      <c r="H5" s="21" t="s">
        <v>3</v>
      </c>
      <c r="I5" s="21" t="s">
        <v>44</v>
      </c>
      <c r="J5" s="21" t="s">
        <v>45</v>
      </c>
      <c r="K5" s="21" t="s">
        <v>4</v>
      </c>
      <c r="L5" s="21" t="s">
        <v>50</v>
      </c>
      <c r="M5" s="21" t="s">
        <v>51</v>
      </c>
      <c r="N5" s="21" t="s">
        <v>52</v>
      </c>
      <c r="O5" s="21" t="s">
        <v>53</v>
      </c>
      <c r="P5" s="21" t="s">
        <v>46</v>
      </c>
      <c r="Q5" s="21" t="s">
        <v>47</v>
      </c>
    </row>
    <row r="6" spans="2:17" ht="21.75" customHeight="1">
      <c r="B6" s="24">
        <v>44180</v>
      </c>
      <c r="C6" s="10"/>
      <c r="D6" s="9"/>
      <c r="E6" s="9">
        <f>F6+G6</f>
        <v>1</v>
      </c>
      <c r="F6" s="9">
        <f>H6+I6+J6+K6</f>
        <v>1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11">
        <f>F6/E6</f>
        <v>1</v>
      </c>
      <c r="Q6" s="11">
        <f>H6/F6</f>
        <v>1</v>
      </c>
    </row>
    <row r="7" spans="2:17" s="4" customFormat="1" ht="21.75" customHeight="1">
      <c r="B7" s="31" t="s">
        <v>6</v>
      </c>
      <c r="C7" s="32"/>
      <c r="D7" s="8">
        <f t="shared" ref="D7:K7" si="0">SUM(D6:D6)</f>
        <v>0</v>
      </c>
      <c r="E7" s="8">
        <f t="shared" si="0"/>
        <v>1</v>
      </c>
      <c r="F7" s="8">
        <f t="shared" si="0"/>
        <v>1</v>
      </c>
      <c r="G7" s="8">
        <f t="shared" si="0"/>
        <v>0</v>
      </c>
      <c r="H7" s="8">
        <f t="shared" si="0"/>
        <v>1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/>
      <c r="M7" s="8"/>
      <c r="N7" s="8"/>
      <c r="O7" s="8"/>
      <c r="P7" s="23">
        <f>F7/E7</f>
        <v>1</v>
      </c>
      <c r="Q7" s="23">
        <f>H7/F7</f>
        <v>1</v>
      </c>
    </row>
  </sheetData>
  <mergeCells count="1">
    <mergeCell ref="B7:C7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8E80-4FCD-4F78-9763-E6EC9946ABF5}">
  <dimension ref="B1:Q7"/>
  <sheetViews>
    <sheetView showGridLines="0" zoomScaleNormal="100" workbookViewId="0">
      <selection activeCell="C9" sqref="C9"/>
    </sheetView>
  </sheetViews>
  <sheetFormatPr defaultColWidth="9.140625" defaultRowHeight="15"/>
  <cols>
    <col min="1" max="1" width="1.7109375" style="1" customWidth="1"/>
    <col min="2" max="2" width="11.140625" style="2" customWidth="1"/>
    <col min="3" max="3" width="35.85546875" style="5" customWidth="1"/>
    <col min="4" max="5" width="11.28515625" style="2" customWidth="1"/>
    <col min="6" max="15" width="12" style="2" customWidth="1"/>
    <col min="16" max="17" width="13.140625" style="2" customWidth="1"/>
    <col min="18" max="16384" width="9.140625" style="1"/>
  </cols>
  <sheetData>
    <row r="1" spans="2:17" ht="18.75">
      <c r="B1" s="6" t="s">
        <v>48</v>
      </c>
    </row>
    <row r="2" spans="2:17" ht="18.75">
      <c r="B2" s="6" t="s">
        <v>2</v>
      </c>
    </row>
    <row r="3" spans="2:17" ht="15.75">
      <c r="B3" s="7" t="s">
        <v>0</v>
      </c>
      <c r="C3" s="3">
        <v>44180</v>
      </c>
    </row>
    <row r="5" spans="2:17" s="22" customFormat="1" ht="51" customHeight="1">
      <c r="B5" s="25" t="s">
        <v>40</v>
      </c>
      <c r="C5" s="25" t="s">
        <v>1</v>
      </c>
      <c r="D5" s="26" t="s">
        <v>41</v>
      </c>
      <c r="E5" s="26" t="s">
        <v>8</v>
      </c>
      <c r="F5" s="26" t="s">
        <v>42</v>
      </c>
      <c r="G5" s="26" t="s">
        <v>43</v>
      </c>
      <c r="H5" s="26" t="s">
        <v>3</v>
      </c>
      <c r="I5" s="26" t="s">
        <v>44</v>
      </c>
      <c r="J5" s="26" t="s">
        <v>45</v>
      </c>
      <c r="K5" s="26" t="s">
        <v>4</v>
      </c>
      <c r="L5" s="26" t="s">
        <v>50</v>
      </c>
      <c r="M5" s="26" t="s">
        <v>51</v>
      </c>
      <c r="N5" s="26" t="s">
        <v>52</v>
      </c>
      <c r="O5" s="26" t="s">
        <v>53</v>
      </c>
      <c r="P5" s="26" t="s">
        <v>46</v>
      </c>
      <c r="Q5" s="26" t="s">
        <v>47</v>
      </c>
    </row>
    <row r="6" spans="2:17" ht="21.75" customHeight="1">
      <c r="B6" s="24">
        <v>44180</v>
      </c>
      <c r="C6" s="10"/>
      <c r="D6" s="9"/>
      <c r="E6" s="9">
        <f>F6+G6</f>
        <v>0</v>
      </c>
      <c r="F6" s="9">
        <f>H6+I6+J6+K6</f>
        <v>0</v>
      </c>
      <c r="G6" s="9">
        <f>L6+M6+N6+O6</f>
        <v>0</v>
      </c>
      <c r="H6" s="9"/>
      <c r="I6" s="9"/>
      <c r="J6" s="9"/>
      <c r="K6" s="9"/>
      <c r="L6" s="9"/>
      <c r="M6" s="9"/>
      <c r="N6" s="9"/>
      <c r="O6" s="9"/>
      <c r="P6" s="11" t="e">
        <f>F6/E6</f>
        <v>#DIV/0!</v>
      </c>
      <c r="Q6" s="11" t="e">
        <f>H6/F6</f>
        <v>#DIV/0!</v>
      </c>
    </row>
    <row r="7" spans="2:17" s="4" customFormat="1" ht="21.75" customHeight="1">
      <c r="B7" s="33" t="s">
        <v>6</v>
      </c>
      <c r="C7" s="34"/>
      <c r="D7" s="27">
        <f t="shared" ref="D7:K7" si="0">SUM(D6:D6)</f>
        <v>0</v>
      </c>
      <c r="E7" s="27">
        <f t="shared" si="0"/>
        <v>0</v>
      </c>
      <c r="F7" s="27">
        <f t="shared" si="0"/>
        <v>0</v>
      </c>
      <c r="G7" s="27">
        <f t="shared" si="0"/>
        <v>0</v>
      </c>
      <c r="H7" s="27">
        <f t="shared" si="0"/>
        <v>0</v>
      </c>
      <c r="I7" s="27">
        <f t="shared" si="0"/>
        <v>0</v>
      </c>
      <c r="J7" s="27">
        <f t="shared" si="0"/>
        <v>0</v>
      </c>
      <c r="K7" s="27">
        <f t="shared" si="0"/>
        <v>0</v>
      </c>
      <c r="L7" s="27"/>
      <c r="M7" s="27"/>
      <c r="N7" s="27"/>
      <c r="O7" s="27"/>
      <c r="P7" s="28" t="e">
        <f>F7/E7</f>
        <v>#DIV/0!</v>
      </c>
      <c r="Q7" s="28" t="e">
        <f>H7/F7</f>
        <v>#DIV/0!</v>
      </c>
    </row>
  </sheetData>
  <mergeCells count="1">
    <mergeCell ref="B7:C7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3770-BE41-4B19-BBDF-CDEC8CF2E976}">
  <dimension ref="B2:D55"/>
  <sheetViews>
    <sheetView showGridLines="0" workbookViewId="0">
      <selection activeCell="E9" sqref="E9"/>
    </sheetView>
  </sheetViews>
  <sheetFormatPr defaultRowHeight="15"/>
  <cols>
    <col min="1" max="1" width="5.28515625" customWidth="1"/>
    <col min="2" max="2" width="33.85546875" bestFit="1" customWidth="1"/>
    <col min="3" max="3" width="10.28515625" customWidth="1"/>
    <col min="4" max="4" width="11.28515625" customWidth="1"/>
  </cols>
  <sheetData>
    <row r="2" spans="2:4">
      <c r="B2" s="29" t="s">
        <v>55</v>
      </c>
      <c r="C2" s="29" t="s">
        <v>56</v>
      </c>
    </row>
    <row r="3" spans="2:4">
      <c r="B3" s="15" t="s">
        <v>22</v>
      </c>
      <c r="C3" s="15">
        <f>SUM(C4:C12)</f>
        <v>1</v>
      </c>
      <c r="D3" s="15"/>
    </row>
    <row r="4" spans="2:4">
      <c r="B4" s="30" t="s">
        <v>54</v>
      </c>
      <c r="C4" s="15">
        <v>1</v>
      </c>
      <c r="D4" s="14">
        <f>C4/$C$3</f>
        <v>1</v>
      </c>
    </row>
    <row r="5" spans="2:4">
      <c r="B5" s="12" t="s">
        <v>30</v>
      </c>
      <c r="C5" s="12">
        <v>0</v>
      </c>
      <c r="D5" s="14">
        <f>C5/$C$3</f>
        <v>0</v>
      </c>
    </row>
    <row r="6" spans="2:4">
      <c r="B6" s="12" t="s">
        <v>31</v>
      </c>
      <c r="C6" s="12">
        <v>0</v>
      </c>
      <c r="D6" s="14">
        <f t="shared" ref="D6:D12" si="0">C6/$C$3</f>
        <v>0</v>
      </c>
    </row>
    <row r="7" spans="2:4">
      <c r="B7" s="12" t="s">
        <v>32</v>
      </c>
      <c r="C7" s="12">
        <v>0</v>
      </c>
      <c r="D7" s="14">
        <f t="shared" si="0"/>
        <v>0</v>
      </c>
    </row>
    <row r="8" spans="2:4">
      <c r="B8" s="12" t="s">
        <v>33</v>
      </c>
      <c r="C8" s="12">
        <v>0</v>
      </c>
      <c r="D8" s="14">
        <f t="shared" si="0"/>
        <v>0</v>
      </c>
    </row>
    <row r="9" spans="2:4">
      <c r="B9" s="12" t="s">
        <v>34</v>
      </c>
      <c r="C9" s="12">
        <v>0</v>
      </c>
      <c r="D9" s="14">
        <f t="shared" si="0"/>
        <v>0</v>
      </c>
    </row>
    <row r="10" spans="2:4">
      <c r="B10" s="12" t="s">
        <v>35</v>
      </c>
      <c r="C10" s="12">
        <v>0</v>
      </c>
      <c r="D10" s="14">
        <f t="shared" si="0"/>
        <v>0</v>
      </c>
    </row>
    <row r="11" spans="2:4">
      <c r="B11" s="12" t="s">
        <v>36</v>
      </c>
      <c r="C11" s="12">
        <v>0</v>
      </c>
      <c r="D11" s="14">
        <f t="shared" si="0"/>
        <v>0</v>
      </c>
    </row>
    <row r="12" spans="2:4">
      <c r="B12" s="12" t="s">
        <v>37</v>
      </c>
      <c r="C12" s="12">
        <v>0</v>
      </c>
      <c r="D12" s="14">
        <f t="shared" si="0"/>
        <v>0</v>
      </c>
    </row>
    <row r="35" spans="2:4">
      <c r="B35" s="29"/>
      <c r="C35" s="29"/>
    </row>
    <row r="36" spans="2:4">
      <c r="B36" s="15"/>
      <c r="C36" s="15"/>
      <c r="D36" s="15"/>
    </row>
    <row r="37" spans="2:4">
      <c r="B37" s="12"/>
      <c r="C37" s="12"/>
      <c r="D37" s="14"/>
    </row>
    <row r="38" spans="2:4">
      <c r="B38" s="12"/>
      <c r="C38" s="12"/>
      <c r="D38" s="14"/>
    </row>
    <row r="39" spans="2:4">
      <c r="B39" s="12"/>
      <c r="C39" s="12"/>
      <c r="D39" s="14"/>
    </row>
    <row r="40" spans="2:4">
      <c r="B40" s="12"/>
      <c r="C40" s="12"/>
      <c r="D40" s="14"/>
    </row>
    <row r="41" spans="2:4">
      <c r="B41" s="12"/>
      <c r="C41" s="12"/>
      <c r="D41" s="14"/>
    </row>
    <row r="42" spans="2:4">
      <c r="B42" s="12"/>
      <c r="C42" s="12"/>
      <c r="D42" s="14"/>
    </row>
    <row r="43" spans="2:4">
      <c r="B43" s="12"/>
      <c r="C43" s="12"/>
      <c r="D43" s="14"/>
    </row>
    <row r="44" spans="2:4">
      <c r="B44" s="12"/>
      <c r="C44" s="12"/>
      <c r="D44" s="14"/>
    </row>
    <row r="46" spans="2:4">
      <c r="B46" s="29"/>
      <c r="C46" s="29"/>
    </row>
    <row r="47" spans="2:4">
      <c r="B47" s="15"/>
      <c r="C47" s="15"/>
      <c r="D47" s="15"/>
    </row>
    <row r="48" spans="2:4">
      <c r="B48" s="12"/>
      <c r="C48" s="12"/>
      <c r="D48" s="14"/>
    </row>
    <row r="49" spans="2:4">
      <c r="B49" s="12"/>
      <c r="C49" s="12"/>
      <c r="D49" s="14"/>
    </row>
    <row r="50" spans="2:4">
      <c r="B50" s="12"/>
      <c r="C50" s="12"/>
      <c r="D50" s="14"/>
    </row>
    <row r="51" spans="2:4">
      <c r="B51" s="12"/>
      <c r="C51" s="12"/>
      <c r="D51" s="14"/>
    </row>
    <row r="52" spans="2:4">
      <c r="B52" s="12"/>
      <c r="C52" s="12"/>
      <c r="D52" s="14"/>
    </row>
    <row r="53" spans="2:4">
      <c r="B53" s="12"/>
      <c r="C53" s="12"/>
      <c r="D53" s="14"/>
    </row>
    <row r="54" spans="2:4">
      <c r="B54" s="12"/>
      <c r="C54" s="12"/>
      <c r="D54" s="14"/>
    </row>
    <row r="55" spans="2:4">
      <c r="B55" s="12"/>
      <c r="C55" s="12"/>
      <c r="D5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Summary_Data Reguler</vt:lpstr>
      <vt:lpstr>Summary_Data Sales Trigger</vt:lpstr>
      <vt:lpstr>Detail_DTD</vt:lpstr>
      <vt:lpstr>Detail_YTD</vt:lpstr>
      <vt:lpstr>Nasabah Tidak Tertarik Per TSO</vt:lpstr>
    </vt:vector>
  </TitlesOfParts>
  <Company>PT Bank Muamalat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Nejjum</dc:creator>
  <cp:lastModifiedBy>nikita</cp:lastModifiedBy>
  <dcterms:created xsi:type="dcterms:W3CDTF">2020-09-24T11:13:08Z</dcterms:created>
  <dcterms:modified xsi:type="dcterms:W3CDTF">2020-12-19T09:30:19Z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