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5360" windowHeight="13284" tabRatio="500"/>
  </bookViews>
  <sheets>
    <sheet name="Sheet1" sheetId="1" r:id="rId1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30" i="1" l="1"/>
  <c r="M29" i="1"/>
  <c r="M28" i="1"/>
  <c r="M27" i="1"/>
  <c r="N31" i="1" l="1"/>
  <c r="M31" i="1" l="1"/>
  <c r="L30" i="1"/>
  <c r="N30" i="1" s="1"/>
  <c r="L29" i="1"/>
  <c r="N29" i="1" s="1"/>
  <c r="N28" i="1"/>
  <c r="N27" i="1"/>
  <c r="N23" i="1"/>
  <c r="M23" i="1"/>
  <c r="N22" i="1"/>
  <c r="M22" i="1"/>
  <c r="L19" i="1"/>
  <c r="M19" i="1" s="1"/>
  <c r="L18" i="1"/>
  <c r="M18" i="1" s="1"/>
  <c r="L17" i="1"/>
  <c r="N17" i="1" s="1"/>
  <c r="N16" i="1"/>
  <c r="M16" i="1"/>
  <c r="N15" i="1"/>
  <c r="M15" i="1"/>
  <c r="N14" i="1"/>
  <c r="M14" i="1"/>
  <c r="N13" i="1"/>
  <c r="M13" i="1"/>
  <c r="N19" i="1" l="1"/>
  <c r="L20" i="1"/>
  <c r="L21" i="1" s="1"/>
  <c r="N21" i="1"/>
  <c r="M21" i="1"/>
  <c r="M17" i="1"/>
  <c r="N18" i="1"/>
  <c r="M20" i="1" l="1"/>
  <c r="N20" i="1"/>
</calcChain>
</file>

<file path=xl/sharedStrings.xml><?xml version="1.0" encoding="utf-8"?>
<sst xmlns="http://schemas.openxmlformats.org/spreadsheetml/2006/main" count="293" uniqueCount="50">
  <si>
    <t>Compact_2012</t>
  </si>
  <si>
    <t>Messungen mit preamplifier_noise_2020</t>
  </si>
  <si>
    <t>Comment</t>
  </si>
  <si>
    <t>TABLE</t>
  </si>
  <si>
    <t>Qualification</t>
  </si>
  <si>
    <t>PythonFunction</t>
  </si>
  <si>
    <t>MeasurementType</t>
  </si>
  <si>
    <t>OutputLevel</t>
  </si>
  <si>
    <t>Filter</t>
  </si>
  <si>
    <t>Short</t>
  </si>
  <si>
    <t>-</t>
  </si>
  <si>
    <t>Unit</t>
  </si>
  <si>
    <t>UnitRange</t>
  </si>
  <si>
    <t>limit_min</t>
  </si>
  <si>
    <t>limit_max</t>
  </si>
  <si>
    <t>lower</t>
  </si>
  <si>
    <t>upper</t>
  </si>
  <si>
    <t>DA</t>
  </si>
  <si>
    <t>MINUS/PLUS</t>
  </si>
  <si>
    <t>FilterDA_DIRECT</t>
  </si>
  <si>
    <t>TRUE</t>
  </si>
  <si>
    <t>HV</t>
  </si>
  <si>
    <t>ZERO</t>
  </si>
  <si>
    <t>FilterDA_OUT</t>
  </si>
  <si>
    <t>FALSE</t>
  </si>
  <si>
    <t>SUPPLY</t>
  </si>
  <si>
    <t>FilterHV_OUT_DIR</t>
  </si>
  <si>
    <t>FilterHV_OUT_FIL</t>
  </si>
  <si>
    <t>DC soll</t>
  </si>
  <si>
    <t>DC_voltage</t>
  </si>
  <si>
    <t>tolerance</t>
  </si>
  <si>
    <t>V</t>
  </si>
  <si>
    <t>qual_voltage</t>
  </si>
  <si>
    <t>PLUS</t>
  </si>
  <si>
    <t>MINUS</t>
  </si>
  <si>
    <t>increased due to 10 MOhm input resistance of HP34401</t>
  </si>
  <si>
    <t>typ</t>
  </si>
  <si>
    <t>qual_flickernoise</t>
  </si>
  <si>
    <t>Vrms</t>
  </si>
  <si>
    <t>Flickernoise from preamplifier_noise_2020</t>
  </si>
  <si>
    <t>qual_band_LSD</t>
  </si>
  <si>
    <t>V/sqrt(Hz)</t>
  </si>
  <si>
    <t>Hz</t>
  </si>
  <si>
    <t>50 Hz mains</t>
  </si>
  <si>
    <t>Step size</t>
  </si>
  <si>
    <t>dt=0.1s</t>
  </si>
  <si>
    <t>above</t>
  </si>
  <si>
    <t>qual_step_size</t>
  </si>
  <si>
    <t>1/s</t>
  </si>
  <si>
    <t>step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</si>
</sst>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E-0"/>
    <numFmt numFmtId="165" formatCode="0.0000E-0"/>
  </numFmts>
  <fonts count="3">
    <font>
      <sz val="10"/>
      <name val="Arial"/>
      <family val="2"/>
      <charset val="1"/>
    </font>
    <font>
      <b/>
      <sz val="10"/>
      <color rgb="FF9999FF"/>
      <name val="Arial1"/>
      <charset val="1"/>
    </font>
    <font>
      <sz val="10"/>
      <color rgb="FF000000"/>
      <name val="Arial1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3">
    <border>
      <left/>
      <right/>
      <top/>
      <bottom/>
      <diagonal/>
    </border>
    <border>
      <left style="thin">
        <color rgb="FF9999FF"/>
      </left>
      <right style="thin">
        <color rgb="FF9999FF"/>
      </right>
      <top style="thin">
        <color rgb="FF9999FF"/>
      </top>
      <bottom style="thin">
        <color rgb="FF9999FF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</borders>
  <cellStyleXfs count="3">
    <xf numFmtId="0" fontId="0" fillId="0" borderId="0"/>
    <xf numFmtId="0" fontId="1" fillId="2" borderId="1">
      <alignment vertical="top" wrapText="1"/>
    </xf>
    <xf numFmtId="0" fontId="2" fillId="2" borderId="2">
      <alignment horizontal="center" vertical="top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Font="1"/>
    <xf numFmtId="0" fontId="1" fillId="2" borderId="1" xfId="1" applyFont="1" applyAlignment="1">
      <alignment vertical="center"/>
    </xf>
    <xf numFmtId="0" fontId="1" fillId="2" borderId="1" xfId="1" applyFont="1" applyAlignment="1">
      <alignment horizontal="center" vertical="center"/>
    </xf>
    <xf numFmtId="0" fontId="1" fillId="2" borderId="1" xfId="1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wrapText="1"/>
    </xf>
    <xf numFmtId="165" fontId="0" fillId="0" borderId="0" xfId="0" applyNumberFormat="1" applyAlignment="1">
      <alignment horizontal="right"/>
    </xf>
    <xf numFmtId="0" fontId="0" fillId="0" borderId="0" xfId="0" applyFont="1"/>
  </cellXfs>
  <cellStyles count="3">
    <cellStyle name="Datatable-Left" xfId="1"/>
    <cellStyle name="Datatable-Top" xfId="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Normal="100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M52" sqref="M52"/>
    </sheetView>
  </sheetViews>
  <sheetFormatPr baseColWidth="10" defaultColWidth="11.5546875" defaultRowHeight="13.2"/>
  <cols>
    <col min="1" max="1" width="14" customWidth="1"/>
    <col min="2" max="2" width="17.6640625" customWidth="1"/>
    <col min="3" max="3" width="17.109375" customWidth="1"/>
    <col min="4" max="4" width="26.5546875" customWidth="1"/>
    <col min="5" max="5" width="17.5546875" customWidth="1"/>
    <col min="6" max="6" width="20" customWidth="1"/>
    <col min="7" max="7" width="11.5546875" style="1"/>
    <col min="9" max="9" width="23.21875" style="1" customWidth="1"/>
    <col min="10" max="10" width="15.21875" style="1" customWidth="1"/>
    <col min="11" max="11" width="15.21875" style="2" customWidth="1"/>
    <col min="12" max="12" width="15.21875" style="3" customWidth="1"/>
    <col min="13" max="13" width="17.77734375" style="3" customWidth="1"/>
    <col min="14" max="16" width="11.5546875" style="3"/>
  </cols>
  <sheetData>
    <row r="1" spans="1:17">
      <c r="A1" t="s">
        <v>0</v>
      </c>
      <c r="B1" t="s">
        <v>1</v>
      </c>
    </row>
    <row r="2" spans="1:17">
      <c r="N2" s="2"/>
      <c r="O2" s="2"/>
      <c r="P2" s="2"/>
      <c r="Q2" s="4" t="s">
        <v>2</v>
      </c>
    </row>
    <row r="3" spans="1:17" s="8" customFormat="1">
      <c r="A3" s="5" t="s">
        <v>3</v>
      </c>
      <c r="B3" s="5" t="s">
        <v>4</v>
      </c>
      <c r="C3" s="5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10</v>
      </c>
      <c r="L3" s="6" t="s">
        <v>10</v>
      </c>
      <c r="M3" s="7" t="s">
        <v>13</v>
      </c>
      <c r="N3" s="7" t="s">
        <v>14</v>
      </c>
      <c r="O3" s="7" t="s">
        <v>15</v>
      </c>
      <c r="P3" s="7" t="s">
        <v>16</v>
      </c>
      <c r="Q3" s="5" t="s">
        <v>10</v>
      </c>
    </row>
    <row r="4" spans="1:17">
      <c r="A4" s="5" t="s">
        <v>10</v>
      </c>
      <c r="D4" s="1"/>
      <c r="E4" s="1"/>
      <c r="F4" s="1"/>
      <c r="H4" s="1"/>
      <c r="L4" s="2"/>
      <c r="O4" s="2"/>
      <c r="P4" s="2"/>
    </row>
    <row r="5" spans="1:17">
      <c r="A5" s="5" t="s">
        <v>10</v>
      </c>
      <c r="C5" t="s">
        <v>2</v>
      </c>
      <c r="D5" t="s">
        <v>17</v>
      </c>
      <c r="E5" t="s">
        <v>18</v>
      </c>
      <c r="F5" t="s">
        <v>19</v>
      </c>
      <c r="G5" s="1" t="s">
        <v>20</v>
      </c>
      <c r="L5" s="2"/>
      <c r="O5" s="2"/>
      <c r="P5" s="2"/>
    </row>
    <row r="6" spans="1:17">
      <c r="A6" s="5" t="s">
        <v>10</v>
      </c>
      <c r="C6" t="s">
        <v>2</v>
      </c>
      <c r="D6" t="s">
        <v>21</v>
      </c>
      <c r="E6" t="s">
        <v>22</v>
      </c>
      <c r="F6" t="s">
        <v>23</v>
      </c>
      <c r="G6" s="1" t="s">
        <v>24</v>
      </c>
      <c r="L6" s="2"/>
    </row>
    <row r="7" spans="1:17">
      <c r="A7" s="5" t="s">
        <v>10</v>
      </c>
      <c r="C7" t="s">
        <v>2</v>
      </c>
      <c r="D7" t="s">
        <v>25</v>
      </c>
      <c r="F7" t="s">
        <v>26</v>
      </c>
    </row>
    <row r="8" spans="1:17">
      <c r="A8" s="5" t="s">
        <v>10</v>
      </c>
      <c r="C8" t="s">
        <v>2</v>
      </c>
      <c r="F8" t="s">
        <v>27</v>
      </c>
    </row>
    <row r="9" spans="1:17">
      <c r="A9" s="5" t="s">
        <v>10</v>
      </c>
      <c r="K9" s="2" t="s">
        <v>28</v>
      </c>
      <c r="L9" s="2" t="s">
        <v>29</v>
      </c>
    </row>
    <row r="10" spans="1:17">
      <c r="A10" s="5" t="s">
        <v>10</v>
      </c>
      <c r="L10" s="2" t="s">
        <v>30</v>
      </c>
    </row>
    <row r="11" spans="1:17">
      <c r="A11" s="5" t="s">
        <v>10</v>
      </c>
      <c r="L11" s="2" t="s">
        <v>31</v>
      </c>
    </row>
    <row r="12" spans="1:17">
      <c r="A12" s="5" t="s">
        <v>10</v>
      </c>
    </row>
    <row r="13" spans="1:17">
      <c r="A13" s="5" t="s">
        <v>3</v>
      </c>
      <c r="C13" s="9" t="s">
        <v>32</v>
      </c>
      <c r="G13" s="1" t="s">
        <v>20</v>
      </c>
      <c r="I13" s="1" t="s">
        <v>31</v>
      </c>
      <c r="K13" s="2">
        <v>0</v>
      </c>
      <c r="L13" s="3">
        <v>1.0000000000000001E-5</v>
      </c>
      <c r="M13" s="10">
        <f t="shared" ref="M13:M23" si="0">K13-L13</f>
        <v>-1.0000000000000001E-5</v>
      </c>
      <c r="N13" s="10">
        <f t="shared" ref="N13:N23" si="1">L13+K13</f>
        <v>1.0000000000000001E-5</v>
      </c>
    </row>
    <row r="14" spans="1:17">
      <c r="A14" s="5" t="s">
        <v>3</v>
      </c>
      <c r="C14" s="9" t="s">
        <v>32</v>
      </c>
      <c r="D14" t="s">
        <v>17</v>
      </c>
      <c r="E14" t="s">
        <v>22</v>
      </c>
      <c r="G14" s="1" t="s">
        <v>24</v>
      </c>
      <c r="I14" s="1" t="s">
        <v>31</v>
      </c>
      <c r="K14" s="2">
        <v>0</v>
      </c>
      <c r="L14" s="3">
        <v>2.0000000000000001E-4</v>
      </c>
      <c r="M14" s="10">
        <f t="shared" si="0"/>
        <v>-2.0000000000000001E-4</v>
      </c>
      <c r="N14" s="10">
        <f t="shared" si="1"/>
        <v>2.0000000000000001E-4</v>
      </c>
    </row>
    <row r="15" spans="1:17">
      <c r="A15" s="5" t="s">
        <v>3</v>
      </c>
      <c r="C15" s="9" t="s">
        <v>32</v>
      </c>
      <c r="D15" t="s">
        <v>17</v>
      </c>
      <c r="E15" t="s">
        <v>33</v>
      </c>
      <c r="G15" s="1" t="s">
        <v>24</v>
      </c>
      <c r="I15" s="1" t="s">
        <v>31</v>
      </c>
      <c r="K15" s="2">
        <v>10</v>
      </c>
      <c r="L15" s="3">
        <v>5.0000000000000001E-3</v>
      </c>
      <c r="M15" s="10">
        <f t="shared" si="0"/>
        <v>9.9949999999999992</v>
      </c>
      <c r="N15" s="10">
        <f t="shared" si="1"/>
        <v>10.005000000000001</v>
      </c>
    </row>
    <row r="16" spans="1:17" s="11" customFormat="1">
      <c r="A16" s="5" t="s">
        <v>3</v>
      </c>
      <c r="B16"/>
      <c r="C16" s="9" t="s">
        <v>32</v>
      </c>
      <c r="D16" s="11" t="s">
        <v>17</v>
      </c>
      <c r="E16" s="11" t="s">
        <v>34</v>
      </c>
      <c r="G16" s="1" t="s">
        <v>24</v>
      </c>
      <c r="I16" s="1" t="s">
        <v>31</v>
      </c>
      <c r="J16" s="1"/>
      <c r="K16" s="2">
        <v>-10</v>
      </c>
      <c r="L16" s="3">
        <v>5.0000000000000001E-3</v>
      </c>
      <c r="M16" s="10">
        <f t="shared" si="0"/>
        <v>-10.005000000000001</v>
      </c>
      <c r="N16" s="10">
        <f t="shared" si="1"/>
        <v>-9.9949999999999992</v>
      </c>
      <c r="O16" s="3"/>
      <c r="P16" s="3"/>
    </row>
    <row r="17" spans="1:17">
      <c r="A17" s="5" t="s">
        <v>3</v>
      </c>
      <c r="C17" s="9" t="s">
        <v>32</v>
      </c>
      <c r="D17" t="s">
        <v>21</v>
      </c>
      <c r="E17" t="s">
        <v>22</v>
      </c>
      <c r="G17" s="1" t="s">
        <v>24</v>
      </c>
      <c r="I17" s="1" t="s">
        <v>31</v>
      </c>
      <c r="K17" s="2">
        <v>0</v>
      </c>
      <c r="L17" s="3">
        <f>10*L14</f>
        <v>2E-3</v>
      </c>
      <c r="M17" s="10">
        <f t="shared" si="0"/>
        <v>-2E-3</v>
      </c>
      <c r="N17" s="10">
        <f t="shared" si="1"/>
        <v>2E-3</v>
      </c>
    </row>
    <row r="18" spans="1:17">
      <c r="A18" s="5" t="s">
        <v>3</v>
      </c>
      <c r="C18" s="9" t="s">
        <v>32</v>
      </c>
      <c r="D18" t="s">
        <v>21</v>
      </c>
      <c r="E18" t="s">
        <v>33</v>
      </c>
      <c r="F18" t="s">
        <v>26</v>
      </c>
      <c r="G18" s="1" t="s">
        <v>24</v>
      </c>
      <c r="I18" s="1" t="s">
        <v>31</v>
      </c>
      <c r="K18" s="2">
        <v>100</v>
      </c>
      <c r="L18" s="3">
        <f>10*L15</f>
        <v>0.05</v>
      </c>
      <c r="M18" s="10">
        <f t="shared" si="0"/>
        <v>99.95</v>
      </c>
      <c r="N18" s="10">
        <f t="shared" si="1"/>
        <v>100.05</v>
      </c>
    </row>
    <row r="19" spans="1:17" s="11" customFormat="1">
      <c r="A19" s="5" t="s">
        <v>3</v>
      </c>
      <c r="B19"/>
      <c r="C19" s="9" t="s">
        <v>32</v>
      </c>
      <c r="D19" s="11" t="s">
        <v>21</v>
      </c>
      <c r="E19" s="11" t="s">
        <v>34</v>
      </c>
      <c r="F19" s="11" t="s">
        <v>26</v>
      </c>
      <c r="G19" s="1" t="s">
        <v>24</v>
      </c>
      <c r="I19" s="1" t="s">
        <v>31</v>
      </c>
      <c r="J19" s="1"/>
      <c r="K19" s="2">
        <v>-100</v>
      </c>
      <c r="L19" s="3">
        <f>10*L16</f>
        <v>0.05</v>
      </c>
      <c r="M19" s="10">
        <f t="shared" si="0"/>
        <v>-100.05</v>
      </c>
      <c r="N19" s="10">
        <f t="shared" si="1"/>
        <v>-99.95</v>
      </c>
      <c r="O19" s="3"/>
      <c r="P19" s="3"/>
    </row>
    <row r="20" spans="1:17">
      <c r="A20" s="5" t="s">
        <v>3</v>
      </c>
      <c r="C20" s="9" t="s">
        <v>32</v>
      </c>
      <c r="D20" t="s">
        <v>21</v>
      </c>
      <c r="E20" t="s">
        <v>33</v>
      </c>
      <c r="F20" t="s">
        <v>27</v>
      </c>
      <c r="G20" s="1" t="s">
        <v>24</v>
      </c>
      <c r="I20" s="1" t="s">
        <v>31</v>
      </c>
      <c r="K20" s="2">
        <v>100</v>
      </c>
      <c r="L20" s="3">
        <f>L19+100/10000000*4700</f>
        <v>9.7000000000000003E-2</v>
      </c>
      <c r="M20" s="10">
        <f t="shared" si="0"/>
        <v>99.903000000000006</v>
      </c>
      <c r="N20" s="10">
        <f t="shared" si="1"/>
        <v>100.09699999999999</v>
      </c>
      <c r="Q20" t="s">
        <v>35</v>
      </c>
    </row>
    <row r="21" spans="1:17" s="11" customFormat="1">
      <c r="A21" s="5" t="s">
        <v>3</v>
      </c>
      <c r="B21"/>
      <c r="C21" s="9" t="s">
        <v>32</v>
      </c>
      <c r="D21" s="11" t="s">
        <v>21</v>
      </c>
      <c r="E21" s="11" t="s">
        <v>34</v>
      </c>
      <c r="F21" s="11" t="s">
        <v>27</v>
      </c>
      <c r="G21" s="1" t="s">
        <v>24</v>
      </c>
      <c r="I21" s="1" t="s">
        <v>31</v>
      </c>
      <c r="J21" s="1"/>
      <c r="K21" s="2">
        <v>-100</v>
      </c>
      <c r="L21" s="3">
        <f>L20+100/10000000*4700</f>
        <v>0.14400000000000002</v>
      </c>
      <c r="M21" s="10">
        <f t="shared" si="0"/>
        <v>-100.14400000000001</v>
      </c>
      <c r="N21" s="10">
        <f t="shared" si="1"/>
        <v>-99.855999999999995</v>
      </c>
      <c r="O21" s="3"/>
      <c r="P21" s="3"/>
      <c r="Q21" s="11" t="s">
        <v>35</v>
      </c>
    </row>
    <row r="22" spans="1:17">
      <c r="A22" s="5" t="s">
        <v>3</v>
      </c>
      <c r="C22" s="9" t="s">
        <v>32</v>
      </c>
      <c r="D22" t="s">
        <v>25</v>
      </c>
      <c r="E22" t="s">
        <v>33</v>
      </c>
      <c r="G22" s="1" t="s">
        <v>24</v>
      </c>
      <c r="I22" s="1" t="s">
        <v>31</v>
      </c>
      <c r="K22" s="2">
        <v>14</v>
      </c>
      <c r="L22" s="3">
        <v>0.4</v>
      </c>
      <c r="M22" s="10">
        <f t="shared" si="0"/>
        <v>13.6</v>
      </c>
      <c r="N22" s="10">
        <f t="shared" si="1"/>
        <v>14.4</v>
      </c>
    </row>
    <row r="23" spans="1:17" s="11" customFormat="1">
      <c r="A23" s="5" t="s">
        <v>3</v>
      </c>
      <c r="B23"/>
      <c r="C23" s="9" t="s">
        <v>32</v>
      </c>
      <c r="D23" s="11" t="s">
        <v>25</v>
      </c>
      <c r="E23" s="11" t="s">
        <v>34</v>
      </c>
      <c r="G23" s="1" t="s">
        <v>24</v>
      </c>
      <c r="I23" s="1" t="s">
        <v>31</v>
      </c>
      <c r="J23" s="1"/>
      <c r="K23" s="2">
        <v>-14</v>
      </c>
      <c r="L23" s="3">
        <v>0.4</v>
      </c>
      <c r="M23" s="10">
        <f t="shared" si="0"/>
        <v>-14.4</v>
      </c>
      <c r="N23" s="10">
        <f t="shared" si="1"/>
        <v>-13.6</v>
      </c>
      <c r="O23" s="3"/>
      <c r="P23" s="3"/>
    </row>
    <row r="24" spans="1:17">
      <c r="A24" s="5" t="s">
        <v>10</v>
      </c>
    </row>
    <row r="25" spans="1:17">
      <c r="A25" s="5" t="s">
        <v>10</v>
      </c>
      <c r="L25" s="3" t="s">
        <v>36</v>
      </c>
    </row>
    <row r="26" spans="1:17">
      <c r="A26" s="5" t="s">
        <v>3</v>
      </c>
      <c r="C26" s="9" t="s">
        <v>37</v>
      </c>
      <c r="G26" s="1" t="s">
        <v>20</v>
      </c>
      <c r="I26" s="1" t="s">
        <v>38</v>
      </c>
      <c r="L26" s="3">
        <v>2.9999999999999997E-8</v>
      </c>
      <c r="M26" s="3">
        <v>1.4999999999999999E-8</v>
      </c>
      <c r="N26" s="3">
        <v>9.9999999999999995E-8</v>
      </c>
      <c r="Q26" t="s">
        <v>39</v>
      </c>
    </row>
    <row r="27" spans="1:17">
      <c r="A27" s="5" t="s">
        <v>3</v>
      </c>
      <c r="C27" s="9" t="s">
        <v>37</v>
      </c>
      <c r="D27" t="s">
        <v>17</v>
      </c>
      <c r="E27" t="s">
        <v>22</v>
      </c>
      <c r="G27" s="1" t="s">
        <v>24</v>
      </c>
      <c r="I27" s="1" t="s">
        <v>38</v>
      </c>
      <c r="L27" s="3">
        <v>4.9999999999999998E-8</v>
      </c>
      <c r="M27" s="3">
        <f>0.5*L27</f>
        <v>2.4999999999999999E-8</v>
      </c>
      <c r="N27" s="3">
        <f>1.4*L27</f>
        <v>6.9999999999999992E-8</v>
      </c>
    </row>
    <row r="28" spans="1:17">
      <c r="A28" s="5" t="s">
        <v>3</v>
      </c>
      <c r="C28" s="9" t="s">
        <v>37</v>
      </c>
      <c r="D28" t="s">
        <v>17</v>
      </c>
      <c r="E28" t="s">
        <v>18</v>
      </c>
      <c r="G28" s="1" t="s">
        <v>24</v>
      </c>
      <c r="I28" s="1" t="s">
        <v>38</v>
      </c>
      <c r="L28" s="3">
        <v>1.4999999999999999E-7</v>
      </c>
      <c r="M28" s="3">
        <f t="shared" ref="M28:M30" si="2">0.5*L28</f>
        <v>7.4999999999999997E-8</v>
      </c>
      <c r="N28" s="3">
        <f>1.4*L28</f>
        <v>2.0999999999999997E-7</v>
      </c>
    </row>
    <row r="29" spans="1:17">
      <c r="A29" s="5" t="s">
        <v>3</v>
      </c>
      <c r="C29" s="9" t="s">
        <v>37</v>
      </c>
      <c r="D29" t="s">
        <v>21</v>
      </c>
      <c r="E29" t="s">
        <v>22</v>
      </c>
      <c r="G29" s="1" t="s">
        <v>24</v>
      </c>
      <c r="I29" s="1" t="s">
        <v>38</v>
      </c>
      <c r="L29" s="3">
        <f>10*L27</f>
        <v>4.9999999999999998E-7</v>
      </c>
      <c r="M29" s="3">
        <f t="shared" si="2"/>
        <v>2.4999999999999999E-7</v>
      </c>
      <c r="N29" s="3">
        <f>1.4*L29</f>
        <v>6.9999999999999997E-7</v>
      </c>
    </row>
    <row r="30" spans="1:17">
      <c r="A30" s="5" t="s">
        <v>3</v>
      </c>
      <c r="C30" s="9" t="s">
        <v>37</v>
      </c>
      <c r="D30" t="s">
        <v>21</v>
      </c>
      <c r="E30" t="s">
        <v>18</v>
      </c>
      <c r="G30" s="1" t="s">
        <v>24</v>
      </c>
      <c r="I30" s="1" t="s">
        <v>38</v>
      </c>
      <c r="L30" s="3">
        <f>10*L28</f>
        <v>1.5E-6</v>
      </c>
      <c r="M30" s="3">
        <f t="shared" si="2"/>
        <v>7.5000000000000002E-7</v>
      </c>
      <c r="N30" s="3">
        <f>1.4*L30</f>
        <v>2.0999999999999998E-6</v>
      </c>
    </row>
    <row r="31" spans="1:17">
      <c r="A31" s="5" t="s">
        <v>3</v>
      </c>
      <c r="C31" s="9" t="s">
        <v>37</v>
      </c>
      <c r="D31" t="s">
        <v>25</v>
      </c>
      <c r="E31" t="s">
        <v>18</v>
      </c>
      <c r="G31" s="1" t="s">
        <v>24</v>
      </c>
      <c r="I31" s="1" t="s">
        <v>38</v>
      </c>
      <c r="L31" s="3">
        <v>1.5999999999999999E-5</v>
      </c>
      <c r="M31" s="3">
        <f>L31/2</f>
        <v>7.9999999999999996E-6</v>
      </c>
      <c r="N31" s="3">
        <f>2*L31</f>
        <v>3.1999999999999999E-5</v>
      </c>
    </row>
    <row r="32" spans="1:17">
      <c r="A32" s="5" t="s">
        <v>10</v>
      </c>
      <c r="L32" s="2"/>
    </row>
    <row r="33" spans="1:17">
      <c r="A33" s="5" t="s">
        <v>3</v>
      </c>
      <c r="C33" s="9" t="s">
        <v>40</v>
      </c>
      <c r="G33" s="1" t="s">
        <v>20</v>
      </c>
      <c r="I33" s="1" t="s">
        <v>41</v>
      </c>
      <c r="J33" s="1" t="s">
        <v>42</v>
      </c>
      <c r="L33" s="2"/>
      <c r="M33" s="2">
        <v>0</v>
      </c>
      <c r="N33" s="3">
        <v>6.9999999999999998E-9</v>
      </c>
      <c r="O33" s="3">
        <v>9.9</v>
      </c>
      <c r="P33" s="3">
        <v>40</v>
      </c>
    </row>
    <row r="34" spans="1:17">
      <c r="A34" s="5" t="s">
        <v>3</v>
      </c>
      <c r="C34" s="9" t="s">
        <v>40</v>
      </c>
      <c r="G34" s="1" t="s">
        <v>20</v>
      </c>
      <c r="I34" s="1" t="s">
        <v>41</v>
      </c>
      <c r="J34" s="1" t="s">
        <v>42</v>
      </c>
      <c r="L34" s="2"/>
      <c r="M34" s="2">
        <v>0</v>
      </c>
      <c r="N34" s="3">
        <v>6E-9</v>
      </c>
      <c r="O34" s="3">
        <v>990</v>
      </c>
      <c r="P34" s="3">
        <v>110000</v>
      </c>
    </row>
    <row r="35" spans="1:17">
      <c r="A35" s="5" t="s">
        <v>3</v>
      </c>
      <c r="C35" s="9" t="s">
        <v>40</v>
      </c>
      <c r="G35" s="1" t="s">
        <v>20</v>
      </c>
      <c r="I35" s="1" t="s">
        <v>41</v>
      </c>
      <c r="J35" s="1" t="s">
        <v>42</v>
      </c>
      <c r="L35" s="2"/>
      <c r="M35" s="2">
        <v>0</v>
      </c>
      <c r="N35" s="3">
        <v>5.9999999999999997E-7</v>
      </c>
      <c r="O35" s="3">
        <v>45</v>
      </c>
      <c r="P35" s="3">
        <v>57</v>
      </c>
      <c r="Q35" t="s">
        <v>43</v>
      </c>
    </row>
    <row r="36" spans="1:17">
      <c r="A36" s="5" t="s">
        <v>3</v>
      </c>
      <c r="C36" s="9" t="s">
        <v>40</v>
      </c>
      <c r="D36" t="s">
        <v>17</v>
      </c>
      <c r="G36" s="1" t="s">
        <v>24</v>
      </c>
      <c r="I36" s="1" t="s">
        <v>41</v>
      </c>
      <c r="J36" s="1" t="s">
        <v>42</v>
      </c>
      <c r="L36" s="2"/>
      <c r="M36" s="2">
        <v>0</v>
      </c>
      <c r="N36" s="3">
        <v>1.4999999999999999E-7</v>
      </c>
      <c r="O36" s="3">
        <v>9.9</v>
      </c>
      <c r="P36" s="3">
        <v>40</v>
      </c>
    </row>
    <row r="37" spans="1:17">
      <c r="A37" s="5" t="s">
        <v>3</v>
      </c>
      <c r="C37" s="9" t="s">
        <v>40</v>
      </c>
      <c r="D37" t="s">
        <v>17</v>
      </c>
      <c r="F37" t="s">
        <v>19</v>
      </c>
      <c r="G37" s="1" t="s">
        <v>24</v>
      </c>
      <c r="I37" s="1" t="s">
        <v>41</v>
      </c>
      <c r="J37" s="1" t="s">
        <v>42</v>
      </c>
      <c r="L37" s="2"/>
      <c r="M37" s="2">
        <v>0</v>
      </c>
      <c r="N37" s="3">
        <v>1.2E-8</v>
      </c>
      <c r="O37" s="3">
        <v>800</v>
      </c>
      <c r="P37" s="3">
        <v>10000</v>
      </c>
    </row>
    <row r="38" spans="1:17">
      <c r="A38" s="5" t="s">
        <v>3</v>
      </c>
      <c r="C38" s="9" t="s">
        <v>40</v>
      </c>
      <c r="D38" t="s">
        <v>17</v>
      </c>
      <c r="F38" t="s">
        <v>19</v>
      </c>
      <c r="G38" s="1" t="s">
        <v>24</v>
      </c>
      <c r="I38" s="1" t="s">
        <v>41</v>
      </c>
      <c r="J38" s="1" t="s">
        <v>42</v>
      </c>
      <c r="L38" s="2"/>
      <c r="M38" s="2">
        <v>0</v>
      </c>
      <c r="N38" s="3">
        <v>6E-9</v>
      </c>
      <c r="O38" s="3">
        <v>10000</v>
      </c>
      <c r="P38" s="3">
        <v>100000</v>
      </c>
    </row>
    <row r="39" spans="1:17">
      <c r="A39" s="5" t="s">
        <v>3</v>
      </c>
      <c r="C39" s="9" t="s">
        <v>40</v>
      </c>
      <c r="D39" t="s">
        <v>17</v>
      </c>
      <c r="F39" t="s">
        <v>23</v>
      </c>
      <c r="G39" s="1" t="s">
        <v>24</v>
      </c>
      <c r="I39" s="1" t="s">
        <v>41</v>
      </c>
      <c r="J39" s="1" t="s">
        <v>42</v>
      </c>
      <c r="L39" s="2"/>
      <c r="M39" s="2">
        <v>0</v>
      </c>
      <c r="N39" s="3">
        <v>3E-9</v>
      </c>
      <c r="O39" s="3">
        <v>1000</v>
      </c>
      <c r="P39" s="3">
        <v>100000</v>
      </c>
    </row>
    <row r="40" spans="1:17">
      <c r="A40" s="5" t="s">
        <v>3</v>
      </c>
      <c r="C40" s="9" t="s">
        <v>40</v>
      </c>
      <c r="D40" t="s">
        <v>21</v>
      </c>
      <c r="G40" s="1" t="s">
        <v>24</v>
      </c>
      <c r="I40" s="1" t="s">
        <v>41</v>
      </c>
      <c r="J40" s="1" t="s">
        <v>42</v>
      </c>
      <c r="L40" s="2"/>
      <c r="M40" s="2">
        <v>0</v>
      </c>
      <c r="N40" s="3">
        <v>1.9999999999999999E-7</v>
      </c>
      <c r="O40" s="3">
        <v>9.9</v>
      </c>
      <c r="P40" s="3">
        <v>40</v>
      </c>
    </row>
    <row r="41" spans="1:17">
      <c r="A41" s="5" t="s">
        <v>3</v>
      </c>
      <c r="C41" s="9" t="s">
        <v>40</v>
      </c>
      <c r="D41" t="s">
        <v>21</v>
      </c>
      <c r="F41" t="s">
        <v>19</v>
      </c>
      <c r="G41" s="1" t="s">
        <v>24</v>
      </c>
      <c r="I41" s="1" t="s">
        <v>41</v>
      </c>
      <c r="J41" s="1" t="s">
        <v>42</v>
      </c>
      <c r="L41" s="2"/>
      <c r="M41" s="2">
        <v>0</v>
      </c>
      <c r="N41" s="3">
        <v>5.9999999999999995E-8</v>
      </c>
      <c r="O41" s="3">
        <v>1000</v>
      </c>
      <c r="P41" s="3">
        <v>100000</v>
      </c>
    </row>
    <row r="42" spans="1:17">
      <c r="A42" s="5" t="s">
        <v>3</v>
      </c>
      <c r="C42" s="9" t="s">
        <v>40</v>
      </c>
      <c r="D42" t="s">
        <v>21</v>
      </c>
      <c r="F42" t="s">
        <v>23</v>
      </c>
      <c r="G42" s="1" t="s">
        <v>24</v>
      </c>
      <c r="I42" s="1" t="s">
        <v>41</v>
      </c>
      <c r="J42" s="1" t="s">
        <v>42</v>
      </c>
      <c r="L42" s="2"/>
      <c r="M42" s="2">
        <v>0</v>
      </c>
      <c r="N42" s="3">
        <v>6.9999999999999998E-9</v>
      </c>
      <c r="O42" s="3">
        <v>1000</v>
      </c>
      <c r="P42" s="3">
        <v>100000</v>
      </c>
    </row>
    <row r="43" spans="1:17">
      <c r="A43" s="5" t="s">
        <v>3</v>
      </c>
      <c r="C43" s="9" t="s">
        <v>40</v>
      </c>
      <c r="D43" t="s">
        <v>25</v>
      </c>
      <c r="E43" t="s">
        <v>18</v>
      </c>
      <c r="F43" s="11"/>
      <c r="G43" s="1" t="s">
        <v>24</v>
      </c>
      <c r="I43" s="1" t="s">
        <v>41</v>
      </c>
      <c r="J43" s="1" t="s">
        <v>42</v>
      </c>
      <c r="L43" s="2"/>
      <c r="M43" s="2">
        <v>0</v>
      </c>
      <c r="N43" s="3">
        <v>9.9999999999999995E-8</v>
      </c>
      <c r="O43" s="3">
        <v>5000</v>
      </c>
      <c r="P43" s="3">
        <v>50000</v>
      </c>
    </row>
    <row r="44" spans="1:17">
      <c r="A44" s="5" t="s">
        <v>10</v>
      </c>
    </row>
    <row r="45" spans="1:17">
      <c r="A45" s="5" t="s">
        <v>10</v>
      </c>
      <c r="L45" s="2"/>
      <c r="M45" s="2"/>
      <c r="O45" s="3" t="s">
        <v>44</v>
      </c>
    </row>
    <row r="46" spans="1:17">
      <c r="A46" s="5" t="s">
        <v>10</v>
      </c>
      <c r="L46" s="2"/>
      <c r="M46" s="2"/>
      <c r="N46" s="3" t="s">
        <v>49</v>
      </c>
      <c r="O46" s="3" t="s">
        <v>45</v>
      </c>
    </row>
    <row r="47" spans="1:17">
      <c r="A47" s="5" t="s">
        <v>10</v>
      </c>
      <c r="L47" s="2"/>
      <c r="M47" s="2"/>
      <c r="O47" s="3" t="s">
        <v>46</v>
      </c>
    </row>
    <row r="48" spans="1:17">
      <c r="A48" s="5" t="s">
        <v>3</v>
      </c>
      <c r="C48" t="s">
        <v>47</v>
      </c>
      <c r="G48" s="1" t="s">
        <v>20</v>
      </c>
      <c r="I48" s="1" t="s">
        <v>48</v>
      </c>
      <c r="J48" s="1" t="s">
        <v>31</v>
      </c>
      <c r="L48" s="2"/>
      <c r="M48" s="2">
        <v>0</v>
      </c>
      <c r="N48" s="3">
        <v>2E-3</v>
      </c>
      <c r="O48" s="3">
        <v>3.9999999999999998E-7</v>
      </c>
    </row>
    <row r="49" spans="1:15">
      <c r="A49" s="5" t="s">
        <v>3</v>
      </c>
      <c r="C49" t="s">
        <v>47</v>
      </c>
      <c r="D49" t="s">
        <v>17</v>
      </c>
      <c r="E49" t="s">
        <v>22</v>
      </c>
      <c r="G49" s="1" t="s">
        <v>24</v>
      </c>
      <c r="I49" s="1" t="s">
        <v>48</v>
      </c>
      <c r="J49" s="1" t="s">
        <v>31</v>
      </c>
      <c r="L49" s="2"/>
      <c r="M49" s="2">
        <v>0</v>
      </c>
      <c r="N49" s="3">
        <v>5.0000000000000001E-3</v>
      </c>
      <c r="O49" s="3">
        <v>3.9999999999999998E-7</v>
      </c>
    </row>
    <row r="50" spans="1:15">
      <c r="A50" s="5" t="s">
        <v>3</v>
      </c>
      <c r="C50" t="s">
        <v>47</v>
      </c>
      <c r="D50" t="s">
        <v>17</v>
      </c>
      <c r="E50" t="s">
        <v>18</v>
      </c>
      <c r="G50" s="1" t="s">
        <v>24</v>
      </c>
      <c r="I50" s="1" t="s">
        <v>48</v>
      </c>
      <c r="J50" s="1" t="s">
        <v>31</v>
      </c>
      <c r="L50" s="2"/>
      <c r="M50" s="2">
        <v>0</v>
      </c>
      <c r="N50" s="3">
        <v>5.0000000000000001E-3</v>
      </c>
      <c r="O50" s="3">
        <v>3.9999999999999998E-7</v>
      </c>
    </row>
    <row r="51" spans="1:15">
      <c r="A51" s="5" t="s">
        <v>3</v>
      </c>
      <c r="C51" t="s">
        <v>47</v>
      </c>
      <c r="D51" t="s">
        <v>21</v>
      </c>
      <c r="E51" t="s">
        <v>22</v>
      </c>
      <c r="F51" t="s">
        <v>26</v>
      </c>
      <c r="G51" s="1" t="s">
        <v>24</v>
      </c>
      <c r="I51" s="1" t="s">
        <v>48</v>
      </c>
      <c r="J51" s="1" t="s">
        <v>31</v>
      </c>
      <c r="L51" s="2"/>
      <c r="M51" s="2">
        <v>0</v>
      </c>
      <c r="N51" s="3">
        <v>2E-3</v>
      </c>
      <c r="O51" s="3">
        <v>1.9999999999999999E-6</v>
      </c>
    </row>
    <row r="52" spans="1:15">
      <c r="A52" s="5" t="s">
        <v>3</v>
      </c>
      <c r="C52" t="s">
        <v>47</v>
      </c>
      <c r="D52" t="s">
        <v>21</v>
      </c>
      <c r="E52" t="s">
        <v>22</v>
      </c>
      <c r="F52" t="s">
        <v>27</v>
      </c>
      <c r="G52" s="1" t="s">
        <v>24</v>
      </c>
      <c r="I52" s="1" t="s">
        <v>48</v>
      </c>
      <c r="J52" s="1" t="s">
        <v>31</v>
      </c>
      <c r="L52" s="2"/>
      <c r="M52" s="2">
        <v>0</v>
      </c>
      <c r="N52" s="3">
        <v>2E-3</v>
      </c>
      <c r="O52" s="3">
        <v>1.9999999999999999E-6</v>
      </c>
    </row>
    <row r="53" spans="1:15">
      <c r="A53" s="5" t="s">
        <v>3</v>
      </c>
      <c r="C53" t="s">
        <v>47</v>
      </c>
      <c r="D53" t="s">
        <v>21</v>
      </c>
      <c r="E53" t="s">
        <v>18</v>
      </c>
      <c r="F53" t="s">
        <v>26</v>
      </c>
      <c r="G53" s="1" t="s">
        <v>24</v>
      </c>
      <c r="I53" s="1" t="s">
        <v>48</v>
      </c>
      <c r="J53" s="1" t="s">
        <v>31</v>
      </c>
      <c r="L53" s="2"/>
      <c r="M53" s="2">
        <v>0</v>
      </c>
      <c r="N53" s="3">
        <v>2E-3</v>
      </c>
      <c r="O53" s="3">
        <v>5.0000000000000004E-6</v>
      </c>
    </row>
    <row r="54" spans="1:15">
      <c r="A54" s="5" t="s">
        <v>3</v>
      </c>
      <c r="C54" t="s">
        <v>47</v>
      </c>
      <c r="D54" t="s">
        <v>21</v>
      </c>
      <c r="E54" t="s">
        <v>18</v>
      </c>
      <c r="F54" t="s">
        <v>27</v>
      </c>
      <c r="G54" s="1" t="s">
        <v>24</v>
      </c>
      <c r="I54" s="1" t="s">
        <v>48</v>
      </c>
      <c r="J54" s="1" t="s">
        <v>31</v>
      </c>
      <c r="L54" s="2"/>
      <c r="M54" s="2">
        <v>0</v>
      </c>
      <c r="N54" s="3">
        <v>2E-3</v>
      </c>
      <c r="O54" s="3">
        <v>3.9999999999999998E-6</v>
      </c>
    </row>
    <row r="55" spans="1:15">
      <c r="A55" s="5" t="s">
        <v>3</v>
      </c>
      <c r="C55" t="s">
        <v>47</v>
      </c>
      <c r="D55" t="s">
        <v>25</v>
      </c>
      <c r="E55" t="s">
        <v>18</v>
      </c>
      <c r="G55" s="1" t="s">
        <v>24</v>
      </c>
      <c r="I55" s="1" t="s">
        <v>48</v>
      </c>
      <c r="J55" s="1" t="s">
        <v>31</v>
      </c>
      <c r="L55" s="2"/>
      <c r="M55" s="2">
        <v>0</v>
      </c>
      <c r="N55" s="3">
        <v>1.5E-3</v>
      </c>
      <c r="O55" s="3">
        <v>6.0000000000000002E-5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maerki</cp:lastModifiedBy>
  <cp:revision>29</cp:revision>
  <dcterms:created xsi:type="dcterms:W3CDTF">2017-10-20T23:41:04Z</dcterms:created>
  <dcterms:modified xsi:type="dcterms:W3CDTF">2021-06-14T11:59:09Z</dcterms:modified>
  <dc:language>en-US</dc:language>
</cp:coreProperties>
</file>