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<sst xmlns="http://schemas.openxmlformats.org/spreadsheetml/2006/main" count="280" uniqueCount="50">
  <si>
    <t xml:space="preserve">Compact_2012</t>
  </si>
  <si>
    <t xml:space="preserve">Messungen mit preamplifier_noise_2020</t>
  </si>
  <si>
    <t xml:space="preserve">Comment</t>
  </si>
  <si>
    <t xml:space="preserve">TABLE</t>
  </si>
  <si>
    <t xml:space="preserve">Qualification</t>
  </si>
  <si>
    <t xml:space="preserve">PythonFunction</t>
  </si>
  <si>
    <t xml:space="preserve">MeasurementType</t>
  </si>
  <si>
    <t xml:space="preserve">OutputLevel</t>
  </si>
  <si>
    <t xml:space="preserve">Filter</t>
  </si>
  <si>
    <t xml:space="preserve">Short</t>
  </si>
  <si>
    <t xml:space="preserve">-</t>
  </si>
  <si>
    <t xml:space="preserve">Unit</t>
  </si>
  <si>
    <t xml:space="preserve">UnitRange</t>
  </si>
  <si>
    <t xml:space="preserve">limit_min</t>
  </si>
  <si>
    <t xml:space="preserve">limit_max</t>
  </si>
  <si>
    <t xml:space="preserve">lower</t>
  </si>
  <si>
    <t xml:space="preserve">upper</t>
  </si>
  <si>
    <t xml:space="preserve">DA</t>
  </si>
  <si>
    <t xml:space="preserve">MINUS/PLUS</t>
  </si>
  <si>
    <t xml:space="preserve">FilterDA_DIRECT</t>
  </si>
  <si>
    <t xml:space="preserve">TRUE</t>
  </si>
  <si>
    <t xml:space="preserve">HV</t>
  </si>
  <si>
    <t xml:space="preserve">ZERO</t>
  </si>
  <si>
    <t xml:space="preserve">FilterDA_OUT</t>
  </si>
  <si>
    <t xml:space="preserve">FALSE</t>
  </si>
  <si>
    <t xml:space="preserve">SUPPLY</t>
  </si>
  <si>
    <t xml:space="preserve">FilterHV_OUT_DIR</t>
  </si>
  <si>
    <t xml:space="preserve">FilterHV_OUT_FIL</t>
  </si>
  <si>
    <t xml:space="preserve">DC soll</t>
  </si>
  <si>
    <t xml:space="preserve">DC_voltage</t>
  </si>
  <si>
    <t xml:space="preserve">tolerance</t>
  </si>
  <si>
    <t xml:space="preserve">V</t>
  </si>
  <si>
    <t xml:space="preserve">qual_voltage</t>
  </si>
  <si>
    <t xml:space="preserve">PLUS</t>
  </si>
  <si>
    <t xml:space="preserve">MINUS</t>
  </si>
  <si>
    <t xml:space="preserve">increased due to 10 MOhm input resistance of HP34401</t>
  </si>
  <si>
    <t xml:space="preserve">typ</t>
  </si>
  <si>
    <t xml:space="preserve">qual_flickernoise</t>
  </si>
  <si>
    <t xml:space="preserve">Vrms</t>
  </si>
  <si>
    <t xml:space="preserve">Flickernoise from preamplifier_noise_2020</t>
  </si>
  <si>
    <t xml:space="preserve">qual_band_LSD</t>
  </si>
  <si>
    <t xml:space="preserve">V/sqrt(Hz)</t>
  </si>
  <si>
    <t xml:space="preserve">Hz</t>
  </si>
  <si>
    <t xml:space="preserve">50 Hz mains</t>
  </si>
  <si>
    <t xml:space="preserve">Step size</t>
  </si>
  <si>
    <t xml:space="preserve">dt=0.1s</t>
  </si>
  <si>
    <t xml:space="preserve">above</t>
  </si>
  <si>
    <t xml:space="preserve">qual_step_size</t>
  </si>
  <si>
    <t xml:space="preserve">1/s</t>
  </si>
  <si>
    <t xml:space="preserve">todo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</si>
</sst>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E-0"/>
    <numFmt numFmtId="166" formatCode="0.0000E-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9999FF"/>
      <name val="Arial1"/>
      <family val="0"/>
      <charset val="1"/>
    </font>
    <font>
      <sz val="10"/>
      <color rgb="FF000000"/>
      <name val="Arial1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9999FF"/>
      </left>
      <right style="thin">
        <color rgb="FF9999FF"/>
      </right>
      <top style="thin">
        <color rgb="FF9999FF"/>
      </top>
      <bottom style="thin">
        <color rgb="FF9999FF"/>
      </bottom>
      <diagonal/>
    </border>
    <border diagonalUp="false" diagonalDown="false"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2" borderId="2" applyFont="true" applyBorder="true" applyAlignment="true" applyProtection="true">
      <alignment horizontal="center" vertical="top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2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Datatable-Left" xfId="20"/>
    <cellStyle name="Datatable-Top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0" sqref="A1:B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4.03"/>
    <col collapsed="false" customWidth="true" hidden="false" outlineLevel="0" max="2" min="2" style="0" width="17.65"/>
    <col collapsed="false" customWidth="true" hidden="false" outlineLevel="0" max="3" min="3" style="0" width="17.09"/>
    <col collapsed="false" customWidth="true" hidden="false" outlineLevel="0" max="4" min="4" style="0" width="26.53"/>
    <col collapsed="false" customWidth="true" hidden="false" outlineLevel="0" max="5" min="5" style="0" width="17.54"/>
    <col collapsed="false" customWidth="true" hidden="false" outlineLevel="0" max="6" min="6" style="0" width="20.03"/>
    <col collapsed="false" customWidth="false" hidden="false" outlineLevel="0" max="7" min="7" style="1" width="11.52"/>
    <col collapsed="false" customWidth="true" hidden="false" outlineLevel="0" max="9" min="9" style="1" width="23.2"/>
    <col collapsed="false" customWidth="true" hidden="false" outlineLevel="0" max="10" min="10" style="1" width="15.28"/>
    <col collapsed="false" customWidth="true" hidden="false" outlineLevel="0" max="11" min="11" style="2" width="15.28"/>
    <col collapsed="false" customWidth="true" hidden="false" outlineLevel="0" max="12" min="12" style="3" width="15.28"/>
    <col collapsed="false" customWidth="true" hidden="false" outlineLevel="0" max="13" min="13" style="3" width="17.78"/>
    <col collapsed="false" customWidth="false" hidden="false" outlineLevel="0" max="16" min="14" style="3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N2" s="2"/>
      <c r="O2" s="2"/>
      <c r="P2" s="2"/>
      <c r="Q2" s="4" t="s">
        <v>2</v>
      </c>
    </row>
    <row r="3" s="8" customFormat="true" ht="12.8" hidden="false" customHeight="false" outlineLevel="0" collapsed="false">
      <c r="A3" s="5" t="s">
        <v>3</v>
      </c>
      <c r="B3" s="5" t="s">
        <v>4</v>
      </c>
      <c r="C3" s="5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10</v>
      </c>
      <c r="L3" s="6" t="s">
        <v>10</v>
      </c>
      <c r="M3" s="7" t="s">
        <v>13</v>
      </c>
      <c r="N3" s="7" t="s">
        <v>14</v>
      </c>
      <c r="O3" s="7" t="s">
        <v>15</v>
      </c>
      <c r="P3" s="7" t="s">
        <v>16</v>
      </c>
      <c r="Q3" s="5" t="s">
        <v>10</v>
      </c>
    </row>
    <row r="4" customFormat="false" ht="12.8" hidden="false" customHeight="false" outlineLevel="0" collapsed="false">
      <c r="A4" s="5" t="s">
        <v>10</v>
      </c>
      <c r="D4" s="1"/>
      <c r="E4" s="1"/>
      <c r="F4" s="1"/>
      <c r="H4" s="1"/>
      <c r="L4" s="2"/>
      <c r="O4" s="2"/>
      <c r="P4" s="2"/>
    </row>
    <row r="5" customFormat="false" ht="12.8" hidden="false" customHeight="false" outlineLevel="0" collapsed="false">
      <c r="A5" s="5" t="s">
        <v>10</v>
      </c>
      <c r="C5" s="0" t="s">
        <v>2</v>
      </c>
      <c r="D5" s="0" t="s">
        <v>17</v>
      </c>
      <c r="E5" s="0" t="s">
        <v>18</v>
      </c>
      <c r="F5" s="0" t="s">
        <v>19</v>
      </c>
      <c r="G5" s="1" t="s">
        <v>20</v>
      </c>
      <c r="L5" s="2"/>
      <c r="O5" s="2"/>
      <c r="P5" s="2"/>
    </row>
    <row r="6" customFormat="false" ht="12.8" hidden="false" customHeight="false" outlineLevel="0" collapsed="false">
      <c r="A6" s="5" t="s">
        <v>10</v>
      </c>
      <c r="C6" s="0" t="s">
        <v>2</v>
      </c>
      <c r="D6" s="0" t="s">
        <v>21</v>
      </c>
      <c r="E6" s="0" t="s">
        <v>22</v>
      </c>
      <c r="F6" s="0" t="s">
        <v>23</v>
      </c>
      <c r="G6" s="1" t="s">
        <v>24</v>
      </c>
      <c r="L6" s="2"/>
    </row>
    <row r="7" customFormat="false" ht="12.8" hidden="false" customHeight="false" outlineLevel="0" collapsed="false">
      <c r="A7" s="5" t="s">
        <v>10</v>
      </c>
      <c r="C7" s="0" t="s">
        <v>2</v>
      </c>
      <c r="D7" s="0" t="s">
        <v>25</v>
      </c>
      <c r="F7" s="0" t="s">
        <v>26</v>
      </c>
    </row>
    <row r="8" customFormat="false" ht="12.8" hidden="false" customHeight="false" outlineLevel="0" collapsed="false">
      <c r="A8" s="5" t="s">
        <v>10</v>
      </c>
      <c r="C8" s="0" t="s">
        <v>2</v>
      </c>
      <c r="F8" s="0" t="s">
        <v>27</v>
      </c>
    </row>
    <row r="9" customFormat="false" ht="12.8" hidden="false" customHeight="false" outlineLevel="0" collapsed="false">
      <c r="A9" s="5" t="s">
        <v>10</v>
      </c>
      <c r="K9" s="2" t="s">
        <v>28</v>
      </c>
      <c r="L9" s="2" t="s">
        <v>29</v>
      </c>
    </row>
    <row r="10" customFormat="false" ht="12.8" hidden="false" customHeight="false" outlineLevel="0" collapsed="false">
      <c r="A10" s="5" t="s">
        <v>10</v>
      </c>
      <c r="L10" s="2" t="s">
        <v>30</v>
      </c>
    </row>
    <row r="11" customFormat="false" ht="12.8" hidden="false" customHeight="false" outlineLevel="0" collapsed="false">
      <c r="A11" s="5" t="s">
        <v>10</v>
      </c>
      <c r="L11" s="2" t="s">
        <v>31</v>
      </c>
    </row>
    <row r="12" customFormat="false" ht="12.8" hidden="false" customHeight="false" outlineLevel="0" collapsed="false">
      <c r="A12" s="5" t="s">
        <v>10</v>
      </c>
    </row>
    <row r="13" customFormat="false" ht="12.8" hidden="false" customHeight="false" outlineLevel="0" collapsed="false">
      <c r="A13" s="5" t="s">
        <v>3</v>
      </c>
      <c r="C13" s="9" t="s">
        <v>32</v>
      </c>
      <c r="G13" s="1" t="s">
        <v>20</v>
      </c>
      <c r="I13" s="1" t="s">
        <v>31</v>
      </c>
      <c r="K13" s="2" t="n">
        <v>0</v>
      </c>
      <c r="L13" s="3" t="n">
        <v>1E-005</v>
      </c>
      <c r="M13" s="10" t="n">
        <f aca="false">K13-L13</f>
        <v>-1E-005</v>
      </c>
      <c r="N13" s="10" t="n">
        <f aca="false">L13+K13</f>
        <v>1E-005</v>
      </c>
    </row>
    <row r="14" customFormat="false" ht="12.8" hidden="false" customHeight="false" outlineLevel="0" collapsed="false">
      <c r="A14" s="5" t="s">
        <v>3</v>
      </c>
      <c r="C14" s="9" t="s">
        <v>32</v>
      </c>
      <c r="D14" s="0" t="s">
        <v>17</v>
      </c>
      <c r="E14" s="0" t="s">
        <v>22</v>
      </c>
      <c r="G14" s="1" t="s">
        <v>24</v>
      </c>
      <c r="I14" s="1" t="s">
        <v>31</v>
      </c>
      <c r="K14" s="2" t="n">
        <v>0</v>
      </c>
      <c r="L14" s="3" t="n">
        <v>3E-005</v>
      </c>
      <c r="M14" s="10" t="n">
        <f aca="false">K14-L14</f>
        <v>-3E-005</v>
      </c>
      <c r="N14" s="10" t="n">
        <f aca="false">L14+K14</f>
        <v>3E-005</v>
      </c>
    </row>
    <row r="15" customFormat="false" ht="12.8" hidden="false" customHeight="false" outlineLevel="0" collapsed="false">
      <c r="A15" s="5" t="s">
        <v>3</v>
      </c>
      <c r="C15" s="9" t="s">
        <v>32</v>
      </c>
      <c r="D15" s="0" t="s">
        <v>17</v>
      </c>
      <c r="E15" s="0" t="s">
        <v>33</v>
      </c>
      <c r="G15" s="1" t="s">
        <v>24</v>
      </c>
      <c r="I15" s="1" t="s">
        <v>31</v>
      </c>
      <c r="K15" s="2" t="n">
        <v>10</v>
      </c>
      <c r="L15" s="3" t="n">
        <v>0.005</v>
      </c>
      <c r="M15" s="10" t="n">
        <f aca="false">K15-L15</f>
        <v>9.995</v>
      </c>
      <c r="N15" s="10" t="n">
        <f aca="false">L15+K15</f>
        <v>10.005</v>
      </c>
    </row>
    <row r="16" s="11" customFormat="true" ht="12.8" hidden="false" customHeight="false" outlineLevel="0" collapsed="false">
      <c r="A16" s="5" t="s">
        <v>3</v>
      </c>
      <c r="B16" s="0"/>
      <c r="C16" s="9" t="s">
        <v>32</v>
      </c>
      <c r="D16" s="11" t="s">
        <v>17</v>
      </c>
      <c r="E16" s="11" t="s">
        <v>34</v>
      </c>
      <c r="G16" s="1" t="s">
        <v>24</v>
      </c>
      <c r="I16" s="1" t="s">
        <v>31</v>
      </c>
      <c r="J16" s="1"/>
      <c r="K16" s="2" t="n">
        <v>-10</v>
      </c>
      <c r="L16" s="3" t="n">
        <v>0.005</v>
      </c>
      <c r="M16" s="10" t="n">
        <f aca="false">K16-L16</f>
        <v>-10.005</v>
      </c>
      <c r="N16" s="10" t="n">
        <f aca="false">L16+K16</f>
        <v>-9.995</v>
      </c>
      <c r="O16" s="3"/>
      <c r="P16" s="3"/>
    </row>
    <row r="17" customFormat="false" ht="12.8" hidden="false" customHeight="false" outlineLevel="0" collapsed="false">
      <c r="A17" s="5" t="s">
        <v>3</v>
      </c>
      <c r="C17" s="9" t="s">
        <v>32</v>
      </c>
      <c r="D17" s="0" t="s">
        <v>21</v>
      </c>
      <c r="E17" s="0" t="s">
        <v>22</v>
      </c>
      <c r="G17" s="1" t="s">
        <v>24</v>
      </c>
      <c r="I17" s="1" t="s">
        <v>31</v>
      </c>
      <c r="K17" s="2" t="n">
        <v>0</v>
      </c>
      <c r="L17" s="3" t="n">
        <f aca="false">10*L14</f>
        <v>0.0003</v>
      </c>
      <c r="M17" s="10" t="n">
        <f aca="false">K17-L17</f>
        <v>-0.0003</v>
      </c>
      <c r="N17" s="10" t="n">
        <f aca="false">L17+K17</f>
        <v>0.0003</v>
      </c>
    </row>
    <row r="18" customFormat="false" ht="12.8" hidden="false" customHeight="false" outlineLevel="0" collapsed="false">
      <c r="A18" s="5" t="s">
        <v>3</v>
      </c>
      <c r="C18" s="9" t="s">
        <v>32</v>
      </c>
      <c r="D18" s="0" t="s">
        <v>21</v>
      </c>
      <c r="E18" s="0" t="s">
        <v>33</v>
      </c>
      <c r="F18" s="0" t="s">
        <v>26</v>
      </c>
      <c r="G18" s="1" t="s">
        <v>24</v>
      </c>
      <c r="I18" s="1" t="s">
        <v>31</v>
      </c>
      <c r="K18" s="2" t="n">
        <v>100</v>
      </c>
      <c r="L18" s="3" t="n">
        <f aca="false">10*L15</f>
        <v>0.05</v>
      </c>
      <c r="M18" s="10" t="n">
        <f aca="false">K18-L18</f>
        <v>99.95</v>
      </c>
      <c r="N18" s="10" t="n">
        <f aca="false">L18+K18</f>
        <v>100.05</v>
      </c>
    </row>
    <row r="19" s="11" customFormat="true" ht="12.8" hidden="false" customHeight="false" outlineLevel="0" collapsed="false">
      <c r="A19" s="5" t="s">
        <v>3</v>
      </c>
      <c r="B19" s="0"/>
      <c r="C19" s="9" t="s">
        <v>32</v>
      </c>
      <c r="D19" s="11" t="s">
        <v>21</v>
      </c>
      <c r="E19" s="11" t="s">
        <v>34</v>
      </c>
      <c r="F19" s="11" t="s">
        <v>26</v>
      </c>
      <c r="G19" s="1" t="s">
        <v>24</v>
      </c>
      <c r="I19" s="1" t="s">
        <v>31</v>
      </c>
      <c r="J19" s="1"/>
      <c r="K19" s="2" t="n">
        <v>-100</v>
      </c>
      <c r="L19" s="3" t="n">
        <f aca="false">10*L16</f>
        <v>0.05</v>
      </c>
      <c r="M19" s="10" t="n">
        <f aca="false">K19-L19</f>
        <v>-100.05</v>
      </c>
      <c r="N19" s="10" t="n">
        <f aca="false">L19+K19</f>
        <v>-99.95</v>
      </c>
      <c r="O19" s="3"/>
      <c r="P19" s="3"/>
    </row>
    <row r="20" customFormat="false" ht="12.8" hidden="false" customHeight="false" outlineLevel="0" collapsed="false">
      <c r="A20" s="5" t="s">
        <v>3</v>
      </c>
      <c r="C20" s="9" t="s">
        <v>32</v>
      </c>
      <c r="D20" s="0" t="s">
        <v>21</v>
      </c>
      <c r="E20" s="0" t="s">
        <v>33</v>
      </c>
      <c r="F20" s="0" t="s">
        <v>27</v>
      </c>
      <c r="G20" s="1" t="s">
        <v>24</v>
      </c>
      <c r="I20" s="1" t="s">
        <v>31</v>
      </c>
      <c r="K20" s="2" t="n">
        <v>100</v>
      </c>
      <c r="L20" s="3" t="n">
        <f aca="false">L19+100/10000000*4700</f>
        <v>0.097</v>
      </c>
      <c r="M20" s="10" t="n">
        <f aca="false">K20-L20</f>
        <v>99.903</v>
      </c>
      <c r="N20" s="10" t="n">
        <f aca="false">L20+K20</f>
        <v>100.097</v>
      </c>
      <c r="Q20" s="0" t="s">
        <v>35</v>
      </c>
    </row>
    <row r="21" s="11" customFormat="true" ht="12.8" hidden="false" customHeight="false" outlineLevel="0" collapsed="false">
      <c r="A21" s="5" t="s">
        <v>3</v>
      </c>
      <c r="B21" s="0"/>
      <c r="C21" s="9" t="s">
        <v>32</v>
      </c>
      <c r="D21" s="11" t="s">
        <v>21</v>
      </c>
      <c r="E21" s="11" t="s">
        <v>34</v>
      </c>
      <c r="F21" s="11" t="s">
        <v>27</v>
      </c>
      <c r="G21" s="1" t="s">
        <v>24</v>
      </c>
      <c r="I21" s="1" t="s">
        <v>31</v>
      </c>
      <c r="J21" s="1"/>
      <c r="K21" s="2" t="n">
        <v>-100</v>
      </c>
      <c r="L21" s="3" t="n">
        <f aca="false">L20+100/10000000*4700</f>
        <v>0.144</v>
      </c>
      <c r="M21" s="10" t="n">
        <f aca="false">K21-L21</f>
        <v>-100.144</v>
      </c>
      <c r="N21" s="10" t="n">
        <f aca="false">L21+K21</f>
        <v>-99.856</v>
      </c>
      <c r="O21" s="3"/>
      <c r="P21" s="3"/>
      <c r="Q21" s="11" t="s">
        <v>35</v>
      </c>
    </row>
    <row r="22" customFormat="false" ht="12.8" hidden="false" customHeight="false" outlineLevel="0" collapsed="false">
      <c r="A22" s="5" t="s">
        <v>3</v>
      </c>
      <c r="C22" s="9" t="s">
        <v>32</v>
      </c>
      <c r="D22" s="0" t="s">
        <v>25</v>
      </c>
      <c r="E22" s="0" t="s">
        <v>33</v>
      </c>
      <c r="G22" s="1" t="s">
        <v>24</v>
      </c>
      <c r="I22" s="1" t="s">
        <v>31</v>
      </c>
      <c r="K22" s="2" t="n">
        <v>14</v>
      </c>
      <c r="L22" s="3" t="n">
        <v>0.35</v>
      </c>
      <c r="M22" s="10" t="n">
        <f aca="false">K22-L22</f>
        <v>13.65</v>
      </c>
      <c r="N22" s="10" t="n">
        <f aca="false">L22+K22</f>
        <v>14.35</v>
      </c>
    </row>
    <row r="23" s="11" customFormat="true" ht="12.8" hidden="false" customHeight="false" outlineLevel="0" collapsed="false">
      <c r="A23" s="5" t="s">
        <v>3</v>
      </c>
      <c r="B23" s="0"/>
      <c r="C23" s="9" t="s">
        <v>32</v>
      </c>
      <c r="D23" s="11" t="s">
        <v>25</v>
      </c>
      <c r="E23" s="11" t="s">
        <v>34</v>
      </c>
      <c r="G23" s="1" t="s">
        <v>24</v>
      </c>
      <c r="I23" s="1" t="s">
        <v>31</v>
      </c>
      <c r="J23" s="1"/>
      <c r="K23" s="2" t="n">
        <v>-14</v>
      </c>
      <c r="L23" s="3" t="n">
        <v>0.35</v>
      </c>
      <c r="M23" s="10" t="n">
        <f aca="false">K23-L23</f>
        <v>-14.35</v>
      </c>
      <c r="N23" s="10" t="n">
        <f aca="false">L23+K23</f>
        <v>-13.65</v>
      </c>
      <c r="O23" s="3"/>
      <c r="P23" s="3"/>
    </row>
    <row r="24" customFormat="false" ht="12.8" hidden="false" customHeight="false" outlineLevel="0" collapsed="false">
      <c r="A24" s="5" t="s">
        <v>10</v>
      </c>
    </row>
    <row r="25" customFormat="false" ht="12.8" hidden="false" customHeight="false" outlineLevel="0" collapsed="false">
      <c r="A25" s="5" t="s">
        <v>10</v>
      </c>
      <c r="L25" s="3" t="s">
        <v>36</v>
      </c>
    </row>
    <row r="26" customFormat="false" ht="12.8" hidden="false" customHeight="false" outlineLevel="0" collapsed="false">
      <c r="A26" s="5" t="s">
        <v>3</v>
      </c>
      <c r="C26" s="9" t="s">
        <v>37</v>
      </c>
      <c r="G26" s="1" t="s">
        <v>20</v>
      </c>
      <c r="I26" s="1" t="s">
        <v>38</v>
      </c>
      <c r="L26" s="3" t="n">
        <v>3E-008</v>
      </c>
      <c r="M26" s="3" t="n">
        <v>1.5E-008</v>
      </c>
      <c r="N26" s="3" t="n">
        <v>1E-007</v>
      </c>
      <c r="Q26" s="0" t="s">
        <v>39</v>
      </c>
    </row>
    <row r="27" customFormat="false" ht="12.8" hidden="false" customHeight="false" outlineLevel="0" collapsed="false">
      <c r="A27" s="5" t="s">
        <v>3</v>
      </c>
      <c r="C27" s="9" t="s">
        <v>37</v>
      </c>
      <c r="D27" s="0" t="s">
        <v>17</v>
      </c>
      <c r="E27" s="0" t="s">
        <v>22</v>
      </c>
      <c r="G27" s="1" t="s">
        <v>24</v>
      </c>
      <c r="I27" s="1" t="s">
        <v>38</v>
      </c>
      <c r="L27" s="3" t="n">
        <v>5E-008</v>
      </c>
      <c r="M27" s="3" t="n">
        <f aca="false">0.7*L27</f>
        <v>3.5E-008</v>
      </c>
      <c r="N27" s="3" t="n">
        <f aca="false">1.4*L27</f>
        <v>7E-008</v>
      </c>
    </row>
    <row r="28" customFormat="false" ht="12.8" hidden="false" customHeight="false" outlineLevel="0" collapsed="false">
      <c r="A28" s="5" t="s">
        <v>3</v>
      </c>
      <c r="C28" s="9" t="s">
        <v>37</v>
      </c>
      <c r="D28" s="0" t="s">
        <v>17</v>
      </c>
      <c r="E28" s="0" t="s">
        <v>18</v>
      </c>
      <c r="G28" s="1" t="s">
        <v>24</v>
      </c>
      <c r="I28" s="1" t="s">
        <v>38</v>
      </c>
      <c r="L28" s="3" t="n">
        <v>1.5E-007</v>
      </c>
      <c r="M28" s="3" t="n">
        <f aca="false">0.7*L28</f>
        <v>1.05E-007</v>
      </c>
      <c r="N28" s="3" t="n">
        <f aca="false">1.4*L28</f>
        <v>2.1E-007</v>
      </c>
    </row>
    <row r="29" customFormat="false" ht="12.8" hidden="false" customHeight="false" outlineLevel="0" collapsed="false">
      <c r="A29" s="5" t="s">
        <v>3</v>
      </c>
      <c r="C29" s="9" t="s">
        <v>37</v>
      </c>
      <c r="D29" s="0" t="s">
        <v>21</v>
      </c>
      <c r="E29" s="0" t="s">
        <v>22</v>
      </c>
      <c r="G29" s="1" t="s">
        <v>24</v>
      </c>
      <c r="I29" s="1" t="s">
        <v>38</v>
      </c>
      <c r="L29" s="3" t="n">
        <f aca="false">10*L27</f>
        <v>5E-007</v>
      </c>
      <c r="M29" s="3" t="n">
        <f aca="false">0.7*L29</f>
        <v>3.5E-007</v>
      </c>
      <c r="N29" s="3" t="n">
        <f aca="false">1.4*L29</f>
        <v>7E-007</v>
      </c>
    </row>
    <row r="30" customFormat="false" ht="12.8" hidden="false" customHeight="false" outlineLevel="0" collapsed="false">
      <c r="A30" s="5" t="s">
        <v>3</v>
      </c>
      <c r="C30" s="9" t="s">
        <v>37</v>
      </c>
      <c r="D30" s="0" t="s">
        <v>21</v>
      </c>
      <c r="E30" s="0" t="s">
        <v>18</v>
      </c>
      <c r="G30" s="1" t="s">
        <v>24</v>
      </c>
      <c r="I30" s="1" t="s">
        <v>38</v>
      </c>
      <c r="L30" s="3" t="n">
        <f aca="false">10*L28</f>
        <v>1.5E-006</v>
      </c>
      <c r="M30" s="3" t="n">
        <f aca="false">0.7*L30</f>
        <v>1.05E-006</v>
      </c>
      <c r="N30" s="3" t="n">
        <f aca="false">1.4*L30</f>
        <v>2.1E-006</v>
      </c>
    </row>
    <row r="31" customFormat="false" ht="12.8" hidden="false" customHeight="false" outlineLevel="0" collapsed="false">
      <c r="A31" s="5" t="s">
        <v>3</v>
      </c>
      <c r="C31" s="9" t="s">
        <v>37</v>
      </c>
      <c r="D31" s="0" t="s">
        <v>25</v>
      </c>
      <c r="E31" s="0" t="s">
        <v>18</v>
      </c>
      <c r="G31" s="1" t="s">
        <v>24</v>
      </c>
      <c r="I31" s="1" t="s">
        <v>38</v>
      </c>
      <c r="L31" s="3" t="n">
        <v>0.00016</v>
      </c>
      <c r="M31" s="3" t="n">
        <f aca="false">L31/2</f>
        <v>8E-005</v>
      </c>
      <c r="N31" s="3" t="n">
        <f aca="false">2*L31</f>
        <v>0.00032</v>
      </c>
    </row>
    <row r="32" customFormat="false" ht="12.8" hidden="false" customHeight="false" outlineLevel="0" collapsed="false">
      <c r="A32" s="5" t="s">
        <v>10</v>
      </c>
      <c r="L32" s="2"/>
    </row>
    <row r="33" customFormat="false" ht="12.8" hidden="false" customHeight="false" outlineLevel="0" collapsed="false">
      <c r="A33" s="5" t="s">
        <v>3</v>
      </c>
      <c r="C33" s="9" t="s">
        <v>40</v>
      </c>
      <c r="G33" s="1" t="s">
        <v>20</v>
      </c>
      <c r="I33" s="1" t="s">
        <v>41</v>
      </c>
      <c r="J33" s="1" t="s">
        <v>42</v>
      </c>
      <c r="L33" s="2"/>
      <c r="M33" s="2" t="n">
        <v>0</v>
      </c>
      <c r="N33" s="3" t="n">
        <v>7E-009</v>
      </c>
      <c r="O33" s="3" t="n">
        <v>9.9</v>
      </c>
      <c r="P33" s="3" t="n">
        <v>40</v>
      </c>
    </row>
    <row r="34" customFormat="false" ht="12.8" hidden="false" customHeight="false" outlineLevel="0" collapsed="false">
      <c r="A34" s="5" t="s">
        <v>3</v>
      </c>
      <c r="C34" s="9" t="s">
        <v>40</v>
      </c>
      <c r="G34" s="1" t="s">
        <v>20</v>
      </c>
      <c r="I34" s="1" t="s">
        <v>41</v>
      </c>
      <c r="J34" s="1" t="s">
        <v>42</v>
      </c>
      <c r="L34" s="2"/>
      <c r="M34" s="2" t="n">
        <v>0</v>
      </c>
      <c r="N34" s="3" t="n">
        <v>6E-009</v>
      </c>
      <c r="O34" s="3" t="n">
        <v>990</v>
      </c>
      <c r="P34" s="3" t="n">
        <v>110000</v>
      </c>
    </row>
    <row r="35" customFormat="false" ht="12.8" hidden="false" customHeight="false" outlineLevel="0" collapsed="false">
      <c r="A35" s="5" t="s">
        <v>3</v>
      </c>
      <c r="C35" s="9" t="s">
        <v>40</v>
      </c>
      <c r="G35" s="1" t="s">
        <v>20</v>
      </c>
      <c r="I35" s="1" t="s">
        <v>41</v>
      </c>
      <c r="J35" s="1" t="s">
        <v>42</v>
      </c>
      <c r="L35" s="2"/>
      <c r="M35" s="2" t="n">
        <v>0</v>
      </c>
      <c r="N35" s="3" t="n">
        <v>6E-007</v>
      </c>
      <c r="O35" s="3" t="n">
        <v>45</v>
      </c>
      <c r="P35" s="3" t="n">
        <v>57</v>
      </c>
      <c r="Q35" s="0" t="s">
        <v>43</v>
      </c>
    </row>
    <row r="36" customFormat="false" ht="12.8" hidden="false" customHeight="false" outlineLevel="0" collapsed="false">
      <c r="A36" s="5" t="s">
        <v>3</v>
      </c>
      <c r="C36" s="9" t="s">
        <v>40</v>
      </c>
      <c r="D36" s="0" t="s">
        <v>17</v>
      </c>
      <c r="G36" s="1" t="s">
        <v>24</v>
      </c>
      <c r="I36" s="1" t="s">
        <v>41</v>
      </c>
      <c r="J36" s="1" t="s">
        <v>42</v>
      </c>
      <c r="L36" s="2"/>
      <c r="M36" s="2" t="n">
        <v>0</v>
      </c>
      <c r="N36" s="3" t="n">
        <v>1.5E-007</v>
      </c>
      <c r="O36" s="3" t="n">
        <v>9.9</v>
      </c>
      <c r="P36" s="3" t="n">
        <v>40</v>
      </c>
    </row>
    <row r="37" customFormat="false" ht="12.8" hidden="false" customHeight="false" outlineLevel="0" collapsed="false">
      <c r="A37" s="5" t="s">
        <v>3</v>
      </c>
      <c r="C37" s="9" t="s">
        <v>40</v>
      </c>
      <c r="D37" s="0" t="s">
        <v>17</v>
      </c>
      <c r="F37" s="0" t="s">
        <v>19</v>
      </c>
      <c r="G37" s="1" t="s">
        <v>24</v>
      </c>
      <c r="I37" s="1" t="s">
        <v>41</v>
      </c>
      <c r="J37" s="1" t="s">
        <v>42</v>
      </c>
      <c r="L37" s="2"/>
      <c r="M37" s="2" t="n">
        <v>0</v>
      </c>
      <c r="N37" s="3" t="n">
        <v>1.2E-008</v>
      </c>
      <c r="O37" s="3" t="n">
        <v>800</v>
      </c>
      <c r="P37" s="3" t="n">
        <v>10000</v>
      </c>
    </row>
    <row r="38" customFormat="false" ht="12.8" hidden="false" customHeight="false" outlineLevel="0" collapsed="false">
      <c r="A38" s="5" t="s">
        <v>3</v>
      </c>
      <c r="C38" s="9" t="s">
        <v>40</v>
      </c>
      <c r="D38" s="0" t="s">
        <v>17</v>
      </c>
      <c r="F38" s="0" t="s">
        <v>19</v>
      </c>
      <c r="G38" s="1" t="s">
        <v>24</v>
      </c>
      <c r="I38" s="1" t="s">
        <v>41</v>
      </c>
      <c r="J38" s="1" t="s">
        <v>42</v>
      </c>
      <c r="L38" s="2"/>
      <c r="M38" s="2" t="n">
        <v>0</v>
      </c>
      <c r="N38" s="3" t="n">
        <v>6E-009</v>
      </c>
      <c r="O38" s="3" t="n">
        <v>10000</v>
      </c>
      <c r="P38" s="3" t="n">
        <v>100000</v>
      </c>
    </row>
    <row r="39" customFormat="false" ht="12.8" hidden="false" customHeight="false" outlineLevel="0" collapsed="false">
      <c r="A39" s="5" t="s">
        <v>3</v>
      </c>
      <c r="C39" s="9" t="s">
        <v>40</v>
      </c>
      <c r="D39" s="0" t="s">
        <v>17</v>
      </c>
      <c r="F39" s="0" t="s">
        <v>23</v>
      </c>
      <c r="G39" s="1" t="s">
        <v>24</v>
      </c>
      <c r="I39" s="1" t="s">
        <v>41</v>
      </c>
      <c r="J39" s="1" t="s">
        <v>42</v>
      </c>
      <c r="L39" s="2"/>
      <c r="M39" s="2" t="n">
        <v>0</v>
      </c>
      <c r="N39" s="3" t="n">
        <v>3E-009</v>
      </c>
      <c r="O39" s="3" t="n">
        <v>800</v>
      </c>
      <c r="P39" s="3" t="n">
        <v>100000</v>
      </c>
    </row>
    <row r="40" customFormat="false" ht="12.8" hidden="false" customHeight="false" outlineLevel="0" collapsed="false">
      <c r="A40" s="5" t="s">
        <v>3</v>
      </c>
      <c r="C40" s="9" t="s">
        <v>40</v>
      </c>
      <c r="D40" s="0" t="s">
        <v>21</v>
      </c>
      <c r="G40" s="1" t="s">
        <v>24</v>
      </c>
      <c r="I40" s="1" t="s">
        <v>41</v>
      </c>
      <c r="J40" s="1" t="s">
        <v>42</v>
      </c>
      <c r="L40" s="2"/>
      <c r="M40" s="2" t="n">
        <v>0</v>
      </c>
      <c r="N40" s="3" t="n">
        <v>2E-007</v>
      </c>
      <c r="O40" s="3" t="n">
        <v>9.9</v>
      </c>
      <c r="P40" s="3" t="n">
        <v>40</v>
      </c>
    </row>
    <row r="41" customFormat="false" ht="12.8" hidden="false" customHeight="false" outlineLevel="0" collapsed="false">
      <c r="A41" s="5" t="s">
        <v>3</v>
      </c>
      <c r="C41" s="9" t="s">
        <v>40</v>
      </c>
      <c r="D41" s="0" t="s">
        <v>21</v>
      </c>
      <c r="F41" s="0" t="s">
        <v>19</v>
      </c>
      <c r="G41" s="1" t="s">
        <v>24</v>
      </c>
      <c r="I41" s="1" t="s">
        <v>41</v>
      </c>
      <c r="J41" s="1" t="s">
        <v>42</v>
      </c>
      <c r="L41" s="2"/>
      <c r="M41" s="2" t="n">
        <v>0</v>
      </c>
      <c r="N41" s="3" t="n">
        <v>6E-008</v>
      </c>
      <c r="O41" s="3" t="n">
        <v>1000</v>
      </c>
      <c r="P41" s="3" t="n">
        <v>100000</v>
      </c>
    </row>
    <row r="42" customFormat="false" ht="12.8" hidden="false" customHeight="false" outlineLevel="0" collapsed="false">
      <c r="A42" s="5" t="s">
        <v>3</v>
      </c>
      <c r="C42" s="9" t="s">
        <v>40</v>
      </c>
      <c r="D42" s="0" t="s">
        <v>21</v>
      </c>
      <c r="F42" s="0" t="s">
        <v>23</v>
      </c>
      <c r="G42" s="1" t="s">
        <v>24</v>
      </c>
      <c r="I42" s="1" t="s">
        <v>41</v>
      </c>
      <c r="J42" s="1" t="s">
        <v>42</v>
      </c>
      <c r="L42" s="2"/>
      <c r="M42" s="2" t="n">
        <v>0</v>
      </c>
      <c r="N42" s="3" t="n">
        <v>7E-009</v>
      </c>
      <c r="O42" s="3" t="n">
        <v>1000</v>
      </c>
      <c r="P42" s="3" t="n">
        <v>100000</v>
      </c>
    </row>
    <row r="43" customFormat="false" ht="12.8" hidden="false" customHeight="false" outlineLevel="0" collapsed="false">
      <c r="A43" s="5" t="s">
        <v>3</v>
      </c>
      <c r="C43" s="9" t="s">
        <v>40</v>
      </c>
      <c r="D43" s="0" t="s">
        <v>25</v>
      </c>
      <c r="E43" s="0" t="s">
        <v>18</v>
      </c>
      <c r="F43" s="11"/>
      <c r="G43" s="1" t="s">
        <v>24</v>
      </c>
      <c r="I43" s="1" t="s">
        <v>41</v>
      </c>
      <c r="J43" s="1" t="s">
        <v>42</v>
      </c>
      <c r="L43" s="2"/>
      <c r="M43" s="2" t="n">
        <v>0</v>
      </c>
      <c r="N43" s="3" t="n">
        <v>1E-007</v>
      </c>
      <c r="O43" s="3" t="n">
        <v>5000</v>
      </c>
      <c r="P43" s="3" t="n">
        <v>50000</v>
      </c>
    </row>
    <row r="44" customFormat="false" ht="12.8" hidden="false" customHeight="false" outlineLevel="0" collapsed="false">
      <c r="A44" s="5" t="s">
        <v>10</v>
      </c>
    </row>
    <row r="45" customFormat="false" ht="12.8" hidden="false" customHeight="false" outlineLevel="0" collapsed="false">
      <c r="A45" s="5" t="s">
        <v>10</v>
      </c>
      <c r="L45" s="2"/>
      <c r="M45" s="2"/>
      <c r="O45" s="3" t="s">
        <v>44</v>
      </c>
    </row>
    <row r="46" customFormat="false" ht="12.8" hidden="false" customHeight="false" outlineLevel="0" collapsed="false">
      <c r="A46" s="5" t="s">
        <v>10</v>
      </c>
      <c r="L46" s="2"/>
      <c r="M46" s="2"/>
      <c r="O46" s="3" t="s">
        <v>45</v>
      </c>
    </row>
    <row r="47" customFormat="false" ht="12.8" hidden="false" customHeight="false" outlineLevel="0" collapsed="false">
      <c r="A47" s="5" t="s">
        <v>10</v>
      </c>
      <c r="L47" s="2"/>
      <c r="M47" s="2"/>
      <c r="O47" s="3" t="s">
        <v>46</v>
      </c>
    </row>
    <row r="48" customFormat="false" ht="12.8" hidden="false" customHeight="false" outlineLevel="0" collapsed="false">
      <c r="A48" s="5" t="s">
        <v>3</v>
      </c>
      <c r="C48" s="0" t="s">
        <v>47</v>
      </c>
      <c r="G48" s="1" t="s">
        <v>20</v>
      </c>
      <c r="I48" s="1" t="s">
        <v>48</v>
      </c>
      <c r="J48" s="1" t="s">
        <v>31</v>
      </c>
      <c r="L48" s="2"/>
      <c r="M48" s="2" t="n">
        <v>0</v>
      </c>
      <c r="N48" s="3" t="n">
        <v>2</v>
      </c>
      <c r="O48" s="3" t="n">
        <v>5E-007</v>
      </c>
      <c r="Q48" s="0" t="s">
        <v>49</v>
      </c>
    </row>
    <row r="49" customFormat="false" ht="12.8" hidden="false" customHeight="false" outlineLevel="0" collapsed="false">
      <c r="A49" s="5" t="s">
        <v>3</v>
      </c>
      <c r="C49" s="0" t="s">
        <v>47</v>
      </c>
      <c r="D49" s="0" t="s">
        <v>17</v>
      </c>
      <c r="E49" s="0" t="s">
        <v>22</v>
      </c>
      <c r="G49" s="1" t="s">
        <v>24</v>
      </c>
      <c r="I49" s="1" t="s">
        <v>48</v>
      </c>
      <c r="J49" s="1" t="s">
        <v>31</v>
      </c>
      <c r="L49" s="2"/>
      <c r="M49" s="2" t="n">
        <v>0</v>
      </c>
      <c r="N49" s="3" t="n">
        <v>5</v>
      </c>
      <c r="O49" s="3" t="n">
        <v>5E-007</v>
      </c>
      <c r="Q49" s="0" t="s">
        <v>49</v>
      </c>
    </row>
    <row r="50" customFormat="false" ht="12.8" hidden="false" customHeight="false" outlineLevel="0" collapsed="false">
      <c r="A50" s="5" t="s">
        <v>3</v>
      </c>
      <c r="C50" s="0" t="s">
        <v>47</v>
      </c>
      <c r="D50" s="0" t="s">
        <v>17</v>
      </c>
      <c r="E50" s="0" t="s">
        <v>18</v>
      </c>
      <c r="G50" s="1" t="s">
        <v>24</v>
      </c>
      <c r="I50" s="1" t="s">
        <v>48</v>
      </c>
      <c r="J50" s="1" t="s">
        <v>31</v>
      </c>
      <c r="L50" s="2"/>
      <c r="M50" s="2" t="n">
        <v>0</v>
      </c>
      <c r="N50" s="3" t="n">
        <v>5</v>
      </c>
      <c r="O50" s="3" t="n">
        <v>5E-007</v>
      </c>
      <c r="Q50" s="0" t="s">
        <v>49</v>
      </c>
    </row>
    <row r="51" customFormat="false" ht="12.8" hidden="false" customHeight="false" outlineLevel="0" collapsed="false">
      <c r="A51" s="5" t="s">
        <v>3</v>
      </c>
      <c r="C51" s="0" t="s">
        <v>47</v>
      </c>
      <c r="D51" s="0" t="s">
        <v>21</v>
      </c>
      <c r="E51" s="0" t="s">
        <v>22</v>
      </c>
      <c r="G51" s="1" t="s">
        <v>24</v>
      </c>
      <c r="I51" s="1" t="s">
        <v>48</v>
      </c>
      <c r="J51" s="1" t="s">
        <v>31</v>
      </c>
      <c r="L51" s="2"/>
      <c r="M51" s="2" t="n">
        <v>0</v>
      </c>
      <c r="N51" s="3" t="n">
        <v>4</v>
      </c>
      <c r="O51" s="3" t="n">
        <v>4E-006</v>
      </c>
      <c r="Q51" s="0" t="s">
        <v>49</v>
      </c>
    </row>
    <row r="52" customFormat="false" ht="12.8" hidden="false" customHeight="false" outlineLevel="0" collapsed="false">
      <c r="A52" s="5" t="s">
        <v>3</v>
      </c>
      <c r="C52" s="0" t="s">
        <v>47</v>
      </c>
      <c r="D52" s="0" t="s">
        <v>21</v>
      </c>
      <c r="E52" s="0" t="s">
        <v>18</v>
      </c>
      <c r="G52" s="1" t="s">
        <v>24</v>
      </c>
      <c r="I52" s="1" t="s">
        <v>48</v>
      </c>
      <c r="J52" s="1" t="s">
        <v>31</v>
      </c>
      <c r="L52" s="2"/>
      <c r="M52" s="2" t="n">
        <v>0</v>
      </c>
      <c r="N52" s="3" t="n">
        <v>4</v>
      </c>
      <c r="O52" s="3" t="n">
        <v>4E-006</v>
      </c>
      <c r="Q52" s="0" t="s">
        <v>49</v>
      </c>
    </row>
    <row r="53" customFormat="false" ht="12.8" hidden="false" customHeight="false" outlineLevel="0" collapsed="false">
      <c r="A53" s="5" t="s">
        <v>3</v>
      </c>
      <c r="C53" s="0" t="s">
        <v>47</v>
      </c>
      <c r="D53" s="0" t="s">
        <v>25</v>
      </c>
      <c r="E53" s="0" t="s">
        <v>18</v>
      </c>
      <c r="G53" s="1" t="s">
        <v>24</v>
      </c>
      <c r="I53" s="1" t="s">
        <v>48</v>
      </c>
      <c r="J53" s="1" t="s">
        <v>31</v>
      </c>
      <c r="L53" s="2"/>
      <c r="M53" s="2" t="n">
        <v>0</v>
      </c>
      <c r="N53" s="3" t="n">
        <v>4</v>
      </c>
      <c r="O53" s="3" t="n">
        <v>1E-006</v>
      </c>
      <c r="Q53" s="0" t="s">
        <v>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1804</TotalTime>
  <Application>LibreOffice/7.1.1.2$Windows_x86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2021-03-19T22:52:44Z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