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ere\Escritorio\Jose's Project\01-Caeloss\src\mantenimiento\excel\"/>
    </mc:Choice>
  </mc:AlternateContent>
  <xr:revisionPtr revIDLastSave="0" documentId="13_ncr:1_{8FF88F1A-F85E-42B2-86F4-113E79659970}" xr6:coauthVersionLast="47" xr6:coauthVersionMax="47" xr10:uidLastSave="{00000000-0000-0000-0000-000000000000}"/>
  <bookViews>
    <workbookView xWindow="-108" yWindow="-108" windowWidth="23256" windowHeight="12456" activeTab="4" xr2:uid="{691783B2-FD17-4889-998A-C964DD3B214B}"/>
  </bookViews>
  <sheets>
    <sheet name="equipos" sheetId="1" r:id="rId1"/>
    <sheet name="mantenimientos" sheetId="2" r:id="rId2"/>
    <sheet name="programa" sheetId="3" r:id="rId3"/>
    <sheet name="gastos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5" l="1"/>
  <c r="I13" i="5"/>
  <c r="J13" i="5" s="1"/>
  <c r="H10" i="5"/>
  <c r="I10" i="5" s="1"/>
  <c r="J10" i="5" s="1"/>
  <c r="H9" i="5"/>
  <c r="H8" i="5"/>
  <c r="I8" i="5" s="1"/>
  <c r="J8" i="5" s="1"/>
  <c r="H7" i="5"/>
  <c r="H6" i="5"/>
  <c r="I6" i="5" s="1"/>
  <c r="J6" i="5" s="1"/>
  <c r="H4" i="5"/>
  <c r="H3" i="5"/>
  <c r="I3" i="5" s="1"/>
  <c r="J3" i="5" s="1"/>
  <c r="H12" i="5"/>
  <c r="I12" i="5" s="1"/>
  <c r="J12" i="5" s="1"/>
  <c r="H14" i="5"/>
  <c r="J14" i="5"/>
  <c r="I4" i="5"/>
  <c r="J4" i="5" s="1"/>
  <c r="I7" i="5"/>
  <c r="J7" i="5" s="1"/>
  <c r="I9" i="5"/>
  <c r="J9" i="5" s="1"/>
  <c r="I14" i="5"/>
  <c r="H2" i="5"/>
  <c r="I2" i="5"/>
  <c r="J2" i="5" s="1"/>
</calcChain>
</file>

<file path=xl/sharedStrings.xml><?xml version="1.0" encoding="utf-8"?>
<sst xmlns="http://schemas.openxmlformats.org/spreadsheetml/2006/main" count="386" uniqueCount="147">
  <si>
    <t>N°</t>
  </si>
  <si>
    <t>ID</t>
  </si>
  <si>
    <t>Descripcion</t>
  </si>
  <si>
    <t>Camion Cama larga</t>
  </si>
  <si>
    <t>Camion Rigido</t>
  </si>
  <si>
    <t>Camion patana</t>
  </si>
  <si>
    <t>Localidad</t>
  </si>
  <si>
    <t>Pantoja</t>
  </si>
  <si>
    <t>CA01</t>
  </si>
  <si>
    <t>CA02</t>
  </si>
  <si>
    <t>CA03</t>
  </si>
  <si>
    <t>IV01</t>
  </si>
  <si>
    <t>KO17</t>
  </si>
  <si>
    <t>LP58</t>
  </si>
  <si>
    <t>AD01</t>
  </si>
  <si>
    <t>AD02</t>
  </si>
  <si>
    <t>AD03</t>
  </si>
  <si>
    <t>IU56</t>
  </si>
  <si>
    <t>IU45</t>
  </si>
  <si>
    <t>IU96</t>
  </si>
  <si>
    <t>Planta electica CH1715</t>
  </si>
  <si>
    <t>Planta electrica LA563</t>
  </si>
  <si>
    <t>Inversor 5KW 1758</t>
  </si>
  <si>
    <t>Inversor 4KW 1254</t>
  </si>
  <si>
    <t>Inversor 3KW 1478</t>
  </si>
  <si>
    <t>Principal/Oficina Oscar</t>
  </si>
  <si>
    <t>Aire acondicionado central 1452</t>
  </si>
  <si>
    <t>Principal/Ventas</t>
  </si>
  <si>
    <t>Principasl/Oficina almacen</t>
  </si>
  <si>
    <t>Status</t>
  </si>
  <si>
    <r>
      <t>Operativo</t>
    </r>
    <r>
      <rPr>
        <sz val="11"/>
        <color rgb="FF00B050"/>
        <rFont val="Aptos Narrow"/>
        <family val="2"/>
        <scheme val="minor"/>
      </rPr>
      <t>✅</t>
    </r>
  </si>
  <si>
    <r>
      <t xml:space="preserve">Offline </t>
    </r>
    <r>
      <rPr>
        <sz val="11"/>
        <color rgb="FFFF0000"/>
        <rFont val="Aptos Narrow"/>
        <family val="2"/>
        <scheme val="minor"/>
      </rPr>
      <t>❌</t>
    </r>
  </si>
  <si>
    <r>
      <t xml:space="preserve">Reparacion </t>
    </r>
    <r>
      <rPr>
        <sz val="11"/>
        <color rgb="FF00B0F0"/>
        <rFont val="Aptos Narrow"/>
        <family val="2"/>
        <scheme val="minor"/>
      </rPr>
      <t>⏲️</t>
    </r>
  </si>
  <si>
    <t>Santiago</t>
  </si>
  <si>
    <t>P&amp;L</t>
  </si>
  <si>
    <t>Bavaro</t>
  </si>
  <si>
    <t>Montacargar hyster-1312</t>
  </si>
  <si>
    <t>Montacargar Utilev1201</t>
  </si>
  <si>
    <t>Zona Oriental</t>
  </si>
  <si>
    <t>Total gastado 12 meses</t>
  </si>
  <si>
    <t>Ultimo MP</t>
  </si>
  <si>
    <t>Proximo MP</t>
  </si>
  <si>
    <t>5 dias</t>
  </si>
  <si>
    <t>10 dias</t>
  </si>
  <si>
    <t>3 semanas</t>
  </si>
  <si>
    <t>1 mes</t>
  </si>
  <si>
    <t>+2 meses</t>
  </si>
  <si>
    <t>RD$ 120,000</t>
  </si>
  <si>
    <t>RD$ 25,000</t>
  </si>
  <si>
    <t>RD$ 15,000</t>
  </si>
  <si>
    <t>RD$ 50,000</t>
  </si>
  <si>
    <t>RD 18,700</t>
  </si>
  <si>
    <t>RD 40,000</t>
  </si>
  <si>
    <t>RD 37,000</t>
  </si>
  <si>
    <t>MP0125</t>
  </si>
  <si>
    <t>MP0127</t>
  </si>
  <si>
    <t>MP0130</t>
  </si>
  <si>
    <t>MP0134</t>
  </si>
  <si>
    <t>MP0135</t>
  </si>
  <si>
    <t>MC0110</t>
  </si>
  <si>
    <t>MC0115</t>
  </si>
  <si>
    <t>MC0120</t>
  </si>
  <si>
    <t>MC0130</t>
  </si>
  <si>
    <t>MC0131</t>
  </si>
  <si>
    <t>Tipo</t>
  </si>
  <si>
    <r>
      <t>Preventivo</t>
    </r>
    <r>
      <rPr>
        <sz val="11"/>
        <color rgb="FF00B050"/>
        <rFont val="Aptos Narrow"/>
        <family val="2"/>
        <scheme val="minor"/>
      </rPr>
      <t>✅</t>
    </r>
  </si>
  <si>
    <r>
      <t xml:space="preserve">Correctivo </t>
    </r>
    <r>
      <rPr>
        <sz val="11"/>
        <color rgb="FFFF0000"/>
        <rFont val="Aptos Narrow"/>
        <family val="2"/>
        <scheme val="minor"/>
      </rPr>
      <t>❌</t>
    </r>
  </si>
  <si>
    <t>Mantenimiento de rutina</t>
  </si>
  <si>
    <t>Causa</t>
  </si>
  <si>
    <t>Daño en la culata</t>
  </si>
  <si>
    <t>Muelle roto por mala practica</t>
  </si>
  <si>
    <t>Motor de arranque</t>
  </si>
  <si>
    <t>Monto</t>
  </si>
  <si>
    <t>RD$ 15,200</t>
  </si>
  <si>
    <t>RD$  22,000</t>
  </si>
  <si>
    <t>RD$ 18,000</t>
  </si>
  <si>
    <t>Pablo Sabino</t>
  </si>
  <si>
    <t>Proveedor</t>
  </si>
  <si>
    <t>Obs</t>
  </si>
  <si>
    <t>Euro truck</t>
  </si>
  <si>
    <t>Taller 1</t>
  </si>
  <si>
    <t>Taller 2</t>
  </si>
  <si>
    <t>Se evidencio ma…</t>
  </si>
  <si>
    <t>Fecha</t>
  </si>
  <si>
    <t>Lunes 17</t>
  </si>
  <si>
    <t>Equipo</t>
  </si>
  <si>
    <t>Id Equipo</t>
  </si>
  <si>
    <t>CA1425</t>
  </si>
  <si>
    <t>MC0154</t>
  </si>
  <si>
    <t>Montacargas Hyster 2Ton</t>
  </si>
  <si>
    <t>Martes 2</t>
  </si>
  <si>
    <t>Lunes 9</t>
  </si>
  <si>
    <t>Miercoles 12</t>
  </si>
  <si>
    <t>Jueves 13</t>
  </si>
  <si>
    <t>CA1314</t>
  </si>
  <si>
    <t>AA</t>
  </si>
  <si>
    <t>Camion Mack Vision MV15</t>
  </si>
  <si>
    <t>Camion Mack Pinnacle MP145</t>
  </si>
  <si>
    <t>Aires acondicionados Principal</t>
  </si>
  <si>
    <t>No utilizar tecnico Ramon</t>
  </si>
  <si>
    <t>Tuberia cocina Pantoja</t>
  </si>
  <si>
    <t>Baño principal Pantoja</t>
  </si>
  <si>
    <t>Aire Acondicionado Grt Santiago</t>
  </si>
  <si>
    <t>Cisterna PyL</t>
  </si>
  <si>
    <t>Camion Hiunday HG1224</t>
  </si>
  <si>
    <t>Montacargas Utilev-1425</t>
  </si>
  <si>
    <t>Periodico</t>
  </si>
  <si>
    <t>Daños por ratones</t>
  </si>
  <si>
    <t>Antigüedad</t>
  </si>
  <si>
    <t>Piso oficina alm principal</t>
  </si>
  <si>
    <t>Ratones</t>
  </si>
  <si>
    <t>RD$ 12,000</t>
  </si>
  <si>
    <t>RD$ 13,500</t>
  </si>
  <si>
    <t>RD$ 18,500</t>
  </si>
  <si>
    <t>RD$ 9,000</t>
  </si>
  <si>
    <t>MP</t>
  </si>
  <si>
    <t>Se cambio de plomero</t>
  </si>
  <si>
    <t>Tuberia rota no solo por ratones…</t>
  </si>
  <si>
    <t>-</t>
  </si>
  <si>
    <t>Desague del lavamano roto</t>
  </si>
  <si>
    <t>Filtra agua sucia de  alcantarilla</t>
  </si>
  <si>
    <t>Salida</t>
  </si>
  <si>
    <t>Entrada</t>
  </si>
  <si>
    <t>Qty GL</t>
  </si>
  <si>
    <t>Cliente/Proveedor</t>
  </si>
  <si>
    <t>Vehiculo</t>
  </si>
  <si>
    <t>CA0125</t>
  </si>
  <si>
    <t>CA4526</t>
  </si>
  <si>
    <t>CA3625</t>
  </si>
  <si>
    <t>N/A</t>
  </si>
  <si>
    <t>CA4856</t>
  </si>
  <si>
    <t>CA5478</t>
  </si>
  <si>
    <t>CA2156</t>
  </si>
  <si>
    <t>CA2569</t>
  </si>
  <si>
    <t>CA4587</t>
  </si>
  <si>
    <t>CA4785</t>
  </si>
  <si>
    <t>CA2145</t>
  </si>
  <si>
    <t>CA2552</t>
  </si>
  <si>
    <t>Jose Miguel Paulino</t>
  </si>
  <si>
    <t>Ramon Perez</t>
  </si>
  <si>
    <t>Propagas</t>
  </si>
  <si>
    <t>Joselito/Jose Burgo</t>
  </si>
  <si>
    <t>Rafelito/Jesus Ferrreira</t>
  </si>
  <si>
    <t>KM previo</t>
  </si>
  <si>
    <t>KM actual</t>
  </si>
  <si>
    <t>Rendimiento</t>
  </si>
  <si>
    <t>KM recorrido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</si>
</sst>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E5871"/>
      <name val="Aptos Narrow"/>
      <family val="2"/>
      <scheme val="minor"/>
    </font>
    <font>
      <b/>
      <sz val="11"/>
      <color rgb="FF3E587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01C29"/>
        <bgColor indexed="64"/>
      </patternFill>
    </fill>
    <fill>
      <patternFill patternType="solid">
        <fgColor rgb="FF000B1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 applyAlignment="1">
      <alignment horizontal="center"/>
    </xf>
    <xf numFmtId="14" fontId="3" fillId="2" borderId="1" xfId="0" quotePrefix="1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3" fillId="2" borderId="1" xfId="0" applyNumberFormat="1" applyFont="1" applyFill="1" applyBorder="1"/>
    <xf numFmtId="0" fontId="0" fillId="0" borderId="0" xfId="0" applyAlignment="1">
      <alignment horizontal="center"/>
    </xf>
    <xf numFmtId="1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5871"/>
      <color rgb="FF000B1A"/>
      <color rgb="FF101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B378-A3AD-47B2-ACD5-CEE2ED8E8E62}">
  <dimension ref="A1:H13"/>
  <sheetViews>
    <sheetView workbookViewId="0">
      <selection activeCell="H13" sqref="A1:H13"/>
    </sheetView>
  </sheetViews>
  <sheetFormatPr baseColWidth="10" defaultRowHeight="14.4" x14ac:dyDescent="0.3"/>
  <cols>
    <col min="1" max="1" width="3.109375" bestFit="1" customWidth="1"/>
    <col min="2" max="2" width="6.88671875" customWidth="1"/>
    <col min="3" max="3" width="27.109375" bestFit="1" customWidth="1"/>
    <col min="4" max="4" width="23" bestFit="1" customWidth="1"/>
    <col min="5" max="7" width="14" customWidth="1"/>
    <col min="8" max="8" width="21.33203125" customWidth="1"/>
  </cols>
  <sheetData>
    <row r="1" spans="1:8" s="2" customForma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29</v>
      </c>
      <c r="F1" s="1" t="s">
        <v>40</v>
      </c>
      <c r="G1" s="1" t="s">
        <v>41</v>
      </c>
      <c r="H1" s="1" t="s">
        <v>39</v>
      </c>
    </row>
    <row r="2" spans="1:8" x14ac:dyDescent="0.3">
      <c r="A2" s="3">
        <v>1</v>
      </c>
      <c r="B2" s="3" t="s">
        <v>8</v>
      </c>
      <c r="C2" s="3" t="s">
        <v>3</v>
      </c>
      <c r="D2" s="3" t="s">
        <v>7</v>
      </c>
      <c r="E2" s="3" t="s">
        <v>30</v>
      </c>
      <c r="F2" s="4">
        <v>45397</v>
      </c>
      <c r="G2" s="4" t="s">
        <v>42</v>
      </c>
      <c r="H2" s="6" t="s">
        <v>47</v>
      </c>
    </row>
    <row r="3" spans="1:8" x14ac:dyDescent="0.3">
      <c r="A3" s="3">
        <v>2</v>
      </c>
      <c r="B3" s="3" t="s">
        <v>9</v>
      </c>
      <c r="C3" s="3" t="s">
        <v>4</v>
      </c>
      <c r="D3" s="3" t="s">
        <v>7</v>
      </c>
      <c r="E3" s="3" t="s">
        <v>30</v>
      </c>
      <c r="F3" s="4">
        <v>45429</v>
      </c>
      <c r="G3" s="4" t="s">
        <v>43</v>
      </c>
      <c r="H3" s="7" t="s">
        <v>48</v>
      </c>
    </row>
    <row r="4" spans="1:8" x14ac:dyDescent="0.3">
      <c r="A4" s="3">
        <v>3</v>
      </c>
      <c r="B4" s="3" t="s">
        <v>10</v>
      </c>
      <c r="C4" s="3" t="s">
        <v>5</v>
      </c>
      <c r="D4" s="3" t="s">
        <v>7</v>
      </c>
      <c r="E4" s="3" t="s">
        <v>31</v>
      </c>
      <c r="F4" s="4">
        <v>45532</v>
      </c>
      <c r="G4" s="4" t="s">
        <v>44</v>
      </c>
      <c r="H4" s="7" t="s">
        <v>49</v>
      </c>
    </row>
    <row r="5" spans="1:8" x14ac:dyDescent="0.3">
      <c r="A5" s="3">
        <v>4</v>
      </c>
      <c r="B5" s="3" t="s">
        <v>11</v>
      </c>
      <c r="C5" s="3" t="s">
        <v>22</v>
      </c>
      <c r="D5" s="3" t="s">
        <v>25</v>
      </c>
      <c r="E5" s="3" t="s">
        <v>32</v>
      </c>
      <c r="F5" s="4">
        <v>45577</v>
      </c>
      <c r="G5" s="4" t="s">
        <v>45</v>
      </c>
      <c r="H5" s="7" t="s">
        <v>48</v>
      </c>
    </row>
    <row r="6" spans="1:8" x14ac:dyDescent="0.3">
      <c r="A6" s="3">
        <v>5</v>
      </c>
      <c r="B6" s="3" t="s">
        <v>12</v>
      </c>
      <c r="C6" s="3" t="s">
        <v>23</v>
      </c>
      <c r="D6" s="3" t="s">
        <v>27</v>
      </c>
      <c r="E6" s="3" t="s">
        <v>30</v>
      </c>
      <c r="F6" s="4">
        <v>45397</v>
      </c>
      <c r="G6" s="4" t="s">
        <v>45</v>
      </c>
      <c r="H6" s="7" t="s">
        <v>50</v>
      </c>
    </row>
    <row r="7" spans="1:8" x14ac:dyDescent="0.3">
      <c r="A7" s="3">
        <v>6</v>
      </c>
      <c r="B7" s="3" t="s">
        <v>13</v>
      </c>
      <c r="C7" s="3" t="s">
        <v>24</v>
      </c>
      <c r="D7" s="3" t="s">
        <v>28</v>
      </c>
      <c r="E7" s="3" t="s">
        <v>31</v>
      </c>
      <c r="F7" s="4">
        <v>45429</v>
      </c>
      <c r="G7" s="4" t="s">
        <v>45</v>
      </c>
      <c r="H7" s="7" t="s">
        <v>48</v>
      </c>
    </row>
    <row r="8" spans="1:8" x14ac:dyDescent="0.3">
      <c r="A8" s="3">
        <v>7</v>
      </c>
      <c r="B8" s="3" t="s">
        <v>14</v>
      </c>
      <c r="C8" s="3" t="s">
        <v>21</v>
      </c>
      <c r="D8" s="3" t="s">
        <v>33</v>
      </c>
      <c r="E8" s="3" t="s">
        <v>30</v>
      </c>
      <c r="F8" s="4">
        <v>45532</v>
      </c>
      <c r="G8" s="5" t="s">
        <v>46</v>
      </c>
      <c r="H8" s="7" t="s">
        <v>51</v>
      </c>
    </row>
    <row r="9" spans="1:8" x14ac:dyDescent="0.3">
      <c r="A9" s="3">
        <v>8</v>
      </c>
      <c r="B9" s="3" t="s">
        <v>15</v>
      </c>
      <c r="C9" s="3" t="s">
        <v>20</v>
      </c>
      <c r="D9" s="3" t="s">
        <v>33</v>
      </c>
      <c r="E9" s="3" t="s">
        <v>30</v>
      </c>
      <c r="F9" s="4">
        <v>45577</v>
      </c>
      <c r="G9" s="5" t="s">
        <v>46</v>
      </c>
      <c r="H9" s="7" t="s">
        <v>48</v>
      </c>
    </row>
    <row r="10" spans="1:8" x14ac:dyDescent="0.3">
      <c r="A10" s="3">
        <v>9</v>
      </c>
      <c r="B10" s="3" t="s">
        <v>16</v>
      </c>
      <c r="C10" s="3" t="s">
        <v>26</v>
      </c>
      <c r="D10" s="3" t="s">
        <v>34</v>
      </c>
      <c r="E10" s="3" t="s">
        <v>30</v>
      </c>
      <c r="F10" s="4">
        <v>45532</v>
      </c>
      <c r="G10" s="5" t="s">
        <v>46</v>
      </c>
      <c r="H10" s="7" t="s">
        <v>48</v>
      </c>
    </row>
    <row r="11" spans="1:8" x14ac:dyDescent="0.3">
      <c r="A11" s="3">
        <v>10</v>
      </c>
      <c r="B11" s="3" t="s">
        <v>17</v>
      </c>
      <c r="C11" s="3" t="s">
        <v>21</v>
      </c>
      <c r="D11" s="3" t="s">
        <v>35</v>
      </c>
      <c r="E11" s="3" t="s">
        <v>30</v>
      </c>
      <c r="F11" s="4">
        <v>45577</v>
      </c>
      <c r="G11" s="5" t="s">
        <v>46</v>
      </c>
      <c r="H11" s="7" t="s">
        <v>52</v>
      </c>
    </row>
    <row r="12" spans="1:8" x14ac:dyDescent="0.3">
      <c r="A12" s="3">
        <v>11</v>
      </c>
      <c r="B12" s="3" t="s">
        <v>18</v>
      </c>
      <c r="C12" s="3" t="s">
        <v>36</v>
      </c>
      <c r="D12" s="3" t="s">
        <v>35</v>
      </c>
      <c r="E12" s="3" t="s">
        <v>30</v>
      </c>
      <c r="F12" s="4">
        <v>45397</v>
      </c>
      <c r="G12" s="5" t="s">
        <v>46</v>
      </c>
      <c r="H12" s="7" t="s">
        <v>48</v>
      </c>
    </row>
    <row r="13" spans="1:8" x14ac:dyDescent="0.3">
      <c r="A13" s="3">
        <v>12</v>
      </c>
      <c r="B13" s="3" t="s">
        <v>19</v>
      </c>
      <c r="C13" s="3" t="s">
        <v>37</v>
      </c>
      <c r="D13" s="3" t="s">
        <v>38</v>
      </c>
      <c r="E13" s="3" t="s">
        <v>30</v>
      </c>
      <c r="F13" s="4">
        <v>45306</v>
      </c>
      <c r="G13" s="5" t="s">
        <v>46</v>
      </c>
      <c r="H13" s="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8FEB-7CC6-4136-ACB8-3352C2D702AD}">
  <dimension ref="C3:I15"/>
  <sheetViews>
    <sheetView topLeftCell="B1" zoomScale="154" workbookViewId="0">
      <selection activeCell="F9" sqref="F9"/>
    </sheetView>
  </sheetViews>
  <sheetFormatPr baseColWidth="10" defaultRowHeight="14.4" x14ac:dyDescent="0.3"/>
  <cols>
    <col min="3" max="3" width="4.21875" customWidth="1"/>
    <col min="5" max="5" width="15.21875" customWidth="1"/>
    <col min="6" max="6" width="24.44140625" bestFit="1" customWidth="1"/>
    <col min="7" max="7" width="9.44140625" bestFit="1" customWidth="1"/>
    <col min="8" max="8" width="13.88671875" customWidth="1"/>
    <col min="9" max="9" width="15.44140625" style="10" bestFit="1" customWidth="1"/>
  </cols>
  <sheetData>
    <row r="3" spans="3:9" x14ac:dyDescent="0.3">
      <c r="C3" s="1" t="s">
        <v>0</v>
      </c>
      <c r="D3" s="1" t="s">
        <v>1</v>
      </c>
      <c r="E3" s="1" t="s">
        <v>64</v>
      </c>
      <c r="F3" s="1" t="s">
        <v>2</v>
      </c>
      <c r="G3" s="1" t="s">
        <v>77</v>
      </c>
      <c r="H3" s="1" t="s">
        <v>72</v>
      </c>
      <c r="I3" s="8" t="s">
        <v>72</v>
      </c>
    </row>
    <row r="4" spans="3:9" x14ac:dyDescent="0.3">
      <c r="C4" s="3">
        <v>1</v>
      </c>
      <c r="D4" s="3" t="s">
        <v>54</v>
      </c>
      <c r="E4" s="3" t="s">
        <v>65</v>
      </c>
      <c r="F4" s="3" t="s">
        <v>67</v>
      </c>
      <c r="G4" s="3" t="s">
        <v>79</v>
      </c>
      <c r="H4" s="4" t="s">
        <v>73</v>
      </c>
      <c r="I4" s="9"/>
    </row>
    <row r="5" spans="3:9" x14ac:dyDescent="0.3">
      <c r="C5" s="3">
        <v>2</v>
      </c>
      <c r="D5" s="3" t="s">
        <v>59</v>
      </c>
      <c r="E5" s="3" t="s">
        <v>66</v>
      </c>
      <c r="F5" s="3" t="s">
        <v>69</v>
      </c>
      <c r="G5" s="3" t="s">
        <v>79</v>
      </c>
      <c r="H5" s="4" t="s">
        <v>74</v>
      </c>
      <c r="I5" s="9"/>
    </row>
    <row r="6" spans="3:9" x14ac:dyDescent="0.3">
      <c r="C6" s="3">
        <v>3</v>
      </c>
      <c r="D6" s="3" t="s">
        <v>55</v>
      </c>
      <c r="E6" s="3" t="s">
        <v>65</v>
      </c>
      <c r="F6" s="3" t="s">
        <v>67</v>
      </c>
      <c r="G6" s="3" t="s">
        <v>79</v>
      </c>
      <c r="H6" s="4" t="s">
        <v>74</v>
      </c>
      <c r="I6" s="9"/>
    </row>
    <row r="7" spans="3:9" x14ac:dyDescent="0.3">
      <c r="C7" s="3">
        <v>4</v>
      </c>
      <c r="D7" s="3" t="s">
        <v>60</v>
      </c>
      <c r="E7" s="3" t="s">
        <v>65</v>
      </c>
      <c r="F7" s="3" t="s">
        <v>67</v>
      </c>
      <c r="G7" s="3" t="s">
        <v>79</v>
      </c>
      <c r="H7" s="4" t="s">
        <v>73</v>
      </c>
      <c r="I7" s="9"/>
    </row>
    <row r="8" spans="3:9" x14ac:dyDescent="0.3">
      <c r="C8" s="3">
        <v>5</v>
      </c>
      <c r="D8" s="3" t="s">
        <v>59</v>
      </c>
      <c r="E8" s="3" t="s">
        <v>66</v>
      </c>
      <c r="F8" s="3" t="s">
        <v>70</v>
      </c>
      <c r="G8" s="3" t="s">
        <v>79</v>
      </c>
      <c r="H8" s="4" t="s">
        <v>75</v>
      </c>
      <c r="I8" s="9" t="s">
        <v>82</v>
      </c>
    </row>
    <row r="9" spans="3:9" x14ac:dyDescent="0.3">
      <c r="C9" s="3">
        <v>6</v>
      </c>
      <c r="D9" s="3" t="s">
        <v>56</v>
      </c>
      <c r="E9" s="3" t="s">
        <v>65</v>
      </c>
      <c r="F9" s="3" t="s">
        <v>67</v>
      </c>
      <c r="G9" s="3" t="s">
        <v>79</v>
      </c>
      <c r="H9" s="4" t="s">
        <v>75</v>
      </c>
      <c r="I9" s="9"/>
    </row>
    <row r="10" spans="3:9" x14ac:dyDescent="0.3">
      <c r="C10" s="3">
        <v>7</v>
      </c>
      <c r="D10" s="3" t="s">
        <v>61</v>
      </c>
      <c r="E10" s="3" t="s">
        <v>66</v>
      </c>
      <c r="F10" s="3" t="s">
        <v>71</v>
      </c>
      <c r="G10" s="3" t="s">
        <v>80</v>
      </c>
      <c r="H10" s="4" t="s">
        <v>75</v>
      </c>
      <c r="I10" s="9"/>
    </row>
    <row r="11" spans="3:9" x14ac:dyDescent="0.3">
      <c r="C11" s="3">
        <v>8</v>
      </c>
      <c r="D11" s="3" t="s">
        <v>62</v>
      </c>
      <c r="E11" s="3" t="s">
        <v>66</v>
      </c>
      <c r="F11" s="3" t="s">
        <v>71</v>
      </c>
      <c r="G11" s="3" t="s">
        <v>80</v>
      </c>
      <c r="H11" s="4" t="s">
        <v>73</v>
      </c>
      <c r="I11" s="9"/>
    </row>
    <row r="12" spans="3:9" x14ac:dyDescent="0.3">
      <c r="C12" s="3">
        <v>9</v>
      </c>
      <c r="D12" s="3" t="s">
        <v>59</v>
      </c>
      <c r="E12" s="3" t="s">
        <v>65</v>
      </c>
      <c r="F12" s="3" t="s">
        <v>67</v>
      </c>
      <c r="G12" s="3" t="s">
        <v>80</v>
      </c>
      <c r="H12" s="4" t="s">
        <v>74</v>
      </c>
      <c r="I12" s="9"/>
    </row>
    <row r="13" spans="3:9" x14ac:dyDescent="0.3">
      <c r="C13" s="3">
        <v>10</v>
      </c>
      <c r="D13" s="3" t="s">
        <v>57</v>
      </c>
      <c r="E13" s="3" t="s">
        <v>65</v>
      </c>
      <c r="F13" s="3" t="s">
        <v>67</v>
      </c>
      <c r="G13" s="3" t="s">
        <v>81</v>
      </c>
      <c r="H13" s="4" t="s">
        <v>75</v>
      </c>
      <c r="I13" s="9"/>
    </row>
    <row r="14" spans="3:9" x14ac:dyDescent="0.3">
      <c r="C14" s="3">
        <v>11</v>
      </c>
      <c r="D14" s="3" t="s">
        <v>58</v>
      </c>
      <c r="E14" s="3" t="s">
        <v>65</v>
      </c>
      <c r="F14" s="3" t="s">
        <v>67</v>
      </c>
      <c r="G14" s="3" t="s">
        <v>81</v>
      </c>
      <c r="H14" s="4" t="s">
        <v>75</v>
      </c>
      <c r="I14" s="9"/>
    </row>
    <row r="15" spans="3:9" x14ac:dyDescent="0.3">
      <c r="C15" s="3">
        <v>12</v>
      </c>
      <c r="D15" s="3" t="s">
        <v>63</v>
      </c>
      <c r="E15" s="3" t="s">
        <v>66</v>
      </c>
      <c r="F15" s="3" t="s">
        <v>71</v>
      </c>
      <c r="G15" s="3" t="s">
        <v>81</v>
      </c>
      <c r="H15" s="4" t="s">
        <v>73</v>
      </c>
      <c r="I15" s="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40F6-3421-4A45-B0F1-C0C672D89D91}">
  <dimension ref="A1:E6"/>
  <sheetViews>
    <sheetView workbookViewId="0">
      <selection activeCell="E6" sqref="A1:E6"/>
    </sheetView>
  </sheetViews>
  <sheetFormatPr baseColWidth="10" defaultRowHeight="14.4" x14ac:dyDescent="0.3"/>
  <cols>
    <col min="1" max="1" width="5.21875" customWidth="1"/>
    <col min="2" max="2" width="22.21875" customWidth="1"/>
    <col min="3" max="3" width="15.5546875" customWidth="1"/>
    <col min="4" max="4" width="28.77734375" customWidth="1"/>
    <col min="5" max="5" width="33.44140625" customWidth="1"/>
  </cols>
  <sheetData>
    <row r="1" spans="1:5" x14ac:dyDescent="0.3">
      <c r="A1" s="1" t="s">
        <v>0</v>
      </c>
      <c r="B1" s="1" t="s">
        <v>83</v>
      </c>
      <c r="C1" s="1" t="s">
        <v>86</v>
      </c>
      <c r="D1" s="1" t="s">
        <v>85</v>
      </c>
      <c r="E1" s="1" t="s">
        <v>78</v>
      </c>
    </row>
    <row r="2" spans="1:5" x14ac:dyDescent="0.3">
      <c r="A2" s="3">
        <v>1</v>
      </c>
      <c r="B2" s="3" t="s">
        <v>90</v>
      </c>
      <c r="C2" s="3" t="s">
        <v>94</v>
      </c>
      <c r="D2" s="4" t="s">
        <v>96</v>
      </c>
      <c r="E2" s="4"/>
    </row>
    <row r="3" spans="1:5" x14ac:dyDescent="0.3">
      <c r="A3" s="3">
        <v>2</v>
      </c>
      <c r="B3" s="3" t="s">
        <v>91</v>
      </c>
      <c r="C3" s="3" t="s">
        <v>87</v>
      </c>
      <c r="D3" s="4" t="s">
        <v>97</v>
      </c>
      <c r="E3" s="4"/>
    </row>
    <row r="4" spans="1:5" x14ac:dyDescent="0.3">
      <c r="A4" s="3">
        <v>3</v>
      </c>
      <c r="B4" s="3" t="s">
        <v>92</v>
      </c>
      <c r="C4" s="3" t="s">
        <v>95</v>
      </c>
      <c r="D4" s="4" t="s">
        <v>98</v>
      </c>
      <c r="E4" s="4" t="s">
        <v>99</v>
      </c>
    </row>
    <row r="5" spans="1:5" x14ac:dyDescent="0.3">
      <c r="A5" s="3">
        <v>4</v>
      </c>
      <c r="B5" s="3" t="s">
        <v>93</v>
      </c>
      <c r="C5" s="3" t="s">
        <v>88</v>
      </c>
      <c r="D5" s="4" t="s">
        <v>89</v>
      </c>
      <c r="E5" s="4"/>
    </row>
    <row r="6" spans="1:5" x14ac:dyDescent="0.3">
      <c r="A6" s="3">
        <v>5</v>
      </c>
      <c r="B6" s="3" t="s">
        <v>84</v>
      </c>
      <c r="C6" s="3" t="s">
        <v>88</v>
      </c>
      <c r="D6" s="4" t="s">
        <v>89</v>
      </c>
      <c r="E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E92-3D18-4F19-87B3-794EE8B804BA}">
  <dimension ref="A1:H31"/>
  <sheetViews>
    <sheetView zoomScale="90" zoomScaleNormal="90" workbookViewId="0">
      <selection sqref="A1:H14"/>
    </sheetView>
  </sheetViews>
  <sheetFormatPr baseColWidth="10" defaultRowHeight="14.4" x14ac:dyDescent="0.3"/>
  <cols>
    <col min="1" max="1" width="3.33203125" bestFit="1" customWidth="1"/>
    <col min="2" max="2" width="10.6640625" customWidth="1"/>
    <col min="3" max="4" width="18" style="12" customWidth="1"/>
    <col min="5" max="5" width="27.88671875" bestFit="1" customWidth="1"/>
    <col min="6" max="6" width="27" bestFit="1" customWidth="1"/>
    <col min="7" max="7" width="10.21875" bestFit="1" customWidth="1"/>
    <col min="8" max="8" width="18.77734375" bestFit="1" customWidth="1"/>
  </cols>
  <sheetData>
    <row r="1" spans="1:8" x14ac:dyDescent="0.3">
      <c r="A1" s="1" t="s">
        <v>0</v>
      </c>
      <c r="B1" s="1" t="s">
        <v>83</v>
      </c>
      <c r="C1" s="1" t="s">
        <v>64</v>
      </c>
      <c r="D1" s="1" t="s">
        <v>68</v>
      </c>
      <c r="E1" s="1" t="s">
        <v>2</v>
      </c>
      <c r="F1" s="1" t="s">
        <v>85</v>
      </c>
      <c r="G1" s="1" t="s">
        <v>72</v>
      </c>
      <c r="H1" s="1" t="s">
        <v>78</v>
      </c>
    </row>
    <row r="2" spans="1:8" x14ac:dyDescent="0.3">
      <c r="A2" s="3">
        <v>2</v>
      </c>
      <c r="B2" s="11">
        <v>45370</v>
      </c>
      <c r="C2" s="7" t="s">
        <v>66</v>
      </c>
      <c r="D2" s="7" t="s">
        <v>107</v>
      </c>
      <c r="E2" s="4" t="s">
        <v>117</v>
      </c>
      <c r="F2" s="4" t="s">
        <v>100</v>
      </c>
      <c r="G2" s="4" t="s">
        <v>111</v>
      </c>
      <c r="H2" s="4"/>
    </row>
    <row r="3" spans="1:8" x14ac:dyDescent="0.3">
      <c r="A3" s="3">
        <v>2</v>
      </c>
      <c r="B3" s="11">
        <v>45370</v>
      </c>
      <c r="C3" s="7" t="s">
        <v>66</v>
      </c>
      <c r="D3" s="7" t="s">
        <v>108</v>
      </c>
      <c r="E3" s="4" t="s">
        <v>118</v>
      </c>
      <c r="F3" s="4" t="s">
        <v>109</v>
      </c>
      <c r="G3" s="4" t="s">
        <v>112</v>
      </c>
      <c r="H3" s="4"/>
    </row>
    <row r="4" spans="1:8" x14ac:dyDescent="0.3">
      <c r="A4" s="3">
        <v>3</v>
      </c>
      <c r="B4" s="11">
        <v>45384</v>
      </c>
      <c r="C4" s="7" t="s">
        <v>66</v>
      </c>
      <c r="D4" s="7" t="s">
        <v>108</v>
      </c>
      <c r="E4" s="4" t="s">
        <v>119</v>
      </c>
      <c r="F4" s="4" t="s">
        <v>101</v>
      </c>
      <c r="G4" s="4" t="s">
        <v>113</v>
      </c>
      <c r="H4" s="4" t="s">
        <v>116</v>
      </c>
    </row>
    <row r="5" spans="1:8" x14ac:dyDescent="0.3">
      <c r="A5" s="3">
        <v>4</v>
      </c>
      <c r="B5" s="11">
        <v>45389</v>
      </c>
      <c r="C5" s="7" t="s">
        <v>65</v>
      </c>
      <c r="D5" s="7" t="s">
        <v>106</v>
      </c>
      <c r="E5" s="4" t="s">
        <v>115</v>
      </c>
      <c r="F5" s="4" t="s">
        <v>102</v>
      </c>
      <c r="G5" s="4" t="s">
        <v>114</v>
      </c>
      <c r="H5" s="4"/>
    </row>
    <row r="6" spans="1:8" x14ac:dyDescent="0.3">
      <c r="A6" s="3">
        <v>5</v>
      </c>
      <c r="B6" s="11">
        <v>45401</v>
      </c>
      <c r="C6" s="7" t="s">
        <v>66</v>
      </c>
      <c r="D6" s="7" t="s">
        <v>108</v>
      </c>
      <c r="E6" s="4" t="s">
        <v>120</v>
      </c>
      <c r="F6" s="4" t="s">
        <v>103</v>
      </c>
      <c r="G6" s="4" t="s">
        <v>48</v>
      </c>
      <c r="H6" s="4"/>
    </row>
    <row r="7" spans="1:8" x14ac:dyDescent="0.3">
      <c r="A7" s="3">
        <v>6</v>
      </c>
      <c r="B7" s="11">
        <v>45416</v>
      </c>
      <c r="C7" s="7" t="s">
        <v>65</v>
      </c>
      <c r="D7" s="7" t="s">
        <v>106</v>
      </c>
      <c r="E7" s="4" t="s">
        <v>115</v>
      </c>
      <c r="F7" s="4" t="s">
        <v>104</v>
      </c>
      <c r="G7" s="4" t="s">
        <v>111</v>
      </c>
      <c r="H7" s="4"/>
    </row>
    <row r="8" spans="1:8" x14ac:dyDescent="0.3">
      <c r="A8" s="3">
        <v>7</v>
      </c>
      <c r="B8" s="11">
        <v>45418</v>
      </c>
      <c r="C8" s="7" t="s">
        <v>65</v>
      </c>
      <c r="D8" s="7" t="s">
        <v>106</v>
      </c>
      <c r="E8" s="4" t="s">
        <v>115</v>
      </c>
      <c r="F8" s="4" t="s">
        <v>105</v>
      </c>
      <c r="G8" s="4" t="s">
        <v>112</v>
      </c>
      <c r="H8" s="4"/>
    </row>
    <row r="9" spans="1:8" x14ac:dyDescent="0.3">
      <c r="A9" s="3">
        <v>8</v>
      </c>
      <c r="B9" s="11">
        <v>45421</v>
      </c>
      <c r="C9" s="7" t="s">
        <v>66</v>
      </c>
      <c r="D9" s="7" t="s">
        <v>110</v>
      </c>
      <c r="E9" s="4" t="s">
        <v>118</v>
      </c>
      <c r="F9" s="4" t="s">
        <v>101</v>
      </c>
      <c r="G9" s="4" t="s">
        <v>113</v>
      </c>
      <c r="H9" s="4"/>
    </row>
    <row r="10" spans="1:8" x14ac:dyDescent="0.3">
      <c r="A10" s="3">
        <v>9</v>
      </c>
      <c r="B10" s="11">
        <v>45427</v>
      </c>
      <c r="C10" s="7" t="s">
        <v>66</v>
      </c>
      <c r="D10" s="7" t="s">
        <v>110</v>
      </c>
      <c r="E10" s="4" t="s">
        <v>118</v>
      </c>
      <c r="F10" s="4" t="s">
        <v>102</v>
      </c>
      <c r="G10" s="4" t="s">
        <v>114</v>
      </c>
      <c r="H10" s="4"/>
    </row>
    <row r="11" spans="1:8" x14ac:dyDescent="0.3">
      <c r="A11" s="3">
        <v>10</v>
      </c>
      <c r="B11" s="11">
        <v>45431</v>
      </c>
      <c r="C11" s="7" t="s">
        <v>65</v>
      </c>
      <c r="D11" s="7" t="s">
        <v>106</v>
      </c>
      <c r="E11" s="4" t="s">
        <v>115</v>
      </c>
      <c r="F11" s="4" t="s">
        <v>103</v>
      </c>
      <c r="G11" s="4" t="s">
        <v>48</v>
      </c>
      <c r="H11" s="4"/>
    </row>
    <row r="12" spans="1:8" x14ac:dyDescent="0.3">
      <c r="A12" s="3">
        <v>11</v>
      </c>
      <c r="B12" s="11">
        <v>45437</v>
      </c>
      <c r="C12" s="7" t="s">
        <v>65</v>
      </c>
      <c r="D12" s="7" t="s">
        <v>106</v>
      </c>
      <c r="E12" s="4" t="s">
        <v>118</v>
      </c>
      <c r="F12" s="4" t="s">
        <v>104</v>
      </c>
      <c r="G12" s="4" t="s">
        <v>111</v>
      </c>
      <c r="H12" s="4"/>
    </row>
    <row r="13" spans="1:8" x14ac:dyDescent="0.3">
      <c r="A13" s="3">
        <v>12</v>
      </c>
      <c r="B13" s="11">
        <v>45441</v>
      </c>
      <c r="C13" s="7" t="s">
        <v>66</v>
      </c>
      <c r="D13" s="7" t="s">
        <v>110</v>
      </c>
      <c r="E13" s="4" t="s">
        <v>118</v>
      </c>
      <c r="F13" s="4" t="s">
        <v>100</v>
      </c>
      <c r="G13" s="4" t="s">
        <v>112</v>
      </c>
      <c r="H13" s="4"/>
    </row>
    <row r="14" spans="1:8" x14ac:dyDescent="0.3">
      <c r="A14" s="3">
        <v>13</v>
      </c>
      <c r="B14" s="11">
        <v>45448</v>
      </c>
      <c r="C14" s="7" t="s">
        <v>65</v>
      </c>
      <c r="D14" s="7" t="s">
        <v>106</v>
      </c>
      <c r="E14" s="4" t="s">
        <v>115</v>
      </c>
      <c r="F14" s="4" t="s">
        <v>101</v>
      </c>
      <c r="G14" s="4" t="s">
        <v>113</v>
      </c>
      <c r="H14" s="4"/>
    </row>
    <row r="15" spans="1:8" x14ac:dyDescent="0.3">
      <c r="A15" s="3">
        <v>14</v>
      </c>
      <c r="B15" s="11">
        <v>45452</v>
      </c>
      <c r="C15" s="7" t="s">
        <v>65</v>
      </c>
      <c r="D15" s="7" t="s">
        <v>106</v>
      </c>
      <c r="E15" s="4" t="s">
        <v>115</v>
      </c>
      <c r="F15" s="4" t="s">
        <v>102</v>
      </c>
      <c r="G15" s="4" t="s">
        <v>114</v>
      </c>
      <c r="H15" s="4"/>
    </row>
    <row r="16" spans="1:8" x14ac:dyDescent="0.3">
      <c r="A16" s="3">
        <v>15</v>
      </c>
      <c r="B16" s="11">
        <v>45455</v>
      </c>
      <c r="C16" s="7" t="s">
        <v>65</v>
      </c>
      <c r="D16" s="7" t="s">
        <v>106</v>
      </c>
      <c r="E16" s="4" t="s">
        <v>115</v>
      </c>
      <c r="F16" s="4" t="s">
        <v>100</v>
      </c>
      <c r="G16" s="4" t="s">
        <v>48</v>
      </c>
      <c r="H16" s="4"/>
    </row>
    <row r="17" spans="1:8" x14ac:dyDescent="0.3">
      <c r="A17" s="3">
        <v>16</v>
      </c>
      <c r="B17" s="11">
        <v>45370</v>
      </c>
      <c r="C17" s="7" t="s">
        <v>66</v>
      </c>
      <c r="D17" s="7" t="s">
        <v>107</v>
      </c>
      <c r="E17" s="4" t="s">
        <v>117</v>
      </c>
      <c r="F17" s="4" t="s">
        <v>100</v>
      </c>
      <c r="G17" s="4" t="s">
        <v>111</v>
      </c>
      <c r="H17" s="4"/>
    </row>
    <row r="18" spans="1:8" x14ac:dyDescent="0.3">
      <c r="A18" s="3">
        <v>17</v>
      </c>
      <c r="B18" s="11">
        <v>45370</v>
      </c>
      <c r="C18" s="7" t="s">
        <v>66</v>
      </c>
      <c r="D18" s="7" t="s">
        <v>108</v>
      </c>
      <c r="E18" s="4" t="s">
        <v>118</v>
      </c>
      <c r="F18" s="4" t="s">
        <v>109</v>
      </c>
      <c r="G18" s="4" t="s">
        <v>112</v>
      </c>
      <c r="H18" s="4"/>
    </row>
    <row r="19" spans="1:8" x14ac:dyDescent="0.3">
      <c r="A19" s="3">
        <v>18</v>
      </c>
      <c r="B19" s="11">
        <v>45384</v>
      </c>
      <c r="C19" s="7" t="s">
        <v>66</v>
      </c>
      <c r="D19" s="7" t="s">
        <v>108</v>
      </c>
      <c r="E19" s="4" t="s">
        <v>119</v>
      </c>
      <c r="F19" s="4" t="s">
        <v>101</v>
      </c>
      <c r="G19" s="4" t="s">
        <v>113</v>
      </c>
      <c r="H19" s="4" t="s">
        <v>116</v>
      </c>
    </row>
    <row r="20" spans="1:8" x14ac:dyDescent="0.3">
      <c r="A20" s="3">
        <v>19</v>
      </c>
      <c r="B20" s="11">
        <v>45389</v>
      </c>
      <c r="C20" s="7" t="s">
        <v>65</v>
      </c>
      <c r="D20" s="7" t="s">
        <v>106</v>
      </c>
      <c r="E20" s="4" t="s">
        <v>115</v>
      </c>
      <c r="F20" s="4" t="s">
        <v>102</v>
      </c>
      <c r="G20" s="4" t="s">
        <v>114</v>
      </c>
      <c r="H20" s="4"/>
    </row>
    <row r="21" spans="1:8" x14ac:dyDescent="0.3">
      <c r="A21" s="3">
        <v>20</v>
      </c>
      <c r="B21" s="11">
        <v>45401</v>
      </c>
      <c r="C21" s="7" t="s">
        <v>66</v>
      </c>
      <c r="D21" s="7" t="s">
        <v>108</v>
      </c>
      <c r="E21" s="4" t="s">
        <v>120</v>
      </c>
      <c r="F21" s="4" t="s">
        <v>103</v>
      </c>
      <c r="G21" s="4" t="s">
        <v>48</v>
      </c>
      <c r="H21" s="4"/>
    </row>
    <row r="22" spans="1:8" x14ac:dyDescent="0.3">
      <c r="A22" s="3">
        <v>21</v>
      </c>
      <c r="B22" s="11">
        <v>45416</v>
      </c>
      <c r="C22" s="7" t="s">
        <v>65</v>
      </c>
      <c r="D22" s="7" t="s">
        <v>106</v>
      </c>
      <c r="E22" s="4" t="s">
        <v>115</v>
      </c>
      <c r="F22" s="4" t="s">
        <v>104</v>
      </c>
      <c r="G22" s="4" t="s">
        <v>111</v>
      </c>
      <c r="H22" s="4"/>
    </row>
    <row r="23" spans="1:8" x14ac:dyDescent="0.3">
      <c r="A23" s="3">
        <v>22</v>
      </c>
      <c r="B23" s="11">
        <v>45418</v>
      </c>
      <c r="C23" s="7" t="s">
        <v>65</v>
      </c>
      <c r="D23" s="7" t="s">
        <v>106</v>
      </c>
      <c r="E23" s="4" t="s">
        <v>115</v>
      </c>
      <c r="F23" s="4" t="s">
        <v>105</v>
      </c>
      <c r="G23" s="4" t="s">
        <v>112</v>
      </c>
      <c r="H23" s="4"/>
    </row>
    <row r="24" spans="1:8" x14ac:dyDescent="0.3">
      <c r="A24" s="3">
        <v>23</v>
      </c>
      <c r="B24" s="11">
        <v>45421</v>
      </c>
      <c r="C24" s="7" t="s">
        <v>66</v>
      </c>
      <c r="D24" s="7" t="s">
        <v>110</v>
      </c>
      <c r="E24" s="4" t="s">
        <v>118</v>
      </c>
      <c r="F24" s="4" t="s">
        <v>101</v>
      </c>
      <c r="G24" s="4" t="s">
        <v>113</v>
      </c>
      <c r="H24" s="4"/>
    </row>
    <row r="25" spans="1:8" x14ac:dyDescent="0.3">
      <c r="A25" s="3">
        <v>24</v>
      </c>
      <c r="B25" s="11">
        <v>45427</v>
      </c>
      <c r="C25" s="7" t="s">
        <v>66</v>
      </c>
      <c r="D25" s="7" t="s">
        <v>110</v>
      </c>
      <c r="E25" s="4" t="s">
        <v>118</v>
      </c>
      <c r="F25" s="4" t="s">
        <v>102</v>
      </c>
      <c r="G25" s="4" t="s">
        <v>114</v>
      </c>
      <c r="H25" s="4"/>
    </row>
    <row r="26" spans="1:8" x14ac:dyDescent="0.3">
      <c r="A26" s="3">
        <v>25</v>
      </c>
      <c r="B26" s="11">
        <v>45431</v>
      </c>
      <c r="C26" s="7" t="s">
        <v>65</v>
      </c>
      <c r="D26" s="7" t="s">
        <v>106</v>
      </c>
      <c r="E26" s="4" t="s">
        <v>115</v>
      </c>
      <c r="F26" s="4" t="s">
        <v>103</v>
      </c>
      <c r="G26" s="4" t="s">
        <v>48</v>
      </c>
      <c r="H26" s="4"/>
    </row>
    <row r="27" spans="1:8" x14ac:dyDescent="0.3">
      <c r="A27" s="3">
        <v>26</v>
      </c>
      <c r="B27" s="11">
        <v>45437</v>
      </c>
      <c r="C27" s="7" t="s">
        <v>65</v>
      </c>
      <c r="D27" s="7" t="s">
        <v>106</v>
      </c>
      <c r="E27" s="4" t="s">
        <v>118</v>
      </c>
      <c r="F27" s="4" t="s">
        <v>104</v>
      </c>
      <c r="G27" s="4" t="s">
        <v>111</v>
      </c>
      <c r="H27" s="4"/>
    </row>
    <row r="28" spans="1:8" x14ac:dyDescent="0.3">
      <c r="A28" s="3">
        <v>27</v>
      </c>
      <c r="B28" s="11">
        <v>45441</v>
      </c>
      <c r="C28" s="7" t="s">
        <v>66</v>
      </c>
      <c r="D28" s="7" t="s">
        <v>110</v>
      </c>
      <c r="E28" s="4" t="s">
        <v>118</v>
      </c>
      <c r="F28" s="4" t="s">
        <v>100</v>
      </c>
      <c r="G28" s="4" t="s">
        <v>112</v>
      </c>
      <c r="H28" s="4"/>
    </row>
    <row r="29" spans="1:8" x14ac:dyDescent="0.3">
      <c r="A29" s="3">
        <v>28</v>
      </c>
      <c r="B29" s="11">
        <v>45448</v>
      </c>
      <c r="C29" s="7" t="s">
        <v>65</v>
      </c>
      <c r="D29" s="7" t="s">
        <v>106</v>
      </c>
      <c r="E29" s="4" t="s">
        <v>115</v>
      </c>
      <c r="F29" s="4" t="s">
        <v>101</v>
      </c>
      <c r="G29" s="4" t="s">
        <v>113</v>
      </c>
      <c r="H29" s="4"/>
    </row>
    <row r="30" spans="1:8" x14ac:dyDescent="0.3">
      <c r="A30" s="3">
        <v>29</v>
      </c>
      <c r="B30" s="11">
        <v>45452</v>
      </c>
      <c r="C30" s="7" t="s">
        <v>65</v>
      </c>
      <c r="D30" s="7" t="s">
        <v>106</v>
      </c>
      <c r="E30" s="4" t="s">
        <v>115</v>
      </c>
      <c r="F30" s="4" t="s">
        <v>102</v>
      </c>
      <c r="G30" s="4" t="s">
        <v>114</v>
      </c>
      <c r="H30" s="4"/>
    </row>
    <row r="31" spans="1:8" x14ac:dyDescent="0.3">
      <c r="A31" s="3">
        <v>30</v>
      </c>
      <c r="B31" s="11">
        <v>45455</v>
      </c>
      <c r="C31" s="7" t="s">
        <v>65</v>
      </c>
      <c r="D31" s="7" t="s">
        <v>106</v>
      </c>
      <c r="E31" s="4" t="s">
        <v>115</v>
      </c>
      <c r="F31" s="4" t="s">
        <v>100</v>
      </c>
      <c r="G31" s="4" t="s">
        <v>48</v>
      </c>
      <c r="H3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43A9-8B26-4AAC-958D-F2C3F700E44A}">
  <dimension ref="A1:J14"/>
  <sheetViews>
    <sheetView tabSelected="1" workbookViewId="0">
      <selection activeCell="L15" sqref="L15"/>
    </sheetView>
  </sheetViews>
  <sheetFormatPr baseColWidth="10" defaultRowHeight="14.4" x14ac:dyDescent="0.3"/>
  <cols>
    <col min="1" max="1" width="3.109375" bestFit="1" customWidth="1"/>
    <col min="4" max="4" width="15.5546875" bestFit="1" customWidth="1"/>
    <col min="5" max="5" width="8.21875" bestFit="1" customWidth="1"/>
    <col min="6" max="6" width="27" bestFit="1" customWidth="1"/>
    <col min="7" max="7" width="10.6640625" customWidth="1"/>
    <col min="8" max="8" width="13.21875" customWidth="1"/>
    <col min="9" max="9" width="11.5546875" bestFit="1" customWidth="1"/>
  </cols>
  <sheetData>
    <row r="1" spans="1:10" x14ac:dyDescent="0.3">
      <c r="A1" s="1" t="s">
        <v>0</v>
      </c>
      <c r="B1" s="1" t="s">
        <v>83</v>
      </c>
      <c r="C1" s="1" t="s">
        <v>64</v>
      </c>
      <c r="D1" s="1" t="s">
        <v>123</v>
      </c>
      <c r="E1" s="1" t="s">
        <v>125</v>
      </c>
      <c r="F1" s="1" t="s">
        <v>124</v>
      </c>
      <c r="G1" s="1" t="s">
        <v>143</v>
      </c>
      <c r="H1" s="1" t="s">
        <v>144</v>
      </c>
      <c r="I1" s="1" t="s">
        <v>146</v>
      </c>
      <c r="J1" s="1" t="s">
        <v>145</v>
      </c>
    </row>
    <row r="2" spans="1:10" x14ac:dyDescent="0.3">
      <c r="A2" s="3">
        <v>2</v>
      </c>
      <c r="B2" s="11">
        <v>45370</v>
      </c>
      <c r="C2" s="7" t="s">
        <v>121</v>
      </c>
      <c r="D2" s="7">
        <v>-100</v>
      </c>
      <c r="E2" s="4" t="s">
        <v>126</v>
      </c>
      <c r="F2" s="4" t="s">
        <v>138</v>
      </c>
      <c r="G2" s="13">
        <v>6541561</v>
      </c>
      <c r="H2" s="13">
        <f>+G2+1500</f>
        <v>6543061</v>
      </c>
      <c r="I2" s="13">
        <f>+H2-G2</f>
        <v>1500</v>
      </c>
      <c r="J2" s="13">
        <f>+I2/(D2*-1)</f>
        <v>15</v>
      </c>
    </row>
    <row r="3" spans="1:10" x14ac:dyDescent="0.3">
      <c r="A3" s="3">
        <v>2</v>
      </c>
      <c r="B3" s="11">
        <v>45370</v>
      </c>
      <c r="C3" s="7" t="s">
        <v>121</v>
      </c>
      <c r="D3" s="7">
        <v>-150</v>
      </c>
      <c r="E3" s="4" t="s">
        <v>127</v>
      </c>
      <c r="F3" s="4" t="s">
        <v>139</v>
      </c>
      <c r="G3" s="13">
        <v>6541558</v>
      </c>
      <c r="H3" s="13">
        <f>+G3+1625</f>
        <v>6543183</v>
      </c>
      <c r="I3" s="13">
        <f t="shared" ref="I3:I14" si="0">+H3-G3</f>
        <v>1625</v>
      </c>
      <c r="J3" s="13">
        <f t="shared" ref="J3:J14" si="1">+I3/(D3*-1)</f>
        <v>10.833333333333334</v>
      </c>
    </row>
    <row r="4" spans="1:10" x14ac:dyDescent="0.3">
      <c r="A4" s="3">
        <v>3</v>
      </c>
      <c r="B4" s="11">
        <v>45384</v>
      </c>
      <c r="C4" s="7" t="s">
        <v>121</v>
      </c>
      <c r="D4" s="7">
        <v>-87</v>
      </c>
      <c r="E4" s="4" t="s">
        <v>128</v>
      </c>
      <c r="F4" s="4" t="s">
        <v>76</v>
      </c>
      <c r="G4" s="13">
        <v>5841558</v>
      </c>
      <c r="H4" s="13">
        <f>+G4+1490</f>
        <v>5843048</v>
      </c>
      <c r="I4" s="13">
        <f t="shared" si="0"/>
        <v>1490</v>
      </c>
      <c r="J4" s="13">
        <f t="shared" si="1"/>
        <v>17.126436781609197</v>
      </c>
    </row>
    <row r="5" spans="1:10" x14ac:dyDescent="0.3">
      <c r="A5" s="3">
        <v>4</v>
      </c>
      <c r="B5" s="11">
        <v>45389</v>
      </c>
      <c r="C5" s="7" t="s">
        <v>122</v>
      </c>
      <c r="D5" s="7">
        <v>800</v>
      </c>
      <c r="E5" s="4" t="s">
        <v>129</v>
      </c>
      <c r="F5" s="4" t="s">
        <v>140</v>
      </c>
      <c r="G5" s="13" t="s">
        <v>129</v>
      </c>
      <c r="H5" s="13" t="s">
        <v>129</v>
      </c>
      <c r="I5" s="13" t="s">
        <v>129</v>
      </c>
      <c r="J5" s="13" t="s">
        <v>129</v>
      </c>
    </row>
    <row r="6" spans="1:10" x14ac:dyDescent="0.3">
      <c r="A6" s="3">
        <v>5</v>
      </c>
      <c r="B6" s="11">
        <v>45401</v>
      </c>
      <c r="C6" s="7" t="s">
        <v>121</v>
      </c>
      <c r="D6" s="7">
        <v>-125</v>
      </c>
      <c r="E6" s="4" t="s">
        <v>130</v>
      </c>
      <c r="F6" s="4" t="s">
        <v>141</v>
      </c>
      <c r="G6" s="13">
        <v>6541561</v>
      </c>
      <c r="H6" s="13">
        <f>+G6+1900</f>
        <v>6543461</v>
      </c>
      <c r="I6" s="13">
        <f t="shared" si="0"/>
        <v>1900</v>
      </c>
      <c r="J6" s="13">
        <f t="shared" si="1"/>
        <v>15.2</v>
      </c>
    </row>
    <row r="7" spans="1:10" x14ac:dyDescent="0.3">
      <c r="A7" s="3">
        <v>6</v>
      </c>
      <c r="B7" s="11">
        <v>45416</v>
      </c>
      <c r="C7" s="7" t="s">
        <v>121</v>
      </c>
      <c r="D7" s="7">
        <v>-89</v>
      </c>
      <c r="E7" s="4" t="s">
        <v>131</v>
      </c>
      <c r="F7" s="4" t="s">
        <v>138</v>
      </c>
      <c r="G7" s="13">
        <v>6541558</v>
      </c>
      <c r="H7" s="13">
        <f>+G7+1390</f>
        <v>6542948</v>
      </c>
      <c r="I7" s="13">
        <f t="shared" si="0"/>
        <v>1390</v>
      </c>
      <c r="J7" s="13">
        <f t="shared" si="1"/>
        <v>15.617977528089888</v>
      </c>
    </row>
    <row r="8" spans="1:10" x14ac:dyDescent="0.3">
      <c r="A8" s="3">
        <v>7</v>
      </c>
      <c r="B8" s="11">
        <v>45418</v>
      </c>
      <c r="C8" s="7" t="s">
        <v>121</v>
      </c>
      <c r="D8" s="7">
        <v>-114</v>
      </c>
      <c r="E8" s="4" t="s">
        <v>132</v>
      </c>
      <c r="F8" s="4" t="s">
        <v>139</v>
      </c>
      <c r="G8" s="13">
        <v>5841558</v>
      </c>
      <c r="H8" s="13">
        <f>+G8+2000</f>
        <v>5843558</v>
      </c>
      <c r="I8" s="13">
        <f t="shared" si="0"/>
        <v>2000</v>
      </c>
      <c r="J8" s="13">
        <f t="shared" si="1"/>
        <v>17.543859649122808</v>
      </c>
    </row>
    <row r="9" spans="1:10" x14ac:dyDescent="0.3">
      <c r="A9" s="3">
        <v>8</v>
      </c>
      <c r="B9" s="11">
        <v>45421</v>
      </c>
      <c r="C9" s="7" t="s">
        <v>121</v>
      </c>
      <c r="D9" s="7">
        <v>-70</v>
      </c>
      <c r="E9" s="4" t="s">
        <v>133</v>
      </c>
      <c r="F9" s="4" t="s">
        <v>76</v>
      </c>
      <c r="G9" s="13">
        <v>6541561</v>
      </c>
      <c r="H9" s="13">
        <f>+G9+1900</f>
        <v>6543461</v>
      </c>
      <c r="I9" s="13">
        <f t="shared" si="0"/>
        <v>1900</v>
      </c>
      <c r="J9" s="13">
        <f t="shared" si="1"/>
        <v>27.142857142857142</v>
      </c>
    </row>
    <row r="10" spans="1:10" x14ac:dyDescent="0.3">
      <c r="A10" s="3">
        <v>9</v>
      </c>
      <c r="B10" s="11">
        <v>45427</v>
      </c>
      <c r="C10" s="7" t="s">
        <v>121</v>
      </c>
      <c r="D10" s="7">
        <v>-40</v>
      </c>
      <c r="E10" s="4" t="s">
        <v>134</v>
      </c>
      <c r="F10" s="4" t="s">
        <v>142</v>
      </c>
      <c r="G10" s="13">
        <v>6541558</v>
      </c>
      <c r="H10" s="13">
        <f>+G10+700</f>
        <v>6542258</v>
      </c>
      <c r="I10" s="13">
        <f t="shared" si="0"/>
        <v>700</v>
      </c>
      <c r="J10" s="13">
        <f t="shared" si="1"/>
        <v>17.5</v>
      </c>
    </row>
    <row r="11" spans="1:10" x14ac:dyDescent="0.3">
      <c r="A11" s="3">
        <v>10</v>
      </c>
      <c r="B11" s="11">
        <v>45431</v>
      </c>
      <c r="C11" s="7" t="s">
        <v>122</v>
      </c>
      <c r="D11" s="7">
        <v>700</v>
      </c>
      <c r="E11" s="4" t="s">
        <v>129</v>
      </c>
      <c r="F11" s="4" t="s">
        <v>140</v>
      </c>
      <c r="G11" s="13" t="s">
        <v>129</v>
      </c>
      <c r="H11" s="13" t="s">
        <v>129</v>
      </c>
      <c r="I11" s="13" t="s">
        <v>129</v>
      </c>
      <c r="J11" s="13" t="s">
        <v>129</v>
      </c>
    </row>
    <row r="12" spans="1:10" x14ac:dyDescent="0.3">
      <c r="A12" s="3">
        <v>11</v>
      </c>
      <c r="B12" s="11">
        <v>45437</v>
      </c>
      <c r="C12" s="7" t="s">
        <v>121</v>
      </c>
      <c r="D12" s="7">
        <v>-40</v>
      </c>
      <c r="E12" s="4" t="s">
        <v>135</v>
      </c>
      <c r="F12" s="4" t="s">
        <v>138</v>
      </c>
      <c r="G12" s="13">
        <v>6541561</v>
      </c>
      <c r="H12" s="13">
        <f t="shared" ref="H12:H14" si="2">+G12+1500</f>
        <v>6543061</v>
      </c>
      <c r="I12" s="13">
        <f t="shared" si="0"/>
        <v>1500</v>
      </c>
      <c r="J12" s="13">
        <f t="shared" si="1"/>
        <v>37.5</v>
      </c>
    </row>
    <row r="13" spans="1:10" x14ac:dyDescent="0.3">
      <c r="A13" s="3">
        <v>12</v>
      </c>
      <c r="B13" s="11">
        <v>45441</v>
      </c>
      <c r="C13" s="7" t="s">
        <v>121</v>
      </c>
      <c r="D13" s="7">
        <v>-20</v>
      </c>
      <c r="E13" s="4" t="s">
        <v>136</v>
      </c>
      <c r="F13" s="4" t="s">
        <v>139</v>
      </c>
      <c r="G13" s="13">
        <v>6541558</v>
      </c>
      <c r="H13" s="13">
        <f>+G13+400</f>
        <v>6541958</v>
      </c>
      <c r="I13" s="13">
        <f t="shared" si="0"/>
        <v>400</v>
      </c>
      <c r="J13" s="13">
        <f t="shared" si="1"/>
        <v>20</v>
      </c>
    </row>
    <row r="14" spans="1:10" x14ac:dyDescent="0.3">
      <c r="A14" s="3">
        <v>13</v>
      </c>
      <c r="B14" s="11">
        <v>45448</v>
      </c>
      <c r="C14" s="7" t="s">
        <v>121</v>
      </c>
      <c r="D14" s="7">
        <v>-30</v>
      </c>
      <c r="E14" s="4" t="s">
        <v>137</v>
      </c>
      <c r="F14" s="4" t="s">
        <v>76</v>
      </c>
      <c r="G14" s="13">
        <v>5841558</v>
      </c>
      <c r="H14" s="13">
        <f t="shared" si="2"/>
        <v>5843058</v>
      </c>
      <c r="I14" s="13">
        <f t="shared" si="0"/>
        <v>1500</v>
      </c>
      <c r="J14" s="13">
        <f t="shared" si="1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equipos</vt:lpstr>
      <vt:lpstr>mantenimientos</vt:lpstr>
      <vt:lpstr>programa</vt:lpstr>
      <vt:lpstr>gastos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Perez</dc:creator>
  <cp:lastModifiedBy>Jose Perez</cp:lastModifiedBy>
  <dcterms:created xsi:type="dcterms:W3CDTF">2024-06-09T01:23:23Z</dcterms:created>
  <dcterms:modified xsi:type="dcterms:W3CDTF">2024-06-09T18:29:38Z</dcterms:modified>
</cp:coreProperties>
</file>