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2/Dropbox/dev/work/wills-public-notebook/data/2023-11-6_pr-dedup/"/>
    </mc:Choice>
  </mc:AlternateContent>
  <xr:revisionPtr revIDLastSave="0" documentId="13_ncr:1_{B3089F4C-FA2B-454C-B157-5A77C54B0587}" xr6:coauthVersionLast="47" xr6:coauthVersionMax="47" xr10:uidLastSave="{00000000-0000-0000-0000-000000000000}"/>
  <bookViews>
    <workbookView xWindow="0" yWindow="500" windowWidth="33600" windowHeight="37300" xr2:uid="{0E8AF368-31D0-E644-AAC4-62B19A6F9904}"/>
  </bookViews>
  <sheets>
    <sheet name="unpair_repair" sheetId="1" r:id="rId1"/>
    <sheet name="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F50" i="1" s="1"/>
  <c r="G50" i="1" s="1"/>
  <c r="E51" i="1"/>
  <c r="F51" i="1"/>
  <c r="G51" i="1"/>
  <c r="E52" i="1"/>
  <c r="F52" i="1" s="1"/>
  <c r="G52" i="1" s="1"/>
  <c r="E53" i="1"/>
  <c r="F53" i="1" s="1"/>
  <c r="G53" i="1" s="1"/>
  <c r="E54" i="1"/>
  <c r="F54" i="1" s="1"/>
  <c r="G54" i="1" s="1"/>
  <c r="E55" i="1"/>
  <c r="F55" i="1"/>
  <c r="G55" i="1"/>
  <c r="E56" i="1"/>
  <c r="F56" i="1"/>
  <c r="G56" i="1" s="1"/>
  <c r="E57" i="1"/>
  <c r="F57" i="1"/>
  <c r="G57" i="1"/>
  <c r="E58" i="1"/>
  <c r="F58" i="1"/>
  <c r="G58" i="1"/>
  <c r="E59" i="1"/>
  <c r="F59" i="1" s="1"/>
  <c r="G59" i="1" s="1"/>
  <c r="E60" i="1"/>
  <c r="F60" i="1"/>
  <c r="G60" i="1"/>
  <c r="E61" i="1"/>
  <c r="F61" i="1"/>
  <c r="G61" i="1"/>
  <c r="E62" i="1"/>
  <c r="F62" i="1"/>
  <c r="G62" i="1" s="1"/>
  <c r="E63" i="1"/>
  <c r="F63" i="1" s="1"/>
  <c r="G63" i="1" s="1"/>
  <c r="E64" i="1"/>
  <c r="F64" i="1"/>
  <c r="G64" i="1"/>
  <c r="E65" i="1"/>
  <c r="F65" i="1"/>
  <c r="G65" i="1"/>
  <c r="E66" i="1"/>
  <c r="F66" i="1"/>
  <c r="G66" i="1" s="1"/>
  <c r="E67" i="1"/>
  <c r="F67" i="1"/>
  <c r="G67" i="1"/>
  <c r="E68" i="1"/>
  <c r="F68" i="1"/>
  <c r="G68" i="1"/>
  <c r="E69" i="1"/>
  <c r="F69" i="1" s="1"/>
  <c r="G69" i="1" s="1"/>
  <c r="E70" i="1"/>
  <c r="F70" i="1"/>
  <c r="G70" i="1"/>
  <c r="E71" i="1"/>
  <c r="F71" i="1"/>
  <c r="G71" i="1"/>
  <c r="E72" i="1"/>
  <c r="F72" i="1"/>
  <c r="G72" i="1" s="1"/>
  <c r="E73" i="1"/>
  <c r="F73" i="1" s="1"/>
  <c r="G73" i="1" s="1"/>
  <c r="E74" i="1"/>
  <c r="F74" i="1"/>
  <c r="G74" i="1"/>
  <c r="E75" i="1"/>
  <c r="F75" i="1"/>
  <c r="G75" i="1"/>
  <c r="E76" i="1"/>
  <c r="F76" i="1"/>
  <c r="G76" i="1" s="1"/>
  <c r="E77" i="1"/>
  <c r="F77" i="1"/>
  <c r="G77" i="1"/>
  <c r="E78" i="1"/>
  <c r="F78" i="1"/>
  <c r="G78" i="1"/>
  <c r="E79" i="1"/>
  <c r="F79" i="1" s="1"/>
  <c r="G79" i="1" s="1"/>
  <c r="E80" i="1"/>
  <c r="F80" i="1"/>
  <c r="G80" i="1"/>
  <c r="E81" i="1"/>
  <c r="F81" i="1"/>
  <c r="G81" i="1"/>
  <c r="E82" i="1"/>
  <c r="F82" i="1"/>
  <c r="G82" i="1" s="1"/>
  <c r="E83" i="1"/>
  <c r="F83" i="1" s="1"/>
  <c r="G83" i="1" s="1"/>
  <c r="E84" i="1"/>
  <c r="F84" i="1"/>
  <c r="G84" i="1"/>
  <c r="E85" i="1"/>
  <c r="F85" i="1"/>
  <c r="G85" i="1"/>
  <c r="E86" i="1"/>
  <c r="F86" i="1"/>
  <c r="G86" i="1" s="1"/>
  <c r="E87" i="1"/>
  <c r="F87" i="1"/>
  <c r="G87" i="1"/>
  <c r="E88" i="1"/>
  <c r="F88" i="1"/>
  <c r="G88" i="1"/>
  <c r="E89" i="1"/>
  <c r="F89" i="1" s="1"/>
  <c r="G89" i="1" s="1"/>
  <c r="E90" i="1"/>
  <c r="F90" i="1"/>
  <c r="G90" i="1"/>
  <c r="E91" i="1"/>
  <c r="F91" i="1"/>
  <c r="G91" i="1"/>
  <c r="E92" i="1"/>
  <c r="F92" i="1"/>
  <c r="G92" i="1" s="1"/>
  <c r="E93" i="1"/>
  <c r="F93" i="1" s="1"/>
  <c r="G93" i="1" s="1"/>
  <c r="E94" i="1"/>
  <c r="F94" i="1"/>
  <c r="G94" i="1"/>
  <c r="C95" i="1"/>
  <c r="F95" i="1" s="1"/>
  <c r="G95" i="1" s="1"/>
  <c r="D95" i="1"/>
  <c r="E95" i="1"/>
  <c r="C96" i="1"/>
  <c r="D96" i="1"/>
  <c r="E96" i="1"/>
  <c r="F96" i="1"/>
  <c r="G96" i="1"/>
  <c r="C97" i="1"/>
  <c r="F97" i="1" s="1"/>
  <c r="G97" i="1" s="1"/>
  <c r="D97" i="1"/>
  <c r="E97" i="1"/>
  <c r="C49" i="1"/>
  <c r="C48" i="1"/>
  <c r="C47" i="1"/>
  <c r="E47" i="1"/>
  <c r="E48" i="1"/>
  <c r="F48" i="1" s="1"/>
  <c r="G48" i="1" s="1"/>
  <c r="E49" i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/>
  <c r="G46" i="1" s="1"/>
  <c r="E38" i="1"/>
  <c r="F38" i="1" s="1"/>
  <c r="G38" i="1" s="1"/>
  <c r="E32" i="1"/>
  <c r="F32" i="1" s="1"/>
  <c r="G32" i="1" s="1"/>
  <c r="E29" i="1"/>
  <c r="F29" i="1" s="1"/>
  <c r="G29" i="1" s="1"/>
  <c r="E30" i="1"/>
  <c r="F30" i="1" s="1"/>
  <c r="G30" i="1" s="1"/>
  <c r="E31" i="1"/>
  <c r="F31" i="1" s="1"/>
  <c r="G31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/>
  <c r="G15" i="1" s="1"/>
  <c r="E16" i="1"/>
  <c r="F16" i="1" s="1"/>
  <c r="G16" i="1" s="1"/>
  <c r="E17" i="1"/>
  <c r="F17" i="1" s="1"/>
  <c r="G17" i="1" s="1"/>
  <c r="E18" i="1"/>
  <c r="F18" i="1"/>
  <c r="G18" i="1" s="1"/>
  <c r="E19" i="1"/>
  <c r="F19" i="1" s="1"/>
  <c r="G19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2" i="1"/>
  <c r="F2" i="1" s="1"/>
  <c r="G2" i="1" s="1"/>
  <c r="F49" i="1" l="1"/>
  <c r="G49" i="1" s="1"/>
  <c r="F47" i="1"/>
  <c r="G47" i="1" s="1"/>
</calcChain>
</file>

<file path=xl/sharedStrings.xml><?xml version="1.0" encoding="utf-8"?>
<sst xmlns="http://schemas.openxmlformats.org/spreadsheetml/2006/main" count="111" uniqueCount="11">
  <si>
    <t>sample</t>
  </si>
  <si>
    <t>replicate</t>
  </si>
  <si>
    <t>D23-13405</t>
  </si>
  <si>
    <t>n_dup</t>
  </si>
  <si>
    <t>p_dup</t>
  </si>
  <si>
    <t>read_pairs_in</t>
  </si>
  <si>
    <t>read_pairs_out</t>
  </si>
  <si>
    <t>D23-13404</t>
  </si>
  <si>
    <t>D23-13406</t>
  </si>
  <si>
    <t>n_reads_out</t>
  </si>
  <si>
    <t>unpair_repair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</si>
</sst>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02D7-3087-004A-A3F8-6D8C7FB14BB7}">
  <dimension ref="A1:H97"/>
  <sheetViews>
    <sheetView tabSelected="1" workbookViewId="0">
      <selection activeCell="L76" sqref="L76"/>
    </sheetView>
  </sheetViews>
  <sheetFormatPr baseColWidth="10" defaultRowHeight="16" x14ac:dyDescent="0.2"/>
  <cols>
    <col min="3" max="3" width="11.85546875" bestFit="1" customWidth="1"/>
    <col min="4" max="4" width="11.85546875" customWidth="1"/>
    <col min="5" max="5" width="12.85546875" bestFit="1" customWidth="1"/>
    <col min="7" max="7" width="12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9</v>
      </c>
      <c r="E1" t="s">
        <v>6</v>
      </c>
      <c r="F1" t="s">
        <v>3</v>
      </c>
      <c r="G1" t="s">
        <v>4</v>
      </c>
      <c r="H1" t="s">
        <v>10</v>
      </c>
    </row>
    <row r="2" spans="1:8" x14ac:dyDescent="0.2">
      <c r="A2" t="s">
        <v>7</v>
      </c>
      <c r="B2">
        <v>1</v>
      </c>
      <c r="C2">
        <v>10000</v>
      </c>
      <c r="D2">
        <v>19994</v>
      </c>
      <c r="E2">
        <f>D2/2</f>
        <v>9997</v>
      </c>
      <c r="F2">
        <f>C2-E2</f>
        <v>3</v>
      </c>
      <c r="G2">
        <f>F2/C2</f>
        <v>2.9999999999999997E-4</v>
      </c>
      <c r="H2" t="b">
        <v>1</v>
      </c>
    </row>
    <row r="3" spans="1:8" x14ac:dyDescent="0.2">
      <c r="A3" t="s">
        <v>7</v>
      </c>
      <c r="B3">
        <v>2</v>
      </c>
      <c r="C3">
        <v>10000</v>
      </c>
      <c r="D3">
        <v>19992</v>
      </c>
      <c r="E3">
        <f>D3/2</f>
        <v>9996</v>
      </c>
      <c r="F3">
        <f>C3-E3</f>
        <v>4</v>
      </c>
      <c r="G3">
        <f t="shared" ref="G3:G4" si="0">F3/C3</f>
        <v>4.0000000000000002E-4</v>
      </c>
      <c r="H3" t="b">
        <v>1</v>
      </c>
    </row>
    <row r="4" spans="1:8" x14ac:dyDescent="0.2">
      <c r="A4" t="s">
        <v>7</v>
      </c>
      <c r="B4">
        <v>3</v>
      </c>
      <c r="C4">
        <v>10000</v>
      </c>
      <c r="D4">
        <v>19996</v>
      </c>
      <c r="E4">
        <f>D4/2</f>
        <v>9998</v>
      </c>
      <c r="F4">
        <f>C4-E4</f>
        <v>2</v>
      </c>
      <c r="G4">
        <f t="shared" si="0"/>
        <v>2.0000000000000001E-4</v>
      </c>
      <c r="H4" t="b">
        <v>1</v>
      </c>
    </row>
    <row r="5" spans="1:8" x14ac:dyDescent="0.2">
      <c r="A5" t="s">
        <v>2</v>
      </c>
      <c r="B5">
        <v>1</v>
      </c>
      <c r="C5">
        <v>10000</v>
      </c>
      <c r="D5">
        <v>20000</v>
      </c>
      <c r="E5">
        <f>D5/2</f>
        <v>10000</v>
      </c>
      <c r="F5">
        <f>C5-E5</f>
        <v>0</v>
      </c>
      <c r="G5">
        <f t="shared" ref="G5:G7" si="1">F5/C5</f>
        <v>0</v>
      </c>
      <c r="H5" t="b">
        <v>1</v>
      </c>
    </row>
    <row r="6" spans="1:8" x14ac:dyDescent="0.2">
      <c r="A6" t="s">
        <v>2</v>
      </c>
      <c r="B6">
        <v>2</v>
      </c>
      <c r="C6">
        <v>10000</v>
      </c>
      <c r="D6">
        <v>19998</v>
      </c>
      <c r="E6">
        <f>D6/2</f>
        <v>9999</v>
      </c>
      <c r="F6">
        <f>C6-E6</f>
        <v>1</v>
      </c>
      <c r="G6">
        <f t="shared" si="1"/>
        <v>1E-4</v>
      </c>
      <c r="H6" t="b">
        <v>1</v>
      </c>
    </row>
    <row r="7" spans="1:8" x14ac:dyDescent="0.2">
      <c r="A7" t="s">
        <v>2</v>
      </c>
      <c r="B7">
        <v>3</v>
      </c>
      <c r="C7">
        <v>10000</v>
      </c>
      <c r="D7">
        <v>19990</v>
      </c>
      <c r="E7">
        <f>D7/2</f>
        <v>9995</v>
      </c>
      <c r="F7">
        <f>C7-E7</f>
        <v>5</v>
      </c>
      <c r="G7">
        <f t="shared" si="1"/>
        <v>5.0000000000000001E-4</v>
      </c>
      <c r="H7" t="b">
        <v>1</v>
      </c>
    </row>
    <row r="8" spans="1:8" x14ac:dyDescent="0.2">
      <c r="A8" t="s">
        <v>8</v>
      </c>
      <c r="B8">
        <v>1</v>
      </c>
      <c r="C8">
        <v>10000</v>
      </c>
      <c r="D8">
        <v>19996</v>
      </c>
      <c r="E8">
        <f>D8/2</f>
        <v>9998</v>
      </c>
      <c r="F8">
        <f>C8-E8</f>
        <v>2</v>
      </c>
      <c r="G8">
        <f t="shared" ref="G8:G10" si="2">F8/C8</f>
        <v>2.0000000000000001E-4</v>
      </c>
      <c r="H8" t="b">
        <v>1</v>
      </c>
    </row>
    <row r="9" spans="1:8" x14ac:dyDescent="0.2">
      <c r="A9" t="s">
        <v>8</v>
      </c>
      <c r="B9">
        <v>2</v>
      </c>
      <c r="C9">
        <v>10000</v>
      </c>
      <c r="D9">
        <v>19998</v>
      </c>
      <c r="E9">
        <f>D9/2</f>
        <v>9999</v>
      </c>
      <c r="F9">
        <f>C9-E9</f>
        <v>1</v>
      </c>
      <c r="G9">
        <f t="shared" si="2"/>
        <v>1E-4</v>
      </c>
      <c r="H9" t="b">
        <v>1</v>
      </c>
    </row>
    <row r="10" spans="1:8" x14ac:dyDescent="0.2">
      <c r="A10" t="s">
        <v>8</v>
      </c>
      <c r="B10">
        <v>3</v>
      </c>
      <c r="C10">
        <v>10000</v>
      </c>
      <c r="D10">
        <v>20000</v>
      </c>
      <c r="E10">
        <f>D10/2</f>
        <v>10000</v>
      </c>
      <c r="F10">
        <f>C10-E10</f>
        <v>0</v>
      </c>
      <c r="G10">
        <f t="shared" si="2"/>
        <v>0</v>
      </c>
      <c r="H10" t="b">
        <v>1</v>
      </c>
    </row>
    <row r="11" spans="1:8" x14ac:dyDescent="0.2">
      <c r="A11" t="s">
        <v>7</v>
      </c>
      <c r="B11">
        <v>1</v>
      </c>
      <c r="C11">
        <v>100000</v>
      </c>
      <c r="D11">
        <v>199486</v>
      </c>
      <c r="E11">
        <f>D11/2</f>
        <v>99743</v>
      </c>
      <c r="F11">
        <f>C11-E11</f>
        <v>257</v>
      </c>
      <c r="G11">
        <f>F11/C11</f>
        <v>2.5699999999999998E-3</v>
      </c>
      <c r="H11" t="b">
        <v>1</v>
      </c>
    </row>
    <row r="12" spans="1:8" x14ac:dyDescent="0.2">
      <c r="A12" t="s">
        <v>7</v>
      </c>
      <c r="B12">
        <v>2</v>
      </c>
      <c r="C12">
        <v>100000</v>
      </c>
      <c r="D12">
        <v>199500</v>
      </c>
      <c r="E12">
        <f>D12/2</f>
        <v>99750</v>
      </c>
      <c r="F12">
        <f>C12-E12</f>
        <v>250</v>
      </c>
      <c r="G12">
        <f>F12/C12</f>
        <v>2.5000000000000001E-3</v>
      </c>
      <c r="H12" t="b">
        <v>1</v>
      </c>
    </row>
    <row r="13" spans="1:8" x14ac:dyDescent="0.2">
      <c r="A13" t="s">
        <v>7</v>
      </c>
      <c r="B13">
        <v>3</v>
      </c>
      <c r="C13">
        <v>100000</v>
      </c>
      <c r="D13">
        <v>199598</v>
      </c>
      <c r="E13">
        <f>D13/2</f>
        <v>99799</v>
      </c>
      <c r="F13">
        <f>C13-E13</f>
        <v>201</v>
      </c>
      <c r="G13">
        <f>F13/C13</f>
        <v>2.0100000000000001E-3</v>
      </c>
      <c r="H13" t="b">
        <v>1</v>
      </c>
    </row>
    <row r="14" spans="1:8" x14ac:dyDescent="0.2">
      <c r="A14" t="s">
        <v>2</v>
      </c>
      <c r="B14">
        <v>1</v>
      </c>
      <c r="C14">
        <v>100000</v>
      </c>
      <c r="D14">
        <v>199512</v>
      </c>
      <c r="E14">
        <f>D14/2</f>
        <v>99756</v>
      </c>
      <c r="F14">
        <f>C14-E14</f>
        <v>244</v>
      </c>
      <c r="G14">
        <f>F14/C14</f>
        <v>2.4399999999999999E-3</v>
      </c>
      <c r="H14" t="b">
        <v>1</v>
      </c>
    </row>
    <row r="15" spans="1:8" x14ac:dyDescent="0.2">
      <c r="A15" t="s">
        <v>2</v>
      </c>
      <c r="B15">
        <v>2</v>
      </c>
      <c r="C15">
        <v>100000</v>
      </c>
      <c r="D15">
        <v>199568</v>
      </c>
      <c r="E15">
        <f>D15/2</f>
        <v>99784</v>
      </c>
      <c r="F15">
        <f>C15-E15</f>
        <v>216</v>
      </c>
      <c r="G15">
        <f>F15/C15</f>
        <v>2.16E-3</v>
      </c>
      <c r="H15" t="b">
        <v>1</v>
      </c>
    </row>
    <row r="16" spans="1:8" x14ac:dyDescent="0.2">
      <c r="A16" t="s">
        <v>2</v>
      </c>
      <c r="B16">
        <v>3</v>
      </c>
      <c r="C16">
        <v>100000</v>
      </c>
      <c r="D16">
        <v>199524</v>
      </c>
      <c r="E16">
        <f>D16/2</f>
        <v>99762</v>
      </c>
      <c r="F16">
        <f>C16-E16</f>
        <v>238</v>
      </c>
      <c r="G16">
        <f>F16/C16</f>
        <v>2.3800000000000002E-3</v>
      </c>
      <c r="H16" t="b">
        <v>1</v>
      </c>
    </row>
    <row r="17" spans="1:8" x14ac:dyDescent="0.2">
      <c r="A17" t="s">
        <v>8</v>
      </c>
      <c r="B17">
        <v>1</v>
      </c>
      <c r="C17">
        <v>100000</v>
      </c>
      <c r="D17">
        <v>199840</v>
      </c>
      <c r="E17">
        <f>D17/2</f>
        <v>99920</v>
      </c>
      <c r="F17">
        <f>C17-E17</f>
        <v>80</v>
      </c>
      <c r="G17">
        <f>F17/C17</f>
        <v>8.0000000000000004E-4</v>
      </c>
      <c r="H17" t="b">
        <v>1</v>
      </c>
    </row>
    <row r="18" spans="1:8" x14ac:dyDescent="0.2">
      <c r="A18" t="s">
        <v>8</v>
      </c>
      <c r="B18">
        <v>2</v>
      </c>
      <c r="C18">
        <v>100000</v>
      </c>
      <c r="D18">
        <v>199806</v>
      </c>
      <c r="E18">
        <f>D18/2</f>
        <v>99903</v>
      </c>
      <c r="F18">
        <f>C18-E18</f>
        <v>97</v>
      </c>
      <c r="G18">
        <f>F18/C18</f>
        <v>9.7000000000000005E-4</v>
      </c>
      <c r="H18" t="b">
        <v>1</v>
      </c>
    </row>
    <row r="19" spans="1:8" x14ac:dyDescent="0.2">
      <c r="A19" t="s">
        <v>8</v>
      </c>
      <c r="B19">
        <v>3</v>
      </c>
      <c r="C19">
        <v>100000</v>
      </c>
      <c r="D19">
        <v>199808</v>
      </c>
      <c r="E19">
        <f>D19/2</f>
        <v>99904</v>
      </c>
      <c r="F19">
        <f>C19-E19</f>
        <v>96</v>
      </c>
      <c r="G19">
        <f>F19/C19</f>
        <v>9.6000000000000002E-4</v>
      </c>
      <c r="H19" t="b">
        <v>1</v>
      </c>
    </row>
    <row r="20" spans="1:8" x14ac:dyDescent="0.2">
      <c r="A20" t="s">
        <v>7</v>
      </c>
      <c r="B20">
        <v>1</v>
      </c>
      <c r="C20">
        <v>1000000</v>
      </c>
      <c r="D20">
        <v>1970336</v>
      </c>
      <c r="E20">
        <f>D20/2</f>
        <v>985168</v>
      </c>
      <c r="F20">
        <f>C20-E20</f>
        <v>14832</v>
      </c>
      <c r="G20">
        <f t="shared" ref="G20:G28" si="3">F20/C20</f>
        <v>1.4832E-2</v>
      </c>
      <c r="H20" t="b">
        <v>1</v>
      </c>
    </row>
    <row r="21" spans="1:8" x14ac:dyDescent="0.2">
      <c r="A21" t="s">
        <v>7</v>
      </c>
      <c r="B21">
        <v>2</v>
      </c>
      <c r="C21">
        <v>1000000</v>
      </c>
      <c r="D21">
        <v>1970432</v>
      </c>
      <c r="E21">
        <f>D21/2</f>
        <v>985216</v>
      </c>
      <c r="F21">
        <f>C21-E21</f>
        <v>14784</v>
      </c>
      <c r="G21">
        <f t="shared" si="3"/>
        <v>1.4784E-2</v>
      </c>
      <c r="H21" t="b">
        <v>1</v>
      </c>
    </row>
    <row r="22" spans="1:8" x14ac:dyDescent="0.2">
      <c r="A22" t="s">
        <v>7</v>
      </c>
      <c r="B22">
        <v>3</v>
      </c>
      <c r="C22">
        <v>1000000</v>
      </c>
      <c r="D22">
        <v>1969858</v>
      </c>
      <c r="E22">
        <f>D22/2</f>
        <v>984929</v>
      </c>
      <c r="F22">
        <f>C22-E22</f>
        <v>15071</v>
      </c>
      <c r="G22">
        <f t="shared" si="3"/>
        <v>1.5070999999999999E-2</v>
      </c>
      <c r="H22" t="b">
        <v>1</v>
      </c>
    </row>
    <row r="23" spans="1:8" x14ac:dyDescent="0.2">
      <c r="A23" t="s">
        <v>2</v>
      </c>
      <c r="B23">
        <v>1</v>
      </c>
      <c r="C23">
        <v>1000000</v>
      </c>
      <c r="D23">
        <v>1970370</v>
      </c>
      <c r="E23">
        <f>D23/2</f>
        <v>985185</v>
      </c>
      <c r="F23">
        <f>C23-E23</f>
        <v>14815</v>
      </c>
      <c r="G23">
        <f t="shared" si="3"/>
        <v>1.4815E-2</v>
      </c>
      <c r="H23" t="b">
        <v>1</v>
      </c>
    </row>
    <row r="24" spans="1:8" x14ac:dyDescent="0.2">
      <c r="A24" t="s">
        <v>2</v>
      </c>
      <c r="B24">
        <v>2</v>
      </c>
      <c r="C24">
        <v>1000000</v>
      </c>
      <c r="D24">
        <v>1969994</v>
      </c>
      <c r="E24">
        <f>D24/2</f>
        <v>984997</v>
      </c>
      <c r="F24">
        <f>C24-E24</f>
        <v>15003</v>
      </c>
      <c r="G24">
        <f t="shared" si="3"/>
        <v>1.5003000000000001E-2</v>
      </c>
      <c r="H24" t="b">
        <v>1</v>
      </c>
    </row>
    <row r="25" spans="1:8" x14ac:dyDescent="0.2">
      <c r="A25" t="s">
        <v>2</v>
      </c>
      <c r="B25">
        <v>3</v>
      </c>
      <c r="C25">
        <v>1000000</v>
      </c>
      <c r="D25">
        <v>1970210</v>
      </c>
      <c r="E25">
        <f>D25/2</f>
        <v>985105</v>
      </c>
      <c r="F25">
        <f>C25-E25</f>
        <v>14895</v>
      </c>
      <c r="G25">
        <f t="shared" si="3"/>
        <v>1.4895E-2</v>
      </c>
      <c r="H25" t="b">
        <v>1</v>
      </c>
    </row>
    <row r="26" spans="1:8" x14ac:dyDescent="0.2">
      <c r="A26" t="s">
        <v>8</v>
      </c>
      <c r="B26">
        <v>1</v>
      </c>
      <c r="C26">
        <v>1000000</v>
      </c>
      <c r="D26">
        <v>1988396</v>
      </c>
      <c r="E26">
        <f>D26/2</f>
        <v>994198</v>
      </c>
      <c r="F26">
        <f>C26-E26</f>
        <v>5802</v>
      </c>
      <c r="G26">
        <f t="shared" si="3"/>
        <v>5.8019999999999999E-3</v>
      </c>
      <c r="H26" t="b">
        <v>1</v>
      </c>
    </row>
    <row r="27" spans="1:8" x14ac:dyDescent="0.2">
      <c r="A27" t="s">
        <v>8</v>
      </c>
      <c r="B27">
        <v>2</v>
      </c>
      <c r="C27">
        <v>1000000</v>
      </c>
      <c r="D27">
        <v>1988482</v>
      </c>
      <c r="E27">
        <f>D27/2</f>
        <v>994241</v>
      </c>
      <c r="F27">
        <f>C27-E27</f>
        <v>5759</v>
      </c>
      <c r="G27">
        <f t="shared" si="3"/>
        <v>5.7590000000000002E-3</v>
      </c>
      <c r="H27" t="b">
        <v>1</v>
      </c>
    </row>
    <row r="28" spans="1:8" x14ac:dyDescent="0.2">
      <c r="A28" t="s">
        <v>8</v>
      </c>
      <c r="B28">
        <v>3</v>
      </c>
      <c r="C28">
        <v>1000000</v>
      </c>
      <c r="D28">
        <v>1987738</v>
      </c>
      <c r="E28">
        <f>D28/2</f>
        <v>993869</v>
      </c>
      <c r="F28">
        <f>C28-E28</f>
        <v>6131</v>
      </c>
      <c r="G28">
        <f t="shared" si="3"/>
        <v>6.1310000000000002E-3</v>
      </c>
      <c r="H28" t="b">
        <v>1</v>
      </c>
    </row>
    <row r="29" spans="1:8" x14ac:dyDescent="0.2">
      <c r="A29" t="s">
        <v>7</v>
      </c>
      <c r="B29">
        <v>1</v>
      </c>
      <c r="C29">
        <v>10000000</v>
      </c>
      <c r="D29">
        <v>17731492</v>
      </c>
      <c r="E29">
        <f>D29/2</f>
        <v>8865746</v>
      </c>
      <c r="F29">
        <f>C29-E29</f>
        <v>1134254</v>
      </c>
      <c r="G29">
        <f>F29/C29</f>
        <v>0.1134254</v>
      </c>
      <c r="H29" t="b">
        <v>1</v>
      </c>
    </row>
    <row r="30" spans="1:8" x14ac:dyDescent="0.2">
      <c r="A30" t="s">
        <v>7</v>
      </c>
      <c r="B30">
        <v>2</v>
      </c>
      <c r="C30">
        <v>10000000</v>
      </c>
      <c r="D30">
        <v>17729818</v>
      </c>
      <c r="E30">
        <f>D30/2</f>
        <v>8864909</v>
      </c>
      <c r="F30">
        <f>C30-E30</f>
        <v>1135091</v>
      </c>
      <c r="G30">
        <f>F30/C30</f>
        <v>0.1135091</v>
      </c>
      <c r="H30" t="b">
        <v>1</v>
      </c>
    </row>
    <row r="31" spans="1:8" x14ac:dyDescent="0.2">
      <c r="A31" t="s">
        <v>7</v>
      </c>
      <c r="B31">
        <v>3</v>
      </c>
      <c r="C31">
        <v>10000000</v>
      </c>
      <c r="D31">
        <v>17732345</v>
      </c>
      <c r="E31">
        <f>D31/2</f>
        <v>8866172.5</v>
      </c>
      <c r="F31">
        <f>C31-E31</f>
        <v>1133827.5</v>
      </c>
      <c r="G31">
        <f>F31/C31</f>
        <v>0.11338275</v>
      </c>
      <c r="H31" t="b">
        <v>1</v>
      </c>
    </row>
    <row r="32" spans="1:8" x14ac:dyDescent="0.2">
      <c r="A32" t="s">
        <v>2</v>
      </c>
      <c r="B32">
        <v>1</v>
      </c>
      <c r="C32">
        <v>10000000</v>
      </c>
      <c r="D32">
        <v>17728293</v>
      </c>
      <c r="E32">
        <f>D32/2</f>
        <v>8864146.5</v>
      </c>
      <c r="F32">
        <f>C32-E32</f>
        <v>1135853.5</v>
      </c>
      <c r="G32">
        <f>F32/C32</f>
        <v>0.11358535</v>
      </c>
      <c r="H32" t="b">
        <v>1</v>
      </c>
    </row>
    <row r="33" spans="1:8" x14ac:dyDescent="0.2">
      <c r="A33" t="s">
        <v>2</v>
      </c>
      <c r="B33">
        <v>2</v>
      </c>
      <c r="C33">
        <v>10000000</v>
      </c>
      <c r="D33">
        <v>17726169</v>
      </c>
      <c r="E33">
        <f>D33/2</f>
        <v>8863084.5</v>
      </c>
      <c r="F33">
        <f>C33-E33</f>
        <v>1136915.5</v>
      </c>
      <c r="G33">
        <f>F33/C33</f>
        <v>0.11369155</v>
      </c>
      <c r="H33" t="b">
        <v>1</v>
      </c>
    </row>
    <row r="34" spans="1:8" x14ac:dyDescent="0.2">
      <c r="A34" t="s">
        <v>2</v>
      </c>
      <c r="B34">
        <v>3</v>
      </c>
      <c r="C34">
        <v>10000000</v>
      </c>
      <c r="D34">
        <v>17726870</v>
      </c>
      <c r="E34">
        <f>D34/2</f>
        <v>8863435</v>
      </c>
      <c r="F34">
        <f>C34-E34</f>
        <v>1136565</v>
      </c>
      <c r="G34">
        <f>F34/C34</f>
        <v>0.11365649999999999</v>
      </c>
      <c r="H34" t="b">
        <v>1</v>
      </c>
    </row>
    <row r="35" spans="1:8" x14ac:dyDescent="0.2">
      <c r="A35" t="s">
        <v>8</v>
      </c>
      <c r="B35">
        <v>1</v>
      </c>
      <c r="C35">
        <v>10000000</v>
      </c>
      <c r="D35">
        <v>18907178</v>
      </c>
      <c r="E35">
        <f>D35/2</f>
        <v>9453589</v>
      </c>
      <c r="F35">
        <f>C35-E35</f>
        <v>546411</v>
      </c>
      <c r="G35">
        <f>F35/C35</f>
        <v>5.4641099999999998E-2</v>
      </c>
      <c r="H35" t="b">
        <v>1</v>
      </c>
    </row>
    <row r="36" spans="1:8" x14ac:dyDescent="0.2">
      <c r="A36" t="s">
        <v>8</v>
      </c>
      <c r="B36">
        <v>2</v>
      </c>
      <c r="C36">
        <v>10000000</v>
      </c>
      <c r="D36">
        <v>18908203</v>
      </c>
      <c r="E36">
        <f>D36/2</f>
        <v>9454101.5</v>
      </c>
      <c r="F36">
        <f>C36-E36</f>
        <v>545898.5</v>
      </c>
      <c r="G36">
        <f>F36/C36</f>
        <v>5.4589850000000002E-2</v>
      </c>
      <c r="H36" t="b">
        <v>1</v>
      </c>
    </row>
    <row r="37" spans="1:8" x14ac:dyDescent="0.2">
      <c r="A37" t="s">
        <v>8</v>
      </c>
      <c r="B37">
        <v>3</v>
      </c>
      <c r="C37">
        <v>10000000</v>
      </c>
      <c r="D37">
        <v>18909204</v>
      </c>
      <c r="E37">
        <f>D37/2</f>
        <v>9454602</v>
      </c>
      <c r="F37">
        <f>C37-E37</f>
        <v>545398</v>
      </c>
      <c r="G37">
        <f>F37/C37</f>
        <v>5.4539799999999999E-2</v>
      </c>
      <c r="H37" t="b">
        <v>1</v>
      </c>
    </row>
    <row r="38" spans="1:8" x14ac:dyDescent="0.2">
      <c r="A38" t="s">
        <v>7</v>
      </c>
      <c r="B38">
        <v>1</v>
      </c>
      <c r="C38">
        <v>100000000</v>
      </c>
      <c r="D38">
        <v>140097589</v>
      </c>
      <c r="E38">
        <f>D38/2</f>
        <v>70048794.5</v>
      </c>
      <c r="F38">
        <f>C38-E38</f>
        <v>29951205.5</v>
      </c>
      <c r="G38">
        <f>F38/C38</f>
        <v>0.299512055</v>
      </c>
      <c r="H38" t="b">
        <v>1</v>
      </c>
    </row>
    <row r="39" spans="1:8" x14ac:dyDescent="0.2">
      <c r="A39" t="s">
        <v>7</v>
      </c>
      <c r="B39">
        <v>2</v>
      </c>
      <c r="C39">
        <v>100000000</v>
      </c>
      <c r="D39">
        <v>140098194</v>
      </c>
      <c r="E39">
        <f t="shared" ref="E39:E49" si="4">D39/2</f>
        <v>70049097</v>
      </c>
      <c r="F39">
        <f>C39-E39</f>
        <v>29950903</v>
      </c>
      <c r="G39">
        <f>F39/C39</f>
        <v>0.29950903000000001</v>
      </c>
      <c r="H39" t="b">
        <v>1</v>
      </c>
    </row>
    <row r="40" spans="1:8" x14ac:dyDescent="0.2">
      <c r="A40" t="s">
        <v>7</v>
      </c>
      <c r="B40">
        <v>3</v>
      </c>
      <c r="C40">
        <v>100000000</v>
      </c>
      <c r="D40">
        <v>140115115</v>
      </c>
      <c r="E40">
        <f t="shared" si="4"/>
        <v>70057557.5</v>
      </c>
      <c r="F40">
        <f>C40-E40</f>
        <v>29942442.5</v>
      </c>
      <c r="G40">
        <f>F40/C40</f>
        <v>0.29942442499999999</v>
      </c>
      <c r="H40" t="b">
        <v>1</v>
      </c>
    </row>
    <row r="41" spans="1:8" x14ac:dyDescent="0.2">
      <c r="A41" t="s">
        <v>2</v>
      </c>
      <c r="B41">
        <v>1</v>
      </c>
      <c r="C41">
        <v>100000000</v>
      </c>
      <c r="D41">
        <v>139910932</v>
      </c>
      <c r="E41">
        <f t="shared" si="4"/>
        <v>69955466</v>
      </c>
      <c r="F41">
        <f>C41-E41</f>
        <v>30044534</v>
      </c>
      <c r="G41">
        <f>F41/C41</f>
        <v>0.30044534000000001</v>
      </c>
      <c r="H41" t="b">
        <v>1</v>
      </c>
    </row>
    <row r="42" spans="1:8" x14ac:dyDescent="0.2">
      <c r="A42" t="s">
        <v>2</v>
      </c>
      <c r="B42">
        <v>2</v>
      </c>
      <c r="C42">
        <v>100000000</v>
      </c>
      <c r="D42">
        <v>139927287</v>
      </c>
      <c r="E42">
        <f t="shared" si="4"/>
        <v>69963643.5</v>
      </c>
      <c r="F42">
        <f>C42-E42</f>
        <v>30036356.5</v>
      </c>
      <c r="G42">
        <f>F42/C42</f>
        <v>0.300363565</v>
      </c>
      <c r="H42" t="b">
        <v>1</v>
      </c>
    </row>
    <row r="43" spans="1:8" x14ac:dyDescent="0.2">
      <c r="A43" t="s">
        <v>2</v>
      </c>
      <c r="B43">
        <v>3</v>
      </c>
      <c r="C43">
        <v>100000000</v>
      </c>
      <c r="D43">
        <v>139919577</v>
      </c>
      <c r="E43">
        <f t="shared" si="4"/>
        <v>69959788.5</v>
      </c>
      <c r="F43">
        <f>C43-E43</f>
        <v>30040211.5</v>
      </c>
      <c r="G43">
        <f>F43/C43</f>
        <v>0.30040211500000003</v>
      </c>
      <c r="H43" t="b">
        <v>1</v>
      </c>
    </row>
    <row r="44" spans="1:8" x14ac:dyDescent="0.2">
      <c r="A44" t="s">
        <v>8</v>
      </c>
      <c r="B44">
        <v>1</v>
      </c>
      <c r="C44">
        <v>100000000</v>
      </c>
      <c r="D44">
        <v>169354120</v>
      </c>
      <c r="E44">
        <f t="shared" si="4"/>
        <v>84677060</v>
      </c>
      <c r="F44">
        <f>C44-E44</f>
        <v>15322940</v>
      </c>
      <c r="G44">
        <f>F44/C44</f>
        <v>0.15322939999999999</v>
      </c>
      <c r="H44" t="b">
        <v>1</v>
      </c>
    </row>
    <row r="45" spans="1:8" x14ac:dyDescent="0.2">
      <c r="A45" t="s">
        <v>8</v>
      </c>
      <c r="B45">
        <v>2</v>
      </c>
      <c r="C45">
        <v>100000000</v>
      </c>
      <c r="D45">
        <v>169362691</v>
      </c>
      <c r="E45">
        <f t="shared" si="4"/>
        <v>84681345.5</v>
      </c>
      <c r="F45">
        <f>C45-E45</f>
        <v>15318654.5</v>
      </c>
      <c r="G45">
        <f>F45/C45</f>
        <v>0.15318654500000001</v>
      </c>
      <c r="H45" t="b">
        <v>1</v>
      </c>
    </row>
    <row r="46" spans="1:8" x14ac:dyDescent="0.2">
      <c r="A46" t="s">
        <v>8</v>
      </c>
      <c r="B46">
        <v>3</v>
      </c>
      <c r="C46">
        <v>100000000</v>
      </c>
      <c r="D46">
        <v>169362791</v>
      </c>
      <c r="E46">
        <f t="shared" si="4"/>
        <v>84681395.5</v>
      </c>
      <c r="F46">
        <f>C46-E46</f>
        <v>15318604.5</v>
      </c>
      <c r="G46">
        <f>F46/C46</f>
        <v>0.15318604499999999</v>
      </c>
      <c r="H46" t="b">
        <v>1</v>
      </c>
    </row>
    <row r="47" spans="1:8" x14ac:dyDescent="0.2">
      <c r="A47" t="s">
        <v>7</v>
      </c>
      <c r="B47">
        <v>1</v>
      </c>
      <c r="C47">
        <f>459646950/2</f>
        <v>229823475</v>
      </c>
      <c r="D47">
        <v>279881653</v>
      </c>
      <c r="E47">
        <f t="shared" si="4"/>
        <v>139940826.5</v>
      </c>
      <c r="F47">
        <f t="shared" ref="F47:F49" si="5">C47-E47</f>
        <v>89882648.5</v>
      </c>
      <c r="G47">
        <f t="shared" ref="G47:G49" si="6">F47/C47</f>
        <v>0.39109428877968189</v>
      </c>
      <c r="H47" t="b">
        <v>1</v>
      </c>
    </row>
    <row r="48" spans="1:8" x14ac:dyDescent="0.2">
      <c r="A48" t="s">
        <v>2</v>
      </c>
      <c r="B48">
        <v>1</v>
      </c>
      <c r="C48">
        <f>785880036/4</f>
        <v>196470009</v>
      </c>
      <c r="D48">
        <v>246083898</v>
      </c>
      <c r="E48">
        <f t="shared" si="4"/>
        <v>123041949</v>
      </c>
      <c r="F48">
        <f t="shared" si="5"/>
        <v>73428060</v>
      </c>
      <c r="G48">
        <f t="shared" si="6"/>
        <v>0.37373673658252848</v>
      </c>
      <c r="H48" t="b">
        <v>1</v>
      </c>
    </row>
    <row r="49" spans="1:8" x14ac:dyDescent="0.2">
      <c r="A49" t="s">
        <v>8</v>
      </c>
      <c r="B49">
        <v>1</v>
      </c>
      <c r="C49">
        <f>475754880/4</f>
        <v>118938720</v>
      </c>
      <c r="D49">
        <v>198682176</v>
      </c>
      <c r="E49">
        <f t="shared" si="4"/>
        <v>99341088</v>
      </c>
      <c r="F49">
        <f t="shared" si="5"/>
        <v>19597632</v>
      </c>
      <c r="G49">
        <f t="shared" si="6"/>
        <v>0.16477083324925643</v>
      </c>
      <c r="H49" t="b">
        <v>1</v>
      </c>
    </row>
    <row r="50" spans="1:8" x14ac:dyDescent="0.2">
      <c r="A50" t="s">
        <v>7</v>
      </c>
      <c r="B50">
        <v>1</v>
      </c>
      <c r="C50">
        <v>10000</v>
      </c>
      <c r="D50">
        <v>19996</v>
      </c>
      <c r="E50">
        <f>D50/2</f>
        <v>9998</v>
      </c>
      <c r="F50">
        <f>C50-E50</f>
        <v>2</v>
      </c>
      <c r="G50">
        <f>F50/C50</f>
        <v>2.0000000000000001E-4</v>
      </c>
      <c r="H50" t="b">
        <v>0</v>
      </c>
    </row>
    <row r="51" spans="1:8" x14ac:dyDescent="0.2">
      <c r="A51" t="s">
        <v>7</v>
      </c>
      <c r="B51">
        <v>2</v>
      </c>
      <c r="C51">
        <v>10000</v>
      </c>
      <c r="D51">
        <v>19994</v>
      </c>
      <c r="E51">
        <f>D51/2</f>
        <v>9997</v>
      </c>
      <c r="F51">
        <f>C51-E51</f>
        <v>3</v>
      </c>
      <c r="G51">
        <f>F51/C51</f>
        <v>2.9999999999999997E-4</v>
      </c>
      <c r="H51" t="b">
        <v>0</v>
      </c>
    </row>
    <row r="52" spans="1:8" x14ac:dyDescent="0.2">
      <c r="A52" t="s">
        <v>7</v>
      </c>
      <c r="B52">
        <v>3</v>
      </c>
      <c r="C52">
        <v>10000</v>
      </c>
      <c r="D52">
        <v>20000</v>
      </c>
      <c r="E52">
        <f>D52/2</f>
        <v>10000</v>
      </c>
      <c r="F52">
        <f>C52-E52</f>
        <v>0</v>
      </c>
      <c r="G52">
        <f>F52/C52</f>
        <v>0</v>
      </c>
      <c r="H52" t="b">
        <v>0</v>
      </c>
    </row>
    <row r="53" spans="1:8" x14ac:dyDescent="0.2">
      <c r="A53" t="s">
        <v>2</v>
      </c>
      <c r="B53">
        <v>1</v>
      </c>
      <c r="C53">
        <v>10000</v>
      </c>
      <c r="D53">
        <v>20000</v>
      </c>
      <c r="E53">
        <f>D53/2</f>
        <v>10000</v>
      </c>
      <c r="F53">
        <f>C53-E53</f>
        <v>0</v>
      </c>
      <c r="G53">
        <f>F53/C53</f>
        <v>0</v>
      </c>
      <c r="H53" t="b">
        <v>0</v>
      </c>
    </row>
    <row r="54" spans="1:8" x14ac:dyDescent="0.2">
      <c r="A54" t="s">
        <v>2</v>
      </c>
      <c r="B54">
        <v>2</v>
      </c>
      <c r="C54">
        <v>10000</v>
      </c>
      <c r="D54">
        <v>20000</v>
      </c>
      <c r="E54">
        <f>D54/2</f>
        <v>10000</v>
      </c>
      <c r="F54">
        <f>C54-E54</f>
        <v>0</v>
      </c>
      <c r="G54">
        <f>F54/C54</f>
        <v>0</v>
      </c>
      <c r="H54" t="b">
        <v>0</v>
      </c>
    </row>
    <row r="55" spans="1:8" x14ac:dyDescent="0.2">
      <c r="A55" t="s">
        <v>2</v>
      </c>
      <c r="B55">
        <v>3</v>
      </c>
      <c r="C55">
        <v>10000</v>
      </c>
      <c r="D55">
        <v>19994</v>
      </c>
      <c r="E55">
        <f>D55/2</f>
        <v>9997</v>
      </c>
      <c r="F55">
        <f>C55-E55</f>
        <v>3</v>
      </c>
      <c r="G55">
        <f>F55/C55</f>
        <v>2.9999999999999997E-4</v>
      </c>
      <c r="H55" t="b">
        <v>0</v>
      </c>
    </row>
    <row r="56" spans="1:8" x14ac:dyDescent="0.2">
      <c r="A56" t="s">
        <v>8</v>
      </c>
      <c r="B56">
        <v>1</v>
      </c>
      <c r="C56">
        <v>10000</v>
      </c>
      <c r="D56">
        <v>20000</v>
      </c>
      <c r="E56">
        <f>D56/2</f>
        <v>10000</v>
      </c>
      <c r="F56">
        <f>C56-E56</f>
        <v>0</v>
      </c>
      <c r="G56">
        <f>F56/C56</f>
        <v>0</v>
      </c>
      <c r="H56" t="b">
        <v>0</v>
      </c>
    </row>
    <row r="57" spans="1:8" x14ac:dyDescent="0.2">
      <c r="A57" t="s">
        <v>8</v>
      </c>
      <c r="B57">
        <v>2</v>
      </c>
      <c r="C57">
        <v>10000</v>
      </c>
      <c r="D57">
        <v>19998</v>
      </c>
      <c r="E57">
        <f>D57/2</f>
        <v>9999</v>
      </c>
      <c r="F57">
        <f>C57-E57</f>
        <v>1</v>
      </c>
      <c r="G57">
        <f>F57/C57</f>
        <v>1E-4</v>
      </c>
      <c r="H57" t="b">
        <v>0</v>
      </c>
    </row>
    <row r="58" spans="1:8" x14ac:dyDescent="0.2">
      <c r="A58" t="s">
        <v>8</v>
      </c>
      <c r="B58">
        <v>3</v>
      </c>
      <c r="C58">
        <v>10000</v>
      </c>
      <c r="D58">
        <v>20000</v>
      </c>
      <c r="E58">
        <f>D58/2</f>
        <v>10000</v>
      </c>
      <c r="F58">
        <f>C58-E58</f>
        <v>0</v>
      </c>
      <c r="G58">
        <f>F58/C58</f>
        <v>0</v>
      </c>
      <c r="H58" t="b">
        <v>0</v>
      </c>
    </row>
    <row r="59" spans="1:8" x14ac:dyDescent="0.2">
      <c r="A59" t="s">
        <v>7</v>
      </c>
      <c r="B59">
        <v>1</v>
      </c>
      <c r="C59">
        <v>100000</v>
      </c>
      <c r="D59">
        <v>199716</v>
      </c>
      <c r="E59">
        <f>D59/2</f>
        <v>99858</v>
      </c>
      <c r="F59">
        <f>C59-E59</f>
        <v>142</v>
      </c>
      <c r="G59">
        <f>F59/C59</f>
        <v>1.42E-3</v>
      </c>
      <c r="H59" t="b">
        <v>0</v>
      </c>
    </row>
    <row r="60" spans="1:8" x14ac:dyDescent="0.2">
      <c r="A60" t="s">
        <v>7</v>
      </c>
      <c r="B60">
        <v>2</v>
      </c>
      <c r="C60">
        <v>100000</v>
      </c>
      <c r="D60">
        <v>199748</v>
      </c>
      <c r="E60">
        <f>D60/2</f>
        <v>99874</v>
      </c>
      <c r="F60">
        <f>C60-E60</f>
        <v>126</v>
      </c>
      <c r="G60">
        <f>F60/C60</f>
        <v>1.2600000000000001E-3</v>
      </c>
      <c r="H60" t="b">
        <v>0</v>
      </c>
    </row>
    <row r="61" spans="1:8" x14ac:dyDescent="0.2">
      <c r="A61" t="s">
        <v>7</v>
      </c>
      <c r="B61">
        <v>3</v>
      </c>
      <c r="C61">
        <v>100000</v>
      </c>
      <c r="D61">
        <v>199792</v>
      </c>
      <c r="E61">
        <f>D61/2</f>
        <v>99896</v>
      </c>
      <c r="F61">
        <f>C61-E61</f>
        <v>104</v>
      </c>
      <c r="G61">
        <f>F61/C61</f>
        <v>1.0399999999999999E-3</v>
      </c>
      <c r="H61" t="b">
        <v>0</v>
      </c>
    </row>
    <row r="62" spans="1:8" x14ac:dyDescent="0.2">
      <c r="A62" t="s">
        <v>2</v>
      </c>
      <c r="B62">
        <v>1</v>
      </c>
      <c r="C62">
        <v>100000</v>
      </c>
      <c r="D62">
        <v>199736</v>
      </c>
      <c r="E62">
        <f>D62/2</f>
        <v>99868</v>
      </c>
      <c r="F62">
        <f>C62-E62</f>
        <v>132</v>
      </c>
      <c r="G62">
        <f>F62/C62</f>
        <v>1.32E-3</v>
      </c>
      <c r="H62" t="b">
        <v>0</v>
      </c>
    </row>
    <row r="63" spans="1:8" x14ac:dyDescent="0.2">
      <c r="A63" t="s">
        <v>2</v>
      </c>
      <c r="B63">
        <v>2</v>
      </c>
      <c r="C63">
        <v>100000</v>
      </c>
      <c r="D63">
        <v>199764</v>
      </c>
      <c r="E63">
        <f>D63/2</f>
        <v>99882</v>
      </c>
      <c r="F63">
        <f>C63-E63</f>
        <v>118</v>
      </c>
      <c r="G63">
        <f>F63/C63</f>
        <v>1.1800000000000001E-3</v>
      </c>
      <c r="H63" t="b">
        <v>0</v>
      </c>
    </row>
    <row r="64" spans="1:8" x14ac:dyDescent="0.2">
      <c r="A64" t="s">
        <v>2</v>
      </c>
      <c r="B64">
        <v>3</v>
      </c>
      <c r="C64">
        <v>100000</v>
      </c>
      <c r="D64">
        <v>199786</v>
      </c>
      <c r="E64">
        <f>D64/2</f>
        <v>99893</v>
      </c>
      <c r="F64">
        <f>C64-E64</f>
        <v>107</v>
      </c>
      <c r="G64">
        <f>F64/C64</f>
        <v>1.07E-3</v>
      </c>
      <c r="H64" t="b">
        <v>0</v>
      </c>
    </row>
    <row r="65" spans="1:8" x14ac:dyDescent="0.2">
      <c r="A65" t="s">
        <v>8</v>
      </c>
      <c r="B65">
        <v>1</v>
      </c>
      <c r="C65">
        <v>100000</v>
      </c>
      <c r="D65">
        <v>199910</v>
      </c>
      <c r="E65">
        <f>D65/2</f>
        <v>99955</v>
      </c>
      <c r="F65">
        <f>C65-E65</f>
        <v>45</v>
      </c>
      <c r="G65">
        <f>F65/C65</f>
        <v>4.4999999999999999E-4</v>
      </c>
      <c r="H65" t="b">
        <v>0</v>
      </c>
    </row>
    <row r="66" spans="1:8" x14ac:dyDescent="0.2">
      <c r="A66" t="s">
        <v>8</v>
      </c>
      <c r="B66">
        <v>2</v>
      </c>
      <c r="C66">
        <v>100000</v>
      </c>
      <c r="D66">
        <v>199896</v>
      </c>
      <c r="E66">
        <f>D66/2</f>
        <v>99948</v>
      </c>
      <c r="F66">
        <f>C66-E66</f>
        <v>52</v>
      </c>
      <c r="G66">
        <f>F66/C66</f>
        <v>5.1999999999999995E-4</v>
      </c>
      <c r="H66" t="b">
        <v>0</v>
      </c>
    </row>
    <row r="67" spans="1:8" x14ac:dyDescent="0.2">
      <c r="A67" t="s">
        <v>8</v>
      </c>
      <c r="B67">
        <v>3</v>
      </c>
      <c r="C67">
        <v>100000</v>
      </c>
      <c r="D67">
        <v>199908</v>
      </c>
      <c r="E67">
        <f>D67/2</f>
        <v>99954</v>
      </c>
      <c r="F67">
        <f>C67-E67</f>
        <v>46</v>
      </c>
      <c r="G67">
        <f>F67/C67</f>
        <v>4.6000000000000001E-4</v>
      </c>
      <c r="H67" t="b">
        <v>0</v>
      </c>
    </row>
    <row r="68" spans="1:8" x14ac:dyDescent="0.2">
      <c r="A68" t="s">
        <v>7</v>
      </c>
      <c r="B68">
        <v>1</v>
      </c>
      <c r="C68">
        <v>1000000</v>
      </c>
      <c r="D68">
        <v>1982716</v>
      </c>
      <c r="E68">
        <f>D68/2</f>
        <v>991358</v>
      </c>
      <c r="F68">
        <f>C68-E68</f>
        <v>8642</v>
      </c>
      <c r="G68">
        <f>F68/C68</f>
        <v>8.6420000000000004E-3</v>
      </c>
      <c r="H68" t="b">
        <v>0</v>
      </c>
    </row>
    <row r="69" spans="1:8" x14ac:dyDescent="0.2">
      <c r="A69" t="s">
        <v>7</v>
      </c>
      <c r="B69">
        <v>2</v>
      </c>
      <c r="C69">
        <v>1000000</v>
      </c>
      <c r="D69">
        <v>1982784</v>
      </c>
      <c r="E69">
        <f>D69/2</f>
        <v>991392</v>
      </c>
      <c r="F69">
        <f>C69-E69</f>
        <v>8608</v>
      </c>
      <c r="G69">
        <f>F69/C69</f>
        <v>8.6079999999999993E-3</v>
      </c>
      <c r="H69" t="b">
        <v>0</v>
      </c>
    </row>
    <row r="70" spans="1:8" x14ac:dyDescent="0.2">
      <c r="A70" t="s">
        <v>7</v>
      </c>
      <c r="B70">
        <v>3</v>
      </c>
      <c r="C70">
        <v>1000000</v>
      </c>
      <c r="D70">
        <v>1982104</v>
      </c>
      <c r="E70">
        <f>D70/2</f>
        <v>991052</v>
      </c>
      <c r="F70">
        <f>C70-E70</f>
        <v>8948</v>
      </c>
      <c r="G70">
        <f>F70/C70</f>
        <v>8.9479999999999994E-3</v>
      </c>
      <c r="H70" t="b">
        <v>0</v>
      </c>
    </row>
    <row r="71" spans="1:8" x14ac:dyDescent="0.2">
      <c r="A71" t="s">
        <v>2</v>
      </c>
      <c r="B71">
        <v>1</v>
      </c>
      <c r="C71">
        <v>1000000</v>
      </c>
      <c r="D71">
        <v>1982832</v>
      </c>
      <c r="E71">
        <f>D71/2</f>
        <v>991416</v>
      </c>
      <c r="F71">
        <f>C71-E71</f>
        <v>8584</v>
      </c>
      <c r="G71">
        <f>F71/C71</f>
        <v>8.5839999999999996E-3</v>
      </c>
      <c r="H71" t="b">
        <v>0</v>
      </c>
    </row>
    <row r="72" spans="1:8" x14ac:dyDescent="0.2">
      <c r="A72" t="s">
        <v>2</v>
      </c>
      <c r="B72">
        <v>2</v>
      </c>
      <c r="C72">
        <v>1000000</v>
      </c>
      <c r="D72">
        <v>1982594</v>
      </c>
      <c r="E72">
        <f>D72/2</f>
        <v>991297</v>
      </c>
      <c r="F72">
        <f>C72-E72</f>
        <v>8703</v>
      </c>
      <c r="G72">
        <f>F72/C72</f>
        <v>8.7030000000000007E-3</v>
      </c>
      <c r="H72" t="b">
        <v>0</v>
      </c>
    </row>
    <row r="73" spans="1:8" x14ac:dyDescent="0.2">
      <c r="A73" t="s">
        <v>2</v>
      </c>
      <c r="B73">
        <v>3</v>
      </c>
      <c r="C73">
        <v>1000000</v>
      </c>
      <c r="D73">
        <v>1982574</v>
      </c>
      <c r="E73">
        <f>D73/2</f>
        <v>991287</v>
      </c>
      <c r="F73">
        <f>C73-E73</f>
        <v>8713</v>
      </c>
      <c r="G73">
        <f>F73/C73</f>
        <v>8.7130000000000003E-3</v>
      </c>
      <c r="H73" t="b">
        <v>0</v>
      </c>
    </row>
    <row r="74" spans="1:8" x14ac:dyDescent="0.2">
      <c r="A74" t="s">
        <v>8</v>
      </c>
      <c r="B74">
        <v>1</v>
      </c>
      <c r="C74">
        <v>1000000</v>
      </c>
      <c r="D74">
        <v>1993000</v>
      </c>
      <c r="E74">
        <f>D74/2</f>
        <v>996500</v>
      </c>
      <c r="F74">
        <f>C74-E74</f>
        <v>3500</v>
      </c>
      <c r="G74">
        <f>F74/C74</f>
        <v>3.5000000000000001E-3</v>
      </c>
      <c r="H74" t="b">
        <v>0</v>
      </c>
    </row>
    <row r="75" spans="1:8" x14ac:dyDescent="0.2">
      <c r="A75" t="s">
        <v>8</v>
      </c>
      <c r="B75">
        <v>2</v>
      </c>
      <c r="C75">
        <v>1000000</v>
      </c>
      <c r="D75">
        <v>1993062</v>
      </c>
      <c r="E75">
        <f>D75/2</f>
        <v>996531</v>
      </c>
      <c r="F75">
        <f>C75-E75</f>
        <v>3469</v>
      </c>
      <c r="G75">
        <f>F75/C75</f>
        <v>3.4689999999999999E-3</v>
      </c>
      <c r="H75" t="b">
        <v>0</v>
      </c>
    </row>
    <row r="76" spans="1:8" x14ac:dyDescent="0.2">
      <c r="A76" t="s">
        <v>8</v>
      </c>
      <c r="B76">
        <v>3</v>
      </c>
      <c r="C76">
        <v>1000000</v>
      </c>
      <c r="D76">
        <v>1992524</v>
      </c>
      <c r="E76">
        <f>D76/2</f>
        <v>996262</v>
      </c>
      <c r="F76">
        <f>C76-E76</f>
        <v>3738</v>
      </c>
      <c r="G76">
        <f>F76/C76</f>
        <v>3.738E-3</v>
      </c>
      <c r="H76" t="b">
        <v>0</v>
      </c>
    </row>
    <row r="77" spans="1:8" x14ac:dyDescent="0.2">
      <c r="A77" t="s">
        <v>7</v>
      </c>
      <c r="B77">
        <v>1</v>
      </c>
      <c r="C77">
        <v>10000000</v>
      </c>
      <c r="D77">
        <v>19050540</v>
      </c>
      <c r="E77">
        <f>D77/2</f>
        <v>9525270</v>
      </c>
      <c r="F77">
        <f>C77-E77</f>
        <v>474730</v>
      </c>
      <c r="G77">
        <f>F77/C77</f>
        <v>4.7473000000000001E-2</v>
      </c>
      <c r="H77" t="b">
        <v>0</v>
      </c>
    </row>
    <row r="78" spans="1:8" x14ac:dyDescent="0.2">
      <c r="A78" t="s">
        <v>7</v>
      </c>
      <c r="B78">
        <v>2</v>
      </c>
      <c r="C78">
        <v>10000000</v>
      </c>
      <c r="D78">
        <v>19051530</v>
      </c>
      <c r="E78">
        <f>D78/2</f>
        <v>9525765</v>
      </c>
      <c r="F78">
        <f>C78-E78</f>
        <v>474235</v>
      </c>
      <c r="G78">
        <f>F78/C78</f>
        <v>4.74235E-2</v>
      </c>
      <c r="H78" t="b">
        <v>0</v>
      </c>
    </row>
    <row r="79" spans="1:8" x14ac:dyDescent="0.2">
      <c r="A79" t="s">
        <v>7</v>
      </c>
      <c r="B79">
        <v>3</v>
      </c>
      <c r="C79">
        <v>10000000</v>
      </c>
      <c r="D79">
        <v>19053706</v>
      </c>
      <c r="E79">
        <f>D79/2</f>
        <v>9526853</v>
      </c>
      <c r="F79">
        <f>C79-E79</f>
        <v>473147</v>
      </c>
      <c r="G79">
        <f>F79/C79</f>
        <v>4.7314700000000001E-2</v>
      </c>
      <c r="H79" t="b">
        <v>0</v>
      </c>
    </row>
    <row r="80" spans="1:8" x14ac:dyDescent="0.2">
      <c r="A80" t="s">
        <v>2</v>
      </c>
      <c r="B80">
        <v>1</v>
      </c>
      <c r="C80">
        <v>10000000</v>
      </c>
      <c r="D80">
        <v>19044532</v>
      </c>
      <c r="E80">
        <f>D80/2</f>
        <v>9522266</v>
      </c>
      <c r="F80">
        <f>C80-E80</f>
        <v>477734</v>
      </c>
      <c r="G80">
        <f>F80/C80</f>
        <v>4.7773400000000001E-2</v>
      </c>
      <c r="H80" t="b">
        <v>0</v>
      </c>
    </row>
    <row r="81" spans="1:8" x14ac:dyDescent="0.2">
      <c r="A81" t="s">
        <v>2</v>
      </c>
      <c r="B81">
        <v>2</v>
      </c>
      <c r="C81">
        <v>10000000</v>
      </c>
      <c r="D81">
        <v>19045302</v>
      </c>
      <c r="E81">
        <f>D81/2</f>
        <v>9522651</v>
      </c>
      <c r="F81">
        <f>C81-E81</f>
        <v>477349</v>
      </c>
      <c r="G81">
        <f>F81/C81</f>
        <v>4.7734899999999997E-2</v>
      </c>
      <c r="H81" t="b">
        <v>0</v>
      </c>
    </row>
    <row r="82" spans="1:8" x14ac:dyDescent="0.2">
      <c r="A82" t="s">
        <v>2</v>
      </c>
      <c r="B82">
        <v>3</v>
      </c>
      <c r="C82">
        <v>10000000</v>
      </c>
      <c r="D82">
        <v>19045442</v>
      </c>
      <c r="E82">
        <f>D82/2</f>
        <v>9522721</v>
      </c>
      <c r="F82">
        <f>C82-E82</f>
        <v>477279</v>
      </c>
      <c r="G82">
        <f>F82/C82</f>
        <v>4.7727899999999997E-2</v>
      </c>
      <c r="H82" t="b">
        <v>0</v>
      </c>
    </row>
    <row r="83" spans="1:8" x14ac:dyDescent="0.2">
      <c r="A83" t="s">
        <v>8</v>
      </c>
      <c r="B83">
        <v>1</v>
      </c>
      <c r="C83">
        <v>10000000</v>
      </c>
      <c r="D83">
        <v>19613738</v>
      </c>
      <c r="E83">
        <f>D83/2</f>
        <v>9806869</v>
      </c>
      <c r="F83">
        <f>C83-E83</f>
        <v>193131</v>
      </c>
      <c r="G83">
        <f>F83/C83</f>
        <v>1.93131E-2</v>
      </c>
      <c r="H83" t="b">
        <v>0</v>
      </c>
    </row>
    <row r="84" spans="1:8" x14ac:dyDescent="0.2">
      <c r="A84" t="s">
        <v>8</v>
      </c>
      <c r="B84">
        <v>2</v>
      </c>
      <c r="C84">
        <v>10000000</v>
      </c>
      <c r="D84">
        <v>19614816</v>
      </c>
      <c r="E84">
        <f>D84/2</f>
        <v>9807408</v>
      </c>
      <c r="F84">
        <f>C84-E84</f>
        <v>192592</v>
      </c>
      <c r="G84">
        <f>F84/C84</f>
        <v>1.9259200000000001E-2</v>
      </c>
      <c r="H84" t="b">
        <v>0</v>
      </c>
    </row>
    <row r="85" spans="1:8" x14ac:dyDescent="0.2">
      <c r="A85" t="s">
        <v>8</v>
      </c>
      <c r="B85">
        <v>3</v>
      </c>
      <c r="C85">
        <v>10000000</v>
      </c>
      <c r="D85">
        <v>19615128</v>
      </c>
      <c r="E85">
        <f>D85/2</f>
        <v>9807564</v>
      </c>
      <c r="F85">
        <f>C85-E85</f>
        <v>192436</v>
      </c>
      <c r="G85">
        <f>F85/C85</f>
        <v>1.92436E-2</v>
      </c>
      <c r="H85" t="b">
        <v>0</v>
      </c>
    </row>
    <row r="86" spans="1:8" x14ac:dyDescent="0.2">
      <c r="A86" t="s">
        <v>7</v>
      </c>
      <c r="B86">
        <v>1</v>
      </c>
      <c r="C86">
        <v>100000000</v>
      </c>
      <c r="D86">
        <v>166457946</v>
      </c>
      <c r="E86">
        <f>D86/2</f>
        <v>83228973</v>
      </c>
      <c r="F86">
        <f>C86-E86</f>
        <v>16771027</v>
      </c>
      <c r="G86">
        <f>F86/C86</f>
        <v>0.16771026999999999</v>
      </c>
      <c r="H86" t="b">
        <v>0</v>
      </c>
    </row>
    <row r="87" spans="1:8" x14ac:dyDescent="0.2">
      <c r="A87" t="s">
        <v>7</v>
      </c>
      <c r="B87">
        <v>2</v>
      </c>
      <c r="C87">
        <v>100000000</v>
      </c>
      <c r="D87">
        <v>166457242</v>
      </c>
      <c r="E87">
        <f>D87/2</f>
        <v>83228621</v>
      </c>
      <c r="F87">
        <f>C87-E87</f>
        <v>16771379</v>
      </c>
      <c r="G87">
        <f>F87/C87</f>
        <v>0.16771379</v>
      </c>
      <c r="H87" t="b">
        <v>0</v>
      </c>
    </row>
    <row r="88" spans="1:8" x14ac:dyDescent="0.2">
      <c r="A88" t="s">
        <v>7</v>
      </c>
      <c r="B88">
        <v>3</v>
      </c>
      <c r="C88">
        <v>100000000</v>
      </c>
      <c r="D88">
        <v>166480106</v>
      </c>
      <c r="E88">
        <f>D88/2</f>
        <v>83240053</v>
      </c>
      <c r="F88">
        <f>C88-E88</f>
        <v>16759947</v>
      </c>
      <c r="G88">
        <f>F88/C88</f>
        <v>0.16759947</v>
      </c>
      <c r="H88" t="b">
        <v>0</v>
      </c>
    </row>
    <row r="89" spans="1:8" x14ac:dyDescent="0.2">
      <c r="A89" t="s">
        <v>2</v>
      </c>
      <c r="B89">
        <v>1</v>
      </c>
      <c r="C89">
        <v>100000000</v>
      </c>
      <c r="D89">
        <v>166191238</v>
      </c>
      <c r="E89">
        <f>D89/2</f>
        <v>83095619</v>
      </c>
      <c r="F89">
        <f>C89-E89</f>
        <v>16904381</v>
      </c>
      <c r="G89">
        <f>F89/C89</f>
        <v>0.16904380999999999</v>
      </c>
      <c r="H89" t="b">
        <v>0</v>
      </c>
    </row>
    <row r="90" spans="1:8" x14ac:dyDescent="0.2">
      <c r="A90" t="s">
        <v>2</v>
      </c>
      <c r="B90">
        <v>2</v>
      </c>
      <c r="C90">
        <v>100000000</v>
      </c>
      <c r="D90">
        <v>166206048</v>
      </c>
      <c r="E90">
        <f>D90/2</f>
        <v>83103024</v>
      </c>
      <c r="F90">
        <f>C90-E90</f>
        <v>16896976</v>
      </c>
      <c r="G90">
        <f>F90/C90</f>
        <v>0.16896976</v>
      </c>
      <c r="H90" t="b">
        <v>0</v>
      </c>
    </row>
    <row r="91" spans="1:8" x14ac:dyDescent="0.2">
      <c r="A91" t="s">
        <v>2</v>
      </c>
      <c r="B91">
        <v>3</v>
      </c>
      <c r="C91">
        <v>100000000</v>
      </c>
      <c r="D91">
        <v>166199686</v>
      </c>
      <c r="E91">
        <f>D91/2</f>
        <v>83099843</v>
      </c>
      <c r="F91">
        <f>C91-E91</f>
        <v>16900157</v>
      </c>
      <c r="G91">
        <f>F91/C91</f>
        <v>0.16900156999999999</v>
      </c>
      <c r="H91" t="b">
        <v>0</v>
      </c>
    </row>
    <row r="92" spans="1:8" x14ac:dyDescent="0.2">
      <c r="A92" t="s">
        <v>8</v>
      </c>
      <c r="B92">
        <v>1</v>
      </c>
      <c r="C92">
        <v>100000000</v>
      </c>
      <c r="D92">
        <v>184420200</v>
      </c>
      <c r="E92">
        <f>D92/2</f>
        <v>92210100</v>
      </c>
      <c r="F92">
        <f>C92-E92</f>
        <v>7789900</v>
      </c>
      <c r="G92">
        <f>F92/C92</f>
        <v>7.7898999999999996E-2</v>
      </c>
      <c r="H92" t="b">
        <v>0</v>
      </c>
    </row>
    <row r="93" spans="1:8" x14ac:dyDescent="0.2">
      <c r="A93" t="s">
        <v>8</v>
      </c>
      <c r="B93">
        <v>2</v>
      </c>
      <c r="C93">
        <v>100000000</v>
      </c>
      <c r="D93">
        <v>184422484</v>
      </c>
      <c r="E93">
        <f>D93/2</f>
        <v>92211242</v>
      </c>
      <c r="F93">
        <f>C93-E93</f>
        <v>7788758</v>
      </c>
      <c r="G93">
        <f>F93/C93</f>
        <v>7.7887579999999998E-2</v>
      </c>
      <c r="H93" t="b">
        <v>0</v>
      </c>
    </row>
    <row r="94" spans="1:8" x14ac:dyDescent="0.2">
      <c r="A94" t="s">
        <v>8</v>
      </c>
      <c r="B94">
        <v>3</v>
      </c>
      <c r="C94">
        <v>100000000</v>
      </c>
      <c r="D94">
        <v>184425006</v>
      </c>
      <c r="E94">
        <f>D94/2</f>
        <v>92212503</v>
      </c>
      <c r="F94">
        <f>C94-E94</f>
        <v>7787497</v>
      </c>
      <c r="G94">
        <f>F94/C94</f>
        <v>7.7874970000000002E-2</v>
      </c>
      <c r="H94" t="b">
        <v>0</v>
      </c>
    </row>
    <row r="95" spans="1:8" x14ac:dyDescent="0.2">
      <c r="A95" t="s">
        <v>7</v>
      </c>
      <c r="B95">
        <v>1</v>
      </c>
      <c r="C95">
        <f>919293900/4</f>
        <v>229823475</v>
      </c>
      <c r="D95">
        <f>700091752/2</f>
        <v>350045876</v>
      </c>
      <c r="E95">
        <f>D95/2</f>
        <v>175022938</v>
      </c>
      <c r="F95">
        <f>C95-E95</f>
        <v>54800537</v>
      </c>
      <c r="G95">
        <f>F95/C95</f>
        <v>0.23844621181539441</v>
      </c>
      <c r="H95" t="b">
        <v>0</v>
      </c>
    </row>
    <row r="96" spans="1:8" x14ac:dyDescent="0.2">
      <c r="A96" t="s">
        <v>2</v>
      </c>
      <c r="B96">
        <v>1</v>
      </c>
      <c r="C96">
        <f>785880036/4</f>
        <v>196470009</v>
      </c>
      <c r="D96">
        <f>608676692/2</f>
        <v>304338346</v>
      </c>
      <c r="E96">
        <f>D96/2</f>
        <v>152169173</v>
      </c>
      <c r="F96">
        <f>C96-E96</f>
        <v>44300836</v>
      </c>
      <c r="G96">
        <f>F96/C96</f>
        <v>0.22548396177861427</v>
      </c>
      <c r="H96" t="b">
        <v>0</v>
      </c>
    </row>
    <row r="97" spans="1:8" x14ac:dyDescent="0.2">
      <c r="A97" t="s">
        <v>8</v>
      </c>
      <c r="B97">
        <v>1</v>
      </c>
      <c r="C97">
        <f>475754880/4</f>
        <v>118938720</v>
      </c>
      <c r="D97">
        <f>434933128/2</f>
        <v>217466564</v>
      </c>
      <c r="E97">
        <f>D97/2</f>
        <v>108733282</v>
      </c>
      <c r="F97">
        <f>C97-E97</f>
        <v>10205438</v>
      </c>
      <c r="G97">
        <f>F97/C97</f>
        <v>8.5804168734958636E-2</v>
      </c>
      <c r="H9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5AA8-D8D9-1C45-95B9-00BF55723E2B}">
  <dimension ref="A1:G1"/>
  <sheetViews>
    <sheetView workbookViewId="0">
      <selection activeCell="A2" sqref="A2:G49"/>
    </sheetView>
  </sheetViews>
  <sheetFormatPr baseColWidth="10" defaultRowHeight="16" x14ac:dyDescent="0.2"/>
  <cols>
    <col min="3" max="3" width="11.85546875" bestFit="1" customWidth="1"/>
    <col min="4" max="4" width="10.85546875" bestFit="1" customWidth="1"/>
    <col min="5" max="5" width="12.8554687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9</v>
      </c>
      <c r="E1" t="s">
        <v>6</v>
      </c>
      <c r="F1" t="s">
        <v>3</v>
      </c>
      <c r="G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unpair_repair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Bradshaw</dc:creator>
  <cp:lastModifiedBy>Will Bradshaw</cp:lastModifiedBy>
  <dcterms:created xsi:type="dcterms:W3CDTF">2023-11-03T21:58:00Z</dcterms:created>
  <dcterms:modified xsi:type="dcterms:W3CDTF">2023-11-07T17:37:40Z</dcterms:modified>
</cp:coreProperties>
</file>