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ADS\2010\2020\FINAL FILES\Dairy\"/>
    </mc:Choice>
  </mc:AlternateContent>
  <xr:revisionPtr revIDLastSave="0" documentId="13_ncr:1_{2B90B820-B790-43D7-B845-7C957FDA0C2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ableOfContents" sheetId="22" r:id="rId1"/>
    <sheet name="Fluidmilk" sheetId="1" r:id="rId2"/>
    <sheet name="FluidmilkPccLb" sheetId="13" r:id="rId3"/>
    <sheet name="FluidmilkPccGal" sheetId="14" r:id="rId4"/>
    <sheet name="Fluidmilk-Butterfat" sheetId="16" r:id="rId5"/>
    <sheet name="Fluidmilk-ButterfatPccLbs" sheetId="20" r:id="rId6"/>
  </sheets>
  <definedNames>
    <definedName name="_xlnm.Print_Area" localSheetId="1">Fluidmilk!$A$1:$U$124</definedName>
    <definedName name="_xlnm.Print_Area" localSheetId="4">'Fluidmilk-Butterfat'!$A$1:$U$127</definedName>
    <definedName name="_xlnm.Print_Area" localSheetId="5">'Fluidmilk-ButterfatPccLbs'!$A$1:$U$121</definedName>
    <definedName name="_xlnm.Print_Area" localSheetId="3">FluidmilkPccGal!$A$8:$U$127</definedName>
    <definedName name="_xlnm.Print_Area" localSheetId="2">FluidmilkPccLb!$A$1:$U$121</definedName>
    <definedName name="_xlnm.Print_Titles" localSheetId="1">Fluidmilk!$A:$B,Fluidmilk!$1:$7</definedName>
    <definedName name="_xlnm.Print_Titles" localSheetId="4">'Fluidmilk-Butterfat'!$A:$B,'Fluidmilk-Butterfat'!$1:$7</definedName>
    <definedName name="_xlnm.Print_Titles" localSheetId="5">'Fluidmilk-ButterfatPccLbs'!$A:$B,'Fluidmilk-ButterfatPccLbs'!$1:$7</definedName>
    <definedName name="_xlnm.Print_Titles" localSheetId="3">FluidmilkPccGal!$A:$B,FluidmilkPccGal!$1:$7</definedName>
    <definedName name="_xlnm.Print_Titles" localSheetId="2">FluidmilkPccLb!$A:$B,FluidmilkPccLb!$1:$7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0" i="13" l="1"/>
  <c r="S119" i="1"/>
  <c r="S120" i="1"/>
  <c r="M120" i="14" l="1"/>
  <c r="M120" i="20"/>
  <c r="K119" i="13"/>
  <c r="Q120" i="13"/>
  <c r="E119" i="13"/>
  <c r="Q119" i="13"/>
  <c r="R120" i="13"/>
  <c r="M119" i="13"/>
  <c r="R119" i="13"/>
  <c r="F119" i="13"/>
  <c r="S120" i="13"/>
  <c r="S120" i="20" s="1"/>
  <c r="S119" i="13"/>
  <c r="S119" i="20" s="1"/>
  <c r="F120" i="13"/>
  <c r="K120" i="13"/>
  <c r="H119" i="13"/>
  <c r="C120" i="13"/>
  <c r="O120" i="13"/>
  <c r="C119" i="13"/>
  <c r="I119" i="13"/>
  <c r="O119" i="13"/>
  <c r="N120" i="13"/>
  <c r="I120" i="13"/>
  <c r="D120" i="13"/>
  <c r="J120" i="13"/>
  <c r="P120" i="13"/>
  <c r="H120" i="13"/>
  <c r="N119" i="13"/>
  <c r="D119" i="13"/>
  <c r="J119" i="1"/>
  <c r="L119" i="1" s="1"/>
  <c r="J120" i="1"/>
  <c r="L120" i="1" s="1"/>
  <c r="P120" i="1" s="1"/>
  <c r="G119" i="1"/>
  <c r="G119" i="13" s="1"/>
  <c r="E119" i="1"/>
  <c r="E120" i="1"/>
  <c r="E120" i="13" s="1"/>
  <c r="L120" i="13" l="1"/>
  <c r="G120" i="1"/>
  <c r="G120" i="13" s="1"/>
  <c r="J119" i="13"/>
  <c r="P119" i="1"/>
  <c r="L119" i="13"/>
  <c r="R119" i="14"/>
  <c r="R119" i="20"/>
  <c r="N119" i="14"/>
  <c r="N119" i="20"/>
  <c r="H120" i="14"/>
  <c r="H120" i="20"/>
  <c r="C120" i="14"/>
  <c r="C120" i="20"/>
  <c r="M119" i="14"/>
  <c r="M119" i="20"/>
  <c r="I119" i="14"/>
  <c r="I119" i="20"/>
  <c r="H119" i="14"/>
  <c r="J119" i="14" s="1"/>
  <c r="H119" i="20"/>
  <c r="R120" i="14"/>
  <c r="R120" i="20"/>
  <c r="Q119" i="14"/>
  <c r="Q119" i="20"/>
  <c r="D119" i="14"/>
  <c r="D119" i="20"/>
  <c r="D120" i="14"/>
  <c r="D120" i="20"/>
  <c r="F119" i="14"/>
  <c r="F119" i="20"/>
  <c r="I120" i="14"/>
  <c r="I120" i="20"/>
  <c r="K120" i="14"/>
  <c r="K120" i="20"/>
  <c r="F120" i="14"/>
  <c r="F120" i="20"/>
  <c r="Q120" i="14"/>
  <c r="Q120" i="20"/>
  <c r="C119" i="14"/>
  <c r="C119" i="20"/>
  <c r="E119" i="20" s="1"/>
  <c r="K119" i="14"/>
  <c r="K119" i="20"/>
  <c r="N120" i="14"/>
  <c r="N120" i="20"/>
  <c r="U120" i="1"/>
  <c r="U120" i="13" s="1"/>
  <c r="U120" i="20" s="1"/>
  <c r="T119" i="1"/>
  <c r="T119" i="13" s="1"/>
  <c r="T119" i="20" s="1"/>
  <c r="U119" i="1" l="1"/>
  <c r="U119" i="13" s="1"/>
  <c r="U119" i="20" s="1"/>
  <c r="P119" i="13"/>
  <c r="T120" i="1"/>
  <c r="T120" i="13" s="1"/>
  <c r="T120" i="20" s="1"/>
  <c r="J120" i="20"/>
  <c r="L120" i="20" s="1"/>
  <c r="P120" i="20" s="1"/>
  <c r="E119" i="14"/>
  <c r="G119" i="14" s="1"/>
  <c r="E120" i="14"/>
  <c r="G120" i="14" s="1"/>
  <c r="S119" i="14"/>
  <c r="J120" i="14"/>
  <c r="L120" i="14" s="1"/>
  <c r="P120" i="14" s="1"/>
  <c r="S120" i="14"/>
  <c r="L119" i="14"/>
  <c r="P119" i="14" s="1"/>
  <c r="G119" i="20"/>
  <c r="E120" i="20"/>
  <c r="G120" i="20" s="1"/>
  <c r="J119" i="20"/>
  <c r="L119" i="20" s="1"/>
  <c r="P119" i="20" s="1"/>
  <c r="T119" i="14" l="1"/>
  <c r="U119" i="14"/>
  <c r="U120" i="14"/>
  <c r="T120" i="14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80" i="1"/>
  <c r="S81" i="1"/>
  <c r="S82" i="1"/>
  <c r="S83" i="1"/>
  <c r="S70" i="1"/>
  <c r="S71" i="1"/>
  <c r="S72" i="1"/>
  <c r="S73" i="1"/>
  <c r="S74" i="1"/>
  <c r="S75" i="1"/>
  <c r="S76" i="1"/>
  <c r="S77" i="1"/>
  <c r="S78" i="1"/>
  <c r="S79" i="1"/>
  <c r="S60" i="1"/>
  <c r="S61" i="1"/>
  <c r="S62" i="1"/>
  <c r="S63" i="1"/>
  <c r="S64" i="1"/>
  <c r="S65" i="1"/>
  <c r="S66" i="1"/>
  <c r="S67" i="1"/>
  <c r="S68" i="1"/>
  <c r="S69" i="1"/>
  <c r="S55" i="1"/>
  <c r="S56" i="1"/>
  <c r="S57" i="1"/>
  <c r="S58" i="1"/>
  <c r="S59" i="1"/>
  <c r="S53" i="1"/>
  <c r="S54" i="1"/>
  <c r="J118" i="1"/>
  <c r="L118" i="1" s="1"/>
  <c r="E118" i="1"/>
  <c r="J117" i="1"/>
  <c r="E117" i="1"/>
  <c r="N116" i="13"/>
  <c r="E116" i="1"/>
  <c r="G116" i="1" s="1"/>
  <c r="J116" i="1"/>
  <c r="J115" i="1"/>
  <c r="L115" i="1" s="1"/>
  <c r="P115" i="1" s="1"/>
  <c r="E115" i="1"/>
  <c r="G115" i="1" s="1"/>
  <c r="I112" i="13"/>
  <c r="I104" i="13"/>
  <c r="F96" i="13"/>
  <c r="H95" i="13"/>
  <c r="F92" i="13"/>
  <c r="I88" i="13"/>
  <c r="H80" i="13"/>
  <c r="D73" i="13"/>
  <c r="N72" i="13"/>
  <c r="I65" i="13"/>
  <c r="O64" i="13"/>
  <c r="O64" i="14" s="1"/>
  <c r="H63" i="13"/>
  <c r="H63" i="14" s="1"/>
  <c r="N62" i="13"/>
  <c r="N62" i="14" s="1"/>
  <c r="N57" i="13"/>
  <c r="N57" i="14" s="1"/>
  <c r="D55" i="13"/>
  <c r="D55" i="14" s="1"/>
  <c r="K49" i="13"/>
  <c r="K49" i="14" s="1"/>
  <c r="K48" i="13"/>
  <c r="K48" i="14" s="1"/>
  <c r="I47" i="13"/>
  <c r="K40" i="13"/>
  <c r="K40" i="14" s="1"/>
  <c r="N39" i="13"/>
  <c r="N39" i="14" s="1"/>
  <c r="J33" i="13"/>
  <c r="D32" i="13"/>
  <c r="D32" i="14" s="1"/>
  <c r="C31" i="13"/>
  <c r="C31" i="14" s="1"/>
  <c r="J114" i="1"/>
  <c r="L114" i="1" s="1"/>
  <c r="P114" i="1" s="1"/>
  <c r="E114" i="1"/>
  <c r="G114" i="1" s="1"/>
  <c r="J113" i="1"/>
  <c r="L113" i="1" s="1"/>
  <c r="E113" i="1"/>
  <c r="G113" i="1" s="1"/>
  <c r="J112" i="1"/>
  <c r="E112" i="1"/>
  <c r="G112" i="1" s="1"/>
  <c r="J111" i="1"/>
  <c r="E111" i="1"/>
  <c r="G111" i="1" s="1"/>
  <c r="O19" i="13"/>
  <c r="O19" i="14" s="1"/>
  <c r="J21" i="13"/>
  <c r="E8" i="1"/>
  <c r="G8" i="1" s="1"/>
  <c r="L8" i="1"/>
  <c r="P8" i="1" s="1"/>
  <c r="E9" i="1"/>
  <c r="G9" i="1" s="1"/>
  <c r="L9" i="1"/>
  <c r="P9" i="1" s="1"/>
  <c r="E10" i="1"/>
  <c r="G10" i="1" s="1"/>
  <c r="L10" i="1"/>
  <c r="P10" i="1" s="1"/>
  <c r="E11" i="1"/>
  <c r="G11" i="1" s="1"/>
  <c r="L11" i="1"/>
  <c r="P11" i="1" s="1"/>
  <c r="E12" i="1"/>
  <c r="G12" i="1" s="1"/>
  <c r="L12" i="1"/>
  <c r="P12" i="1" s="1"/>
  <c r="E13" i="1"/>
  <c r="L13" i="1"/>
  <c r="E14" i="1"/>
  <c r="L14" i="1"/>
  <c r="P14" i="1" s="1"/>
  <c r="E15" i="1"/>
  <c r="L15" i="1"/>
  <c r="P15" i="1" s="1"/>
  <c r="E16" i="1"/>
  <c r="L16" i="1"/>
  <c r="P16" i="1" s="1"/>
  <c r="E17" i="1"/>
  <c r="L17" i="1"/>
  <c r="P17" i="1" s="1"/>
  <c r="E18" i="1"/>
  <c r="L18" i="1"/>
  <c r="P18" i="1" s="1"/>
  <c r="E19" i="1"/>
  <c r="G19" i="1" s="1"/>
  <c r="L19" i="1"/>
  <c r="P19" i="1" s="1"/>
  <c r="E20" i="1"/>
  <c r="G20" i="1" s="1"/>
  <c r="L20" i="1"/>
  <c r="P20" i="1" s="1"/>
  <c r="E21" i="1"/>
  <c r="L21" i="1"/>
  <c r="E22" i="1"/>
  <c r="G22" i="1" s="1"/>
  <c r="L22" i="1"/>
  <c r="P22" i="1" s="1"/>
  <c r="E23" i="1"/>
  <c r="L23" i="1"/>
  <c r="P23" i="1" s="1"/>
  <c r="E24" i="1"/>
  <c r="L24" i="1"/>
  <c r="P24" i="1" s="1"/>
  <c r="E25" i="1"/>
  <c r="L25" i="1"/>
  <c r="P25" i="1" s="1"/>
  <c r="E26" i="1"/>
  <c r="G26" i="1" s="1"/>
  <c r="L26" i="1"/>
  <c r="P26" i="1" s="1"/>
  <c r="E27" i="1"/>
  <c r="G27" i="1" s="1"/>
  <c r="L27" i="1"/>
  <c r="P27" i="1" s="1"/>
  <c r="E28" i="1"/>
  <c r="L28" i="1"/>
  <c r="P28" i="1" s="1"/>
  <c r="E29" i="1"/>
  <c r="G29" i="1" s="1"/>
  <c r="L29" i="1"/>
  <c r="P29" i="1" s="1"/>
  <c r="E30" i="1"/>
  <c r="G30" i="1" s="1"/>
  <c r="L30" i="1"/>
  <c r="P30" i="1" s="1"/>
  <c r="E31" i="1"/>
  <c r="G31" i="1" s="1"/>
  <c r="L31" i="1"/>
  <c r="P31" i="1" s="1"/>
  <c r="E32" i="1"/>
  <c r="L32" i="1"/>
  <c r="P32" i="1" s="1"/>
  <c r="E33" i="1"/>
  <c r="G33" i="1" s="1"/>
  <c r="L33" i="1"/>
  <c r="P33" i="1" s="1"/>
  <c r="E34" i="1"/>
  <c r="G34" i="1" s="1"/>
  <c r="L34" i="1"/>
  <c r="P34" i="1" s="1"/>
  <c r="E35" i="1"/>
  <c r="L35" i="1"/>
  <c r="P35" i="1" s="1"/>
  <c r="E36" i="1"/>
  <c r="G36" i="1" s="1"/>
  <c r="L36" i="1"/>
  <c r="P36" i="1" s="1"/>
  <c r="E37" i="1"/>
  <c r="G37" i="1" s="1"/>
  <c r="L37" i="1"/>
  <c r="P37" i="1" s="1"/>
  <c r="E38" i="1"/>
  <c r="L38" i="1"/>
  <c r="E39" i="1"/>
  <c r="G39" i="1" s="1"/>
  <c r="L39" i="1"/>
  <c r="P39" i="1" s="1"/>
  <c r="E40" i="1"/>
  <c r="L40" i="1"/>
  <c r="P40" i="1" s="1"/>
  <c r="E41" i="1"/>
  <c r="G41" i="1" s="1"/>
  <c r="L41" i="1"/>
  <c r="P41" i="1" s="1"/>
  <c r="E42" i="1"/>
  <c r="L42" i="1"/>
  <c r="P42" i="1" s="1"/>
  <c r="E43" i="1"/>
  <c r="G43" i="1" s="1"/>
  <c r="L43" i="1"/>
  <c r="P43" i="1" s="1"/>
  <c r="E44" i="1"/>
  <c r="G44" i="1" s="1"/>
  <c r="L44" i="1"/>
  <c r="P44" i="1" s="1"/>
  <c r="E45" i="1"/>
  <c r="G45" i="1" s="1"/>
  <c r="L45" i="1"/>
  <c r="P45" i="1" s="1"/>
  <c r="E46" i="1"/>
  <c r="G46" i="1" s="1"/>
  <c r="L46" i="1"/>
  <c r="E47" i="1"/>
  <c r="G47" i="1" s="1"/>
  <c r="L47" i="1"/>
  <c r="P47" i="1" s="1"/>
  <c r="E48" i="1"/>
  <c r="G48" i="1" s="1"/>
  <c r="L48" i="1"/>
  <c r="P48" i="1" s="1"/>
  <c r="E49" i="1"/>
  <c r="J49" i="1"/>
  <c r="L49" i="1" s="1"/>
  <c r="P49" i="1" s="1"/>
  <c r="E50" i="1"/>
  <c r="G50" i="1" s="1"/>
  <c r="J50" i="1"/>
  <c r="E51" i="1"/>
  <c r="G51" i="1" s="1"/>
  <c r="J51" i="1"/>
  <c r="L51" i="1" s="1"/>
  <c r="P51" i="1" s="1"/>
  <c r="E52" i="1"/>
  <c r="J52" i="1"/>
  <c r="L52" i="1" s="1"/>
  <c r="P52" i="1" s="1"/>
  <c r="E53" i="1"/>
  <c r="J53" i="1"/>
  <c r="L53" i="1" s="1"/>
  <c r="P53" i="1" s="1"/>
  <c r="E54" i="1"/>
  <c r="J54" i="1"/>
  <c r="E55" i="1"/>
  <c r="G55" i="1" s="1"/>
  <c r="J55" i="1"/>
  <c r="L55" i="1" s="1"/>
  <c r="P55" i="1" s="1"/>
  <c r="E56" i="1"/>
  <c r="G56" i="1" s="1"/>
  <c r="J56" i="1"/>
  <c r="L56" i="1" s="1"/>
  <c r="E57" i="1"/>
  <c r="J57" i="1"/>
  <c r="E58" i="1"/>
  <c r="J58" i="1"/>
  <c r="L58" i="1" s="1"/>
  <c r="P58" i="1" s="1"/>
  <c r="E59" i="1"/>
  <c r="J59" i="1"/>
  <c r="L59" i="1" s="1"/>
  <c r="E60" i="1"/>
  <c r="G60" i="1" s="1"/>
  <c r="J60" i="1"/>
  <c r="L60" i="1" s="1"/>
  <c r="P60" i="1" s="1"/>
  <c r="E61" i="1"/>
  <c r="G61" i="1" s="1"/>
  <c r="J61" i="1"/>
  <c r="L61" i="1" s="1"/>
  <c r="E62" i="1"/>
  <c r="G62" i="1" s="1"/>
  <c r="J62" i="1"/>
  <c r="L62" i="1" s="1"/>
  <c r="E63" i="1"/>
  <c r="J63" i="1"/>
  <c r="E64" i="1"/>
  <c r="G64" i="1" s="1"/>
  <c r="J64" i="1"/>
  <c r="E65" i="1"/>
  <c r="L65" i="1"/>
  <c r="P65" i="1" s="1"/>
  <c r="E66" i="1"/>
  <c r="G66" i="1" s="1"/>
  <c r="L66" i="1"/>
  <c r="P66" i="1" s="1"/>
  <c r="E67" i="1"/>
  <c r="G67" i="1" s="1"/>
  <c r="L67" i="1"/>
  <c r="P67" i="1" s="1"/>
  <c r="E68" i="1"/>
  <c r="G68" i="1" s="1"/>
  <c r="L68" i="1"/>
  <c r="E69" i="1"/>
  <c r="G69" i="1" s="1"/>
  <c r="J69" i="1"/>
  <c r="E70" i="1"/>
  <c r="J70" i="1"/>
  <c r="L70" i="1" s="1"/>
  <c r="E71" i="1"/>
  <c r="G71" i="1" s="1"/>
  <c r="J71" i="1"/>
  <c r="L71" i="1" s="1"/>
  <c r="P71" i="1" s="1"/>
  <c r="E72" i="1"/>
  <c r="G72" i="1" s="1"/>
  <c r="J72" i="1"/>
  <c r="E73" i="1"/>
  <c r="G73" i="1" s="1"/>
  <c r="J73" i="1"/>
  <c r="L73" i="1" s="1"/>
  <c r="P73" i="1" s="1"/>
  <c r="E74" i="1"/>
  <c r="G74" i="1" s="1"/>
  <c r="J74" i="1"/>
  <c r="E75" i="1"/>
  <c r="J75" i="1"/>
  <c r="L75" i="1" s="1"/>
  <c r="P75" i="1" s="1"/>
  <c r="E76" i="1"/>
  <c r="G76" i="1" s="1"/>
  <c r="J76" i="1"/>
  <c r="L76" i="1" s="1"/>
  <c r="P76" i="1" s="1"/>
  <c r="E77" i="1"/>
  <c r="G77" i="1" s="1"/>
  <c r="J77" i="1"/>
  <c r="L77" i="1" s="1"/>
  <c r="P77" i="1" s="1"/>
  <c r="E78" i="1"/>
  <c r="G78" i="1" s="1"/>
  <c r="J78" i="1"/>
  <c r="E79" i="1"/>
  <c r="J79" i="1"/>
  <c r="E80" i="1"/>
  <c r="J80" i="1"/>
  <c r="E81" i="1"/>
  <c r="G81" i="1" s="1"/>
  <c r="J81" i="1"/>
  <c r="E82" i="1"/>
  <c r="G82" i="1" s="1"/>
  <c r="J82" i="1"/>
  <c r="L82" i="1" s="1"/>
  <c r="P82" i="1" s="1"/>
  <c r="E83" i="1"/>
  <c r="G83" i="1" s="1"/>
  <c r="J83" i="1"/>
  <c r="E84" i="1"/>
  <c r="G84" i="1" s="1"/>
  <c r="J84" i="1"/>
  <c r="E85" i="1"/>
  <c r="G85" i="1" s="1"/>
  <c r="J85" i="1"/>
  <c r="L85" i="1" s="1"/>
  <c r="E86" i="1"/>
  <c r="G86" i="1" s="1"/>
  <c r="J86" i="1"/>
  <c r="L86" i="1" s="1"/>
  <c r="E87" i="1"/>
  <c r="G87" i="1" s="1"/>
  <c r="J87" i="1"/>
  <c r="L87" i="1" s="1"/>
  <c r="P87" i="1" s="1"/>
  <c r="E88" i="1"/>
  <c r="J88" i="1"/>
  <c r="E89" i="1"/>
  <c r="G89" i="1" s="1"/>
  <c r="J89" i="1"/>
  <c r="L89" i="1" s="1"/>
  <c r="P89" i="1" s="1"/>
  <c r="E90" i="1"/>
  <c r="J90" i="1"/>
  <c r="L90" i="1" s="1"/>
  <c r="P90" i="1" s="1"/>
  <c r="E91" i="1"/>
  <c r="G91" i="1" s="1"/>
  <c r="J91" i="1"/>
  <c r="E92" i="1"/>
  <c r="G92" i="1" s="1"/>
  <c r="J92" i="1"/>
  <c r="E93" i="1"/>
  <c r="G93" i="1" s="1"/>
  <c r="J93" i="1"/>
  <c r="L93" i="1" s="1"/>
  <c r="P93" i="1" s="1"/>
  <c r="E94" i="1"/>
  <c r="G94" i="1" s="1"/>
  <c r="J94" i="1"/>
  <c r="E95" i="1"/>
  <c r="J95" i="1"/>
  <c r="E96" i="1"/>
  <c r="G96" i="1" s="1"/>
  <c r="J96" i="1"/>
  <c r="L96" i="1" s="1"/>
  <c r="P96" i="1" s="1"/>
  <c r="E97" i="1"/>
  <c r="G97" i="1" s="1"/>
  <c r="J97" i="1"/>
  <c r="E98" i="1"/>
  <c r="G98" i="1" s="1"/>
  <c r="J98" i="1"/>
  <c r="E99" i="1"/>
  <c r="G99" i="1" s="1"/>
  <c r="J99" i="1"/>
  <c r="E100" i="1"/>
  <c r="G100" i="1" s="1"/>
  <c r="J100" i="1"/>
  <c r="E101" i="1"/>
  <c r="G101" i="1" s="1"/>
  <c r="J101" i="1"/>
  <c r="L101" i="1" s="1"/>
  <c r="P101" i="1" s="1"/>
  <c r="E102" i="1"/>
  <c r="G102" i="1" s="1"/>
  <c r="J102" i="1"/>
  <c r="L102" i="1" s="1"/>
  <c r="P102" i="1" s="1"/>
  <c r="E103" i="1"/>
  <c r="J103" i="1"/>
  <c r="L103" i="1" s="1"/>
  <c r="P103" i="1" s="1"/>
  <c r="E104" i="1"/>
  <c r="G104" i="1" s="1"/>
  <c r="J104" i="1"/>
  <c r="L104" i="1" s="1"/>
  <c r="E105" i="1"/>
  <c r="G105" i="1" s="1"/>
  <c r="J105" i="1"/>
  <c r="E106" i="1"/>
  <c r="G106" i="1" s="1"/>
  <c r="J106" i="1"/>
  <c r="L106" i="1" s="1"/>
  <c r="E107" i="1"/>
  <c r="G107" i="1" s="1"/>
  <c r="J107" i="1"/>
  <c r="E108" i="1"/>
  <c r="G108" i="1" s="1"/>
  <c r="J108" i="1"/>
  <c r="E109" i="1"/>
  <c r="G109" i="1" s="1"/>
  <c r="J109" i="1"/>
  <c r="E110" i="1"/>
  <c r="G110" i="1" s="1"/>
  <c r="J110" i="1"/>
  <c r="L110" i="1" s="1"/>
  <c r="G63" i="1"/>
  <c r="G35" i="1"/>
  <c r="G53" i="1"/>
  <c r="G52" i="1"/>
  <c r="G17" i="1"/>
  <c r="E44" i="13" l="1"/>
  <c r="H80" i="14"/>
  <c r="F92" i="20"/>
  <c r="I104" i="14"/>
  <c r="H95" i="20"/>
  <c r="F96" i="20"/>
  <c r="I88" i="14"/>
  <c r="K55" i="13"/>
  <c r="K55" i="14" s="1"/>
  <c r="D39" i="13"/>
  <c r="D39" i="14" s="1"/>
  <c r="N21" i="13"/>
  <c r="N21" i="14" s="1"/>
  <c r="N95" i="13"/>
  <c r="K65" i="13"/>
  <c r="K65" i="14" s="1"/>
  <c r="N33" i="13"/>
  <c r="N33" i="14" s="1"/>
  <c r="F64" i="13"/>
  <c r="F64" i="20" s="1"/>
  <c r="C40" i="13"/>
  <c r="C40" i="14" s="1"/>
  <c r="H112" i="13"/>
  <c r="H32" i="13"/>
  <c r="C80" i="13"/>
  <c r="C80" i="14" s="1"/>
  <c r="H64" i="13"/>
  <c r="H64" i="14" s="1"/>
  <c r="J64" i="14" s="1"/>
  <c r="H88" i="13"/>
  <c r="J80" i="13"/>
  <c r="L65" i="13"/>
  <c r="O33" i="13"/>
  <c r="O33" i="14" s="1"/>
  <c r="K33" i="13"/>
  <c r="K33" i="14" s="1"/>
  <c r="F57" i="13"/>
  <c r="F57" i="14" s="1"/>
  <c r="E57" i="13"/>
  <c r="N65" i="13"/>
  <c r="N65" i="14" s="1"/>
  <c r="C24" i="13"/>
  <c r="C24" i="14" s="1"/>
  <c r="Q24" i="13"/>
  <c r="Q24" i="14" s="1"/>
  <c r="R24" i="13"/>
  <c r="R24" i="14" s="1"/>
  <c r="S24" i="13"/>
  <c r="I16" i="13"/>
  <c r="Q16" i="13"/>
  <c r="Q16" i="14" s="1"/>
  <c r="R16" i="13"/>
  <c r="R16" i="14" s="1"/>
  <c r="S16" i="13"/>
  <c r="J8" i="13"/>
  <c r="R8" i="13"/>
  <c r="R8" i="14" s="1"/>
  <c r="S8" i="13"/>
  <c r="Q8" i="13"/>
  <c r="Q8" i="14" s="1"/>
  <c r="R33" i="13"/>
  <c r="R33" i="14" s="1"/>
  <c r="S33" i="13"/>
  <c r="Q33" i="13"/>
  <c r="Q33" i="14" s="1"/>
  <c r="S41" i="13"/>
  <c r="R41" i="13"/>
  <c r="R41" i="14" s="1"/>
  <c r="Q41" i="13"/>
  <c r="Q41" i="14" s="1"/>
  <c r="R49" i="13"/>
  <c r="R49" i="14" s="1"/>
  <c r="S49" i="13"/>
  <c r="Q49" i="13"/>
  <c r="Q49" i="14" s="1"/>
  <c r="S57" i="13"/>
  <c r="S57" i="20" s="1"/>
  <c r="Q57" i="13"/>
  <c r="R57" i="13"/>
  <c r="R57" i="14" s="1"/>
  <c r="S65" i="13"/>
  <c r="S65" i="20" s="1"/>
  <c r="R65" i="13"/>
  <c r="R65" i="14" s="1"/>
  <c r="Q65" i="13"/>
  <c r="R73" i="13"/>
  <c r="R73" i="14" s="1"/>
  <c r="S73" i="13"/>
  <c r="S73" i="20" s="1"/>
  <c r="Q73" i="13"/>
  <c r="S81" i="13"/>
  <c r="S81" i="20" s="1"/>
  <c r="R81" i="13"/>
  <c r="R81" i="14" s="1"/>
  <c r="Q81" i="13"/>
  <c r="S89" i="13"/>
  <c r="S89" i="20" s="1"/>
  <c r="R89" i="13"/>
  <c r="R89" i="14" s="1"/>
  <c r="Q89" i="13"/>
  <c r="S97" i="13"/>
  <c r="S97" i="20" s="1"/>
  <c r="Q97" i="13"/>
  <c r="R97" i="13"/>
  <c r="R97" i="14" s="1"/>
  <c r="S105" i="13"/>
  <c r="S105" i="20" s="1"/>
  <c r="R105" i="13"/>
  <c r="Q105" i="13"/>
  <c r="S113" i="13"/>
  <c r="S113" i="20" s="1"/>
  <c r="Q113" i="13"/>
  <c r="R113" i="13"/>
  <c r="I50" i="13"/>
  <c r="S50" i="13"/>
  <c r="Q50" i="13"/>
  <c r="Q50" i="14" s="1"/>
  <c r="R50" i="13"/>
  <c r="R50" i="14" s="1"/>
  <c r="S22" i="13"/>
  <c r="Q22" i="13"/>
  <c r="Q22" i="14" s="1"/>
  <c r="R22" i="13"/>
  <c r="R22" i="14" s="1"/>
  <c r="O14" i="13"/>
  <c r="O14" i="14" s="1"/>
  <c r="R14" i="13"/>
  <c r="R14" i="14" s="1"/>
  <c r="S14" i="13"/>
  <c r="Q14" i="13"/>
  <c r="Q14" i="14" s="1"/>
  <c r="T35" i="13"/>
  <c r="S35" i="13"/>
  <c r="R35" i="13"/>
  <c r="R35" i="14" s="1"/>
  <c r="Q35" i="13"/>
  <c r="Q35" i="14" s="1"/>
  <c r="I43" i="13"/>
  <c r="S43" i="13"/>
  <c r="R43" i="13"/>
  <c r="R43" i="14" s="1"/>
  <c r="Q43" i="13"/>
  <c r="Q43" i="14" s="1"/>
  <c r="T51" i="13"/>
  <c r="S51" i="13"/>
  <c r="R51" i="13"/>
  <c r="R51" i="14" s="1"/>
  <c r="Q51" i="13"/>
  <c r="Q51" i="14" s="1"/>
  <c r="S59" i="13"/>
  <c r="S59" i="20" s="1"/>
  <c r="R59" i="13"/>
  <c r="R59" i="14" s="1"/>
  <c r="Q59" i="13"/>
  <c r="S67" i="13"/>
  <c r="S67" i="20" s="1"/>
  <c r="U67" i="13"/>
  <c r="R67" i="13"/>
  <c r="R67" i="14" s="1"/>
  <c r="Q67" i="13"/>
  <c r="S75" i="13"/>
  <c r="S75" i="20" s="1"/>
  <c r="R75" i="13"/>
  <c r="R75" i="14" s="1"/>
  <c r="Q75" i="13"/>
  <c r="S83" i="13"/>
  <c r="S83" i="20" s="1"/>
  <c r="R83" i="13"/>
  <c r="R83" i="14" s="1"/>
  <c r="Q83" i="13"/>
  <c r="S91" i="13"/>
  <c r="S91" i="20" s="1"/>
  <c r="R91" i="13"/>
  <c r="R91" i="14" s="1"/>
  <c r="Q91" i="13"/>
  <c r="S99" i="13"/>
  <c r="S99" i="20" s="1"/>
  <c r="R99" i="13"/>
  <c r="Q99" i="13"/>
  <c r="S107" i="13"/>
  <c r="S107" i="20" s="1"/>
  <c r="R107" i="13"/>
  <c r="Q107" i="13"/>
  <c r="Q23" i="13"/>
  <c r="Q23" i="14" s="1"/>
  <c r="R23" i="13"/>
  <c r="R23" i="14" s="1"/>
  <c r="S23" i="13"/>
  <c r="K42" i="13"/>
  <c r="K42" i="14" s="1"/>
  <c r="S42" i="13"/>
  <c r="Q42" i="13"/>
  <c r="Q42" i="14" s="1"/>
  <c r="R42" i="13"/>
  <c r="R42" i="14" s="1"/>
  <c r="N66" i="13"/>
  <c r="N66" i="14" s="1"/>
  <c r="S66" i="13"/>
  <c r="S66" i="20" s="1"/>
  <c r="Q66" i="13"/>
  <c r="R66" i="13"/>
  <c r="R66" i="14" s="1"/>
  <c r="H82" i="13"/>
  <c r="S82" i="13"/>
  <c r="S82" i="20" s="1"/>
  <c r="Q82" i="13"/>
  <c r="R82" i="13"/>
  <c r="R82" i="14" s="1"/>
  <c r="K106" i="13"/>
  <c r="S106" i="13"/>
  <c r="S106" i="20" s="1"/>
  <c r="R106" i="13"/>
  <c r="Q106" i="13"/>
  <c r="O21" i="13"/>
  <c r="O21" i="14" s="1"/>
  <c r="Q21" i="13"/>
  <c r="Q21" i="14" s="1"/>
  <c r="R21" i="13"/>
  <c r="R21" i="14" s="1"/>
  <c r="S21" i="13"/>
  <c r="Q13" i="13"/>
  <c r="Q13" i="14" s="1"/>
  <c r="R13" i="13"/>
  <c r="R13" i="14" s="1"/>
  <c r="S13" i="13"/>
  <c r="C36" i="13"/>
  <c r="C36" i="20" s="1"/>
  <c r="R36" i="13"/>
  <c r="R36" i="14" s="1"/>
  <c r="S36" i="13"/>
  <c r="Q36" i="13"/>
  <c r="Q36" i="14" s="1"/>
  <c r="U44" i="13"/>
  <c r="R44" i="13"/>
  <c r="R44" i="14" s="1"/>
  <c r="S44" i="13"/>
  <c r="Q44" i="13"/>
  <c r="Q44" i="14" s="1"/>
  <c r="N52" i="13"/>
  <c r="N52" i="14" s="1"/>
  <c r="R52" i="13"/>
  <c r="R52" i="14" s="1"/>
  <c r="S52" i="13"/>
  <c r="Q52" i="13"/>
  <c r="Q52" i="14" s="1"/>
  <c r="N60" i="13"/>
  <c r="N60" i="14" s="1"/>
  <c r="U60" i="13"/>
  <c r="R60" i="13"/>
  <c r="R60" i="14" s="1"/>
  <c r="S60" i="13"/>
  <c r="S60" i="20" s="1"/>
  <c r="Q60" i="13"/>
  <c r="N68" i="13"/>
  <c r="N68" i="14" s="1"/>
  <c r="R68" i="13"/>
  <c r="R68" i="14" s="1"/>
  <c r="S68" i="13"/>
  <c r="S68" i="20" s="1"/>
  <c r="Q68" i="13"/>
  <c r="R76" i="13"/>
  <c r="R76" i="14" s="1"/>
  <c r="S76" i="13"/>
  <c r="S76" i="20" s="1"/>
  <c r="Q76" i="13"/>
  <c r="C84" i="13"/>
  <c r="C84" i="20" s="1"/>
  <c r="R84" i="13"/>
  <c r="R84" i="14" s="1"/>
  <c r="S84" i="13"/>
  <c r="S84" i="20" s="1"/>
  <c r="Q84" i="13"/>
  <c r="K92" i="13"/>
  <c r="R92" i="13"/>
  <c r="R92" i="14" s="1"/>
  <c r="S92" i="13"/>
  <c r="S92" i="20" s="1"/>
  <c r="Q92" i="13"/>
  <c r="D100" i="13"/>
  <c r="D100" i="20" s="1"/>
  <c r="R100" i="13"/>
  <c r="S100" i="13"/>
  <c r="S100" i="20" s="1"/>
  <c r="Q100" i="13"/>
  <c r="F108" i="13"/>
  <c r="R108" i="13"/>
  <c r="S108" i="13"/>
  <c r="S108" i="20" s="1"/>
  <c r="Q108" i="13"/>
  <c r="F98" i="13"/>
  <c r="S98" i="13"/>
  <c r="S98" i="20" s="1"/>
  <c r="Q98" i="13"/>
  <c r="R98" i="13"/>
  <c r="R98" i="14" s="1"/>
  <c r="R28" i="13"/>
  <c r="R28" i="14" s="1"/>
  <c r="S28" i="13"/>
  <c r="Q28" i="13"/>
  <c r="Q28" i="14" s="1"/>
  <c r="R20" i="13"/>
  <c r="R20" i="14" s="1"/>
  <c r="S20" i="13"/>
  <c r="Q20" i="13"/>
  <c r="Q20" i="14" s="1"/>
  <c r="R12" i="13"/>
  <c r="R12" i="14" s="1"/>
  <c r="S12" i="13"/>
  <c r="Q12" i="13"/>
  <c r="Q12" i="14" s="1"/>
  <c r="Q29" i="13"/>
  <c r="Q29" i="14" s="1"/>
  <c r="R29" i="13"/>
  <c r="R29" i="14" s="1"/>
  <c r="S29" i="13"/>
  <c r="Q37" i="13"/>
  <c r="Q37" i="14" s="1"/>
  <c r="S37" i="13"/>
  <c r="R37" i="13"/>
  <c r="R37" i="14" s="1"/>
  <c r="Q45" i="13"/>
  <c r="Q45" i="14" s="1"/>
  <c r="U45" i="13"/>
  <c r="R45" i="13"/>
  <c r="R45" i="14" s="1"/>
  <c r="S45" i="13"/>
  <c r="Q53" i="13"/>
  <c r="S53" i="13"/>
  <c r="S53" i="20" s="1"/>
  <c r="R53" i="13"/>
  <c r="R53" i="14" s="1"/>
  <c r="Q61" i="13"/>
  <c r="R61" i="13"/>
  <c r="R61" i="14" s="1"/>
  <c r="S61" i="13"/>
  <c r="S61" i="20" s="1"/>
  <c r="Q69" i="13"/>
  <c r="R69" i="13"/>
  <c r="R69" i="14" s="1"/>
  <c r="S69" i="13"/>
  <c r="S69" i="20" s="1"/>
  <c r="Q77" i="13"/>
  <c r="S77" i="13"/>
  <c r="S77" i="20" s="1"/>
  <c r="R77" i="13"/>
  <c r="R77" i="14" s="1"/>
  <c r="Q85" i="13"/>
  <c r="R85" i="13"/>
  <c r="R85" i="14" s="1"/>
  <c r="S85" i="13"/>
  <c r="S85" i="20" s="1"/>
  <c r="Q93" i="13"/>
  <c r="R93" i="13"/>
  <c r="R93" i="14" s="1"/>
  <c r="S93" i="13"/>
  <c r="S93" i="20" s="1"/>
  <c r="Q101" i="13"/>
  <c r="R101" i="13"/>
  <c r="S101" i="13"/>
  <c r="S101" i="20" s="1"/>
  <c r="Q109" i="13"/>
  <c r="S109" i="13"/>
  <c r="S109" i="20" s="1"/>
  <c r="R109" i="13"/>
  <c r="O15" i="13"/>
  <c r="O15" i="14" s="1"/>
  <c r="Q15" i="13"/>
  <c r="Q15" i="14" s="1"/>
  <c r="R15" i="13"/>
  <c r="R15" i="14" s="1"/>
  <c r="S15" i="13"/>
  <c r="J34" i="13"/>
  <c r="Q34" i="13"/>
  <c r="Q34" i="14" s="1"/>
  <c r="S34" i="13"/>
  <c r="R34" i="13"/>
  <c r="R34" i="14" s="1"/>
  <c r="C58" i="13"/>
  <c r="C58" i="14" s="1"/>
  <c r="S58" i="13"/>
  <c r="S58" i="20" s="1"/>
  <c r="Q58" i="13"/>
  <c r="T58" i="13"/>
  <c r="R58" i="13"/>
  <c r="R58" i="14" s="1"/>
  <c r="Q74" i="13"/>
  <c r="S74" i="13"/>
  <c r="S74" i="20" s="1"/>
  <c r="R74" i="13"/>
  <c r="R74" i="14" s="1"/>
  <c r="I90" i="13"/>
  <c r="Q90" i="13"/>
  <c r="S90" i="13"/>
  <c r="S90" i="20" s="1"/>
  <c r="R90" i="13"/>
  <c r="R90" i="14" s="1"/>
  <c r="I114" i="13"/>
  <c r="S114" i="13"/>
  <c r="S114" i="20" s="1"/>
  <c r="Q114" i="13"/>
  <c r="R114" i="13"/>
  <c r="S27" i="13"/>
  <c r="R27" i="13"/>
  <c r="R27" i="14" s="1"/>
  <c r="Q27" i="13"/>
  <c r="Q27" i="14" s="1"/>
  <c r="Q19" i="13"/>
  <c r="Q19" i="14" s="1"/>
  <c r="R19" i="13"/>
  <c r="R19" i="14" s="1"/>
  <c r="S19" i="13"/>
  <c r="T19" i="13"/>
  <c r="U11" i="13"/>
  <c r="Q11" i="13"/>
  <c r="Q11" i="14" s="1"/>
  <c r="S11" i="13"/>
  <c r="R11" i="13"/>
  <c r="R11" i="14" s="1"/>
  <c r="Q30" i="13"/>
  <c r="Q30" i="14" s="1"/>
  <c r="R30" i="13"/>
  <c r="R30" i="14" s="1"/>
  <c r="S30" i="13"/>
  <c r="Q38" i="13"/>
  <c r="Q38" i="14" s="1"/>
  <c r="R38" i="13"/>
  <c r="R38" i="14" s="1"/>
  <c r="S38" i="13"/>
  <c r="Q46" i="13"/>
  <c r="Q46" i="14" s="1"/>
  <c r="R46" i="13"/>
  <c r="R46" i="14" s="1"/>
  <c r="S46" i="13"/>
  <c r="Q54" i="13"/>
  <c r="R54" i="13"/>
  <c r="R54" i="14" s="1"/>
  <c r="S54" i="13"/>
  <c r="S54" i="20" s="1"/>
  <c r="Q62" i="13"/>
  <c r="R62" i="13"/>
  <c r="R62" i="14" s="1"/>
  <c r="S62" i="13"/>
  <c r="S62" i="20" s="1"/>
  <c r="F70" i="13"/>
  <c r="Q70" i="13"/>
  <c r="R70" i="13"/>
  <c r="R70" i="14" s="1"/>
  <c r="S70" i="13"/>
  <c r="S70" i="20" s="1"/>
  <c r="Q78" i="13"/>
  <c r="R78" i="13"/>
  <c r="R78" i="14" s="1"/>
  <c r="S78" i="13"/>
  <c r="S78" i="20" s="1"/>
  <c r="Q86" i="13"/>
  <c r="R86" i="13"/>
  <c r="R86" i="14" s="1"/>
  <c r="S86" i="13"/>
  <c r="S86" i="20" s="1"/>
  <c r="Q94" i="13"/>
  <c r="R94" i="13"/>
  <c r="R94" i="14" s="1"/>
  <c r="S94" i="13"/>
  <c r="S94" i="20" s="1"/>
  <c r="Q102" i="13"/>
  <c r="R102" i="13"/>
  <c r="S102" i="13"/>
  <c r="S102" i="20" s="1"/>
  <c r="Q110" i="13"/>
  <c r="R110" i="13"/>
  <c r="S110" i="13"/>
  <c r="S110" i="20" s="1"/>
  <c r="S115" i="13"/>
  <c r="S115" i="20" s="1"/>
  <c r="R115" i="13"/>
  <c r="Q115" i="13"/>
  <c r="Q26" i="13"/>
  <c r="Q26" i="14" s="1"/>
  <c r="S26" i="13"/>
  <c r="R26" i="13"/>
  <c r="R26" i="14" s="1"/>
  <c r="F18" i="13"/>
  <c r="F18" i="20" s="1"/>
  <c r="Q18" i="13"/>
  <c r="Q18" i="14" s="1"/>
  <c r="R18" i="13"/>
  <c r="R18" i="14" s="1"/>
  <c r="S18" i="13"/>
  <c r="J10" i="13"/>
  <c r="Q10" i="13"/>
  <c r="Q10" i="14" s="1"/>
  <c r="R10" i="13"/>
  <c r="R10" i="14" s="1"/>
  <c r="S10" i="13"/>
  <c r="T31" i="13"/>
  <c r="Q31" i="13"/>
  <c r="Q31" i="14" s="1"/>
  <c r="R31" i="13"/>
  <c r="R31" i="14" s="1"/>
  <c r="S31" i="13"/>
  <c r="Q39" i="13"/>
  <c r="Q39" i="14" s="1"/>
  <c r="R39" i="13"/>
  <c r="R39" i="14" s="1"/>
  <c r="S39" i="13"/>
  <c r="Q47" i="13"/>
  <c r="Q47" i="14" s="1"/>
  <c r="U47" i="13"/>
  <c r="R47" i="13"/>
  <c r="R47" i="14" s="1"/>
  <c r="S47" i="13"/>
  <c r="Q55" i="13"/>
  <c r="R55" i="13"/>
  <c r="R55" i="14" s="1"/>
  <c r="S55" i="13"/>
  <c r="S55" i="20" s="1"/>
  <c r="Q63" i="13"/>
  <c r="R63" i="13"/>
  <c r="R63" i="14" s="1"/>
  <c r="S63" i="13"/>
  <c r="S63" i="20" s="1"/>
  <c r="T71" i="13"/>
  <c r="T71" i="20" s="1"/>
  <c r="Q71" i="13"/>
  <c r="R71" i="13"/>
  <c r="R71" i="14" s="1"/>
  <c r="S71" i="13"/>
  <c r="S71" i="20" s="1"/>
  <c r="Q79" i="13"/>
  <c r="R79" i="13"/>
  <c r="R79" i="14" s="1"/>
  <c r="S79" i="13"/>
  <c r="S79" i="20" s="1"/>
  <c r="Q87" i="13"/>
  <c r="R87" i="13"/>
  <c r="R87" i="14" s="1"/>
  <c r="S87" i="13"/>
  <c r="S87" i="20" s="1"/>
  <c r="Q95" i="13"/>
  <c r="R95" i="13"/>
  <c r="R95" i="14" s="1"/>
  <c r="S95" i="13"/>
  <c r="S95" i="20" s="1"/>
  <c r="Q103" i="13"/>
  <c r="R103" i="13"/>
  <c r="S103" i="13"/>
  <c r="S103" i="20" s="1"/>
  <c r="Q111" i="13"/>
  <c r="R111" i="13"/>
  <c r="S111" i="13"/>
  <c r="S111" i="20" s="1"/>
  <c r="Q118" i="13"/>
  <c r="R118" i="13"/>
  <c r="S118" i="13"/>
  <c r="S118" i="20" s="1"/>
  <c r="J25" i="13"/>
  <c r="S25" i="13"/>
  <c r="Q25" i="13"/>
  <c r="Q25" i="14" s="1"/>
  <c r="R25" i="13"/>
  <c r="R25" i="14" s="1"/>
  <c r="S17" i="13"/>
  <c r="Q17" i="13"/>
  <c r="Q17" i="14" s="1"/>
  <c r="R17" i="13"/>
  <c r="R17" i="14" s="1"/>
  <c r="N9" i="13"/>
  <c r="N9" i="14" s="1"/>
  <c r="S9" i="13"/>
  <c r="T9" i="13"/>
  <c r="R9" i="13"/>
  <c r="R9" i="14" s="1"/>
  <c r="Q9" i="13"/>
  <c r="Q9" i="14" s="1"/>
  <c r="J32" i="13"/>
  <c r="S32" i="13"/>
  <c r="Q32" i="13"/>
  <c r="Q32" i="14" s="1"/>
  <c r="R32" i="13"/>
  <c r="R32" i="14" s="1"/>
  <c r="S40" i="13"/>
  <c r="Q40" i="13"/>
  <c r="Q40" i="14" s="1"/>
  <c r="R40" i="13"/>
  <c r="R40" i="14" s="1"/>
  <c r="S48" i="13"/>
  <c r="Q48" i="13"/>
  <c r="Q48" i="14" s="1"/>
  <c r="R48" i="13"/>
  <c r="R48" i="14" s="1"/>
  <c r="S56" i="13"/>
  <c r="S56" i="20" s="1"/>
  <c r="Q56" i="13"/>
  <c r="R56" i="13"/>
  <c r="R56" i="14" s="1"/>
  <c r="S64" i="13"/>
  <c r="S64" i="20" s="1"/>
  <c r="Q64" i="13"/>
  <c r="R64" i="13"/>
  <c r="R64" i="14" s="1"/>
  <c r="S72" i="13"/>
  <c r="S72" i="20" s="1"/>
  <c r="Q72" i="13"/>
  <c r="R72" i="13"/>
  <c r="R72" i="14" s="1"/>
  <c r="S80" i="13"/>
  <c r="S80" i="20" s="1"/>
  <c r="Q80" i="13"/>
  <c r="R80" i="13"/>
  <c r="R80" i="14" s="1"/>
  <c r="S88" i="13"/>
  <c r="S88" i="20" s="1"/>
  <c r="Q88" i="13"/>
  <c r="R88" i="13"/>
  <c r="R88" i="14" s="1"/>
  <c r="S96" i="13"/>
  <c r="S96" i="20" s="1"/>
  <c r="Q96" i="13"/>
  <c r="R96" i="13"/>
  <c r="R96" i="14" s="1"/>
  <c r="D104" i="13"/>
  <c r="D104" i="14" s="1"/>
  <c r="S104" i="13"/>
  <c r="S104" i="20" s="1"/>
  <c r="Q104" i="13"/>
  <c r="R104" i="13"/>
  <c r="S112" i="13"/>
  <c r="S112" i="20" s="1"/>
  <c r="Q112" i="13"/>
  <c r="R112" i="13"/>
  <c r="R116" i="13"/>
  <c r="S116" i="13"/>
  <c r="S116" i="20" s="1"/>
  <c r="Q116" i="13"/>
  <c r="Q117" i="13"/>
  <c r="R117" i="13"/>
  <c r="S117" i="13"/>
  <c r="S117" i="20" s="1"/>
  <c r="J64" i="13"/>
  <c r="N92" i="13"/>
  <c r="O24" i="13"/>
  <c r="O24" i="14" s="1"/>
  <c r="K24" i="13"/>
  <c r="K24" i="14" s="1"/>
  <c r="I24" i="13"/>
  <c r="O16" i="13"/>
  <c r="O16" i="14" s="1"/>
  <c r="C100" i="13"/>
  <c r="C100" i="20" s="1"/>
  <c r="N106" i="13"/>
  <c r="N16" i="13"/>
  <c r="N16" i="14" s="1"/>
  <c r="D24" i="13"/>
  <c r="D24" i="14" s="1"/>
  <c r="J24" i="13"/>
  <c r="H24" i="13"/>
  <c r="N24" i="13"/>
  <c r="N24" i="14" s="1"/>
  <c r="F24" i="13"/>
  <c r="F24" i="14" s="1"/>
  <c r="J108" i="13"/>
  <c r="E24" i="13"/>
  <c r="F10" i="13"/>
  <c r="F10" i="20" s="1"/>
  <c r="K66" i="13"/>
  <c r="K66" i="20" s="1"/>
  <c r="N114" i="13"/>
  <c r="O90" i="13"/>
  <c r="H58" i="13"/>
  <c r="H58" i="14" s="1"/>
  <c r="J58" i="14" s="1"/>
  <c r="I106" i="13"/>
  <c r="J14" i="13"/>
  <c r="H106" i="13"/>
  <c r="O114" i="13"/>
  <c r="I98" i="13"/>
  <c r="O42" i="13"/>
  <c r="O42" i="14" s="1"/>
  <c r="H66" i="13"/>
  <c r="H66" i="14" s="1"/>
  <c r="K10" i="13"/>
  <c r="K10" i="14" s="1"/>
  <c r="L10" i="14" s="1"/>
  <c r="K34" i="13"/>
  <c r="K34" i="14" s="1"/>
  <c r="L34" i="14" s="1"/>
  <c r="C90" i="13"/>
  <c r="C90" i="20" s="1"/>
  <c r="H50" i="13"/>
  <c r="H50" i="14" s="1"/>
  <c r="D66" i="13"/>
  <c r="D66" i="20" s="1"/>
  <c r="K50" i="13"/>
  <c r="K50" i="14" s="1"/>
  <c r="D10" i="13"/>
  <c r="D10" i="14" s="1"/>
  <c r="K114" i="13"/>
  <c r="O34" i="13"/>
  <c r="O34" i="14" s="1"/>
  <c r="H98" i="13"/>
  <c r="C98" i="13"/>
  <c r="C98" i="20" s="1"/>
  <c r="N18" i="13"/>
  <c r="N18" i="14" s="1"/>
  <c r="I42" i="13"/>
  <c r="F42" i="13"/>
  <c r="F42" i="14" s="1"/>
  <c r="N90" i="13"/>
  <c r="F106" i="13"/>
  <c r="L34" i="13"/>
  <c r="O98" i="13"/>
  <c r="D50" i="13"/>
  <c r="D50" i="14" s="1"/>
  <c r="E58" i="13"/>
  <c r="F66" i="13"/>
  <c r="F66" i="20" s="1"/>
  <c r="N42" i="13"/>
  <c r="N42" i="14" s="1"/>
  <c r="C114" i="13"/>
  <c r="C114" i="20" s="1"/>
  <c r="D106" i="13"/>
  <c r="D106" i="20" s="1"/>
  <c r="K98" i="13"/>
  <c r="O50" i="13"/>
  <c r="O50" i="14" s="1"/>
  <c r="C42" i="13"/>
  <c r="C42" i="14" s="1"/>
  <c r="D98" i="13"/>
  <c r="D98" i="14" s="1"/>
  <c r="N98" i="13"/>
  <c r="I66" i="13"/>
  <c r="I66" i="14" s="1"/>
  <c r="C10" i="13"/>
  <c r="C10" i="20" s="1"/>
  <c r="F114" i="13"/>
  <c r="C106" i="13"/>
  <c r="C106" i="20" s="1"/>
  <c r="C50" i="13"/>
  <c r="C50" i="14" s="1"/>
  <c r="D42" i="13"/>
  <c r="D42" i="20" s="1"/>
  <c r="J42" i="13"/>
  <c r="N50" i="13"/>
  <c r="N50" i="14" s="1"/>
  <c r="F50" i="13"/>
  <c r="F50" i="20" s="1"/>
  <c r="L106" i="13"/>
  <c r="C66" i="13"/>
  <c r="C66" i="20" s="1"/>
  <c r="H42" i="13"/>
  <c r="O106" i="13"/>
  <c r="O66" i="13"/>
  <c r="H114" i="13"/>
  <c r="D114" i="13"/>
  <c r="D114" i="20" s="1"/>
  <c r="J50" i="13"/>
  <c r="P26" i="13"/>
  <c r="M26" i="13"/>
  <c r="M26" i="14" s="1"/>
  <c r="P18" i="13"/>
  <c r="M18" i="13"/>
  <c r="M18" i="14" s="1"/>
  <c r="P10" i="13"/>
  <c r="M10" i="13"/>
  <c r="M10" i="14" s="1"/>
  <c r="P34" i="13"/>
  <c r="M34" i="13"/>
  <c r="M34" i="14" s="1"/>
  <c r="P42" i="13"/>
  <c r="M42" i="13"/>
  <c r="M42" i="14" s="1"/>
  <c r="M50" i="13"/>
  <c r="M50" i="14" s="1"/>
  <c r="P58" i="13"/>
  <c r="M58" i="13"/>
  <c r="M58" i="20" s="1"/>
  <c r="P66" i="13"/>
  <c r="M66" i="13"/>
  <c r="M66" i="20" s="1"/>
  <c r="M74" i="13"/>
  <c r="P82" i="13"/>
  <c r="M82" i="13"/>
  <c r="P90" i="13"/>
  <c r="M90" i="13"/>
  <c r="M98" i="13"/>
  <c r="M106" i="13"/>
  <c r="P114" i="13"/>
  <c r="M114" i="13"/>
  <c r="P25" i="13"/>
  <c r="M25" i="13"/>
  <c r="M25" i="14" s="1"/>
  <c r="P9" i="13"/>
  <c r="M9" i="13"/>
  <c r="M9" i="14" s="1"/>
  <c r="M59" i="13"/>
  <c r="M59" i="14" s="1"/>
  <c r="M83" i="13"/>
  <c r="M99" i="13"/>
  <c r="P24" i="13"/>
  <c r="M24" i="13"/>
  <c r="M24" i="14" s="1"/>
  <c r="M16" i="13"/>
  <c r="M16" i="14" s="1"/>
  <c r="P16" i="13"/>
  <c r="M8" i="13"/>
  <c r="M8" i="14" s="1"/>
  <c r="P8" i="13"/>
  <c r="P36" i="13"/>
  <c r="M36" i="13"/>
  <c r="M36" i="14" s="1"/>
  <c r="P44" i="13"/>
  <c r="M44" i="13"/>
  <c r="M44" i="14" s="1"/>
  <c r="P52" i="13"/>
  <c r="M52" i="13"/>
  <c r="M52" i="14" s="1"/>
  <c r="M60" i="13"/>
  <c r="M60" i="14" s="1"/>
  <c r="P60" i="13"/>
  <c r="M68" i="13"/>
  <c r="M68" i="20" s="1"/>
  <c r="P76" i="13"/>
  <c r="M76" i="13"/>
  <c r="M84" i="13"/>
  <c r="M92" i="13"/>
  <c r="M100" i="13"/>
  <c r="M108" i="13"/>
  <c r="M91" i="13"/>
  <c r="M23" i="13"/>
  <c r="M23" i="14" s="1"/>
  <c r="P23" i="13"/>
  <c r="M15" i="13"/>
  <c r="M15" i="14" s="1"/>
  <c r="P15" i="13"/>
  <c r="P29" i="13"/>
  <c r="M29" i="13"/>
  <c r="M29" i="14" s="1"/>
  <c r="P37" i="13"/>
  <c r="M37" i="13"/>
  <c r="M37" i="14" s="1"/>
  <c r="P45" i="13"/>
  <c r="M45" i="13"/>
  <c r="M45" i="14" s="1"/>
  <c r="P53" i="13"/>
  <c r="M53" i="13"/>
  <c r="M53" i="14" s="1"/>
  <c r="M61" i="13"/>
  <c r="M61" i="14" s="1"/>
  <c r="D69" i="13"/>
  <c r="D69" i="20" s="1"/>
  <c r="M69" i="13"/>
  <c r="P77" i="13"/>
  <c r="M77" i="13"/>
  <c r="M85" i="13"/>
  <c r="D93" i="13"/>
  <c r="D93" i="14" s="1"/>
  <c r="P93" i="13"/>
  <c r="M93" i="13"/>
  <c r="D101" i="13"/>
  <c r="D101" i="14" s="1"/>
  <c r="P101" i="13"/>
  <c r="M101" i="13"/>
  <c r="M109" i="13"/>
  <c r="P17" i="13"/>
  <c r="M17" i="13"/>
  <c r="M17" i="14" s="1"/>
  <c r="P67" i="13"/>
  <c r="M67" i="13"/>
  <c r="M67" i="14" s="1"/>
  <c r="G67" i="13"/>
  <c r="M22" i="13"/>
  <c r="M22" i="14" s="1"/>
  <c r="P22" i="13"/>
  <c r="M14" i="13"/>
  <c r="M14" i="14" s="1"/>
  <c r="P14" i="13"/>
  <c r="M30" i="13"/>
  <c r="M30" i="14" s="1"/>
  <c r="P30" i="13"/>
  <c r="M38" i="13"/>
  <c r="M38" i="14" s="1"/>
  <c r="M46" i="13"/>
  <c r="M46" i="14" s="1"/>
  <c r="P46" i="13"/>
  <c r="M54" i="13"/>
  <c r="M54" i="14" s="1"/>
  <c r="M62" i="13"/>
  <c r="M62" i="20" s="1"/>
  <c r="M70" i="13"/>
  <c r="M78" i="13"/>
  <c r="M86" i="13"/>
  <c r="M94" i="13"/>
  <c r="P102" i="13"/>
  <c r="M102" i="13"/>
  <c r="M110" i="13"/>
  <c r="P115" i="13"/>
  <c r="M115" i="13"/>
  <c r="P43" i="13"/>
  <c r="M43" i="13"/>
  <c r="M43" i="14" s="1"/>
  <c r="M21" i="13"/>
  <c r="M21" i="14" s="1"/>
  <c r="J13" i="13"/>
  <c r="M13" i="13"/>
  <c r="M13" i="14" s="1"/>
  <c r="M31" i="13"/>
  <c r="M31" i="14" s="1"/>
  <c r="P31" i="13"/>
  <c r="M39" i="13"/>
  <c r="M39" i="14" s="1"/>
  <c r="P39" i="13"/>
  <c r="M47" i="13"/>
  <c r="M47" i="14" s="1"/>
  <c r="P47" i="13"/>
  <c r="M55" i="13"/>
  <c r="M55" i="14" s="1"/>
  <c r="P55" i="13"/>
  <c r="M63" i="13"/>
  <c r="M63" i="14" s="1"/>
  <c r="M71" i="13"/>
  <c r="P71" i="13"/>
  <c r="M79" i="13"/>
  <c r="M87" i="13"/>
  <c r="P87" i="13"/>
  <c r="M95" i="13"/>
  <c r="M103" i="13"/>
  <c r="P103" i="13"/>
  <c r="M111" i="13"/>
  <c r="P35" i="13"/>
  <c r="M35" i="13"/>
  <c r="M35" i="14" s="1"/>
  <c r="M51" i="13"/>
  <c r="M51" i="14" s="1"/>
  <c r="P51" i="13"/>
  <c r="P75" i="13"/>
  <c r="M75" i="13"/>
  <c r="M107" i="13"/>
  <c r="P28" i="13"/>
  <c r="M28" i="13"/>
  <c r="M28" i="14" s="1"/>
  <c r="P20" i="13"/>
  <c r="M20" i="13"/>
  <c r="M20" i="14" s="1"/>
  <c r="P12" i="13"/>
  <c r="M12" i="13"/>
  <c r="M12" i="14" s="1"/>
  <c r="M32" i="13"/>
  <c r="M32" i="14" s="1"/>
  <c r="P32" i="13"/>
  <c r="M40" i="13"/>
  <c r="M40" i="14" s="1"/>
  <c r="P40" i="13"/>
  <c r="M48" i="13"/>
  <c r="M48" i="14" s="1"/>
  <c r="P48" i="13"/>
  <c r="P56" i="13"/>
  <c r="M56" i="13"/>
  <c r="M64" i="13"/>
  <c r="M64" i="14" s="1"/>
  <c r="M72" i="13"/>
  <c r="M80" i="13"/>
  <c r="M88" i="13"/>
  <c r="M96" i="13"/>
  <c r="P96" i="13"/>
  <c r="M104" i="13"/>
  <c r="M112" i="13"/>
  <c r="H118" i="13"/>
  <c r="O118" i="13"/>
  <c r="M118" i="13"/>
  <c r="N118" i="13"/>
  <c r="M27" i="13"/>
  <c r="M27" i="14" s="1"/>
  <c r="P27" i="13"/>
  <c r="M19" i="13"/>
  <c r="M19" i="14" s="1"/>
  <c r="P19" i="13"/>
  <c r="P11" i="13"/>
  <c r="M11" i="13"/>
  <c r="M11" i="14" s="1"/>
  <c r="P33" i="13"/>
  <c r="M33" i="13"/>
  <c r="M33" i="14" s="1"/>
  <c r="P41" i="13"/>
  <c r="M41" i="13"/>
  <c r="M41" i="14" s="1"/>
  <c r="P49" i="13"/>
  <c r="M49" i="13"/>
  <c r="M49" i="14" s="1"/>
  <c r="M57" i="13"/>
  <c r="M57" i="20" s="1"/>
  <c r="M65" i="13"/>
  <c r="M65" i="14" s="1"/>
  <c r="P65" i="13"/>
  <c r="M73" i="13"/>
  <c r="P73" i="13"/>
  <c r="M81" i="13"/>
  <c r="M89" i="13"/>
  <c r="P89" i="13"/>
  <c r="M97" i="13"/>
  <c r="M105" i="13"/>
  <c r="M113" i="13"/>
  <c r="M116" i="13"/>
  <c r="I117" i="13"/>
  <c r="N117" i="13"/>
  <c r="O117" i="13"/>
  <c r="M117" i="13"/>
  <c r="G58" i="1"/>
  <c r="J49" i="13"/>
  <c r="O17" i="13"/>
  <c r="O17" i="14" s="1"/>
  <c r="F25" i="13"/>
  <c r="F25" i="14" s="1"/>
  <c r="J17" i="13"/>
  <c r="I9" i="13"/>
  <c r="H25" i="13"/>
  <c r="N17" i="13"/>
  <c r="N17" i="14" s="1"/>
  <c r="D107" i="13"/>
  <c r="D107" i="20" s="1"/>
  <c r="O9" i="13"/>
  <c r="O9" i="14" s="1"/>
  <c r="C25" i="13"/>
  <c r="C25" i="20" s="1"/>
  <c r="E67" i="13"/>
  <c r="E59" i="13"/>
  <c r="L9" i="13"/>
  <c r="K59" i="13"/>
  <c r="K59" i="20" s="1"/>
  <c r="F17" i="13"/>
  <c r="F17" i="20" s="1"/>
  <c r="I75" i="13"/>
  <c r="H17" i="13"/>
  <c r="C17" i="13"/>
  <c r="C17" i="14" s="1"/>
  <c r="D9" i="13"/>
  <c r="D9" i="20" s="1"/>
  <c r="D67" i="13"/>
  <c r="D67" i="14" s="1"/>
  <c r="F59" i="13"/>
  <c r="F59" i="20" s="1"/>
  <c r="N83" i="13"/>
  <c r="F9" i="13"/>
  <c r="F9" i="14" s="1"/>
  <c r="K9" i="13"/>
  <c r="K9" i="14" s="1"/>
  <c r="D17" i="13"/>
  <c r="D17" i="14" s="1"/>
  <c r="K25" i="13"/>
  <c r="K25" i="14" s="1"/>
  <c r="L25" i="14" s="1"/>
  <c r="C59" i="13"/>
  <c r="C59" i="14" s="1"/>
  <c r="J9" i="13"/>
  <c r="D99" i="13"/>
  <c r="D99" i="14" s="1"/>
  <c r="F55" i="13"/>
  <c r="F55" i="14" s="1"/>
  <c r="D47" i="13"/>
  <c r="D47" i="20" s="1"/>
  <c r="D31" i="13"/>
  <c r="D31" i="20" s="1"/>
  <c r="D80" i="13"/>
  <c r="D80" i="14" s="1"/>
  <c r="G72" i="13"/>
  <c r="D72" i="13"/>
  <c r="D72" i="20" s="1"/>
  <c r="K64" i="13"/>
  <c r="K64" i="20" s="1"/>
  <c r="I40" i="13"/>
  <c r="C55" i="13"/>
  <c r="C55" i="20" s="1"/>
  <c r="E47" i="13"/>
  <c r="F31" i="13"/>
  <c r="F31" i="20" s="1"/>
  <c r="D87" i="13"/>
  <c r="D87" i="14" s="1"/>
  <c r="F112" i="13"/>
  <c r="K72" i="13"/>
  <c r="H72" i="13"/>
  <c r="J65" i="13"/>
  <c r="I10" i="13"/>
  <c r="H103" i="13"/>
  <c r="N103" i="13"/>
  <c r="I96" i="13"/>
  <c r="O57" i="13"/>
  <c r="O57" i="14" s="1"/>
  <c r="N49" i="13"/>
  <c r="N49" i="14" s="1"/>
  <c r="F33" i="13"/>
  <c r="F33" i="14" s="1"/>
  <c r="H28" i="13"/>
  <c r="F48" i="13"/>
  <c r="F48" i="20" s="1"/>
  <c r="I32" i="13"/>
  <c r="D63" i="13"/>
  <c r="O63" i="13"/>
  <c r="O63" i="14" s="1"/>
  <c r="N55" i="13"/>
  <c r="N55" i="14" s="1"/>
  <c r="K47" i="13"/>
  <c r="K47" i="14" s="1"/>
  <c r="F47" i="13"/>
  <c r="F47" i="20" s="1"/>
  <c r="N40" i="13"/>
  <c r="N40" i="14" s="1"/>
  <c r="I95" i="13"/>
  <c r="F95" i="13"/>
  <c r="F103" i="13"/>
  <c r="I63" i="13"/>
  <c r="C71" i="13"/>
  <c r="C71" i="14" s="1"/>
  <c r="C95" i="13"/>
  <c r="C95" i="20" s="1"/>
  <c r="N47" i="13"/>
  <c r="N47" i="14" s="1"/>
  <c r="O80" i="13"/>
  <c r="F80" i="13"/>
  <c r="F72" i="13"/>
  <c r="D65" i="13"/>
  <c r="D65" i="14" s="1"/>
  <c r="H65" i="13"/>
  <c r="H65" i="14" s="1"/>
  <c r="O10" i="13"/>
  <c r="O10" i="14" s="1"/>
  <c r="K31" i="13"/>
  <c r="K31" i="14" s="1"/>
  <c r="C18" i="13"/>
  <c r="C18" i="20" s="1"/>
  <c r="O103" i="13"/>
  <c r="K96" i="13"/>
  <c r="D49" i="13"/>
  <c r="D49" i="14" s="1"/>
  <c r="H48" i="13"/>
  <c r="N32" i="13"/>
  <c r="N32" i="14" s="1"/>
  <c r="C32" i="13"/>
  <c r="C32" i="14" s="1"/>
  <c r="H47" i="13"/>
  <c r="N63" i="13"/>
  <c r="N63" i="14" s="1"/>
  <c r="O55" i="13"/>
  <c r="O55" i="14" s="1"/>
  <c r="O31" i="13"/>
  <c r="O31" i="14" s="1"/>
  <c r="H96" i="13"/>
  <c r="F113" i="13"/>
  <c r="J18" i="13"/>
  <c r="O104" i="13"/>
  <c r="E63" i="13"/>
  <c r="I55" i="13"/>
  <c r="J47" i="13"/>
  <c r="I71" i="13"/>
  <c r="D103" i="13"/>
  <c r="D103" i="14" s="1"/>
  <c r="C96" i="13"/>
  <c r="C96" i="14" s="1"/>
  <c r="K39" i="13"/>
  <c r="K39" i="14" s="1"/>
  <c r="L39" i="14" s="1"/>
  <c r="I72" i="13"/>
  <c r="I18" i="13"/>
  <c r="K103" i="13"/>
  <c r="K88" i="13"/>
  <c r="I57" i="13"/>
  <c r="C28" i="13"/>
  <c r="C28" i="20" s="1"/>
  <c r="O79" i="13"/>
  <c r="N64" i="13"/>
  <c r="N64" i="14" s="1"/>
  <c r="F32" i="13"/>
  <c r="F32" i="14" s="1"/>
  <c r="L32" i="13"/>
  <c r="F63" i="13"/>
  <c r="F63" i="14" s="1"/>
  <c r="C63" i="13"/>
  <c r="C63" i="20" s="1"/>
  <c r="O47" i="13"/>
  <c r="O47" i="14" s="1"/>
  <c r="C39" i="13"/>
  <c r="C39" i="20" s="1"/>
  <c r="J39" i="13"/>
  <c r="E31" i="13"/>
  <c r="I31" i="13"/>
  <c r="K56" i="13"/>
  <c r="K56" i="20" s="1"/>
  <c r="F40" i="13"/>
  <c r="F40" i="14" s="1"/>
  <c r="D40" i="13"/>
  <c r="D40" i="14" s="1"/>
  <c r="D95" i="13"/>
  <c r="D95" i="14" s="1"/>
  <c r="O95" i="13"/>
  <c r="F73" i="13"/>
  <c r="D18" i="13"/>
  <c r="D18" i="20" s="1"/>
  <c r="K18" i="13"/>
  <c r="K18" i="14" s="1"/>
  <c r="F104" i="13"/>
  <c r="I64" i="13"/>
  <c r="O113" i="13"/>
  <c r="F27" i="13"/>
  <c r="F27" i="14" s="1"/>
  <c r="I87" i="13"/>
  <c r="F39" i="13"/>
  <c r="F39" i="14" s="1"/>
  <c r="F88" i="13"/>
  <c r="D64" i="13"/>
  <c r="D64" i="14" s="1"/>
  <c r="K32" i="13"/>
  <c r="K32" i="14" s="1"/>
  <c r="N31" i="13"/>
  <c r="N31" i="14" s="1"/>
  <c r="C112" i="13"/>
  <c r="C112" i="14" s="1"/>
  <c r="O73" i="13"/>
  <c r="D112" i="13"/>
  <c r="D112" i="20" s="1"/>
  <c r="O32" i="13"/>
  <c r="O32" i="14" s="1"/>
  <c r="O72" i="13"/>
  <c r="I103" i="13"/>
  <c r="O88" i="13"/>
  <c r="C88" i="13"/>
  <c r="C88" i="14" s="1"/>
  <c r="C57" i="13"/>
  <c r="C57" i="20" s="1"/>
  <c r="L33" i="13"/>
  <c r="H79" i="13"/>
  <c r="J48" i="13"/>
  <c r="O48" i="13"/>
  <c r="O48" i="14" s="1"/>
  <c r="K63" i="13"/>
  <c r="K63" i="20" s="1"/>
  <c r="O39" i="13"/>
  <c r="O39" i="14" s="1"/>
  <c r="H39" i="13"/>
  <c r="G31" i="13"/>
  <c r="D96" i="13"/>
  <c r="D96" i="14" s="1"/>
  <c r="J40" i="13"/>
  <c r="H71" i="13"/>
  <c r="N88" i="13"/>
  <c r="K104" i="13"/>
  <c r="I48" i="13"/>
  <c r="H40" i="13"/>
  <c r="E88" i="13"/>
  <c r="L56" i="13"/>
  <c r="J31" i="13"/>
  <c r="H55" i="13"/>
  <c r="H55" i="14" s="1"/>
  <c r="J55" i="14" s="1"/>
  <c r="O96" i="13"/>
  <c r="H104" i="13"/>
  <c r="E103" i="13"/>
  <c r="O112" i="13"/>
  <c r="K80" i="13"/>
  <c r="C65" i="13"/>
  <c r="C65" i="20" s="1"/>
  <c r="O27" i="13"/>
  <c r="O27" i="14" s="1"/>
  <c r="N80" i="13"/>
  <c r="C72" i="13"/>
  <c r="C72" i="14" s="1"/>
  <c r="O65" i="13"/>
  <c r="H10" i="13"/>
  <c r="N112" i="13"/>
  <c r="K112" i="13"/>
  <c r="F20" i="13"/>
  <c r="F20" i="20" s="1"/>
  <c r="I80" i="13"/>
  <c r="E65" i="13"/>
  <c r="F65" i="13"/>
  <c r="F65" i="14" s="1"/>
  <c r="N10" i="13"/>
  <c r="N10" i="14" s="1"/>
  <c r="C103" i="13"/>
  <c r="C103" i="14" s="1"/>
  <c r="D88" i="13"/>
  <c r="D88" i="14" s="1"/>
  <c r="G41" i="13"/>
  <c r="C79" i="13"/>
  <c r="C79" i="14" s="1"/>
  <c r="C64" i="13"/>
  <c r="C64" i="20" s="1"/>
  <c r="C48" i="13"/>
  <c r="C47" i="13"/>
  <c r="C47" i="20" s="1"/>
  <c r="I39" i="13"/>
  <c r="H31" i="13"/>
  <c r="N96" i="13"/>
  <c r="F56" i="13"/>
  <c r="F56" i="20" s="1"/>
  <c r="O40" i="13"/>
  <c r="O40" i="14" s="1"/>
  <c r="K95" i="13"/>
  <c r="H18" i="13"/>
  <c r="O18" i="13"/>
  <c r="O18" i="14" s="1"/>
  <c r="N104" i="13"/>
  <c r="N48" i="13"/>
  <c r="N48" i="14" s="1"/>
  <c r="C104" i="13"/>
  <c r="C104" i="20" s="1"/>
  <c r="E95" i="13"/>
  <c r="J72" i="13"/>
  <c r="I22" i="13"/>
  <c r="H86" i="13"/>
  <c r="F116" i="13"/>
  <c r="D14" i="13"/>
  <c r="D14" i="14" s="1"/>
  <c r="K78" i="13"/>
  <c r="C87" i="13"/>
  <c r="C87" i="14" s="1"/>
  <c r="L13" i="13"/>
  <c r="F21" i="13"/>
  <c r="F21" i="20" s="1"/>
  <c r="D21" i="13"/>
  <c r="D21" i="14" s="1"/>
  <c r="F14" i="13"/>
  <c r="F14" i="20" s="1"/>
  <c r="N22" i="13"/>
  <c r="N22" i="14" s="1"/>
  <c r="F46" i="13"/>
  <c r="F46" i="14" s="1"/>
  <c r="K87" i="13"/>
  <c r="N87" i="13"/>
  <c r="O28" i="13"/>
  <c r="O28" i="14" s="1"/>
  <c r="N86" i="13"/>
  <c r="C14" i="13"/>
  <c r="C14" i="14" s="1"/>
  <c r="C21" i="13"/>
  <c r="C21" i="20" s="1"/>
  <c r="I14" i="13"/>
  <c r="D116" i="13"/>
  <c r="D116" i="20" s="1"/>
  <c r="H116" i="13"/>
  <c r="I21" i="13"/>
  <c r="H21" i="13"/>
  <c r="N46" i="13"/>
  <c r="N46" i="14" s="1"/>
  <c r="H87" i="13"/>
  <c r="F54" i="13"/>
  <c r="F54" i="20" s="1"/>
  <c r="H14" i="13"/>
  <c r="N14" i="13"/>
  <c r="N14" i="14" s="1"/>
  <c r="F87" i="13"/>
  <c r="N28" i="13"/>
  <c r="N28" i="14" s="1"/>
  <c r="J30" i="13"/>
  <c r="I116" i="13"/>
  <c r="K21" i="13"/>
  <c r="K21" i="14" s="1"/>
  <c r="L21" i="14" s="1"/>
  <c r="L14" i="13"/>
  <c r="O87" i="13"/>
  <c r="F28" i="13"/>
  <c r="F28" i="20" s="1"/>
  <c r="E33" i="13"/>
  <c r="L47" i="13"/>
  <c r="L18" i="13"/>
  <c r="L42" i="13"/>
  <c r="J73" i="13"/>
  <c r="E71" i="13"/>
  <c r="L40" i="13"/>
  <c r="G24" i="1"/>
  <c r="U66" i="1"/>
  <c r="U66" i="13" s="1"/>
  <c r="T66" i="1"/>
  <c r="T66" i="13" s="1"/>
  <c r="U37" i="1"/>
  <c r="U37" i="13" s="1"/>
  <c r="T37" i="1"/>
  <c r="T37" i="13" s="1"/>
  <c r="U11" i="1"/>
  <c r="T11" i="1"/>
  <c r="T11" i="13" s="1"/>
  <c r="U87" i="1"/>
  <c r="U87" i="13" s="1"/>
  <c r="T87" i="1"/>
  <c r="T87" i="13" s="1"/>
  <c r="T87" i="20" s="1"/>
  <c r="U43" i="1"/>
  <c r="U43" i="13" s="1"/>
  <c r="T43" i="1"/>
  <c r="T43" i="13" s="1"/>
  <c r="U26" i="1"/>
  <c r="U26" i="13" s="1"/>
  <c r="T26" i="1"/>
  <c r="T26" i="13" s="1"/>
  <c r="U9" i="1"/>
  <c r="U9" i="13" s="1"/>
  <c r="T9" i="1"/>
  <c r="E9" i="13"/>
  <c r="G63" i="13"/>
  <c r="U71" i="1"/>
  <c r="U71" i="13" s="1"/>
  <c r="T71" i="1"/>
  <c r="U48" i="1"/>
  <c r="U48" i="13" s="1"/>
  <c r="T48" i="1"/>
  <c r="T48" i="13" s="1"/>
  <c r="U22" i="1"/>
  <c r="U22" i="13" s="1"/>
  <c r="T22" i="1"/>
  <c r="T22" i="13" s="1"/>
  <c r="U20" i="1"/>
  <c r="U20" i="13" s="1"/>
  <c r="T20" i="1"/>
  <c r="T20" i="13" s="1"/>
  <c r="U114" i="1"/>
  <c r="U114" i="13" s="1"/>
  <c r="T114" i="1"/>
  <c r="T114" i="13" s="1"/>
  <c r="T114" i="20" s="1"/>
  <c r="U102" i="1"/>
  <c r="U102" i="13" s="1"/>
  <c r="T102" i="1"/>
  <c r="T102" i="13" s="1"/>
  <c r="T102" i="20" s="1"/>
  <c r="U93" i="1"/>
  <c r="U93" i="13" s="1"/>
  <c r="T93" i="1"/>
  <c r="T93" i="13" s="1"/>
  <c r="T93" i="20" s="1"/>
  <c r="U77" i="1"/>
  <c r="U77" i="13" s="1"/>
  <c r="T77" i="1"/>
  <c r="T77" i="13" s="1"/>
  <c r="T77" i="20" s="1"/>
  <c r="U73" i="1"/>
  <c r="U73" i="13" s="1"/>
  <c r="T73" i="1"/>
  <c r="T73" i="13" s="1"/>
  <c r="T73" i="20" s="1"/>
  <c r="U45" i="1"/>
  <c r="T45" i="1"/>
  <c r="T45" i="13" s="1"/>
  <c r="U30" i="1"/>
  <c r="U30" i="13" s="1"/>
  <c r="T30" i="1"/>
  <c r="T30" i="13" s="1"/>
  <c r="U33" i="1"/>
  <c r="U33" i="13" s="1"/>
  <c r="T33" i="1"/>
  <c r="T33" i="13" s="1"/>
  <c r="E26" i="13"/>
  <c r="L48" i="13"/>
  <c r="U60" i="1"/>
  <c r="T60" i="1"/>
  <c r="T60" i="13" s="1"/>
  <c r="U115" i="1"/>
  <c r="U115" i="13" s="1"/>
  <c r="T115" i="1"/>
  <c r="T115" i="13" s="1"/>
  <c r="T115" i="20" s="1"/>
  <c r="U35" i="1"/>
  <c r="U35" i="13" s="1"/>
  <c r="T35" i="1"/>
  <c r="U53" i="1"/>
  <c r="U53" i="13" s="1"/>
  <c r="T53" i="1"/>
  <c r="T53" i="13" s="1"/>
  <c r="U101" i="1"/>
  <c r="U101" i="13" s="1"/>
  <c r="T101" i="1"/>
  <c r="T101" i="13" s="1"/>
  <c r="T101" i="20" s="1"/>
  <c r="U67" i="1"/>
  <c r="T67" i="1"/>
  <c r="T67" i="13" s="1"/>
  <c r="U47" i="1"/>
  <c r="T47" i="1"/>
  <c r="T47" i="13" s="1"/>
  <c r="U12" i="1"/>
  <c r="U12" i="13" s="1"/>
  <c r="T12" i="1"/>
  <c r="T12" i="13" s="1"/>
  <c r="U10" i="1"/>
  <c r="U10" i="13" s="1"/>
  <c r="T10" i="1"/>
  <c r="T10" i="13" s="1"/>
  <c r="U8" i="1"/>
  <c r="U8" i="13" s="1"/>
  <c r="T8" i="1"/>
  <c r="T8" i="13" s="1"/>
  <c r="U17" i="1"/>
  <c r="U17" i="13" s="1"/>
  <c r="T17" i="1"/>
  <c r="T17" i="13" s="1"/>
  <c r="U76" i="1"/>
  <c r="U76" i="13" s="1"/>
  <c r="T76" i="1"/>
  <c r="T76" i="13" s="1"/>
  <c r="T76" i="20" s="1"/>
  <c r="U51" i="1"/>
  <c r="U51" i="13" s="1"/>
  <c r="T51" i="1"/>
  <c r="U44" i="1"/>
  <c r="T44" i="1"/>
  <c r="T44" i="13" s="1"/>
  <c r="U34" i="1"/>
  <c r="U34" i="13" s="1"/>
  <c r="T34" i="1"/>
  <c r="T34" i="13" s="1"/>
  <c r="U29" i="1"/>
  <c r="U29" i="13" s="1"/>
  <c r="T29" i="1"/>
  <c r="T29" i="13" s="1"/>
  <c r="U19" i="1"/>
  <c r="U19" i="13" s="1"/>
  <c r="T19" i="1"/>
  <c r="U52" i="1"/>
  <c r="U52" i="13" s="1"/>
  <c r="T52" i="1"/>
  <c r="T52" i="13" s="1"/>
  <c r="U27" i="1"/>
  <c r="U27" i="13" s="1"/>
  <c r="T27" i="1"/>
  <c r="T27" i="13" s="1"/>
  <c r="U58" i="1"/>
  <c r="U58" i="13" s="1"/>
  <c r="T58" i="1"/>
  <c r="U89" i="1"/>
  <c r="U89" i="13" s="1"/>
  <c r="T89" i="1"/>
  <c r="T89" i="13" s="1"/>
  <c r="T89" i="20" s="1"/>
  <c r="U39" i="1"/>
  <c r="U39" i="13" s="1"/>
  <c r="T39" i="1"/>
  <c r="T39" i="13" s="1"/>
  <c r="U96" i="1"/>
  <c r="U96" i="13" s="1"/>
  <c r="T96" i="1"/>
  <c r="T96" i="13" s="1"/>
  <c r="T96" i="20" s="1"/>
  <c r="U82" i="1"/>
  <c r="U82" i="13" s="1"/>
  <c r="T82" i="1"/>
  <c r="T82" i="13" s="1"/>
  <c r="T82" i="20" s="1"/>
  <c r="U55" i="1"/>
  <c r="U55" i="13" s="1"/>
  <c r="T55" i="1"/>
  <c r="T55" i="13" s="1"/>
  <c r="U41" i="1"/>
  <c r="U41" i="13" s="1"/>
  <c r="T41" i="1"/>
  <c r="T41" i="13" s="1"/>
  <c r="U36" i="1"/>
  <c r="U36" i="13" s="1"/>
  <c r="T36" i="1"/>
  <c r="T36" i="13" s="1"/>
  <c r="U31" i="1"/>
  <c r="U31" i="13" s="1"/>
  <c r="T31" i="1"/>
  <c r="H27" i="13"/>
  <c r="E20" i="13"/>
  <c r="G20" i="13"/>
  <c r="K30" i="13"/>
  <c r="K30" i="14" s="1"/>
  <c r="L30" i="14" s="1"/>
  <c r="O110" i="13"/>
  <c r="K110" i="13"/>
  <c r="N110" i="13"/>
  <c r="C94" i="13"/>
  <c r="C94" i="14" s="1"/>
  <c r="O78" i="13"/>
  <c r="N70" i="13"/>
  <c r="I46" i="13"/>
  <c r="C13" i="13"/>
  <c r="C13" i="14" s="1"/>
  <c r="L30" i="13"/>
  <c r="I107" i="13"/>
  <c r="H83" i="13"/>
  <c r="N54" i="13"/>
  <c r="N54" i="14" s="1"/>
  <c r="N38" i="13"/>
  <c r="N38" i="14" s="1"/>
  <c r="E27" i="13"/>
  <c r="G46" i="13"/>
  <c r="D30" i="13"/>
  <c r="D30" i="14" s="1"/>
  <c r="C78" i="13"/>
  <c r="C78" i="20" s="1"/>
  <c r="C99" i="13"/>
  <c r="C99" i="20" s="1"/>
  <c r="N23" i="13"/>
  <c r="N23" i="14" s="1"/>
  <c r="I62" i="13"/>
  <c r="C62" i="13"/>
  <c r="C62" i="20" s="1"/>
  <c r="I54" i="13"/>
  <c r="C54" i="13"/>
  <c r="C54" i="14" s="1"/>
  <c r="C30" i="13"/>
  <c r="C30" i="20" s="1"/>
  <c r="I110" i="13"/>
  <c r="C110" i="13"/>
  <c r="C110" i="20" s="1"/>
  <c r="O94" i="13"/>
  <c r="H78" i="13"/>
  <c r="H70" i="13"/>
  <c r="D70" i="13"/>
  <c r="D70" i="20" s="1"/>
  <c r="J46" i="13"/>
  <c r="K46" i="13"/>
  <c r="K46" i="14" s="1"/>
  <c r="L46" i="14" s="1"/>
  <c r="F13" i="13"/>
  <c r="F13" i="20" s="1"/>
  <c r="C91" i="13"/>
  <c r="C91" i="14" s="1"/>
  <c r="F62" i="13"/>
  <c r="F62" i="20" s="1"/>
  <c r="K54" i="13"/>
  <c r="K54" i="20" s="1"/>
  <c r="D13" i="13"/>
  <c r="D13" i="14" s="1"/>
  <c r="E18" i="13"/>
  <c r="I118" i="13"/>
  <c r="O30" i="13"/>
  <c r="O30" i="14" s="1"/>
  <c r="O54" i="13"/>
  <c r="O54" i="14" s="1"/>
  <c r="I94" i="13"/>
  <c r="C86" i="13"/>
  <c r="C86" i="14" s="1"/>
  <c r="D78" i="13"/>
  <c r="D78" i="14" s="1"/>
  <c r="K70" i="13"/>
  <c r="K91" i="13"/>
  <c r="D75" i="13"/>
  <c r="D75" i="20" s="1"/>
  <c r="D62" i="13"/>
  <c r="D62" i="20" s="1"/>
  <c r="H62" i="13"/>
  <c r="H62" i="14" s="1"/>
  <c r="J62" i="14" s="1"/>
  <c r="K38" i="13"/>
  <c r="K38" i="14" s="1"/>
  <c r="L38" i="14" s="1"/>
  <c r="K20" i="13"/>
  <c r="K20" i="14" s="1"/>
  <c r="N20" i="13"/>
  <c r="N20" i="14" s="1"/>
  <c r="C27" i="13"/>
  <c r="C27" i="14" s="1"/>
  <c r="L20" i="13"/>
  <c r="I30" i="13"/>
  <c r="D54" i="13"/>
  <c r="D54" i="20" s="1"/>
  <c r="D110" i="13"/>
  <c r="D110" i="14" s="1"/>
  <c r="D94" i="13"/>
  <c r="D94" i="20" s="1"/>
  <c r="I78" i="13"/>
  <c r="O70" i="13"/>
  <c r="H46" i="13"/>
  <c r="F38" i="13"/>
  <c r="F38" i="14" s="1"/>
  <c r="J16" i="13"/>
  <c r="O62" i="13"/>
  <c r="O62" i="14" s="1"/>
  <c r="H54" i="13"/>
  <c r="H54" i="14" s="1"/>
  <c r="D38" i="13"/>
  <c r="D38" i="20" s="1"/>
  <c r="H20" i="13"/>
  <c r="O25" i="13"/>
  <c r="O25" i="14" s="1"/>
  <c r="E70" i="13"/>
  <c r="L62" i="13"/>
  <c r="E54" i="13"/>
  <c r="F30" i="13"/>
  <c r="F30" i="14" s="1"/>
  <c r="C46" i="13"/>
  <c r="C46" i="14" s="1"/>
  <c r="H110" i="13"/>
  <c r="F94" i="13"/>
  <c r="I13" i="13"/>
  <c r="D46" i="13"/>
  <c r="D46" i="20" s="1"/>
  <c r="O102" i="13"/>
  <c r="H13" i="13"/>
  <c r="K13" i="13"/>
  <c r="K13" i="14" s="1"/>
  <c r="L13" i="14" s="1"/>
  <c r="I38" i="13"/>
  <c r="E62" i="13"/>
  <c r="K62" i="13"/>
  <c r="K62" i="14" s="1"/>
  <c r="J38" i="13"/>
  <c r="N27" i="13"/>
  <c r="N27" i="14" s="1"/>
  <c r="K94" i="13"/>
  <c r="F78" i="13"/>
  <c r="C70" i="13"/>
  <c r="C70" i="20" s="1"/>
  <c r="I20" i="13"/>
  <c r="D20" i="13"/>
  <c r="D20" i="20" s="1"/>
  <c r="I27" i="13"/>
  <c r="L27" i="13"/>
  <c r="N30" i="13"/>
  <c r="N30" i="14" s="1"/>
  <c r="F110" i="13"/>
  <c r="N13" i="13"/>
  <c r="N13" i="14" s="1"/>
  <c r="N78" i="13"/>
  <c r="I70" i="13"/>
  <c r="E46" i="13"/>
  <c r="O46" i="13"/>
  <c r="O46" i="14" s="1"/>
  <c r="O13" i="13"/>
  <c r="O13" i="14" s="1"/>
  <c r="H30" i="13"/>
  <c r="D83" i="13"/>
  <c r="D83" i="20" s="1"/>
  <c r="C38" i="13"/>
  <c r="C38" i="14" s="1"/>
  <c r="D25" i="13"/>
  <c r="D25" i="14" s="1"/>
  <c r="I25" i="13"/>
  <c r="N25" i="13"/>
  <c r="N25" i="14" s="1"/>
  <c r="N107" i="13"/>
  <c r="I67" i="13"/>
  <c r="I67" i="14" s="1"/>
  <c r="J67" i="13"/>
  <c r="N59" i="13"/>
  <c r="N59" i="14" s="1"/>
  <c r="C43" i="13"/>
  <c r="C43" i="14" s="1"/>
  <c r="F107" i="13"/>
  <c r="H9" i="13"/>
  <c r="C9" i="13"/>
  <c r="C9" i="20" s="1"/>
  <c r="O83" i="13"/>
  <c r="I83" i="13"/>
  <c r="O38" i="13"/>
  <c r="O38" i="14" s="1"/>
  <c r="H38" i="13"/>
  <c r="D27" i="13"/>
  <c r="D27" i="20" s="1"/>
  <c r="E90" i="13"/>
  <c r="O99" i="13"/>
  <c r="O91" i="13"/>
  <c r="K83" i="13"/>
  <c r="K75" i="13"/>
  <c r="F16" i="13"/>
  <c r="F16" i="14" s="1"/>
  <c r="C23" i="13"/>
  <c r="C23" i="14" s="1"/>
  <c r="H67" i="13"/>
  <c r="H67" i="14" s="1"/>
  <c r="C67" i="13"/>
  <c r="C67" i="14" s="1"/>
  <c r="O59" i="13"/>
  <c r="O59" i="14" s="1"/>
  <c r="D59" i="13"/>
  <c r="D59" i="14" s="1"/>
  <c r="H59" i="13"/>
  <c r="H59" i="14" s="1"/>
  <c r="F8" i="13"/>
  <c r="F8" i="14" s="1"/>
  <c r="K67" i="13"/>
  <c r="K67" i="14" s="1"/>
  <c r="L28" i="13"/>
  <c r="K28" i="13"/>
  <c r="K28" i="14" s="1"/>
  <c r="N99" i="13"/>
  <c r="K99" i="13"/>
  <c r="D91" i="13"/>
  <c r="D91" i="20" s="1"/>
  <c r="C75" i="13"/>
  <c r="C75" i="20" s="1"/>
  <c r="O75" i="13"/>
  <c r="J107" i="13"/>
  <c r="D16" i="13"/>
  <c r="D16" i="20" s="1"/>
  <c r="N67" i="13"/>
  <c r="N67" i="14" s="1"/>
  <c r="I28" i="13"/>
  <c r="N91" i="13"/>
  <c r="K107" i="13"/>
  <c r="H107" i="13"/>
  <c r="H99" i="13"/>
  <c r="I99" i="13"/>
  <c r="F91" i="13"/>
  <c r="H75" i="13"/>
  <c r="K14" i="13"/>
  <c r="K14" i="14" s="1"/>
  <c r="O107" i="13"/>
  <c r="F99" i="13"/>
  <c r="H91" i="13"/>
  <c r="F75" i="13"/>
  <c r="I17" i="13"/>
  <c r="K16" i="13"/>
  <c r="K16" i="14" s="1"/>
  <c r="O23" i="13"/>
  <c r="O23" i="14" s="1"/>
  <c r="F67" i="13"/>
  <c r="F67" i="20" s="1"/>
  <c r="O67" i="13"/>
  <c r="I59" i="13"/>
  <c r="N8" i="13"/>
  <c r="N8" i="14" s="1"/>
  <c r="D28" i="13"/>
  <c r="D28" i="20" s="1"/>
  <c r="J28" i="13"/>
  <c r="C107" i="13"/>
  <c r="C107" i="20" s="1"/>
  <c r="I91" i="13"/>
  <c r="F83" i="13"/>
  <c r="C83" i="13"/>
  <c r="C83" i="20" s="1"/>
  <c r="N75" i="13"/>
  <c r="K17" i="13"/>
  <c r="K17" i="14" s="1"/>
  <c r="L17" i="14" s="1"/>
  <c r="J57" i="13"/>
  <c r="L46" i="13"/>
  <c r="G39" i="13"/>
  <c r="E21" i="13"/>
  <c r="J117" i="13"/>
  <c r="G58" i="13"/>
  <c r="J59" i="13"/>
  <c r="D32" i="20"/>
  <c r="L55" i="13"/>
  <c r="L23" i="13"/>
  <c r="J55" i="13"/>
  <c r="L39" i="13"/>
  <c r="E8" i="13"/>
  <c r="E72" i="13"/>
  <c r="G21" i="1"/>
  <c r="L17" i="13"/>
  <c r="G70" i="1"/>
  <c r="L66" i="13"/>
  <c r="E39" i="13"/>
  <c r="G66" i="13"/>
  <c r="L31" i="13"/>
  <c r="J60" i="13"/>
  <c r="G53" i="13"/>
  <c r="G54" i="1"/>
  <c r="G87" i="13"/>
  <c r="G52" i="13"/>
  <c r="G35" i="13"/>
  <c r="G99" i="13"/>
  <c r="G83" i="13"/>
  <c r="G78" i="13"/>
  <c r="G50" i="13"/>
  <c r="G27" i="13"/>
  <c r="G74" i="13"/>
  <c r="G86" i="13"/>
  <c r="G51" i="13"/>
  <c r="G10" i="13"/>
  <c r="G114" i="13"/>
  <c r="G91" i="13"/>
  <c r="G82" i="13"/>
  <c r="G55" i="13"/>
  <c r="G106" i="13"/>
  <c r="G96" i="13"/>
  <c r="G64" i="13"/>
  <c r="G62" i="13"/>
  <c r="C118" i="13"/>
  <c r="K118" i="13"/>
  <c r="E32" i="13"/>
  <c r="G112" i="13"/>
  <c r="O37" i="13"/>
  <c r="O37" i="14" s="1"/>
  <c r="D85" i="13"/>
  <c r="D85" i="20" s="1"/>
  <c r="H37" i="13"/>
  <c r="D118" i="13"/>
  <c r="K77" i="13"/>
  <c r="H93" i="13"/>
  <c r="F118" i="13"/>
  <c r="K37" i="13"/>
  <c r="K37" i="14" s="1"/>
  <c r="L37" i="14" s="1"/>
  <c r="F109" i="13"/>
  <c r="C53" i="13"/>
  <c r="C53" i="20" s="1"/>
  <c r="L37" i="13"/>
  <c r="N109" i="13"/>
  <c r="E53" i="13"/>
  <c r="I69" i="13"/>
  <c r="G11" i="13"/>
  <c r="D37" i="13"/>
  <c r="D37" i="20" s="1"/>
  <c r="J61" i="13"/>
  <c r="O53" i="13"/>
  <c r="O53" i="14" s="1"/>
  <c r="J36" i="13"/>
  <c r="D36" i="13"/>
  <c r="O36" i="13"/>
  <c r="O36" i="14" s="1"/>
  <c r="H36" i="13"/>
  <c r="I44" i="13"/>
  <c r="C44" i="13"/>
  <c r="C44" i="14" s="1"/>
  <c r="N44" i="13"/>
  <c r="N44" i="14" s="1"/>
  <c r="K44" i="13"/>
  <c r="K44" i="14" s="1"/>
  <c r="J44" i="13"/>
  <c r="C52" i="13"/>
  <c r="C52" i="14" s="1"/>
  <c r="F52" i="13"/>
  <c r="F52" i="20" s="1"/>
  <c r="O52" i="13"/>
  <c r="O52" i="14" s="1"/>
  <c r="I52" i="13"/>
  <c r="K52" i="13"/>
  <c r="K52" i="14" s="1"/>
  <c r="K60" i="13"/>
  <c r="K60" i="14" s="1"/>
  <c r="C60" i="13"/>
  <c r="C60" i="20" s="1"/>
  <c r="D60" i="13"/>
  <c r="I60" i="13"/>
  <c r="F68" i="13"/>
  <c r="F68" i="20" s="1"/>
  <c r="H76" i="13"/>
  <c r="N76" i="13"/>
  <c r="I84" i="13"/>
  <c r="H84" i="13"/>
  <c r="O84" i="13"/>
  <c r="D84" i="13"/>
  <c r="D84" i="14" s="1"/>
  <c r="F84" i="13"/>
  <c r="N84" i="13"/>
  <c r="I100" i="13"/>
  <c r="K100" i="13"/>
  <c r="F100" i="13"/>
  <c r="O100" i="13"/>
  <c r="K108" i="13"/>
  <c r="D108" i="13"/>
  <c r="D108" i="14" s="1"/>
  <c r="N108" i="13"/>
  <c r="O108" i="13"/>
  <c r="F60" i="13"/>
  <c r="F60" i="14" s="1"/>
  <c r="L29" i="13"/>
  <c r="O29" i="13"/>
  <c r="O29" i="14" s="1"/>
  <c r="C29" i="13"/>
  <c r="C29" i="14" s="1"/>
  <c r="F29" i="13"/>
  <c r="F29" i="14" s="1"/>
  <c r="I29" i="13"/>
  <c r="E29" i="13"/>
  <c r="N45" i="13"/>
  <c r="N45" i="14" s="1"/>
  <c r="F77" i="13"/>
  <c r="N77" i="13"/>
  <c r="O77" i="13"/>
  <c r="H77" i="13"/>
  <c r="I77" i="13"/>
  <c r="I101" i="13"/>
  <c r="N101" i="13"/>
  <c r="H101" i="13"/>
  <c r="C101" i="13"/>
  <c r="C101" i="20" s="1"/>
  <c r="H109" i="13"/>
  <c r="N61" i="13"/>
  <c r="N61" i="14" s="1"/>
  <c r="K53" i="13"/>
  <c r="K53" i="20" s="1"/>
  <c r="L45" i="13"/>
  <c r="F45" i="13"/>
  <c r="F45" i="14" s="1"/>
  <c r="O68" i="13"/>
  <c r="I68" i="13"/>
  <c r="I68" i="14" s="1"/>
  <c r="J52" i="13"/>
  <c r="K29" i="13"/>
  <c r="K29" i="14" s="1"/>
  <c r="H100" i="13"/>
  <c r="J11" i="13"/>
  <c r="I76" i="13"/>
  <c r="K101" i="13"/>
  <c r="J68" i="13"/>
  <c r="G92" i="13"/>
  <c r="L68" i="13"/>
  <c r="L54" i="1"/>
  <c r="P54" i="1" s="1"/>
  <c r="P54" i="13" s="1"/>
  <c r="J54" i="13"/>
  <c r="H68" i="13"/>
  <c r="H68" i="14" s="1"/>
  <c r="O60" i="13"/>
  <c r="O60" i="14" s="1"/>
  <c r="F53" i="13"/>
  <c r="K69" i="13"/>
  <c r="F69" i="13"/>
  <c r="J69" i="13"/>
  <c r="H69" i="13"/>
  <c r="O69" i="13"/>
  <c r="K85" i="13"/>
  <c r="I85" i="13"/>
  <c r="O85" i="13"/>
  <c r="C93" i="13"/>
  <c r="N93" i="13"/>
  <c r="F93" i="13"/>
  <c r="K93" i="13"/>
  <c r="O93" i="13"/>
  <c r="O92" i="13"/>
  <c r="I92" i="13"/>
  <c r="H52" i="13"/>
  <c r="H52" i="14" s="1"/>
  <c r="J52" i="14" s="1"/>
  <c r="D109" i="13"/>
  <c r="D109" i="14" s="1"/>
  <c r="D61" i="13"/>
  <c r="D61" i="14" s="1"/>
  <c r="I53" i="13"/>
  <c r="C45" i="13"/>
  <c r="C68" i="13"/>
  <c r="C68" i="20" s="1"/>
  <c r="K68" i="13"/>
  <c r="K68" i="14" s="1"/>
  <c r="E69" i="13"/>
  <c r="L52" i="13"/>
  <c r="N36" i="13"/>
  <c r="N36" i="14" s="1"/>
  <c r="H26" i="13"/>
  <c r="I108" i="13"/>
  <c r="H60" i="13"/>
  <c r="H60" i="14" s="1"/>
  <c r="C12" i="13"/>
  <c r="K76" i="13"/>
  <c r="F19" i="13"/>
  <c r="F19" i="14" s="1"/>
  <c r="H19" i="13"/>
  <c r="N19" i="13"/>
  <c r="N19" i="14" s="1"/>
  <c r="C19" i="13"/>
  <c r="C19" i="14" s="1"/>
  <c r="D19" i="13"/>
  <c r="D19" i="14" s="1"/>
  <c r="G68" i="13"/>
  <c r="E11" i="13"/>
  <c r="P21" i="1"/>
  <c r="P21" i="13" s="1"/>
  <c r="L21" i="13"/>
  <c r="C85" i="13"/>
  <c r="C85" i="20" s="1"/>
  <c r="H92" i="13"/>
  <c r="C92" i="13"/>
  <c r="C92" i="14" s="1"/>
  <c r="E37" i="13"/>
  <c r="D52" i="13"/>
  <c r="D52" i="14" s="1"/>
  <c r="K109" i="13"/>
  <c r="L61" i="13"/>
  <c r="O61" i="13"/>
  <c r="O61" i="14" s="1"/>
  <c r="O45" i="13"/>
  <c r="O45" i="14" s="1"/>
  <c r="C69" i="13"/>
  <c r="C69" i="14" s="1"/>
  <c r="L44" i="13"/>
  <c r="K36" i="13"/>
  <c r="K36" i="14" s="1"/>
  <c r="L36" i="14" s="1"/>
  <c r="H29" i="13"/>
  <c r="J19" i="13"/>
  <c r="J26" i="13"/>
  <c r="I93" i="13"/>
  <c r="D29" i="13"/>
  <c r="D29" i="20" s="1"/>
  <c r="F76" i="13"/>
  <c r="C61" i="13"/>
  <c r="O101" i="13"/>
  <c r="L12" i="13"/>
  <c r="E12" i="13"/>
  <c r="F12" i="13"/>
  <c r="N12" i="13"/>
  <c r="N12" i="14" s="1"/>
  <c r="O12" i="13"/>
  <c r="O12" i="14" s="1"/>
  <c r="D12" i="13"/>
  <c r="D12" i="20" s="1"/>
  <c r="I12" i="13"/>
  <c r="K12" i="13"/>
  <c r="K12" i="14" s="1"/>
  <c r="J12" i="13"/>
  <c r="F44" i="13"/>
  <c r="F44" i="20" s="1"/>
  <c r="N100" i="13"/>
  <c r="C11" i="13"/>
  <c r="N11" i="13"/>
  <c r="N11" i="14" s="1"/>
  <c r="D11" i="13"/>
  <c r="D11" i="20" s="1"/>
  <c r="H11" i="13"/>
  <c r="F11" i="13"/>
  <c r="F11" i="20" s="1"/>
  <c r="K11" i="13"/>
  <c r="K11" i="14" s="1"/>
  <c r="I11" i="13"/>
  <c r="O11" i="13"/>
  <c r="O11" i="14" s="1"/>
  <c r="N85" i="13"/>
  <c r="H45" i="13"/>
  <c r="J37" i="13"/>
  <c r="C109" i="13"/>
  <c r="C109" i="14" s="1"/>
  <c r="F61" i="13"/>
  <c r="F61" i="14" s="1"/>
  <c r="H53" i="13"/>
  <c r="H53" i="14" s="1"/>
  <c r="N53" i="13"/>
  <c r="N53" i="14" s="1"/>
  <c r="I45" i="13"/>
  <c r="D77" i="13"/>
  <c r="D77" i="14" s="1"/>
  <c r="E52" i="13"/>
  <c r="H12" i="13"/>
  <c r="K84" i="13"/>
  <c r="J29" i="13"/>
  <c r="O76" i="13"/>
  <c r="G93" i="13"/>
  <c r="G85" i="13"/>
  <c r="E14" i="13"/>
  <c r="G14" i="1"/>
  <c r="C15" i="13"/>
  <c r="C15" i="14" s="1"/>
  <c r="F15" i="13"/>
  <c r="F15" i="14" s="1"/>
  <c r="H33" i="13"/>
  <c r="D33" i="13"/>
  <c r="D33" i="20" s="1"/>
  <c r="I33" i="13"/>
  <c r="C33" i="13"/>
  <c r="C33" i="14" s="1"/>
  <c r="O49" i="13"/>
  <c r="O49" i="14" s="1"/>
  <c r="C49" i="13"/>
  <c r="C49" i="20" s="1"/>
  <c r="F49" i="13"/>
  <c r="F49" i="20" s="1"/>
  <c r="I49" i="13"/>
  <c r="H49" i="13"/>
  <c r="H49" i="14" s="1"/>
  <c r="J49" i="14" s="1"/>
  <c r="H57" i="13"/>
  <c r="H57" i="14" s="1"/>
  <c r="K57" i="13"/>
  <c r="D57" i="13"/>
  <c r="D57" i="14" s="1"/>
  <c r="C73" i="13"/>
  <c r="C73" i="20" s="1"/>
  <c r="I73" i="13"/>
  <c r="H73" i="13"/>
  <c r="N73" i="13"/>
  <c r="K73" i="13"/>
  <c r="N113" i="13"/>
  <c r="D113" i="13"/>
  <c r="D113" i="20" s="1"/>
  <c r="I113" i="13"/>
  <c r="K113" i="13"/>
  <c r="C113" i="13"/>
  <c r="C113" i="20" s="1"/>
  <c r="H113" i="13"/>
  <c r="O115" i="13"/>
  <c r="N26" i="13"/>
  <c r="N26" i="14" s="1"/>
  <c r="D26" i="13"/>
  <c r="I26" i="13"/>
  <c r="C26" i="13"/>
  <c r="C26" i="20" s="1"/>
  <c r="K26" i="13"/>
  <c r="K26" i="14" s="1"/>
  <c r="H85" i="13"/>
  <c r="I37" i="13"/>
  <c r="N37" i="13"/>
  <c r="N37" i="14" s="1"/>
  <c r="G37" i="13"/>
  <c r="I109" i="13"/>
  <c r="K61" i="13"/>
  <c r="K61" i="14" s="1"/>
  <c r="D53" i="13"/>
  <c r="D53" i="20" s="1"/>
  <c r="D45" i="13"/>
  <c r="D45" i="14" s="1"/>
  <c r="C77" i="13"/>
  <c r="C77" i="20" s="1"/>
  <c r="L60" i="13"/>
  <c r="H44" i="13"/>
  <c r="F36" i="13"/>
  <c r="F36" i="20" s="1"/>
  <c r="I19" i="13"/>
  <c r="F26" i="13"/>
  <c r="F26" i="14" s="1"/>
  <c r="C108" i="13"/>
  <c r="C108" i="20" s="1"/>
  <c r="F85" i="13"/>
  <c r="O44" i="13"/>
  <c r="O44" i="14" s="1"/>
  <c r="C76" i="13"/>
  <c r="F101" i="13"/>
  <c r="N29" i="13"/>
  <c r="N29" i="14" s="1"/>
  <c r="D92" i="13"/>
  <c r="D92" i="14" s="1"/>
  <c r="F37" i="13"/>
  <c r="F37" i="14" s="1"/>
  <c r="C37" i="13"/>
  <c r="C37" i="20" s="1"/>
  <c r="E10" i="13"/>
  <c r="O109" i="13"/>
  <c r="I61" i="13"/>
  <c r="H61" i="13"/>
  <c r="H61" i="14" s="1"/>
  <c r="J61" i="14" s="1"/>
  <c r="K45" i="13"/>
  <c r="K45" i="14" s="1"/>
  <c r="J45" i="13"/>
  <c r="E68" i="13"/>
  <c r="D68" i="13"/>
  <c r="D68" i="14" s="1"/>
  <c r="N69" i="13"/>
  <c r="D44" i="13"/>
  <c r="D44" i="20" s="1"/>
  <c r="I36" i="13"/>
  <c r="K19" i="13"/>
  <c r="K19" i="14" s="1"/>
  <c r="L19" i="14" s="1"/>
  <c r="O26" i="13"/>
  <c r="O26" i="14" s="1"/>
  <c r="H108" i="13"/>
  <c r="D76" i="13"/>
  <c r="D76" i="20" s="1"/>
  <c r="G61" i="13"/>
  <c r="G69" i="13"/>
  <c r="G109" i="13"/>
  <c r="G101" i="13"/>
  <c r="G73" i="13"/>
  <c r="E49" i="13"/>
  <c r="G45" i="13"/>
  <c r="G60" i="13"/>
  <c r="G113" i="13"/>
  <c r="K117" i="13"/>
  <c r="G36" i="13"/>
  <c r="L48" i="14"/>
  <c r="G38" i="1"/>
  <c r="E19" i="13"/>
  <c r="E118" i="13"/>
  <c r="C31" i="20"/>
  <c r="J56" i="13"/>
  <c r="E36" i="13"/>
  <c r="G40" i="1"/>
  <c r="L8" i="13"/>
  <c r="E38" i="13"/>
  <c r="G47" i="13"/>
  <c r="G9" i="13"/>
  <c r="G8" i="13"/>
  <c r="G17" i="13"/>
  <c r="E73" i="13"/>
  <c r="J63" i="13"/>
  <c r="E50" i="13"/>
  <c r="E42" i="13"/>
  <c r="G16" i="1"/>
  <c r="G42" i="1"/>
  <c r="P113" i="1"/>
  <c r="P113" i="13" s="1"/>
  <c r="E40" i="13"/>
  <c r="E64" i="13"/>
  <c r="E13" i="13"/>
  <c r="L24" i="13"/>
  <c r="J70" i="13"/>
  <c r="E55" i="13"/>
  <c r="L26" i="13"/>
  <c r="E60" i="13"/>
  <c r="L67" i="13"/>
  <c r="G13" i="1"/>
  <c r="L72" i="1"/>
  <c r="L72" i="13" s="1"/>
  <c r="L63" i="1"/>
  <c r="G57" i="1"/>
  <c r="G49" i="1"/>
  <c r="E25" i="13"/>
  <c r="G118" i="1"/>
  <c r="L70" i="13"/>
  <c r="E61" i="13"/>
  <c r="L36" i="13"/>
  <c r="L59" i="13"/>
  <c r="L38" i="13"/>
  <c r="G30" i="13"/>
  <c r="L118" i="13"/>
  <c r="P118" i="1"/>
  <c r="P118" i="13" s="1"/>
  <c r="G56" i="13"/>
  <c r="L25" i="13"/>
  <c r="G28" i="1"/>
  <c r="L10" i="13"/>
  <c r="G43" i="13"/>
  <c r="P110" i="1"/>
  <c r="P110" i="13" s="1"/>
  <c r="P86" i="1"/>
  <c r="P86" i="13" s="1"/>
  <c r="P70" i="1"/>
  <c r="P70" i="13" s="1"/>
  <c r="P62" i="1"/>
  <c r="P62" i="13" s="1"/>
  <c r="P46" i="1"/>
  <c r="P38" i="1"/>
  <c r="P38" i="13" s="1"/>
  <c r="P85" i="1"/>
  <c r="P85" i="13" s="1"/>
  <c r="P61" i="1"/>
  <c r="P61" i="13" s="1"/>
  <c r="P13" i="1"/>
  <c r="P13" i="13" s="1"/>
  <c r="J118" i="13"/>
  <c r="G59" i="1"/>
  <c r="E30" i="13"/>
  <c r="J53" i="13"/>
  <c r="L19" i="13"/>
  <c r="E28" i="13"/>
  <c r="P68" i="1"/>
  <c r="P68" i="13" s="1"/>
  <c r="E45" i="13"/>
  <c r="P59" i="1"/>
  <c r="P59" i="13" s="1"/>
  <c r="G32" i="1"/>
  <c r="P106" i="1"/>
  <c r="P106" i="13" s="1"/>
  <c r="J51" i="13"/>
  <c r="J62" i="13"/>
  <c r="P104" i="1"/>
  <c r="P104" i="13" s="1"/>
  <c r="P56" i="1"/>
  <c r="G19" i="13"/>
  <c r="J84" i="13"/>
  <c r="G26" i="13"/>
  <c r="C117" i="13"/>
  <c r="G100" i="13"/>
  <c r="D117" i="13"/>
  <c r="G44" i="13"/>
  <c r="E17" i="13"/>
  <c r="E117" i="13"/>
  <c r="F117" i="13"/>
  <c r="H117" i="13"/>
  <c r="L110" i="13"/>
  <c r="J113" i="13"/>
  <c r="L103" i="13"/>
  <c r="L113" i="13"/>
  <c r="L111" i="1"/>
  <c r="J103" i="13"/>
  <c r="L116" i="1"/>
  <c r="J100" i="13"/>
  <c r="J98" i="13"/>
  <c r="L81" i="1"/>
  <c r="J95" i="13"/>
  <c r="L87" i="13"/>
  <c r="J88" i="13"/>
  <c r="I88" i="20"/>
  <c r="J109" i="13"/>
  <c r="J110" i="13"/>
  <c r="L100" i="1"/>
  <c r="P100" i="1" s="1"/>
  <c r="P100" i="13" s="1"/>
  <c r="J106" i="13"/>
  <c r="L115" i="13"/>
  <c r="J104" i="13"/>
  <c r="L108" i="1"/>
  <c r="J115" i="13"/>
  <c r="L102" i="13"/>
  <c r="J112" i="13"/>
  <c r="J99" i="13"/>
  <c r="L99" i="1"/>
  <c r="P99" i="1" s="1"/>
  <c r="P99" i="13" s="1"/>
  <c r="L114" i="13"/>
  <c r="L107" i="1"/>
  <c r="P107" i="1" s="1"/>
  <c r="P107" i="13" s="1"/>
  <c r="J114" i="13"/>
  <c r="L112" i="1"/>
  <c r="P112" i="1" s="1"/>
  <c r="P112" i="13" s="1"/>
  <c r="L98" i="1"/>
  <c r="L79" i="1"/>
  <c r="L80" i="1"/>
  <c r="J94" i="13"/>
  <c r="L88" i="1"/>
  <c r="L96" i="13"/>
  <c r="J75" i="13"/>
  <c r="L75" i="13"/>
  <c r="L94" i="1"/>
  <c r="J83" i="13"/>
  <c r="L90" i="13"/>
  <c r="J87" i="13"/>
  <c r="J90" i="13"/>
  <c r="L76" i="13"/>
  <c r="J86" i="13"/>
  <c r="J82" i="13"/>
  <c r="H95" i="14"/>
  <c r="L85" i="13"/>
  <c r="J85" i="13"/>
  <c r="L84" i="1"/>
  <c r="J93" i="13"/>
  <c r="J78" i="13"/>
  <c r="L77" i="13"/>
  <c r="J77" i="13"/>
  <c r="L74" i="1"/>
  <c r="P74" i="1" s="1"/>
  <c r="P74" i="13" s="1"/>
  <c r="J92" i="13"/>
  <c r="J79" i="13"/>
  <c r="J91" i="13"/>
  <c r="L78" i="1"/>
  <c r="P78" i="1" s="1"/>
  <c r="P78" i="13" s="1"/>
  <c r="J76" i="13"/>
  <c r="J96" i="13"/>
  <c r="F96" i="14"/>
  <c r="E97" i="13"/>
  <c r="G107" i="13"/>
  <c r="E96" i="13"/>
  <c r="E77" i="13"/>
  <c r="E110" i="13"/>
  <c r="G88" i="1"/>
  <c r="E107" i="13"/>
  <c r="E85" i="13"/>
  <c r="E116" i="13"/>
  <c r="E91" i="13"/>
  <c r="G95" i="1"/>
  <c r="G103" i="1"/>
  <c r="E92" i="13"/>
  <c r="E79" i="13"/>
  <c r="E115" i="13"/>
  <c r="E76" i="13"/>
  <c r="E78" i="13"/>
  <c r="E113" i="13"/>
  <c r="G79" i="1"/>
  <c r="E100" i="13"/>
  <c r="E93" i="13"/>
  <c r="E86" i="13"/>
  <c r="E82" i="13"/>
  <c r="E83" i="13"/>
  <c r="G80" i="1"/>
  <c r="E112" i="13"/>
  <c r="E80" i="13"/>
  <c r="E114" i="13"/>
  <c r="E104" i="13"/>
  <c r="E94" i="13"/>
  <c r="E109" i="13"/>
  <c r="E87" i="13"/>
  <c r="E75" i="13"/>
  <c r="E106" i="13"/>
  <c r="G90" i="1"/>
  <c r="G98" i="13"/>
  <c r="G84" i="13"/>
  <c r="E98" i="13"/>
  <c r="E108" i="13"/>
  <c r="G75" i="1"/>
  <c r="E84" i="13"/>
  <c r="G102" i="13"/>
  <c r="E102" i="13"/>
  <c r="G115" i="13"/>
  <c r="G110" i="13"/>
  <c r="E101" i="13"/>
  <c r="E99" i="13"/>
  <c r="G29" i="13"/>
  <c r="L104" i="13"/>
  <c r="L101" i="13"/>
  <c r="L73" i="13"/>
  <c r="L93" i="13"/>
  <c r="G33" i="13"/>
  <c r="L86" i="13"/>
  <c r="G108" i="13"/>
  <c r="G116" i="13"/>
  <c r="L49" i="13"/>
  <c r="G77" i="13"/>
  <c r="L97" i="1"/>
  <c r="G25" i="1"/>
  <c r="L92" i="1"/>
  <c r="P92" i="1" s="1"/>
  <c r="P92" i="13" s="1"/>
  <c r="L57" i="1"/>
  <c r="P57" i="1" s="1"/>
  <c r="P57" i="13" s="1"/>
  <c r="L109" i="1"/>
  <c r="P109" i="1" s="1"/>
  <c r="P109" i="13" s="1"/>
  <c r="L91" i="1"/>
  <c r="P91" i="1" s="1"/>
  <c r="P91" i="13" s="1"/>
  <c r="L83" i="1"/>
  <c r="P83" i="1" s="1"/>
  <c r="P83" i="13" s="1"/>
  <c r="J101" i="13"/>
  <c r="L117" i="1"/>
  <c r="E105" i="13"/>
  <c r="L95" i="1"/>
  <c r="P95" i="1" s="1"/>
  <c r="P95" i="13" s="1"/>
  <c r="G94" i="13"/>
  <c r="G104" i="13"/>
  <c r="G117" i="1"/>
  <c r="D55" i="20"/>
  <c r="H80" i="20"/>
  <c r="I104" i="20"/>
  <c r="O116" i="13"/>
  <c r="C111" i="13"/>
  <c r="H111" i="13"/>
  <c r="G111" i="13"/>
  <c r="E111" i="13"/>
  <c r="I111" i="13"/>
  <c r="O111" i="13"/>
  <c r="F111" i="13"/>
  <c r="D111" i="13"/>
  <c r="N111" i="13"/>
  <c r="K111" i="13"/>
  <c r="N81" i="13"/>
  <c r="D81" i="13"/>
  <c r="I81" i="13"/>
  <c r="H81" i="13"/>
  <c r="G81" i="13"/>
  <c r="F81" i="13"/>
  <c r="K81" i="13"/>
  <c r="C81" i="13"/>
  <c r="O81" i="13"/>
  <c r="J81" i="13"/>
  <c r="E81" i="13"/>
  <c r="L89" i="13"/>
  <c r="H89" i="13"/>
  <c r="N89" i="13"/>
  <c r="I89" i="13"/>
  <c r="K89" i="13"/>
  <c r="F89" i="13"/>
  <c r="D89" i="13"/>
  <c r="J89" i="13"/>
  <c r="O89" i="13"/>
  <c r="C89" i="13"/>
  <c r="E89" i="13"/>
  <c r="G89" i="13"/>
  <c r="D97" i="13"/>
  <c r="J97" i="13"/>
  <c r="F97" i="13"/>
  <c r="K97" i="13"/>
  <c r="N97" i="13"/>
  <c r="I97" i="13"/>
  <c r="H97" i="13"/>
  <c r="G97" i="13"/>
  <c r="O97" i="13"/>
  <c r="K105" i="13"/>
  <c r="G105" i="13"/>
  <c r="D105" i="13"/>
  <c r="H105" i="13"/>
  <c r="O105" i="13"/>
  <c r="C105" i="13"/>
  <c r="N105" i="13"/>
  <c r="F105" i="13"/>
  <c r="I105" i="13"/>
  <c r="J58" i="13"/>
  <c r="K58" i="13"/>
  <c r="O58" i="13"/>
  <c r="O58" i="14" s="1"/>
  <c r="D58" i="13"/>
  <c r="F58" i="13"/>
  <c r="N58" i="13"/>
  <c r="N58" i="14" s="1"/>
  <c r="I58" i="13"/>
  <c r="L58" i="13"/>
  <c r="E66" i="13"/>
  <c r="J66" i="13"/>
  <c r="F74" i="13"/>
  <c r="D74" i="13"/>
  <c r="O74" i="13"/>
  <c r="J74" i="13"/>
  <c r="K74" i="13"/>
  <c r="E74" i="13"/>
  <c r="C74" i="13"/>
  <c r="I74" i="13"/>
  <c r="N74" i="13"/>
  <c r="H74" i="13"/>
  <c r="D22" i="13"/>
  <c r="F22" i="13"/>
  <c r="E22" i="13"/>
  <c r="K22" i="13"/>
  <c r="K22" i="14" s="1"/>
  <c r="H22" i="13"/>
  <c r="C22" i="13"/>
  <c r="J22" i="13"/>
  <c r="G22" i="13"/>
  <c r="O22" i="13"/>
  <c r="O22" i="14" s="1"/>
  <c r="L22" i="13"/>
  <c r="J15" i="13"/>
  <c r="D15" i="13"/>
  <c r="D15" i="20" s="1"/>
  <c r="N15" i="13"/>
  <c r="N15" i="14" s="1"/>
  <c r="E15" i="13"/>
  <c r="K15" i="13"/>
  <c r="K15" i="14" s="1"/>
  <c r="H15" i="13"/>
  <c r="L15" i="13"/>
  <c r="I15" i="13"/>
  <c r="N35" i="13"/>
  <c r="N35" i="14" s="1"/>
  <c r="C35" i="13"/>
  <c r="K35" i="13"/>
  <c r="K35" i="14" s="1"/>
  <c r="J35" i="13"/>
  <c r="O35" i="13"/>
  <c r="O35" i="14" s="1"/>
  <c r="D35" i="13"/>
  <c r="H35" i="13"/>
  <c r="F35" i="13"/>
  <c r="L35" i="13"/>
  <c r="E35" i="13"/>
  <c r="I35" i="13"/>
  <c r="H43" i="13"/>
  <c r="O43" i="13"/>
  <c r="O43" i="14" s="1"/>
  <c r="K43" i="13"/>
  <c r="K43" i="14" s="1"/>
  <c r="J43" i="13"/>
  <c r="E43" i="13"/>
  <c r="F43" i="13"/>
  <c r="N43" i="13"/>
  <c r="N43" i="14" s="1"/>
  <c r="D43" i="13"/>
  <c r="D43" i="14" s="1"/>
  <c r="L43" i="13"/>
  <c r="H51" i="13"/>
  <c r="H51" i="14" s="1"/>
  <c r="D51" i="13"/>
  <c r="F51" i="13"/>
  <c r="L51" i="13"/>
  <c r="I51" i="13"/>
  <c r="C51" i="13"/>
  <c r="E51" i="13"/>
  <c r="N51" i="13"/>
  <c r="N51" i="14" s="1"/>
  <c r="O51" i="13"/>
  <c r="O51" i="14" s="1"/>
  <c r="K51" i="13"/>
  <c r="K51" i="14" s="1"/>
  <c r="J111" i="13"/>
  <c r="I112" i="20"/>
  <c r="I112" i="14"/>
  <c r="F92" i="14"/>
  <c r="J63" i="14"/>
  <c r="N116" i="14"/>
  <c r="N116" i="20"/>
  <c r="L40" i="14"/>
  <c r="K41" i="13"/>
  <c r="K41" i="14" s="1"/>
  <c r="O41" i="13"/>
  <c r="O41" i="14" s="1"/>
  <c r="J41" i="13"/>
  <c r="I41" i="13"/>
  <c r="C41" i="13"/>
  <c r="F41" i="13"/>
  <c r="N41" i="13"/>
  <c r="N41" i="14" s="1"/>
  <c r="H41" i="13"/>
  <c r="E41" i="13"/>
  <c r="D41" i="13"/>
  <c r="L41" i="13"/>
  <c r="K23" i="13"/>
  <c r="K23" i="14" s="1"/>
  <c r="E23" i="13"/>
  <c r="D23" i="13"/>
  <c r="H23" i="13"/>
  <c r="F23" i="13"/>
  <c r="F23" i="20" s="1"/>
  <c r="I23" i="13"/>
  <c r="J23" i="13"/>
  <c r="C16" i="13"/>
  <c r="H16" i="13"/>
  <c r="E16" i="13"/>
  <c r="O8" i="13"/>
  <c r="O8" i="14" s="1"/>
  <c r="D8" i="13"/>
  <c r="K8" i="13"/>
  <c r="H8" i="13"/>
  <c r="I8" i="13"/>
  <c r="C8" i="13"/>
  <c r="F34" i="13"/>
  <c r="E34" i="13"/>
  <c r="G34" i="13"/>
  <c r="C34" i="13"/>
  <c r="I34" i="13"/>
  <c r="N34" i="13"/>
  <c r="N34" i="14" s="1"/>
  <c r="D34" i="13"/>
  <c r="H34" i="13"/>
  <c r="D115" i="13"/>
  <c r="D115" i="20" s="1"/>
  <c r="K115" i="13"/>
  <c r="H115" i="13"/>
  <c r="I115" i="13"/>
  <c r="N115" i="13"/>
  <c r="C115" i="13"/>
  <c r="F115" i="13"/>
  <c r="D48" i="13"/>
  <c r="G48" i="13"/>
  <c r="E48" i="13"/>
  <c r="C56" i="13"/>
  <c r="D56" i="13"/>
  <c r="O56" i="13"/>
  <c r="O56" i="14" s="1"/>
  <c r="E56" i="13"/>
  <c r="N56" i="13"/>
  <c r="N56" i="14" s="1"/>
  <c r="I56" i="13"/>
  <c r="H56" i="13"/>
  <c r="H56" i="14" s="1"/>
  <c r="J71" i="13"/>
  <c r="G71" i="13"/>
  <c r="K71" i="13"/>
  <c r="O71" i="13"/>
  <c r="F71" i="13"/>
  <c r="N71" i="13"/>
  <c r="D71" i="13"/>
  <c r="L71" i="13"/>
  <c r="I79" i="13"/>
  <c r="D79" i="13"/>
  <c r="F79" i="13"/>
  <c r="K79" i="13"/>
  <c r="N79" i="13"/>
  <c r="K86" i="13"/>
  <c r="D86" i="13"/>
  <c r="I86" i="13"/>
  <c r="O86" i="13"/>
  <c r="F86" i="13"/>
  <c r="H94" i="13"/>
  <c r="N94" i="13"/>
  <c r="F102" i="13"/>
  <c r="H102" i="13"/>
  <c r="D102" i="13"/>
  <c r="I102" i="13"/>
  <c r="N102" i="13"/>
  <c r="K102" i="13"/>
  <c r="C102" i="13"/>
  <c r="J102" i="13"/>
  <c r="G12" i="13"/>
  <c r="C116" i="13"/>
  <c r="G76" i="13"/>
  <c r="K116" i="13"/>
  <c r="L11" i="13"/>
  <c r="J116" i="13"/>
  <c r="N72" i="20"/>
  <c r="N72" i="14"/>
  <c r="D73" i="14"/>
  <c r="D73" i="20"/>
  <c r="L16" i="13"/>
  <c r="L69" i="1"/>
  <c r="P69" i="1" s="1"/>
  <c r="P69" i="13" s="1"/>
  <c r="G18" i="1"/>
  <c r="J27" i="13"/>
  <c r="K27" i="13"/>
  <c r="J20" i="13"/>
  <c r="O20" i="13"/>
  <c r="O20" i="14" s="1"/>
  <c r="C20" i="13"/>
  <c r="C97" i="13"/>
  <c r="C82" i="13"/>
  <c r="O82" i="13"/>
  <c r="I82" i="13"/>
  <c r="K82" i="13"/>
  <c r="D82" i="13"/>
  <c r="N82" i="13"/>
  <c r="F82" i="13"/>
  <c r="H90" i="13"/>
  <c r="D90" i="13"/>
  <c r="K90" i="13"/>
  <c r="F90" i="13"/>
  <c r="L64" i="1"/>
  <c r="P64" i="1" s="1"/>
  <c r="P64" i="13" s="1"/>
  <c r="G23" i="1"/>
  <c r="L53" i="13"/>
  <c r="L105" i="1"/>
  <c r="P105" i="1" s="1"/>
  <c r="P105" i="13" s="1"/>
  <c r="J105" i="13"/>
  <c r="L82" i="13"/>
  <c r="L50" i="1"/>
  <c r="P50" i="1" s="1"/>
  <c r="P50" i="13" s="1"/>
  <c r="G15" i="1"/>
  <c r="G65" i="1"/>
  <c r="K65" i="20" l="1"/>
  <c r="I77" i="14"/>
  <c r="K106" i="20"/>
  <c r="F111" i="20"/>
  <c r="I113" i="20"/>
  <c r="N100" i="20"/>
  <c r="N93" i="20"/>
  <c r="H77" i="14"/>
  <c r="J77" i="14" s="1"/>
  <c r="H84" i="14"/>
  <c r="K77" i="20"/>
  <c r="I83" i="20"/>
  <c r="N112" i="14"/>
  <c r="K103" i="20"/>
  <c r="F113" i="14"/>
  <c r="F103" i="14"/>
  <c r="I75" i="20"/>
  <c r="M95" i="20"/>
  <c r="M77" i="14"/>
  <c r="M76" i="20"/>
  <c r="K98" i="20"/>
  <c r="F108" i="14"/>
  <c r="K112" i="14"/>
  <c r="F76" i="20"/>
  <c r="K109" i="20"/>
  <c r="N108" i="14"/>
  <c r="I84" i="14"/>
  <c r="H75" i="14"/>
  <c r="H116" i="14"/>
  <c r="F104" i="20"/>
  <c r="H96" i="20"/>
  <c r="F95" i="20"/>
  <c r="M110" i="14"/>
  <c r="N95" i="20"/>
  <c r="K88" i="14"/>
  <c r="M84" i="20"/>
  <c r="N113" i="20"/>
  <c r="N77" i="14"/>
  <c r="N76" i="14"/>
  <c r="F91" i="14"/>
  <c r="I94" i="14"/>
  <c r="N70" i="20"/>
  <c r="I116" i="20"/>
  <c r="N104" i="14"/>
  <c r="I72" i="20"/>
  <c r="I95" i="14"/>
  <c r="M112" i="20"/>
  <c r="M87" i="20"/>
  <c r="M69" i="20"/>
  <c r="M114" i="14"/>
  <c r="M103" i="20"/>
  <c r="H108" i="20"/>
  <c r="H85" i="14"/>
  <c r="H97" i="14"/>
  <c r="K73" i="20"/>
  <c r="N85" i="14"/>
  <c r="I93" i="20"/>
  <c r="I85" i="20"/>
  <c r="F77" i="14"/>
  <c r="K108" i="20"/>
  <c r="H76" i="20"/>
  <c r="I69" i="14"/>
  <c r="I99" i="14"/>
  <c r="K99" i="14"/>
  <c r="H70" i="14"/>
  <c r="I96" i="14"/>
  <c r="M104" i="20"/>
  <c r="M75" i="14"/>
  <c r="M79" i="20"/>
  <c r="H98" i="14"/>
  <c r="I98" i="20"/>
  <c r="N92" i="20"/>
  <c r="I114" i="20"/>
  <c r="H82" i="20"/>
  <c r="I97" i="14"/>
  <c r="N73" i="20"/>
  <c r="K84" i="14"/>
  <c r="K76" i="14"/>
  <c r="K85" i="14"/>
  <c r="H99" i="14"/>
  <c r="N99" i="14"/>
  <c r="K75" i="20"/>
  <c r="F107" i="14"/>
  <c r="H78" i="14"/>
  <c r="N80" i="20"/>
  <c r="F73" i="14"/>
  <c r="N103" i="14"/>
  <c r="M94" i="20"/>
  <c r="M109" i="14"/>
  <c r="M106" i="20"/>
  <c r="H88" i="14"/>
  <c r="J88" i="14" s="1"/>
  <c r="N97" i="20"/>
  <c r="H92" i="20"/>
  <c r="F100" i="14"/>
  <c r="N109" i="14"/>
  <c r="H107" i="14"/>
  <c r="K83" i="14"/>
  <c r="F78" i="14"/>
  <c r="F94" i="14"/>
  <c r="N110" i="20"/>
  <c r="F87" i="20"/>
  <c r="K78" i="20"/>
  <c r="K95" i="14"/>
  <c r="H79" i="14"/>
  <c r="F72" i="14"/>
  <c r="H103" i="14"/>
  <c r="M73" i="14"/>
  <c r="M96" i="14"/>
  <c r="M86" i="14"/>
  <c r="M101" i="14"/>
  <c r="M98" i="14"/>
  <c r="H114" i="14"/>
  <c r="F114" i="20"/>
  <c r="K114" i="14"/>
  <c r="H106" i="20"/>
  <c r="H69" i="14"/>
  <c r="K101" i="14"/>
  <c r="H109" i="14"/>
  <c r="K100" i="20"/>
  <c r="N75" i="20"/>
  <c r="K107" i="14"/>
  <c r="K94" i="14"/>
  <c r="H110" i="14"/>
  <c r="K110" i="14"/>
  <c r="N86" i="20"/>
  <c r="K104" i="14"/>
  <c r="I71" i="14"/>
  <c r="F80" i="14"/>
  <c r="N83" i="14"/>
  <c r="M88" i="20"/>
  <c r="M78" i="14"/>
  <c r="M99" i="20"/>
  <c r="M90" i="20"/>
  <c r="F85" i="20"/>
  <c r="H93" i="14"/>
  <c r="N69" i="20"/>
  <c r="I108" i="14"/>
  <c r="I92" i="20"/>
  <c r="I76" i="14"/>
  <c r="I100" i="20"/>
  <c r="N91" i="20"/>
  <c r="I70" i="14"/>
  <c r="I110" i="20"/>
  <c r="F116" i="20"/>
  <c r="K80" i="20"/>
  <c r="N88" i="20"/>
  <c r="F88" i="14"/>
  <c r="M80" i="14"/>
  <c r="M70" i="14"/>
  <c r="M91" i="14"/>
  <c r="M83" i="20"/>
  <c r="I106" i="20"/>
  <c r="F70" i="14"/>
  <c r="I90" i="20"/>
  <c r="H74" i="20"/>
  <c r="F101" i="14"/>
  <c r="F69" i="20"/>
  <c r="H101" i="14"/>
  <c r="N84" i="14"/>
  <c r="F109" i="14"/>
  <c r="F83" i="20"/>
  <c r="F75" i="14"/>
  <c r="N78" i="20"/>
  <c r="N87" i="14"/>
  <c r="H86" i="14"/>
  <c r="N96" i="20"/>
  <c r="H71" i="14"/>
  <c r="H72" i="20"/>
  <c r="J72" i="20" s="1"/>
  <c r="M72" i="14"/>
  <c r="M93" i="14"/>
  <c r="M108" i="20"/>
  <c r="N98" i="20"/>
  <c r="F98" i="14"/>
  <c r="K92" i="20"/>
  <c r="H112" i="14"/>
  <c r="J112" i="14" s="1"/>
  <c r="F93" i="14"/>
  <c r="K70" i="14"/>
  <c r="M85" i="14"/>
  <c r="H113" i="20"/>
  <c r="J113" i="20" s="1"/>
  <c r="K69" i="14"/>
  <c r="H100" i="14"/>
  <c r="N101" i="20"/>
  <c r="F84" i="20"/>
  <c r="I91" i="20"/>
  <c r="H91" i="14"/>
  <c r="N107" i="20"/>
  <c r="I78" i="20"/>
  <c r="H83" i="14"/>
  <c r="H87" i="14"/>
  <c r="K87" i="20"/>
  <c r="I80" i="14"/>
  <c r="J80" i="14" s="1"/>
  <c r="I87" i="14"/>
  <c r="K72" i="14"/>
  <c r="M116" i="20"/>
  <c r="M111" i="20"/>
  <c r="M100" i="20"/>
  <c r="F106" i="14"/>
  <c r="N106" i="20"/>
  <c r="N74" i="20"/>
  <c r="K111" i="14"/>
  <c r="I74" i="14"/>
  <c r="I109" i="20"/>
  <c r="K93" i="20"/>
  <c r="I101" i="14"/>
  <c r="F99" i="14"/>
  <c r="F110" i="20"/>
  <c r="K91" i="20"/>
  <c r="I107" i="20"/>
  <c r="H104" i="20"/>
  <c r="I103" i="20"/>
  <c r="K96" i="20"/>
  <c r="F112" i="20"/>
  <c r="M113" i="14"/>
  <c r="M92" i="14"/>
  <c r="M74" i="20"/>
  <c r="N90" i="14"/>
  <c r="N114" i="14"/>
  <c r="D99" i="20"/>
  <c r="E99" i="20" s="1"/>
  <c r="K106" i="14"/>
  <c r="H96" i="14"/>
  <c r="I90" i="14"/>
  <c r="M58" i="14"/>
  <c r="F31" i="14"/>
  <c r="F106" i="20"/>
  <c r="M91" i="20"/>
  <c r="M90" i="14"/>
  <c r="K103" i="14"/>
  <c r="N95" i="14"/>
  <c r="N112" i="20"/>
  <c r="M103" i="14"/>
  <c r="K114" i="20"/>
  <c r="F108" i="20"/>
  <c r="H88" i="20"/>
  <c r="J88" i="20" s="1"/>
  <c r="F10" i="14"/>
  <c r="U96" i="20"/>
  <c r="U87" i="20"/>
  <c r="F64" i="14"/>
  <c r="U102" i="20"/>
  <c r="U73" i="20"/>
  <c r="U101" i="20"/>
  <c r="U76" i="20"/>
  <c r="U82" i="20"/>
  <c r="U89" i="20"/>
  <c r="U114" i="20"/>
  <c r="U77" i="20"/>
  <c r="K55" i="20"/>
  <c r="U115" i="20"/>
  <c r="U93" i="20"/>
  <c r="U71" i="20"/>
  <c r="K72" i="20"/>
  <c r="D39" i="20"/>
  <c r="E39" i="20" s="1"/>
  <c r="H82" i="14"/>
  <c r="E107" i="20"/>
  <c r="K66" i="14"/>
  <c r="M66" i="14"/>
  <c r="Q83" i="14"/>
  <c r="S83" i="14" s="1"/>
  <c r="Q83" i="20"/>
  <c r="Q95" i="14"/>
  <c r="S95" i="14" s="1"/>
  <c r="Q95" i="20"/>
  <c r="Q102" i="14"/>
  <c r="Q102" i="20"/>
  <c r="Q93" i="14"/>
  <c r="S93" i="14" s="1"/>
  <c r="Q93" i="20"/>
  <c r="Q107" i="14"/>
  <c r="Q107" i="20"/>
  <c r="Q81" i="14"/>
  <c r="S81" i="14" s="1"/>
  <c r="Q81" i="20"/>
  <c r="Q57" i="14"/>
  <c r="S57" i="14" s="1"/>
  <c r="Q57" i="20"/>
  <c r="C40" i="20"/>
  <c r="N92" i="14"/>
  <c r="R104" i="14"/>
  <c r="R104" i="20"/>
  <c r="Q96" i="14"/>
  <c r="S96" i="14" s="1"/>
  <c r="Q96" i="20"/>
  <c r="Q118" i="14"/>
  <c r="Q118" i="20"/>
  <c r="R103" i="14"/>
  <c r="R103" i="20"/>
  <c r="Q55" i="14"/>
  <c r="S55" i="14" s="1"/>
  <c r="Q55" i="20"/>
  <c r="R110" i="14"/>
  <c r="R110" i="20"/>
  <c r="Q90" i="14"/>
  <c r="S90" i="14" s="1"/>
  <c r="Q90" i="20"/>
  <c r="R101" i="14"/>
  <c r="R101" i="20"/>
  <c r="Q53" i="14"/>
  <c r="S53" i="14" s="1"/>
  <c r="Q53" i="20"/>
  <c r="Q98" i="14"/>
  <c r="S98" i="14" s="1"/>
  <c r="Q98" i="20"/>
  <c r="R108" i="14"/>
  <c r="R108" i="20"/>
  <c r="Q84" i="14"/>
  <c r="S84" i="14" s="1"/>
  <c r="Q84" i="20"/>
  <c r="R107" i="14"/>
  <c r="R107" i="20"/>
  <c r="Q67" i="14"/>
  <c r="S67" i="14" s="1"/>
  <c r="Q67" i="20"/>
  <c r="Q105" i="14"/>
  <c r="Q105" i="20"/>
  <c r="R116" i="14"/>
  <c r="R116" i="20"/>
  <c r="Q56" i="14"/>
  <c r="S56" i="14" s="1"/>
  <c r="Q56" i="20"/>
  <c r="Q79" i="14"/>
  <c r="S79" i="14" s="1"/>
  <c r="Q79" i="20"/>
  <c r="Q86" i="14"/>
  <c r="S86" i="14" s="1"/>
  <c r="Q86" i="20"/>
  <c r="Q62" i="14"/>
  <c r="S62" i="14" s="1"/>
  <c r="Q62" i="20"/>
  <c r="Q77" i="14"/>
  <c r="S77" i="14" s="1"/>
  <c r="Q77" i="20"/>
  <c r="Q92" i="14"/>
  <c r="S92" i="14" s="1"/>
  <c r="Q92" i="20"/>
  <c r="Q60" i="14"/>
  <c r="S60" i="14" s="1"/>
  <c r="Q60" i="20"/>
  <c r="Q66" i="14"/>
  <c r="S66" i="14" s="1"/>
  <c r="Q66" i="20"/>
  <c r="Q91" i="14"/>
  <c r="S91" i="14" s="1"/>
  <c r="Q91" i="20"/>
  <c r="Q65" i="14"/>
  <c r="S65" i="14" s="1"/>
  <c r="Q65" i="20"/>
  <c r="M65" i="20"/>
  <c r="D24" i="20"/>
  <c r="Q104" i="14"/>
  <c r="Q104" i="20"/>
  <c r="Q80" i="14"/>
  <c r="S80" i="14" s="1"/>
  <c r="Q80" i="20"/>
  <c r="Q103" i="14"/>
  <c r="Q103" i="20"/>
  <c r="Q115" i="14"/>
  <c r="Q115" i="20"/>
  <c r="Q110" i="14"/>
  <c r="Q110" i="20"/>
  <c r="Q58" i="14"/>
  <c r="S58" i="14" s="1"/>
  <c r="Q58" i="20"/>
  <c r="R109" i="14"/>
  <c r="R109" i="20"/>
  <c r="Q101" i="14"/>
  <c r="Q101" i="20"/>
  <c r="Q106" i="14"/>
  <c r="Q106" i="20"/>
  <c r="Q82" i="14"/>
  <c r="S82" i="14" s="1"/>
  <c r="Q82" i="20"/>
  <c r="R105" i="14"/>
  <c r="R105" i="20"/>
  <c r="Q89" i="14"/>
  <c r="S89" i="14" s="1"/>
  <c r="Q89" i="20"/>
  <c r="Q71" i="14"/>
  <c r="S71" i="14" s="1"/>
  <c r="Q71" i="20"/>
  <c r="Q78" i="14"/>
  <c r="S78" i="14" s="1"/>
  <c r="Q78" i="20"/>
  <c r="Q54" i="14"/>
  <c r="S54" i="14" s="1"/>
  <c r="Q54" i="20"/>
  <c r="R114" i="14"/>
  <c r="R114" i="20"/>
  <c r="R117" i="14"/>
  <c r="R117" i="20"/>
  <c r="R112" i="14"/>
  <c r="R112" i="20"/>
  <c r="R111" i="14"/>
  <c r="R111" i="20"/>
  <c r="Q63" i="14"/>
  <c r="S63" i="14" s="1"/>
  <c r="Q63" i="20"/>
  <c r="R115" i="14"/>
  <c r="R115" i="20"/>
  <c r="Q70" i="14"/>
  <c r="S70" i="14" s="1"/>
  <c r="Q70" i="20"/>
  <c r="Q61" i="14"/>
  <c r="S61" i="14" s="1"/>
  <c r="Q61" i="20"/>
  <c r="Q100" i="14"/>
  <c r="Q100" i="20"/>
  <c r="Q68" i="14"/>
  <c r="S68" i="14" s="1"/>
  <c r="Q68" i="20"/>
  <c r="Q75" i="14"/>
  <c r="S75" i="14" s="1"/>
  <c r="Q75" i="20"/>
  <c r="R113" i="14"/>
  <c r="R113" i="20"/>
  <c r="R118" i="14"/>
  <c r="R118" i="20"/>
  <c r="Q74" i="14"/>
  <c r="S74" i="14" s="1"/>
  <c r="Q74" i="20"/>
  <c r="Q72" i="14"/>
  <c r="S72" i="14" s="1"/>
  <c r="Q72" i="20"/>
  <c r="Q114" i="14"/>
  <c r="Q114" i="20"/>
  <c r="H112" i="20"/>
  <c r="J112" i="20" s="1"/>
  <c r="I98" i="14"/>
  <c r="M98" i="20"/>
  <c r="Q64" i="14"/>
  <c r="S64" i="14" s="1"/>
  <c r="Q64" i="20"/>
  <c r="Q87" i="14"/>
  <c r="S87" i="14" s="1"/>
  <c r="Q87" i="20"/>
  <c r="Q94" i="14"/>
  <c r="S94" i="14" s="1"/>
  <c r="Q94" i="20"/>
  <c r="Q85" i="14"/>
  <c r="S85" i="14" s="1"/>
  <c r="Q85" i="20"/>
  <c r="R106" i="14"/>
  <c r="R106" i="20"/>
  <c r="Q99" i="14"/>
  <c r="Q99" i="20"/>
  <c r="Q113" i="14"/>
  <c r="Q113" i="20"/>
  <c r="Q73" i="14"/>
  <c r="S73" i="14" s="1"/>
  <c r="Q73" i="20"/>
  <c r="Q69" i="14"/>
  <c r="S69" i="14" s="1"/>
  <c r="Q69" i="20"/>
  <c r="R100" i="14"/>
  <c r="R100" i="20"/>
  <c r="Q97" i="14"/>
  <c r="S97" i="14" s="1"/>
  <c r="Q97" i="20"/>
  <c r="Q116" i="14"/>
  <c r="Q116" i="20"/>
  <c r="Q117" i="14"/>
  <c r="Q117" i="20"/>
  <c r="Q112" i="14"/>
  <c r="Q112" i="20"/>
  <c r="Q88" i="14"/>
  <c r="S88" i="14" s="1"/>
  <c r="Q88" i="20"/>
  <c r="Q111" i="14"/>
  <c r="Q111" i="20"/>
  <c r="R102" i="14"/>
  <c r="R102" i="20"/>
  <c r="Q109" i="14"/>
  <c r="Q109" i="20"/>
  <c r="Q108" i="14"/>
  <c r="Q108" i="20"/>
  <c r="Q76" i="14"/>
  <c r="S76" i="14" s="1"/>
  <c r="Q76" i="20"/>
  <c r="R99" i="14"/>
  <c r="R99" i="20"/>
  <c r="Q59" i="14"/>
  <c r="S59" i="14" s="1"/>
  <c r="Q59" i="20"/>
  <c r="D117" i="14"/>
  <c r="D117" i="20"/>
  <c r="N118" i="14"/>
  <c r="N118" i="20"/>
  <c r="H117" i="14"/>
  <c r="H117" i="20"/>
  <c r="K118" i="14"/>
  <c r="K118" i="20"/>
  <c r="M118" i="14"/>
  <c r="M118" i="20"/>
  <c r="C117" i="14"/>
  <c r="C117" i="20"/>
  <c r="D118" i="14"/>
  <c r="D118" i="20"/>
  <c r="C118" i="14"/>
  <c r="C118" i="20"/>
  <c r="F117" i="14"/>
  <c r="F117" i="20"/>
  <c r="M117" i="14"/>
  <c r="M117" i="20"/>
  <c r="H118" i="14"/>
  <c r="H118" i="20"/>
  <c r="N117" i="14"/>
  <c r="N117" i="20"/>
  <c r="K117" i="14"/>
  <c r="K117" i="20"/>
  <c r="F118" i="14"/>
  <c r="F118" i="20"/>
  <c r="I118" i="14"/>
  <c r="I118" i="20"/>
  <c r="I117" i="14"/>
  <c r="I117" i="20"/>
  <c r="F65" i="20"/>
  <c r="D64" i="20"/>
  <c r="E64" i="20" s="1"/>
  <c r="G64" i="20" s="1"/>
  <c r="M86" i="20"/>
  <c r="M99" i="14"/>
  <c r="L18" i="14"/>
  <c r="P18" i="14" s="1"/>
  <c r="C25" i="14"/>
  <c r="E25" i="14" s="1"/>
  <c r="D18" i="14"/>
  <c r="D106" i="14"/>
  <c r="E9" i="20"/>
  <c r="I96" i="20"/>
  <c r="J96" i="20" s="1"/>
  <c r="L96" i="20" s="1"/>
  <c r="C66" i="14"/>
  <c r="F70" i="20"/>
  <c r="F114" i="14"/>
  <c r="F95" i="14"/>
  <c r="C58" i="20"/>
  <c r="F55" i="20"/>
  <c r="F57" i="20"/>
  <c r="D104" i="20"/>
  <c r="E104" i="20" s="1"/>
  <c r="D66" i="14"/>
  <c r="C80" i="20"/>
  <c r="C88" i="20"/>
  <c r="F72" i="20"/>
  <c r="F47" i="14"/>
  <c r="M79" i="14"/>
  <c r="D100" i="14"/>
  <c r="N98" i="14"/>
  <c r="C84" i="14"/>
  <c r="E84" i="14" s="1"/>
  <c r="E100" i="20"/>
  <c r="D9" i="14"/>
  <c r="F66" i="14"/>
  <c r="D114" i="14"/>
  <c r="F48" i="14"/>
  <c r="E114" i="20"/>
  <c r="G114" i="20" s="1"/>
  <c r="M88" i="14"/>
  <c r="N114" i="20"/>
  <c r="D112" i="14"/>
  <c r="M70" i="20"/>
  <c r="L33" i="14"/>
  <c r="P33" i="14" s="1"/>
  <c r="D10" i="20"/>
  <c r="E10" i="20" s="1"/>
  <c r="G10" i="20" s="1"/>
  <c r="C36" i="14"/>
  <c r="K56" i="14"/>
  <c r="C114" i="14"/>
  <c r="K92" i="14"/>
  <c r="C10" i="14"/>
  <c r="E10" i="14" s="1"/>
  <c r="H78" i="20"/>
  <c r="J78" i="20" s="1"/>
  <c r="L78" i="20" s="1"/>
  <c r="I95" i="20"/>
  <c r="J95" i="20" s="1"/>
  <c r="F56" i="14"/>
  <c r="N90" i="20"/>
  <c r="L42" i="14"/>
  <c r="L47" i="14"/>
  <c r="P47" i="14" s="1"/>
  <c r="L24" i="14"/>
  <c r="E106" i="20"/>
  <c r="C24" i="20"/>
  <c r="L32" i="14"/>
  <c r="I114" i="14"/>
  <c r="E24" i="14"/>
  <c r="H98" i="20"/>
  <c r="C57" i="14"/>
  <c r="F18" i="14"/>
  <c r="C106" i="14"/>
  <c r="M64" i="20"/>
  <c r="D65" i="20"/>
  <c r="E65" i="20" s="1"/>
  <c r="K96" i="14"/>
  <c r="F98" i="20"/>
  <c r="K98" i="14"/>
  <c r="H71" i="20"/>
  <c r="E88" i="14"/>
  <c r="K54" i="14"/>
  <c r="C65" i="14"/>
  <c r="M95" i="14"/>
  <c r="D93" i="20"/>
  <c r="M63" i="20"/>
  <c r="D21" i="20"/>
  <c r="E21" i="20" s="1"/>
  <c r="G21" i="20" s="1"/>
  <c r="M92" i="20"/>
  <c r="D107" i="14"/>
  <c r="M55" i="20"/>
  <c r="C100" i="14"/>
  <c r="H86" i="20"/>
  <c r="D69" i="14"/>
  <c r="J50" i="14"/>
  <c r="L50" i="14" s="1"/>
  <c r="P50" i="14" s="1"/>
  <c r="C46" i="20"/>
  <c r="E46" i="20" s="1"/>
  <c r="K64" i="14"/>
  <c r="N83" i="20"/>
  <c r="D14" i="20"/>
  <c r="F17" i="14"/>
  <c r="D98" i="20"/>
  <c r="E98" i="20" s="1"/>
  <c r="M54" i="20"/>
  <c r="M109" i="20"/>
  <c r="F103" i="20"/>
  <c r="M87" i="14"/>
  <c r="C21" i="14"/>
  <c r="E47" i="20"/>
  <c r="G47" i="20" s="1"/>
  <c r="J106" i="20"/>
  <c r="L106" i="20" s="1"/>
  <c r="P106" i="20" s="1"/>
  <c r="K80" i="14"/>
  <c r="D31" i="14"/>
  <c r="D72" i="14"/>
  <c r="J65" i="14"/>
  <c r="D87" i="20"/>
  <c r="N106" i="14"/>
  <c r="F28" i="14"/>
  <c r="D16" i="14"/>
  <c r="K95" i="20"/>
  <c r="M83" i="14"/>
  <c r="M96" i="20"/>
  <c r="D47" i="14"/>
  <c r="N86" i="14"/>
  <c r="I116" i="14"/>
  <c r="E31" i="20"/>
  <c r="G31" i="20" s="1"/>
  <c r="C95" i="14"/>
  <c r="F24" i="20"/>
  <c r="M75" i="20"/>
  <c r="M67" i="20"/>
  <c r="M80" i="20"/>
  <c r="E28" i="20"/>
  <c r="G28" i="20" s="1"/>
  <c r="N96" i="14"/>
  <c r="C50" i="20"/>
  <c r="M112" i="14"/>
  <c r="M74" i="14"/>
  <c r="C42" i="20"/>
  <c r="E42" i="20" s="1"/>
  <c r="C63" i="14"/>
  <c r="F73" i="20"/>
  <c r="C28" i="14"/>
  <c r="I106" i="14"/>
  <c r="F46" i="20"/>
  <c r="D46" i="14"/>
  <c r="C18" i="14"/>
  <c r="D42" i="14"/>
  <c r="C96" i="20"/>
  <c r="E18" i="20"/>
  <c r="G18" i="20" s="1"/>
  <c r="D103" i="20"/>
  <c r="D101" i="20"/>
  <c r="E101" i="20" s="1"/>
  <c r="H114" i="20"/>
  <c r="I71" i="20"/>
  <c r="C90" i="14"/>
  <c r="C32" i="20"/>
  <c r="E32" i="20" s="1"/>
  <c r="D50" i="20"/>
  <c r="F14" i="14"/>
  <c r="H106" i="14"/>
  <c r="I103" i="14"/>
  <c r="M106" i="14"/>
  <c r="D59" i="20"/>
  <c r="I80" i="20"/>
  <c r="J80" i="20" s="1"/>
  <c r="H104" i="14"/>
  <c r="L9" i="14"/>
  <c r="P9" i="14" s="1"/>
  <c r="D95" i="20"/>
  <c r="E95" i="20" s="1"/>
  <c r="M62" i="14"/>
  <c r="F113" i="20"/>
  <c r="F63" i="20"/>
  <c r="C98" i="14"/>
  <c r="M94" i="14"/>
  <c r="M114" i="20"/>
  <c r="F50" i="14"/>
  <c r="C112" i="20"/>
  <c r="E112" i="20" s="1"/>
  <c r="M104" i="14"/>
  <c r="M110" i="20"/>
  <c r="F42" i="20"/>
  <c r="M111" i="14"/>
  <c r="K78" i="14"/>
  <c r="M72" i="20"/>
  <c r="M59" i="20"/>
  <c r="J66" i="14"/>
  <c r="C59" i="20"/>
  <c r="F33" i="20"/>
  <c r="M78" i="20"/>
  <c r="F9" i="20"/>
  <c r="P25" i="14"/>
  <c r="F80" i="20"/>
  <c r="F54" i="14"/>
  <c r="F27" i="20"/>
  <c r="D88" i="20"/>
  <c r="N104" i="20"/>
  <c r="F88" i="20"/>
  <c r="K62" i="20"/>
  <c r="K88" i="20"/>
  <c r="F25" i="20"/>
  <c r="C55" i="14"/>
  <c r="N80" i="14"/>
  <c r="D40" i="20"/>
  <c r="I87" i="20"/>
  <c r="N88" i="14"/>
  <c r="H72" i="14"/>
  <c r="K63" i="14"/>
  <c r="F38" i="20"/>
  <c r="F39" i="20"/>
  <c r="H75" i="20"/>
  <c r="J75" i="20" s="1"/>
  <c r="C94" i="20"/>
  <c r="E94" i="20" s="1"/>
  <c r="C43" i="20"/>
  <c r="C64" i="14"/>
  <c r="K112" i="20"/>
  <c r="H103" i="20"/>
  <c r="J103" i="20" s="1"/>
  <c r="C104" i="14"/>
  <c r="D49" i="20"/>
  <c r="E49" i="20" s="1"/>
  <c r="G49" i="20" s="1"/>
  <c r="P38" i="14"/>
  <c r="F99" i="20"/>
  <c r="C47" i="14"/>
  <c r="I75" i="14"/>
  <c r="F59" i="14"/>
  <c r="D17" i="20"/>
  <c r="E59" i="14"/>
  <c r="E55" i="20"/>
  <c r="D96" i="20"/>
  <c r="K87" i="14"/>
  <c r="C38" i="20"/>
  <c r="E38" i="20" s="1"/>
  <c r="I78" i="14"/>
  <c r="F104" i="14"/>
  <c r="E96" i="14"/>
  <c r="I91" i="14"/>
  <c r="N99" i="20"/>
  <c r="F112" i="14"/>
  <c r="N87" i="20"/>
  <c r="F40" i="20"/>
  <c r="H110" i="20"/>
  <c r="D13" i="20"/>
  <c r="D67" i="20"/>
  <c r="C79" i="20"/>
  <c r="I70" i="20"/>
  <c r="H79" i="20"/>
  <c r="F87" i="14"/>
  <c r="K59" i="14"/>
  <c r="C14" i="20"/>
  <c r="C71" i="20"/>
  <c r="C103" i="20"/>
  <c r="K104" i="20"/>
  <c r="C17" i="20"/>
  <c r="H107" i="20"/>
  <c r="L31" i="14"/>
  <c r="P31" i="14" s="1"/>
  <c r="C72" i="20"/>
  <c r="E72" i="20" s="1"/>
  <c r="C39" i="14"/>
  <c r="F32" i="20"/>
  <c r="D80" i="20"/>
  <c r="I72" i="14"/>
  <c r="E17" i="14"/>
  <c r="D28" i="14"/>
  <c r="N103" i="20"/>
  <c r="K70" i="20"/>
  <c r="F20" i="14"/>
  <c r="E80" i="14"/>
  <c r="G80" i="14" s="1"/>
  <c r="D63" i="14"/>
  <c r="D63" i="20"/>
  <c r="E63" i="20" s="1"/>
  <c r="C48" i="20"/>
  <c r="C48" i="14"/>
  <c r="F116" i="14"/>
  <c r="N91" i="14"/>
  <c r="F21" i="14"/>
  <c r="C87" i="20"/>
  <c r="H116" i="20"/>
  <c r="J116" i="20" s="1"/>
  <c r="F30" i="20"/>
  <c r="D116" i="14"/>
  <c r="F91" i="20"/>
  <c r="D27" i="14"/>
  <c r="E87" i="14"/>
  <c r="C30" i="14"/>
  <c r="I94" i="20"/>
  <c r="H87" i="20"/>
  <c r="N70" i="14"/>
  <c r="E83" i="20"/>
  <c r="G83" i="20" s="1"/>
  <c r="D83" i="14"/>
  <c r="C75" i="14"/>
  <c r="C62" i="14"/>
  <c r="P21" i="14"/>
  <c r="J67" i="14"/>
  <c r="L28" i="14"/>
  <c r="F75" i="20"/>
  <c r="I107" i="14"/>
  <c r="P30" i="14"/>
  <c r="C27" i="20"/>
  <c r="E27" i="20" s="1"/>
  <c r="N77" i="20"/>
  <c r="E62" i="20"/>
  <c r="C9" i="14"/>
  <c r="F16" i="20"/>
  <c r="K91" i="14"/>
  <c r="F45" i="20"/>
  <c r="C83" i="14"/>
  <c r="C78" i="14"/>
  <c r="L54" i="13"/>
  <c r="D54" i="14"/>
  <c r="F94" i="20"/>
  <c r="D25" i="20"/>
  <c r="E25" i="20" s="1"/>
  <c r="K109" i="14"/>
  <c r="K67" i="20"/>
  <c r="C85" i="14"/>
  <c r="F78" i="20"/>
  <c r="H99" i="20"/>
  <c r="F8" i="20"/>
  <c r="E67" i="14"/>
  <c r="K110" i="20"/>
  <c r="C67" i="20"/>
  <c r="F110" i="14"/>
  <c r="C86" i="20"/>
  <c r="J54" i="14"/>
  <c r="L14" i="14"/>
  <c r="P14" i="14" s="1"/>
  <c r="I110" i="14"/>
  <c r="P46" i="14"/>
  <c r="D30" i="20"/>
  <c r="E30" i="20" s="1"/>
  <c r="C107" i="14"/>
  <c r="D94" i="14"/>
  <c r="H83" i="20"/>
  <c r="F67" i="14"/>
  <c r="E70" i="20"/>
  <c r="G24" i="13"/>
  <c r="H70" i="20"/>
  <c r="L16" i="14"/>
  <c r="D75" i="14"/>
  <c r="H91" i="20"/>
  <c r="J91" i="20" s="1"/>
  <c r="F62" i="14"/>
  <c r="N75" i="14"/>
  <c r="N107" i="14"/>
  <c r="D91" i="14"/>
  <c r="E91" i="14" s="1"/>
  <c r="E75" i="20"/>
  <c r="N69" i="14"/>
  <c r="F36" i="14"/>
  <c r="I99" i="20"/>
  <c r="D62" i="14"/>
  <c r="D110" i="20"/>
  <c r="E110" i="20" s="1"/>
  <c r="K60" i="20"/>
  <c r="D70" i="14"/>
  <c r="C23" i="20"/>
  <c r="C99" i="14"/>
  <c r="M101" i="20"/>
  <c r="J99" i="14"/>
  <c r="L99" i="14" s="1"/>
  <c r="N78" i="14"/>
  <c r="I83" i="14"/>
  <c r="T24" i="1"/>
  <c r="T24" i="13" s="1"/>
  <c r="K83" i="20"/>
  <c r="D20" i="14"/>
  <c r="U24" i="1"/>
  <c r="U24" i="13" s="1"/>
  <c r="C110" i="14"/>
  <c r="C101" i="14"/>
  <c r="F13" i="14"/>
  <c r="C54" i="20"/>
  <c r="E54" i="20" s="1"/>
  <c r="D38" i="14"/>
  <c r="P36" i="14"/>
  <c r="D78" i="20"/>
  <c r="E78" i="20" s="1"/>
  <c r="N110" i="14"/>
  <c r="U15" i="1"/>
  <c r="U15" i="13" s="1"/>
  <c r="T15" i="1"/>
  <c r="T15" i="13" s="1"/>
  <c r="U103" i="1"/>
  <c r="U103" i="13" s="1"/>
  <c r="T103" i="1"/>
  <c r="T103" i="13" s="1"/>
  <c r="T103" i="20" s="1"/>
  <c r="U16" i="1"/>
  <c r="U16" i="13" s="1"/>
  <c r="T16" i="1"/>
  <c r="T16" i="13" s="1"/>
  <c r="U14" i="1"/>
  <c r="U14" i="13" s="1"/>
  <c r="T14" i="1"/>
  <c r="T14" i="13" s="1"/>
  <c r="T46" i="1"/>
  <c r="T46" i="13" s="1"/>
  <c r="T78" i="1"/>
  <c r="T78" i="13" s="1"/>
  <c r="T78" i="20" s="1"/>
  <c r="T92" i="1"/>
  <c r="T92" i="13" s="1"/>
  <c r="T92" i="20" s="1"/>
  <c r="U104" i="1"/>
  <c r="U104" i="13" s="1"/>
  <c r="T50" i="1"/>
  <c r="T50" i="13" s="1"/>
  <c r="T107" i="1"/>
  <c r="T107" i="13" s="1"/>
  <c r="T107" i="20" s="1"/>
  <c r="U46" i="1"/>
  <c r="U46" i="13" s="1"/>
  <c r="U78" i="1"/>
  <c r="U78" i="13" s="1"/>
  <c r="U92" i="1"/>
  <c r="U92" i="13" s="1"/>
  <c r="T83" i="1"/>
  <c r="T83" i="13" s="1"/>
  <c r="T83" i="20" s="1"/>
  <c r="T86" i="1"/>
  <c r="T86" i="13" s="1"/>
  <c r="T86" i="20" s="1"/>
  <c r="U50" i="1"/>
  <c r="U50" i="13" s="1"/>
  <c r="U107" i="1"/>
  <c r="U107" i="13" s="1"/>
  <c r="U95" i="1"/>
  <c r="U95" i="13" s="1"/>
  <c r="T95" i="1"/>
  <c r="T95" i="13" s="1"/>
  <c r="T95" i="20" s="1"/>
  <c r="U32" i="1"/>
  <c r="U32" i="13" s="1"/>
  <c r="T32" i="1"/>
  <c r="T32" i="13" s="1"/>
  <c r="U118" i="1"/>
  <c r="U118" i="13" s="1"/>
  <c r="T118" i="1"/>
  <c r="T118" i="13" s="1"/>
  <c r="T118" i="20" s="1"/>
  <c r="U70" i="1"/>
  <c r="U70" i="13" s="1"/>
  <c r="U70" i="20" s="1"/>
  <c r="T70" i="1"/>
  <c r="T70" i="13" s="1"/>
  <c r="T70" i="20" s="1"/>
  <c r="T100" i="1"/>
  <c r="T100" i="13" s="1"/>
  <c r="T100" i="20" s="1"/>
  <c r="T113" i="1"/>
  <c r="T113" i="13" s="1"/>
  <c r="T113" i="20" s="1"/>
  <c r="T74" i="1"/>
  <c r="T74" i="13" s="1"/>
  <c r="T74" i="20" s="1"/>
  <c r="U83" i="1"/>
  <c r="U83" i="13" s="1"/>
  <c r="U86" i="1"/>
  <c r="U86" i="13" s="1"/>
  <c r="T61" i="1"/>
  <c r="T61" i="13" s="1"/>
  <c r="T91" i="1"/>
  <c r="T91" i="13" s="1"/>
  <c r="T91" i="20" s="1"/>
  <c r="U13" i="1"/>
  <c r="U13" i="13" s="1"/>
  <c r="T13" i="1"/>
  <c r="T13" i="13" s="1"/>
  <c r="U100" i="1"/>
  <c r="U100" i="13" s="1"/>
  <c r="U113" i="1"/>
  <c r="U113" i="13" s="1"/>
  <c r="U74" i="1"/>
  <c r="U74" i="13" s="1"/>
  <c r="T106" i="1"/>
  <c r="T106" i="13" s="1"/>
  <c r="T106" i="20" s="1"/>
  <c r="U61" i="1"/>
  <c r="U61" i="13" s="1"/>
  <c r="U91" i="1"/>
  <c r="U91" i="13" s="1"/>
  <c r="U28" i="1"/>
  <c r="U28" i="13" s="1"/>
  <c r="T28" i="1"/>
  <c r="T28" i="13" s="1"/>
  <c r="U40" i="1"/>
  <c r="U40" i="13" s="1"/>
  <c r="T40" i="1"/>
  <c r="T40" i="13" s="1"/>
  <c r="G21" i="13"/>
  <c r="U21" i="1"/>
  <c r="U21" i="13" s="1"/>
  <c r="T21" i="1"/>
  <c r="T21" i="13" s="1"/>
  <c r="C70" i="14"/>
  <c r="T64" i="1"/>
  <c r="T64" i="13" s="1"/>
  <c r="T105" i="1"/>
  <c r="T105" i="13" s="1"/>
  <c r="T105" i="20" s="1"/>
  <c r="T110" i="1"/>
  <c r="T110" i="13" s="1"/>
  <c r="T110" i="20" s="1"/>
  <c r="U106" i="1"/>
  <c r="U106" i="13" s="1"/>
  <c r="T109" i="1"/>
  <c r="T109" i="13" s="1"/>
  <c r="T109" i="20" s="1"/>
  <c r="T68" i="1"/>
  <c r="T68" i="13" s="1"/>
  <c r="G70" i="13"/>
  <c r="U54" i="1"/>
  <c r="U54" i="13" s="1"/>
  <c r="T54" i="1"/>
  <c r="T54" i="13" s="1"/>
  <c r="U64" i="1"/>
  <c r="U64" i="13" s="1"/>
  <c r="U105" i="1"/>
  <c r="U105" i="13" s="1"/>
  <c r="U110" i="1"/>
  <c r="U110" i="13" s="1"/>
  <c r="T56" i="1"/>
  <c r="T56" i="13" s="1"/>
  <c r="T112" i="1"/>
  <c r="T112" i="13" s="1"/>
  <c r="T112" i="20" s="1"/>
  <c r="T99" i="1"/>
  <c r="T99" i="13" s="1"/>
  <c r="T99" i="20" s="1"/>
  <c r="U109" i="1"/>
  <c r="U109" i="13" s="1"/>
  <c r="U68" i="1"/>
  <c r="U68" i="13" s="1"/>
  <c r="U18" i="1"/>
  <c r="U18" i="13" s="1"/>
  <c r="T18" i="1"/>
  <c r="T18" i="13" s="1"/>
  <c r="U65" i="1"/>
  <c r="U65" i="13" s="1"/>
  <c r="T65" i="1"/>
  <c r="T65" i="13" s="1"/>
  <c r="U25" i="1"/>
  <c r="U25" i="13" s="1"/>
  <c r="T25" i="1"/>
  <c r="T25" i="13" s="1"/>
  <c r="U90" i="1"/>
  <c r="U90" i="13" s="1"/>
  <c r="T90" i="1"/>
  <c r="T90" i="13" s="1"/>
  <c r="T90" i="20" s="1"/>
  <c r="U49" i="1"/>
  <c r="U49" i="13" s="1"/>
  <c r="T49" i="1"/>
  <c r="T49" i="13" s="1"/>
  <c r="U38" i="1"/>
  <c r="U38" i="13" s="1"/>
  <c r="T38" i="1"/>
  <c r="T38" i="13" s="1"/>
  <c r="T69" i="1"/>
  <c r="T69" i="13" s="1"/>
  <c r="T69" i="20" s="1"/>
  <c r="T62" i="1"/>
  <c r="T62" i="13" s="1"/>
  <c r="T85" i="1"/>
  <c r="T85" i="13" s="1"/>
  <c r="T85" i="20" s="1"/>
  <c r="U56" i="1"/>
  <c r="U56" i="13" s="1"/>
  <c r="U112" i="1"/>
  <c r="U112" i="13" s="1"/>
  <c r="U99" i="1"/>
  <c r="U99" i="13" s="1"/>
  <c r="U23" i="1"/>
  <c r="U23" i="13" s="1"/>
  <c r="T23" i="1"/>
  <c r="T23" i="13" s="1"/>
  <c r="U75" i="1"/>
  <c r="U75" i="13" s="1"/>
  <c r="T75" i="1"/>
  <c r="T75" i="13" s="1"/>
  <c r="T75" i="20" s="1"/>
  <c r="U59" i="1"/>
  <c r="U59" i="13" s="1"/>
  <c r="T59" i="1"/>
  <c r="T59" i="13" s="1"/>
  <c r="U57" i="1"/>
  <c r="U57" i="13" s="1"/>
  <c r="T57" i="1"/>
  <c r="T57" i="13" s="1"/>
  <c r="U42" i="1"/>
  <c r="U42" i="13" s="1"/>
  <c r="T42" i="1"/>
  <c r="T42" i="13" s="1"/>
  <c r="U69" i="1"/>
  <c r="U69" i="13" s="1"/>
  <c r="U69" i="20" s="1"/>
  <c r="U62" i="1"/>
  <c r="U62" i="13" s="1"/>
  <c r="U85" i="1"/>
  <c r="U85" i="13" s="1"/>
  <c r="T104" i="1"/>
  <c r="T104" i="13" s="1"/>
  <c r="T104" i="20" s="1"/>
  <c r="K107" i="20"/>
  <c r="M84" i="14"/>
  <c r="D108" i="20"/>
  <c r="E108" i="20" s="1"/>
  <c r="G108" i="20" s="1"/>
  <c r="K94" i="20"/>
  <c r="J59" i="14"/>
  <c r="K75" i="14"/>
  <c r="F76" i="14"/>
  <c r="C13" i="20"/>
  <c r="C91" i="20"/>
  <c r="E91" i="20" s="1"/>
  <c r="F83" i="14"/>
  <c r="K99" i="20"/>
  <c r="C52" i="20"/>
  <c r="N93" i="14"/>
  <c r="C73" i="14"/>
  <c r="N100" i="14"/>
  <c r="F69" i="14"/>
  <c r="D37" i="14"/>
  <c r="F11" i="14"/>
  <c r="F107" i="20"/>
  <c r="C60" i="14"/>
  <c r="K85" i="20"/>
  <c r="K76" i="20"/>
  <c r="J57" i="14"/>
  <c r="I92" i="14"/>
  <c r="K69" i="20"/>
  <c r="C109" i="20"/>
  <c r="J60" i="14"/>
  <c r="D45" i="20"/>
  <c r="C44" i="20"/>
  <c r="E44" i="20" s="1"/>
  <c r="G44" i="20" s="1"/>
  <c r="H76" i="14"/>
  <c r="M85" i="20"/>
  <c r="I84" i="20"/>
  <c r="D85" i="14"/>
  <c r="I69" i="20"/>
  <c r="M93" i="20"/>
  <c r="C77" i="14"/>
  <c r="C19" i="20"/>
  <c r="I100" i="14"/>
  <c r="M53" i="20"/>
  <c r="F109" i="20"/>
  <c r="H85" i="20"/>
  <c r="L26" i="14"/>
  <c r="C108" i="14"/>
  <c r="N108" i="20"/>
  <c r="D61" i="20"/>
  <c r="M57" i="14"/>
  <c r="F77" i="20"/>
  <c r="L45" i="14"/>
  <c r="K53" i="14"/>
  <c r="I76" i="20"/>
  <c r="M68" i="14"/>
  <c r="D52" i="20"/>
  <c r="M69" i="14"/>
  <c r="F84" i="14"/>
  <c r="F15" i="20"/>
  <c r="D76" i="14"/>
  <c r="C53" i="14"/>
  <c r="L44" i="14"/>
  <c r="D29" i="14"/>
  <c r="C26" i="14"/>
  <c r="N113" i="14"/>
  <c r="N101" i="14"/>
  <c r="H109" i="20"/>
  <c r="F26" i="20"/>
  <c r="M116" i="14"/>
  <c r="K100" i="14"/>
  <c r="E53" i="20"/>
  <c r="F93" i="20"/>
  <c r="M76" i="14"/>
  <c r="E113" i="20"/>
  <c r="F37" i="20"/>
  <c r="F101" i="20"/>
  <c r="D33" i="14"/>
  <c r="C69" i="20"/>
  <c r="E69" i="20" s="1"/>
  <c r="L12" i="14"/>
  <c r="P12" i="14" s="1"/>
  <c r="L61" i="14"/>
  <c r="H113" i="14"/>
  <c r="K77" i="14"/>
  <c r="M60" i="20"/>
  <c r="L11" i="14"/>
  <c r="K61" i="20"/>
  <c r="D84" i="20"/>
  <c r="E84" i="20" s="1"/>
  <c r="G84" i="20" s="1"/>
  <c r="C15" i="20"/>
  <c r="E15" i="20" s="1"/>
  <c r="F100" i="20"/>
  <c r="M77" i="20"/>
  <c r="C49" i="14"/>
  <c r="I93" i="14"/>
  <c r="I108" i="20"/>
  <c r="J108" i="20" s="1"/>
  <c r="F60" i="20"/>
  <c r="D113" i="14"/>
  <c r="I77" i="20"/>
  <c r="K68" i="20"/>
  <c r="D57" i="20"/>
  <c r="E57" i="20" s="1"/>
  <c r="H69" i="20"/>
  <c r="H108" i="14"/>
  <c r="D19" i="20"/>
  <c r="D11" i="14"/>
  <c r="F52" i="14"/>
  <c r="H93" i="20"/>
  <c r="J93" i="20" s="1"/>
  <c r="N109" i="20"/>
  <c r="C33" i="20"/>
  <c r="E33" i="20" s="1"/>
  <c r="J84" i="14"/>
  <c r="K101" i="20"/>
  <c r="L49" i="14"/>
  <c r="P49" i="14" s="1"/>
  <c r="F19" i="20"/>
  <c r="F61" i="20"/>
  <c r="C37" i="14"/>
  <c r="E37" i="20"/>
  <c r="D44" i="14"/>
  <c r="H84" i="20"/>
  <c r="N84" i="20"/>
  <c r="F44" i="14"/>
  <c r="I113" i="14"/>
  <c r="D77" i="20"/>
  <c r="E77" i="20" s="1"/>
  <c r="N97" i="14"/>
  <c r="F68" i="14"/>
  <c r="E85" i="20"/>
  <c r="K84" i="20"/>
  <c r="I101" i="20"/>
  <c r="M73" i="20"/>
  <c r="L29" i="14"/>
  <c r="D53" i="14"/>
  <c r="C113" i="14"/>
  <c r="G54" i="13"/>
  <c r="G117" i="13"/>
  <c r="G79" i="13"/>
  <c r="G80" i="13"/>
  <c r="G25" i="13"/>
  <c r="G88" i="13"/>
  <c r="G42" i="13"/>
  <c r="G38" i="13"/>
  <c r="G49" i="13"/>
  <c r="G16" i="13"/>
  <c r="G95" i="13"/>
  <c r="G118" i="13"/>
  <c r="G57" i="13"/>
  <c r="K73" i="14"/>
  <c r="H77" i="20"/>
  <c r="F29" i="20"/>
  <c r="C76" i="20"/>
  <c r="E76" i="20" s="1"/>
  <c r="C76" i="14"/>
  <c r="G14" i="13"/>
  <c r="C11" i="20"/>
  <c r="E11" i="20" s="1"/>
  <c r="G11" i="20" s="1"/>
  <c r="C11" i="14"/>
  <c r="D12" i="14"/>
  <c r="C45" i="14"/>
  <c r="C45" i="20"/>
  <c r="F53" i="20"/>
  <c r="F53" i="14"/>
  <c r="J68" i="14"/>
  <c r="L68" i="14" s="1"/>
  <c r="M61" i="20"/>
  <c r="J92" i="20"/>
  <c r="H100" i="20"/>
  <c r="J100" i="20" s="1"/>
  <c r="F85" i="14"/>
  <c r="N85" i="20"/>
  <c r="I85" i="14"/>
  <c r="C29" i="20"/>
  <c r="E29" i="20" s="1"/>
  <c r="M113" i="20"/>
  <c r="K113" i="20"/>
  <c r="K113" i="14"/>
  <c r="D60" i="14"/>
  <c r="D60" i="20"/>
  <c r="E60" i="20" s="1"/>
  <c r="E109" i="14"/>
  <c r="C68" i="14"/>
  <c r="J53" i="14"/>
  <c r="I109" i="14"/>
  <c r="J109" i="14" s="1"/>
  <c r="K108" i="14"/>
  <c r="D92" i="20"/>
  <c r="N76" i="20"/>
  <c r="M108" i="14"/>
  <c r="D26" i="20"/>
  <c r="E26" i="20" s="1"/>
  <c r="D26" i="14"/>
  <c r="F12" i="20"/>
  <c r="F12" i="14"/>
  <c r="K57" i="14"/>
  <c r="K57" i="20"/>
  <c r="D68" i="20"/>
  <c r="E68" i="20" s="1"/>
  <c r="G68" i="20" s="1"/>
  <c r="E19" i="14"/>
  <c r="H92" i="14"/>
  <c r="H73" i="14"/>
  <c r="H73" i="20"/>
  <c r="C61" i="20"/>
  <c r="C61" i="14"/>
  <c r="C12" i="14"/>
  <c r="C12" i="20"/>
  <c r="E12" i="20" s="1"/>
  <c r="C93" i="14"/>
  <c r="C93" i="20"/>
  <c r="D36" i="14"/>
  <c r="D36" i="20"/>
  <c r="E36" i="20" s="1"/>
  <c r="F49" i="14"/>
  <c r="C92" i="20"/>
  <c r="D109" i="20"/>
  <c r="N73" i="14"/>
  <c r="H101" i="20"/>
  <c r="K93" i="14"/>
  <c r="I73" i="14"/>
  <c r="I73" i="20"/>
  <c r="P48" i="14"/>
  <c r="G40" i="13"/>
  <c r="P72" i="1"/>
  <c r="P72" i="13" s="1"/>
  <c r="G13" i="13"/>
  <c r="M100" i="14"/>
  <c r="P63" i="1"/>
  <c r="P63" i="13" s="1"/>
  <c r="L63" i="13"/>
  <c r="P88" i="1"/>
  <c r="P88" i="13" s="1"/>
  <c r="P108" i="1"/>
  <c r="P108" i="13" s="1"/>
  <c r="G28" i="13"/>
  <c r="P80" i="1"/>
  <c r="P80" i="13" s="1"/>
  <c r="L116" i="13"/>
  <c r="P116" i="1"/>
  <c r="P116" i="13" s="1"/>
  <c r="G32" i="13"/>
  <c r="P79" i="1"/>
  <c r="P79" i="13" s="1"/>
  <c r="P81" i="1"/>
  <c r="P81" i="13" s="1"/>
  <c r="G59" i="13"/>
  <c r="P94" i="1"/>
  <c r="P94" i="13" s="1"/>
  <c r="P98" i="1"/>
  <c r="P98" i="13" s="1"/>
  <c r="P111" i="1"/>
  <c r="P111" i="13" s="1"/>
  <c r="P84" i="1"/>
  <c r="P84" i="13" s="1"/>
  <c r="L117" i="13"/>
  <c r="P117" i="1"/>
  <c r="P97" i="1"/>
  <c r="P97" i="13" s="1"/>
  <c r="M107" i="14"/>
  <c r="M107" i="20"/>
  <c r="N74" i="14"/>
  <c r="L111" i="13"/>
  <c r="L81" i="13"/>
  <c r="L108" i="13"/>
  <c r="J104" i="20"/>
  <c r="L79" i="13"/>
  <c r="L80" i="13"/>
  <c r="L98" i="13"/>
  <c r="I74" i="20"/>
  <c r="L88" i="13"/>
  <c r="L100" i="13"/>
  <c r="L99" i="13"/>
  <c r="L112" i="13"/>
  <c r="L107" i="13"/>
  <c r="J95" i="14"/>
  <c r="L94" i="13"/>
  <c r="L97" i="13"/>
  <c r="L84" i="13"/>
  <c r="L74" i="13"/>
  <c r="H74" i="14"/>
  <c r="L78" i="13"/>
  <c r="G103" i="13"/>
  <c r="G90" i="13"/>
  <c r="G75" i="13"/>
  <c r="L95" i="13"/>
  <c r="L83" i="13"/>
  <c r="L57" i="13"/>
  <c r="L91" i="13"/>
  <c r="L92" i="13"/>
  <c r="L109" i="13"/>
  <c r="E66" i="20"/>
  <c r="D43" i="20"/>
  <c r="D115" i="14"/>
  <c r="H97" i="20"/>
  <c r="L15" i="14"/>
  <c r="F23" i="14"/>
  <c r="F111" i="14"/>
  <c r="P39" i="14"/>
  <c r="D15" i="14"/>
  <c r="J97" i="14"/>
  <c r="D51" i="20"/>
  <c r="D51" i="14"/>
  <c r="F35" i="14"/>
  <c r="F35" i="20"/>
  <c r="D74" i="14"/>
  <c r="D74" i="20"/>
  <c r="N105" i="20"/>
  <c r="N105" i="14"/>
  <c r="F97" i="14"/>
  <c r="F97" i="20"/>
  <c r="I81" i="14"/>
  <c r="I81" i="20"/>
  <c r="C111" i="14"/>
  <c r="C111" i="20"/>
  <c r="D89" i="14"/>
  <c r="D89" i="20"/>
  <c r="N111" i="20"/>
  <c r="N111" i="14"/>
  <c r="J51" i="14"/>
  <c r="L35" i="14"/>
  <c r="F22" i="14"/>
  <c r="F22" i="20"/>
  <c r="I105" i="14"/>
  <c r="I105" i="20"/>
  <c r="K89" i="20"/>
  <c r="K89" i="14"/>
  <c r="N81" i="14"/>
  <c r="N81" i="20"/>
  <c r="M105" i="14"/>
  <c r="M105" i="20"/>
  <c r="D81" i="20"/>
  <c r="D81" i="14"/>
  <c r="C105" i="20"/>
  <c r="C105" i="14"/>
  <c r="K105" i="20"/>
  <c r="K105" i="14"/>
  <c r="F89" i="20"/>
  <c r="F89" i="14"/>
  <c r="K81" i="20"/>
  <c r="K81" i="14"/>
  <c r="M81" i="14"/>
  <c r="M81" i="20"/>
  <c r="D111" i="14"/>
  <c r="D111" i="20"/>
  <c r="E43" i="14"/>
  <c r="L43" i="14"/>
  <c r="D35" i="14"/>
  <c r="D35" i="20"/>
  <c r="F58" i="14"/>
  <c r="F58" i="20"/>
  <c r="H105" i="20"/>
  <c r="H105" i="14"/>
  <c r="C89" i="20"/>
  <c r="C89" i="14"/>
  <c r="I89" i="14"/>
  <c r="I89" i="20"/>
  <c r="F81" i="20"/>
  <c r="F81" i="14"/>
  <c r="C51" i="20"/>
  <c r="C51" i="14"/>
  <c r="K58" i="14"/>
  <c r="K58" i="20"/>
  <c r="I97" i="20"/>
  <c r="E13" i="14"/>
  <c r="F43" i="20"/>
  <c r="F43" i="14"/>
  <c r="L22" i="14"/>
  <c r="D58" i="20"/>
  <c r="D58" i="14"/>
  <c r="D105" i="14"/>
  <c r="D105" i="20"/>
  <c r="M97" i="20"/>
  <c r="M97" i="14"/>
  <c r="N89" i="20"/>
  <c r="N89" i="14"/>
  <c r="M89" i="14"/>
  <c r="M89" i="20"/>
  <c r="H111" i="20"/>
  <c r="H111" i="14"/>
  <c r="K111" i="20"/>
  <c r="C35" i="14"/>
  <c r="C35" i="20"/>
  <c r="F74" i="20"/>
  <c r="F74" i="14"/>
  <c r="H81" i="14"/>
  <c r="H81" i="20"/>
  <c r="K74" i="14"/>
  <c r="K74" i="20"/>
  <c r="H89" i="20"/>
  <c r="H89" i="14"/>
  <c r="F51" i="20"/>
  <c r="F51" i="14"/>
  <c r="C22" i="20"/>
  <c r="C22" i="14"/>
  <c r="D22" i="20"/>
  <c r="D22" i="14"/>
  <c r="C74" i="14"/>
  <c r="C74" i="20"/>
  <c r="P13" i="14"/>
  <c r="P10" i="14"/>
  <c r="E92" i="14"/>
  <c r="F105" i="20"/>
  <c r="F105" i="14"/>
  <c r="K97" i="20"/>
  <c r="K97" i="14"/>
  <c r="D97" i="20"/>
  <c r="D97" i="14"/>
  <c r="C81" i="14"/>
  <c r="C81" i="20"/>
  <c r="I111" i="14"/>
  <c r="I111" i="20"/>
  <c r="J70" i="14"/>
  <c r="E73" i="20"/>
  <c r="L62" i="14"/>
  <c r="P17" i="14"/>
  <c r="E40" i="14"/>
  <c r="E14" i="14"/>
  <c r="E52" i="14"/>
  <c r="E50" i="14"/>
  <c r="I102" i="14"/>
  <c r="I102" i="20"/>
  <c r="K86" i="14"/>
  <c r="K86" i="20"/>
  <c r="I79" i="14"/>
  <c r="I79" i="20"/>
  <c r="N71" i="14"/>
  <c r="N71" i="20"/>
  <c r="C115" i="14"/>
  <c r="C115" i="20"/>
  <c r="E115" i="20" s="1"/>
  <c r="C34" i="14"/>
  <c r="C34" i="20"/>
  <c r="D41" i="14"/>
  <c r="D41" i="20"/>
  <c r="L41" i="14"/>
  <c r="D48" i="20"/>
  <c r="D48" i="14"/>
  <c r="H115" i="20"/>
  <c r="H115" i="14"/>
  <c r="D102" i="14"/>
  <c r="D102" i="20"/>
  <c r="F86" i="14"/>
  <c r="F86" i="20"/>
  <c r="N79" i="20"/>
  <c r="N79" i="14"/>
  <c r="N115" i="14"/>
  <c r="N115" i="20"/>
  <c r="K115" i="20"/>
  <c r="K115" i="14"/>
  <c r="L23" i="14"/>
  <c r="P40" i="14"/>
  <c r="M115" i="14"/>
  <c r="M115" i="20"/>
  <c r="C102" i="14"/>
  <c r="C102" i="20"/>
  <c r="K79" i="20"/>
  <c r="K79" i="14"/>
  <c r="F71" i="20"/>
  <c r="F71" i="14"/>
  <c r="M71" i="14"/>
  <c r="M71" i="20"/>
  <c r="I115" i="20"/>
  <c r="I115" i="14"/>
  <c r="D34" i="20"/>
  <c r="D34" i="14"/>
  <c r="C8" i="14"/>
  <c r="C8" i="20"/>
  <c r="L55" i="14"/>
  <c r="C116" i="14"/>
  <c r="C116" i="20"/>
  <c r="E116" i="20" s="1"/>
  <c r="K102" i="14"/>
  <c r="K102" i="20"/>
  <c r="H102" i="20"/>
  <c r="H102" i="14"/>
  <c r="D71" i="14"/>
  <c r="D71" i="20"/>
  <c r="F34" i="20"/>
  <c r="F34" i="14"/>
  <c r="K116" i="20"/>
  <c r="K116" i="14"/>
  <c r="M102" i="14"/>
  <c r="M102" i="20"/>
  <c r="F102" i="20"/>
  <c r="F102" i="14"/>
  <c r="F79" i="14"/>
  <c r="F79" i="20"/>
  <c r="D56" i="20"/>
  <c r="D56" i="14"/>
  <c r="N94" i="20"/>
  <c r="N94" i="14"/>
  <c r="I86" i="14"/>
  <c r="I86" i="20"/>
  <c r="D79" i="14"/>
  <c r="D79" i="20"/>
  <c r="J56" i="14"/>
  <c r="C56" i="14"/>
  <c r="C56" i="20"/>
  <c r="K8" i="14"/>
  <c r="C16" i="20"/>
  <c r="E16" i="20" s="1"/>
  <c r="C16" i="14"/>
  <c r="E32" i="14"/>
  <c r="F41" i="20"/>
  <c r="F41" i="14"/>
  <c r="N102" i="20"/>
  <c r="N102" i="14"/>
  <c r="H94" i="20"/>
  <c r="H94" i="14"/>
  <c r="D86" i="14"/>
  <c r="D86" i="20"/>
  <c r="K71" i="20"/>
  <c r="K71" i="14"/>
  <c r="M56" i="14"/>
  <c r="M56" i="20"/>
  <c r="F115" i="14"/>
  <c r="F115" i="20"/>
  <c r="D8" i="14"/>
  <c r="D8" i="20"/>
  <c r="D23" i="20"/>
  <c r="D23" i="14"/>
  <c r="C41" i="14"/>
  <c r="C41" i="20"/>
  <c r="G23" i="13"/>
  <c r="F82" i="14"/>
  <c r="F82" i="20"/>
  <c r="G65" i="13"/>
  <c r="C97" i="14"/>
  <c r="C97" i="20"/>
  <c r="G18" i="13"/>
  <c r="L52" i="14"/>
  <c r="G15" i="13"/>
  <c r="N82" i="14"/>
  <c r="N82" i="20"/>
  <c r="C20" i="14"/>
  <c r="C20" i="20"/>
  <c r="E20" i="20" s="1"/>
  <c r="F90" i="14"/>
  <c r="F90" i="20"/>
  <c r="M82" i="20"/>
  <c r="M82" i="14"/>
  <c r="L20" i="14"/>
  <c r="L50" i="13"/>
  <c r="L105" i="13"/>
  <c r="D82" i="14"/>
  <c r="D82" i="20"/>
  <c r="I82" i="20"/>
  <c r="I82" i="14"/>
  <c r="P19" i="14"/>
  <c r="P37" i="14"/>
  <c r="K90" i="20"/>
  <c r="K90" i="14"/>
  <c r="K82" i="20"/>
  <c r="K82" i="14"/>
  <c r="K27" i="14"/>
  <c r="L64" i="13"/>
  <c r="D90" i="20"/>
  <c r="E90" i="20" s="1"/>
  <c r="D90" i="14"/>
  <c r="C82" i="14"/>
  <c r="C82" i="20"/>
  <c r="L69" i="13"/>
  <c r="H90" i="20"/>
  <c r="H90" i="14"/>
  <c r="E103" i="14"/>
  <c r="P34" i="14"/>
  <c r="J85" i="20" l="1"/>
  <c r="J90" i="20"/>
  <c r="L91" i="20"/>
  <c r="J96" i="14"/>
  <c r="J71" i="14"/>
  <c r="L100" i="20"/>
  <c r="P100" i="20" s="1"/>
  <c r="J87" i="14"/>
  <c r="J114" i="20"/>
  <c r="J83" i="20"/>
  <c r="L83" i="20" s="1"/>
  <c r="P83" i="20" s="1"/>
  <c r="J74" i="20"/>
  <c r="L74" i="20" s="1"/>
  <c r="P74" i="20" s="1"/>
  <c r="L108" i="20"/>
  <c r="P108" i="20" s="1"/>
  <c r="J110" i="20"/>
  <c r="L110" i="20" s="1"/>
  <c r="P110" i="20" s="1"/>
  <c r="J98" i="20"/>
  <c r="L98" i="20" s="1"/>
  <c r="P98" i="20" s="1"/>
  <c r="L93" i="20"/>
  <c r="P93" i="20" s="1"/>
  <c r="J109" i="20"/>
  <c r="L109" i="20" s="1"/>
  <c r="P109" i="20" s="1"/>
  <c r="J98" i="14"/>
  <c r="L98" i="14" s="1"/>
  <c r="P98" i="14" s="1"/>
  <c r="L75" i="20"/>
  <c r="P75" i="20" s="1"/>
  <c r="G76" i="20"/>
  <c r="J101" i="14"/>
  <c r="L101" i="14" s="1"/>
  <c r="P101" i="14" s="1"/>
  <c r="J69" i="14"/>
  <c r="L103" i="20"/>
  <c r="L80" i="20"/>
  <c r="P80" i="20" s="1"/>
  <c r="G69" i="20"/>
  <c r="J76" i="20"/>
  <c r="L76" i="20" s="1"/>
  <c r="P76" i="20" s="1"/>
  <c r="J82" i="20"/>
  <c r="G85" i="20"/>
  <c r="J91" i="14"/>
  <c r="L91" i="14" s="1"/>
  <c r="P91" i="14" s="1"/>
  <c r="L92" i="20"/>
  <c r="P92" i="20" s="1"/>
  <c r="J107" i="20"/>
  <c r="L107" i="20" s="1"/>
  <c r="P107" i="20" s="1"/>
  <c r="G112" i="20"/>
  <c r="U86" i="20"/>
  <c r="U95" i="20"/>
  <c r="U83" i="20"/>
  <c r="U107" i="20"/>
  <c r="U109" i="20"/>
  <c r="U106" i="20"/>
  <c r="U91" i="20"/>
  <c r="U75" i="20"/>
  <c r="U74" i="20"/>
  <c r="U92" i="20"/>
  <c r="U104" i="20"/>
  <c r="U85" i="20"/>
  <c r="U90" i="20"/>
  <c r="U110" i="20"/>
  <c r="U113" i="20"/>
  <c r="U78" i="20"/>
  <c r="U99" i="20"/>
  <c r="U105" i="20"/>
  <c r="U100" i="20"/>
  <c r="U103" i="20"/>
  <c r="U112" i="20"/>
  <c r="U118" i="20"/>
  <c r="P91" i="20"/>
  <c r="U117" i="1"/>
  <c r="U117" i="13" s="1"/>
  <c r="P117" i="13"/>
  <c r="L72" i="20"/>
  <c r="P72" i="20" s="1"/>
  <c r="P103" i="20"/>
  <c r="P96" i="20"/>
  <c r="P78" i="20"/>
  <c r="L114" i="20"/>
  <c r="P114" i="20" s="1"/>
  <c r="G10" i="14"/>
  <c r="T10" i="14" s="1"/>
  <c r="S102" i="14"/>
  <c r="S114" i="14"/>
  <c r="S105" i="14"/>
  <c r="S118" i="14"/>
  <c r="S111" i="14"/>
  <c r="S109" i="14"/>
  <c r="S108" i="14"/>
  <c r="S112" i="14"/>
  <c r="J118" i="14"/>
  <c r="L118" i="14" s="1"/>
  <c r="P118" i="14" s="1"/>
  <c r="S113" i="14"/>
  <c r="S107" i="14"/>
  <c r="S115" i="14"/>
  <c r="S110" i="14"/>
  <c r="S101" i="14"/>
  <c r="S103" i="14"/>
  <c r="E24" i="20"/>
  <c r="G24" i="20" s="1"/>
  <c r="J117" i="14"/>
  <c r="L117" i="14" s="1"/>
  <c r="P117" i="14" s="1"/>
  <c r="S117" i="14"/>
  <c r="S106" i="14"/>
  <c r="E117" i="14"/>
  <c r="G117" i="14" s="1"/>
  <c r="S116" i="14"/>
  <c r="S100" i="14"/>
  <c r="E40" i="20"/>
  <c r="G40" i="20" s="1"/>
  <c r="S104" i="14"/>
  <c r="E118" i="14"/>
  <c r="G118" i="14" s="1"/>
  <c r="S99" i="14"/>
  <c r="G65" i="20"/>
  <c r="E117" i="20"/>
  <c r="G117" i="20" s="1"/>
  <c r="E58" i="20"/>
  <c r="G58" i="20" s="1"/>
  <c r="E118" i="20"/>
  <c r="G118" i="20" s="1"/>
  <c r="J117" i="20"/>
  <c r="L117" i="20" s="1"/>
  <c r="P117" i="20" s="1"/>
  <c r="J118" i="20"/>
  <c r="L118" i="20" s="1"/>
  <c r="P118" i="20" s="1"/>
  <c r="E79" i="20"/>
  <c r="E93" i="20"/>
  <c r="E88" i="20"/>
  <c r="E80" i="20"/>
  <c r="G80" i="20" s="1"/>
  <c r="G57" i="20"/>
  <c r="G9" i="20"/>
  <c r="E112" i="14"/>
  <c r="G112" i="14" s="1"/>
  <c r="E87" i="20"/>
  <c r="G87" i="20" s="1"/>
  <c r="E66" i="14"/>
  <c r="G66" i="14" s="1"/>
  <c r="E18" i="14"/>
  <c r="G18" i="14" s="1"/>
  <c r="E114" i="14"/>
  <c r="G114" i="14" s="1"/>
  <c r="P24" i="14"/>
  <c r="E59" i="20"/>
  <c r="G73" i="20"/>
  <c r="P42" i="14"/>
  <c r="P32" i="14"/>
  <c r="E100" i="14"/>
  <c r="G100" i="14" s="1"/>
  <c r="G24" i="14"/>
  <c r="L65" i="14"/>
  <c r="E98" i="14"/>
  <c r="G88" i="14"/>
  <c r="J114" i="14"/>
  <c r="E106" i="14"/>
  <c r="E95" i="14"/>
  <c r="E64" i="14"/>
  <c r="G96" i="14"/>
  <c r="E104" i="14"/>
  <c r="G106" i="20"/>
  <c r="E50" i="20"/>
  <c r="G50" i="20" s="1"/>
  <c r="L64" i="14"/>
  <c r="G95" i="20"/>
  <c r="E57" i="14"/>
  <c r="G57" i="14" s="1"/>
  <c r="E46" i="14"/>
  <c r="G46" i="14" s="1"/>
  <c r="L88" i="20"/>
  <c r="P88" i="20" s="1"/>
  <c r="E65" i="14"/>
  <c r="J71" i="20"/>
  <c r="L71" i="20" s="1"/>
  <c r="P71" i="20" s="1"/>
  <c r="E48" i="20"/>
  <c r="G48" i="20" s="1"/>
  <c r="E78" i="14"/>
  <c r="E39" i="14"/>
  <c r="G39" i="14" s="1"/>
  <c r="E83" i="14"/>
  <c r="E42" i="14"/>
  <c r="G42" i="14" s="1"/>
  <c r="E14" i="20"/>
  <c r="G14" i="20" s="1"/>
  <c r="L104" i="20"/>
  <c r="P104" i="20" s="1"/>
  <c r="L63" i="14"/>
  <c r="E72" i="14"/>
  <c r="L60" i="14"/>
  <c r="E99" i="14"/>
  <c r="J104" i="14"/>
  <c r="L104" i="14" s="1"/>
  <c r="G98" i="20"/>
  <c r="E30" i="14"/>
  <c r="G30" i="14" s="1"/>
  <c r="L54" i="14"/>
  <c r="P26" i="14"/>
  <c r="J86" i="20"/>
  <c r="L86" i="20" s="1"/>
  <c r="P86" i="20" s="1"/>
  <c r="L66" i="14"/>
  <c r="J107" i="14"/>
  <c r="E31" i="14"/>
  <c r="E71" i="20"/>
  <c r="E63" i="14"/>
  <c r="J94" i="20"/>
  <c r="J116" i="14"/>
  <c r="E96" i="20"/>
  <c r="G17" i="14"/>
  <c r="E69" i="14"/>
  <c r="G42" i="20"/>
  <c r="J79" i="20"/>
  <c r="G50" i="14"/>
  <c r="E17" i="20"/>
  <c r="E103" i="20"/>
  <c r="E21" i="14"/>
  <c r="J72" i="14"/>
  <c r="L72" i="14" s="1"/>
  <c r="L95" i="20"/>
  <c r="P95" i="20" s="1"/>
  <c r="E54" i="14"/>
  <c r="E27" i="14"/>
  <c r="J103" i="14"/>
  <c r="J83" i="14"/>
  <c r="L83" i="14" s="1"/>
  <c r="P83" i="14" s="1"/>
  <c r="E47" i="14"/>
  <c r="J106" i="14"/>
  <c r="G55" i="20"/>
  <c r="G16" i="20"/>
  <c r="G32" i="20"/>
  <c r="J70" i="20"/>
  <c r="G59" i="14"/>
  <c r="E55" i="14"/>
  <c r="E43" i="20"/>
  <c r="E101" i="14"/>
  <c r="E86" i="20"/>
  <c r="G86" i="20" s="1"/>
  <c r="G94" i="20"/>
  <c r="G78" i="20"/>
  <c r="J87" i="20"/>
  <c r="L87" i="20" s="1"/>
  <c r="P87" i="20" s="1"/>
  <c r="E67" i="20"/>
  <c r="G67" i="20" s="1"/>
  <c r="G39" i="20"/>
  <c r="J75" i="14"/>
  <c r="G27" i="20"/>
  <c r="G25" i="20"/>
  <c r="G38" i="20"/>
  <c r="E9" i="14"/>
  <c r="J78" i="14"/>
  <c r="E75" i="14"/>
  <c r="G75" i="14" s="1"/>
  <c r="P28" i="14"/>
  <c r="G99" i="20"/>
  <c r="G87" i="14"/>
  <c r="E13" i="20"/>
  <c r="G100" i="20"/>
  <c r="E28" i="14"/>
  <c r="G63" i="20"/>
  <c r="G72" i="20"/>
  <c r="G70" i="20"/>
  <c r="E23" i="20"/>
  <c r="G23" i="20" s="1"/>
  <c r="L85" i="20"/>
  <c r="P85" i="20" s="1"/>
  <c r="G113" i="20"/>
  <c r="L67" i="14"/>
  <c r="G62" i="20"/>
  <c r="E94" i="14"/>
  <c r="E107" i="14"/>
  <c r="J99" i="20"/>
  <c r="L99" i="20" s="1"/>
  <c r="P99" i="20" s="1"/>
  <c r="L112" i="20"/>
  <c r="P112" i="20" s="1"/>
  <c r="E38" i="14"/>
  <c r="J108" i="14"/>
  <c r="L108" i="14" s="1"/>
  <c r="J110" i="14"/>
  <c r="L110" i="14" s="1"/>
  <c r="P110" i="14" s="1"/>
  <c r="G67" i="14"/>
  <c r="E73" i="14"/>
  <c r="G73" i="14" s="1"/>
  <c r="P16" i="14"/>
  <c r="G30" i="20"/>
  <c r="G109" i="14"/>
  <c r="G110" i="20"/>
  <c r="G75" i="20"/>
  <c r="E45" i="20"/>
  <c r="E19" i="20"/>
  <c r="G19" i="20" s="1"/>
  <c r="G26" i="20"/>
  <c r="E36" i="14"/>
  <c r="G91" i="14"/>
  <c r="J69" i="20"/>
  <c r="L69" i="20" s="1"/>
  <c r="P69" i="20" s="1"/>
  <c r="G91" i="20"/>
  <c r="J85" i="14"/>
  <c r="L85" i="14" s="1"/>
  <c r="L84" i="14"/>
  <c r="E62" i="14"/>
  <c r="P44" i="14"/>
  <c r="J100" i="14"/>
  <c r="L100" i="14" s="1"/>
  <c r="J76" i="14"/>
  <c r="P11" i="14"/>
  <c r="L59" i="14"/>
  <c r="E110" i="14"/>
  <c r="G54" i="20"/>
  <c r="E109" i="20"/>
  <c r="G109" i="20" s="1"/>
  <c r="G33" i="20"/>
  <c r="G107" i="20"/>
  <c r="G53" i="20"/>
  <c r="E70" i="14"/>
  <c r="G70" i="14" s="1"/>
  <c r="U97" i="1"/>
  <c r="U97" i="13" s="1"/>
  <c r="T97" i="1"/>
  <c r="T97" i="13" s="1"/>
  <c r="T97" i="20" s="1"/>
  <c r="U111" i="1"/>
  <c r="U111" i="13" s="1"/>
  <c r="T111" i="1"/>
  <c r="T111" i="13" s="1"/>
  <c r="T111" i="20" s="1"/>
  <c r="U72" i="1"/>
  <c r="U72" i="13" s="1"/>
  <c r="U72" i="20" s="1"/>
  <c r="T72" i="1"/>
  <c r="T72" i="13" s="1"/>
  <c r="T72" i="20" s="1"/>
  <c r="U88" i="1"/>
  <c r="U88" i="13" s="1"/>
  <c r="U84" i="1"/>
  <c r="U84" i="13" s="1"/>
  <c r="T84" i="1"/>
  <c r="T84" i="13" s="1"/>
  <c r="T84" i="20" s="1"/>
  <c r="T79" i="1"/>
  <c r="T79" i="13" s="1"/>
  <c r="T79" i="20" s="1"/>
  <c r="T80" i="1"/>
  <c r="T80" i="13" s="1"/>
  <c r="T80" i="20" s="1"/>
  <c r="U98" i="1"/>
  <c r="U98" i="13" s="1"/>
  <c r="T98" i="1"/>
  <c r="T98" i="13" s="1"/>
  <c r="T98" i="20" s="1"/>
  <c r="U79" i="1"/>
  <c r="U79" i="13" s="1"/>
  <c r="U80" i="1"/>
  <c r="U80" i="13" s="1"/>
  <c r="T117" i="1"/>
  <c r="T117" i="13" s="1"/>
  <c r="T117" i="20" s="1"/>
  <c r="U94" i="1"/>
  <c r="U94" i="13" s="1"/>
  <c r="T94" i="1"/>
  <c r="T94" i="13" s="1"/>
  <c r="T94" i="20" s="1"/>
  <c r="U63" i="1"/>
  <c r="U63" i="13" s="1"/>
  <c r="T63" i="1"/>
  <c r="T63" i="13" s="1"/>
  <c r="E37" i="14"/>
  <c r="U108" i="1"/>
  <c r="U108" i="13" s="1"/>
  <c r="T108" i="1"/>
  <c r="T108" i="13" s="1"/>
  <c r="T108" i="20" s="1"/>
  <c r="T81" i="1"/>
  <c r="T81" i="13" s="1"/>
  <c r="T81" i="20" s="1"/>
  <c r="U81" i="1"/>
  <c r="U81" i="13" s="1"/>
  <c r="U116" i="1"/>
  <c r="U116" i="13" s="1"/>
  <c r="T116" i="1"/>
  <c r="T116" i="13" s="1"/>
  <c r="T116" i="20" s="1"/>
  <c r="T88" i="1"/>
  <c r="T88" i="13" s="1"/>
  <c r="T88" i="20" s="1"/>
  <c r="E29" i="14"/>
  <c r="E52" i="20"/>
  <c r="G52" i="20" s="1"/>
  <c r="E77" i="14"/>
  <c r="J93" i="14"/>
  <c r="P29" i="14"/>
  <c r="J84" i="20"/>
  <c r="E61" i="20"/>
  <c r="G61" i="20" s="1"/>
  <c r="E26" i="14"/>
  <c r="G26" i="14" s="1"/>
  <c r="P61" i="14"/>
  <c r="E85" i="14"/>
  <c r="G85" i="14" s="1"/>
  <c r="E76" i="14"/>
  <c r="E33" i="14"/>
  <c r="G33" i="14" s="1"/>
  <c r="P45" i="14"/>
  <c r="G66" i="20"/>
  <c r="L77" i="14"/>
  <c r="P77" i="14" s="1"/>
  <c r="E108" i="14"/>
  <c r="G108" i="14" s="1"/>
  <c r="L53" i="14"/>
  <c r="P53" i="14" s="1"/>
  <c r="G15" i="20"/>
  <c r="G77" i="20"/>
  <c r="J77" i="20"/>
  <c r="L77" i="20" s="1"/>
  <c r="P77" i="20" s="1"/>
  <c r="J113" i="14"/>
  <c r="L113" i="14" s="1"/>
  <c r="E92" i="20"/>
  <c r="G92" i="20" s="1"/>
  <c r="L113" i="20"/>
  <c r="P113" i="20" s="1"/>
  <c r="E49" i="14"/>
  <c r="G49" i="14" s="1"/>
  <c r="G37" i="20"/>
  <c r="G19" i="14"/>
  <c r="E11" i="14"/>
  <c r="G11" i="14" s="1"/>
  <c r="E113" i="14"/>
  <c r="J92" i="14"/>
  <c r="L92" i="14" s="1"/>
  <c r="E60" i="14"/>
  <c r="J101" i="20"/>
  <c r="L101" i="20" s="1"/>
  <c r="P101" i="20" s="1"/>
  <c r="E53" i="14"/>
  <c r="E44" i="14"/>
  <c r="G29" i="20"/>
  <c r="G60" i="20"/>
  <c r="L57" i="14"/>
  <c r="G36" i="20"/>
  <c r="E61" i="14"/>
  <c r="E68" i="14"/>
  <c r="J73" i="20"/>
  <c r="L73" i="20" s="1"/>
  <c r="P73" i="20" s="1"/>
  <c r="E12" i="14"/>
  <c r="E93" i="14"/>
  <c r="J73" i="14"/>
  <c r="E45" i="14"/>
  <c r="G12" i="20"/>
  <c r="E51" i="20"/>
  <c r="E35" i="20"/>
  <c r="J102" i="20"/>
  <c r="L102" i="20" s="1"/>
  <c r="P102" i="20" s="1"/>
  <c r="J89" i="20"/>
  <c r="L89" i="20" s="1"/>
  <c r="P89" i="20" s="1"/>
  <c r="L95" i="14"/>
  <c r="J74" i="14"/>
  <c r="L74" i="14" s="1"/>
  <c r="G104" i="20"/>
  <c r="J97" i="20"/>
  <c r="L97" i="20" s="1"/>
  <c r="P97" i="20" s="1"/>
  <c r="G46" i="20"/>
  <c r="E34" i="20"/>
  <c r="G34" i="20" s="1"/>
  <c r="E115" i="14"/>
  <c r="G115" i="14" s="1"/>
  <c r="J111" i="20"/>
  <c r="L111" i="20" s="1"/>
  <c r="P111" i="20" s="1"/>
  <c r="J105" i="20"/>
  <c r="L105" i="20" s="1"/>
  <c r="P105" i="20" s="1"/>
  <c r="P15" i="14"/>
  <c r="L58" i="14"/>
  <c r="L96" i="14"/>
  <c r="P96" i="14" s="1"/>
  <c r="L97" i="14"/>
  <c r="E15" i="14"/>
  <c r="G13" i="14"/>
  <c r="G43" i="14"/>
  <c r="L51" i="14"/>
  <c r="P51" i="14" s="1"/>
  <c r="G92" i="14"/>
  <c r="E81" i="20"/>
  <c r="G81" i="20" s="1"/>
  <c r="E22" i="20"/>
  <c r="G22" i="20" s="1"/>
  <c r="E97" i="20"/>
  <c r="G97" i="20" s="1"/>
  <c r="E41" i="20"/>
  <c r="J81" i="20"/>
  <c r="L81" i="20" s="1"/>
  <c r="P81" i="20" s="1"/>
  <c r="E89" i="20"/>
  <c r="G89" i="20" s="1"/>
  <c r="E51" i="14"/>
  <c r="J105" i="14"/>
  <c r="E81" i="14"/>
  <c r="E35" i="14"/>
  <c r="E58" i="14"/>
  <c r="E111" i="20"/>
  <c r="E74" i="20"/>
  <c r="J111" i="14"/>
  <c r="P35" i="14"/>
  <c r="E111" i="14"/>
  <c r="E74" i="14"/>
  <c r="J81" i="14"/>
  <c r="E105" i="14"/>
  <c r="E22" i="14"/>
  <c r="P43" i="14"/>
  <c r="J89" i="14"/>
  <c r="P22" i="14"/>
  <c r="E89" i="14"/>
  <c r="E105" i="20"/>
  <c r="P62" i="14"/>
  <c r="L87" i="14"/>
  <c r="L70" i="14"/>
  <c r="L112" i="14"/>
  <c r="E56" i="20"/>
  <c r="G56" i="20" s="1"/>
  <c r="G14" i="14"/>
  <c r="G25" i="14"/>
  <c r="P99" i="14"/>
  <c r="G101" i="20"/>
  <c r="L88" i="14"/>
  <c r="G52" i="14"/>
  <c r="G40" i="14"/>
  <c r="G115" i="20"/>
  <c r="P23" i="14"/>
  <c r="J115" i="14"/>
  <c r="E23" i="14"/>
  <c r="G32" i="14"/>
  <c r="E56" i="14"/>
  <c r="J115" i="20"/>
  <c r="L115" i="20" s="1"/>
  <c r="P115" i="20" s="1"/>
  <c r="J79" i="14"/>
  <c r="E71" i="14"/>
  <c r="E48" i="14"/>
  <c r="L90" i="20"/>
  <c r="P90" i="20" s="1"/>
  <c r="G116" i="20"/>
  <c r="E102" i="20"/>
  <c r="P41" i="14"/>
  <c r="E16" i="14"/>
  <c r="L8" i="14"/>
  <c r="E79" i="14"/>
  <c r="E116" i="14"/>
  <c r="E8" i="20"/>
  <c r="E102" i="14"/>
  <c r="E34" i="14"/>
  <c r="L56" i="14"/>
  <c r="E41" i="14"/>
  <c r="E86" i="14"/>
  <c r="L116" i="20"/>
  <c r="P116" i="20" s="1"/>
  <c r="J102" i="14"/>
  <c r="E8" i="14"/>
  <c r="L71" i="14"/>
  <c r="J94" i="14"/>
  <c r="J86" i="14"/>
  <c r="L69" i="14"/>
  <c r="P55" i="14"/>
  <c r="E20" i="14"/>
  <c r="G90" i="20"/>
  <c r="E90" i="14"/>
  <c r="P68" i="14"/>
  <c r="G84" i="14"/>
  <c r="J82" i="14"/>
  <c r="E97" i="14"/>
  <c r="G103" i="14"/>
  <c r="J90" i="14"/>
  <c r="E82" i="20"/>
  <c r="L82" i="20"/>
  <c r="P82" i="20" s="1"/>
  <c r="L109" i="14"/>
  <c r="E82" i="14"/>
  <c r="P20" i="14"/>
  <c r="L80" i="14"/>
  <c r="L27" i="14"/>
  <c r="G20" i="20"/>
  <c r="P52" i="14"/>
  <c r="U88" i="20" l="1"/>
  <c r="U117" i="20"/>
  <c r="U94" i="20"/>
  <c r="U80" i="20"/>
  <c r="U111" i="20"/>
  <c r="U116" i="20"/>
  <c r="U79" i="20"/>
  <c r="U81" i="20"/>
  <c r="U97" i="20"/>
  <c r="U84" i="20"/>
  <c r="U98" i="20"/>
  <c r="U108" i="20"/>
  <c r="U10" i="14"/>
  <c r="U117" i="14"/>
  <c r="T117" i="14"/>
  <c r="T118" i="14"/>
  <c r="U118" i="14"/>
  <c r="G79" i="20"/>
  <c r="G93" i="20"/>
  <c r="G88" i="20"/>
  <c r="L79" i="20"/>
  <c r="P79" i="20" s="1"/>
  <c r="G59" i="20"/>
  <c r="G63" i="14"/>
  <c r="G104" i="14"/>
  <c r="U14" i="14"/>
  <c r="T14" i="14"/>
  <c r="T11" i="14"/>
  <c r="U11" i="14"/>
  <c r="U24" i="14"/>
  <c r="T24" i="14"/>
  <c r="T91" i="14"/>
  <c r="U91" i="14"/>
  <c r="U46" i="14"/>
  <c r="T46" i="14"/>
  <c r="U39" i="14"/>
  <c r="T39" i="14"/>
  <c r="T52" i="14"/>
  <c r="U52" i="14"/>
  <c r="T13" i="14"/>
  <c r="U13" i="14"/>
  <c r="U19" i="14"/>
  <c r="T19" i="14"/>
  <c r="T50" i="14"/>
  <c r="U50" i="14"/>
  <c r="U17" i="14"/>
  <c r="T17" i="14"/>
  <c r="T96" i="14"/>
  <c r="U96" i="14"/>
  <c r="T18" i="14"/>
  <c r="U18" i="14"/>
  <c r="U30" i="14"/>
  <c r="T30" i="14"/>
  <c r="U32" i="14"/>
  <c r="T32" i="14"/>
  <c r="U40" i="14"/>
  <c r="T40" i="14"/>
  <c r="U25" i="14"/>
  <c r="T25" i="14"/>
  <c r="U49" i="14"/>
  <c r="T49" i="14"/>
  <c r="U33" i="14"/>
  <c r="T33" i="14"/>
  <c r="T42" i="14"/>
  <c r="U42" i="14"/>
  <c r="T43" i="14"/>
  <c r="U43" i="14"/>
  <c r="T26" i="14"/>
  <c r="U26" i="14"/>
  <c r="G64" i="14"/>
  <c r="G83" i="14"/>
  <c r="G27" i="14"/>
  <c r="P63" i="14"/>
  <c r="P65" i="14"/>
  <c r="P64" i="14"/>
  <c r="G65" i="14"/>
  <c r="G98" i="14"/>
  <c r="L103" i="14"/>
  <c r="G106" i="14"/>
  <c r="G69" i="14"/>
  <c r="G95" i="14"/>
  <c r="G78" i="14"/>
  <c r="L114" i="14"/>
  <c r="P60" i="14"/>
  <c r="L106" i="14"/>
  <c r="P106" i="14" s="1"/>
  <c r="P85" i="14"/>
  <c r="L107" i="14"/>
  <c r="G54" i="14"/>
  <c r="L116" i="14"/>
  <c r="P116" i="14" s="1"/>
  <c r="G17" i="20"/>
  <c r="P54" i="14"/>
  <c r="G72" i="14"/>
  <c r="G103" i="20"/>
  <c r="G31" i="14"/>
  <c r="G99" i="14"/>
  <c r="G28" i="14"/>
  <c r="G21" i="14"/>
  <c r="P66" i="14"/>
  <c r="G96" i="20"/>
  <c r="G71" i="20"/>
  <c r="G43" i="20"/>
  <c r="L94" i="20"/>
  <c r="P94" i="20" s="1"/>
  <c r="L75" i="14"/>
  <c r="P75" i="14" s="1"/>
  <c r="T75" i="14" s="1"/>
  <c r="L78" i="14"/>
  <c r="P78" i="14" s="1"/>
  <c r="L70" i="20"/>
  <c r="P70" i="20" s="1"/>
  <c r="G47" i="14"/>
  <c r="G101" i="14"/>
  <c r="G107" i="14"/>
  <c r="G9" i="14"/>
  <c r="G94" i="14"/>
  <c r="P67" i="14"/>
  <c r="G37" i="14"/>
  <c r="G36" i="14"/>
  <c r="G55" i="14"/>
  <c r="G13" i="20"/>
  <c r="G60" i="14"/>
  <c r="G110" i="14"/>
  <c r="P84" i="14"/>
  <c r="G38" i="14"/>
  <c r="G45" i="20"/>
  <c r="G77" i="14"/>
  <c r="L76" i="14"/>
  <c r="P76" i="14" s="1"/>
  <c r="G62" i="14"/>
  <c r="L93" i="14"/>
  <c r="P59" i="14"/>
  <c r="U59" i="14" s="1"/>
  <c r="L84" i="20"/>
  <c r="P84" i="20" s="1"/>
  <c r="G113" i="14"/>
  <c r="G29" i="14"/>
  <c r="G76" i="14"/>
  <c r="G51" i="20"/>
  <c r="G44" i="14"/>
  <c r="G53" i="14"/>
  <c r="G61" i="14"/>
  <c r="L73" i="14"/>
  <c r="G12" i="14"/>
  <c r="P57" i="14"/>
  <c r="T57" i="14" s="1"/>
  <c r="G93" i="14"/>
  <c r="G45" i="14"/>
  <c r="G68" i="14"/>
  <c r="G35" i="20"/>
  <c r="P95" i="14"/>
  <c r="P97" i="14"/>
  <c r="G41" i="20"/>
  <c r="P58" i="14"/>
  <c r="G15" i="14"/>
  <c r="G16" i="14"/>
  <c r="G81" i="14"/>
  <c r="G22" i="14"/>
  <c r="G105" i="14"/>
  <c r="L81" i="14"/>
  <c r="G58" i="14"/>
  <c r="G105" i="20"/>
  <c r="L111" i="14"/>
  <c r="G51" i="14"/>
  <c r="G89" i="14"/>
  <c r="G111" i="14"/>
  <c r="G35" i="14"/>
  <c r="L89" i="14"/>
  <c r="G74" i="14"/>
  <c r="L105" i="14"/>
  <c r="G74" i="20"/>
  <c r="G111" i="20"/>
  <c r="P113" i="14"/>
  <c r="P88" i="14"/>
  <c r="T88" i="14" s="1"/>
  <c r="P72" i="14"/>
  <c r="P70" i="14"/>
  <c r="T70" i="14" s="1"/>
  <c r="P87" i="14"/>
  <c r="T87" i="14" s="1"/>
  <c r="P100" i="14"/>
  <c r="T100" i="14" s="1"/>
  <c r="P112" i="14"/>
  <c r="T112" i="14" s="1"/>
  <c r="P74" i="14"/>
  <c r="P104" i="14"/>
  <c r="G86" i="14"/>
  <c r="G48" i="14"/>
  <c r="G23" i="14"/>
  <c r="L79" i="14"/>
  <c r="L86" i="14"/>
  <c r="G8" i="14"/>
  <c r="P56" i="14"/>
  <c r="G102" i="14"/>
  <c r="G102" i="20"/>
  <c r="P71" i="14"/>
  <c r="L102" i="14"/>
  <c r="G56" i="14"/>
  <c r="G79" i="14"/>
  <c r="G71" i="14"/>
  <c r="L115" i="14"/>
  <c r="G34" i="14"/>
  <c r="G8" i="20"/>
  <c r="G41" i="14"/>
  <c r="G116" i="14"/>
  <c r="P8" i="14"/>
  <c r="P69" i="14"/>
  <c r="L94" i="14"/>
  <c r="P108" i="14"/>
  <c r="U108" i="14" s="1"/>
  <c r="G82" i="14"/>
  <c r="G97" i="14"/>
  <c r="L82" i="14"/>
  <c r="L90" i="14"/>
  <c r="P109" i="14"/>
  <c r="U109" i="14" s="1"/>
  <c r="G90" i="14"/>
  <c r="G20" i="14"/>
  <c r="P27" i="14"/>
  <c r="P80" i="14"/>
  <c r="G82" i="20"/>
  <c r="P92" i="14"/>
  <c r="U92" i="14" s="1"/>
  <c r="T63" i="14" l="1"/>
  <c r="T104" i="14"/>
  <c r="P103" i="14"/>
  <c r="U103" i="14" s="1"/>
  <c r="T59" i="14"/>
  <c r="U112" i="14"/>
  <c r="T85" i="14"/>
  <c r="U23" i="14"/>
  <c r="T23" i="14"/>
  <c r="U22" i="14"/>
  <c r="T22" i="14"/>
  <c r="T15" i="14"/>
  <c r="U15" i="14"/>
  <c r="T12" i="14"/>
  <c r="U12" i="14"/>
  <c r="U77" i="14"/>
  <c r="T77" i="14"/>
  <c r="U110" i="14"/>
  <c r="T110" i="14"/>
  <c r="U87" i="14"/>
  <c r="U57" i="14"/>
  <c r="U75" i="14"/>
  <c r="T68" i="14"/>
  <c r="U68" i="14"/>
  <c r="T20" i="14"/>
  <c r="U20" i="14"/>
  <c r="T116" i="14"/>
  <c r="U116" i="14"/>
  <c r="U8" i="14"/>
  <c r="T8" i="14"/>
  <c r="U35" i="14"/>
  <c r="T35" i="14"/>
  <c r="U51" i="14"/>
  <c r="T51" i="14"/>
  <c r="T36" i="14"/>
  <c r="U36" i="14"/>
  <c r="U9" i="14"/>
  <c r="T9" i="14"/>
  <c r="T31" i="14"/>
  <c r="U31" i="14"/>
  <c r="U78" i="14"/>
  <c r="T78" i="14"/>
  <c r="T83" i="14"/>
  <c r="U83" i="14"/>
  <c r="U85" i="14"/>
  <c r="U63" i="14"/>
  <c r="U100" i="14"/>
  <c r="U67" i="14"/>
  <c r="U104" i="14"/>
  <c r="U101" i="14"/>
  <c r="T101" i="14"/>
  <c r="T34" i="14"/>
  <c r="U34" i="14"/>
  <c r="T27" i="14"/>
  <c r="U27" i="14"/>
  <c r="T29" i="14"/>
  <c r="U29" i="14"/>
  <c r="U113" i="14"/>
  <c r="T113" i="14"/>
  <c r="U38" i="14"/>
  <c r="T38" i="14"/>
  <c r="U60" i="14"/>
  <c r="T60" i="14"/>
  <c r="T47" i="14"/>
  <c r="U47" i="14"/>
  <c r="T21" i="14"/>
  <c r="U21" i="14"/>
  <c r="U54" i="14"/>
  <c r="T54" i="14"/>
  <c r="U95" i="14"/>
  <c r="T95" i="14"/>
  <c r="U98" i="14"/>
  <c r="T98" i="14"/>
  <c r="T84" i="14"/>
  <c r="U88" i="14"/>
  <c r="T67" i="14"/>
  <c r="U16" i="14"/>
  <c r="T16" i="14"/>
  <c r="T44" i="14"/>
  <c r="U44" i="14"/>
  <c r="T99" i="14"/>
  <c r="U99" i="14"/>
  <c r="U80" i="14"/>
  <c r="T80" i="14"/>
  <c r="U41" i="14"/>
  <c r="T41" i="14"/>
  <c r="T56" i="14"/>
  <c r="U56" i="14"/>
  <c r="U48" i="14"/>
  <c r="T48" i="14"/>
  <c r="U53" i="14"/>
  <c r="T53" i="14"/>
  <c r="T62" i="14"/>
  <c r="U62" i="14"/>
  <c r="T37" i="14"/>
  <c r="U37" i="14"/>
  <c r="U69" i="14"/>
  <c r="T69" i="14"/>
  <c r="T65" i="14"/>
  <c r="U65" i="14"/>
  <c r="T64" i="14"/>
  <c r="U64" i="14"/>
  <c r="U84" i="14"/>
  <c r="T66" i="14"/>
  <c r="T92" i="14"/>
  <c r="U70" i="14"/>
  <c r="T109" i="14"/>
  <c r="U74" i="14"/>
  <c r="T74" i="14"/>
  <c r="T45" i="14"/>
  <c r="U45" i="14"/>
  <c r="T76" i="14"/>
  <c r="U76" i="14"/>
  <c r="U55" i="14"/>
  <c r="T55" i="14"/>
  <c r="T28" i="14"/>
  <c r="U28" i="14"/>
  <c r="U106" i="14"/>
  <c r="T106" i="14"/>
  <c r="U66" i="14"/>
  <c r="T108" i="14"/>
  <c r="U71" i="14"/>
  <c r="T71" i="14"/>
  <c r="U61" i="14"/>
  <c r="T61" i="14"/>
  <c r="T72" i="14"/>
  <c r="U72" i="14"/>
  <c r="U97" i="14"/>
  <c r="T97" i="14"/>
  <c r="U58" i="14"/>
  <c r="T58" i="14"/>
  <c r="P114" i="14"/>
  <c r="P107" i="14"/>
  <c r="T107" i="14" s="1"/>
  <c r="P93" i="14"/>
  <c r="P73" i="14"/>
  <c r="P81" i="14"/>
  <c r="P89" i="14"/>
  <c r="P105" i="14"/>
  <c r="P111" i="14"/>
  <c r="P102" i="14"/>
  <c r="P115" i="14"/>
  <c r="P79" i="14"/>
  <c r="P86" i="14"/>
  <c r="P94" i="14"/>
  <c r="U94" i="14" s="1"/>
  <c r="P90" i="14"/>
  <c r="P82" i="14"/>
  <c r="T103" i="14" l="1"/>
  <c r="U81" i="14"/>
  <c r="T111" i="14"/>
  <c r="T82" i="14"/>
  <c r="U79" i="14"/>
  <c r="U93" i="14"/>
  <c r="T89" i="14"/>
  <c r="T90" i="14"/>
  <c r="U107" i="14"/>
  <c r="U89" i="14"/>
  <c r="T94" i="14"/>
  <c r="T105" i="14"/>
  <c r="U111" i="14"/>
  <c r="U90" i="14"/>
  <c r="U73" i="14"/>
  <c r="T73" i="14"/>
  <c r="T115" i="14"/>
  <c r="U115" i="14"/>
  <c r="U114" i="14"/>
  <c r="T114" i="14"/>
  <c r="T79" i="14"/>
  <c r="U105" i="14"/>
  <c r="U86" i="14"/>
  <c r="T86" i="14"/>
  <c r="T81" i="14"/>
  <c r="U102" i="14"/>
  <c r="T93" i="14"/>
  <c r="U82" i="14"/>
  <c r="T102" i="14"/>
</calcChain>
</file>

<file path=xl/sharedStrings.xml><?xml version="1.0" encoding="utf-8"?>
<sst xmlns="http://schemas.openxmlformats.org/spreadsheetml/2006/main" count="2552" uniqueCount="60">
  <si>
    <t>Year</t>
  </si>
  <si>
    <t>Whole milk</t>
  </si>
  <si>
    <t>Plain</t>
  </si>
  <si>
    <t>Sales</t>
  </si>
  <si>
    <t>Filename:  DYFLUID</t>
  </si>
  <si>
    <t>NA = Not available.</t>
  </si>
  <si>
    <t>*</t>
  </si>
  <si>
    <t>NA</t>
  </si>
  <si>
    <t>Filename:</t>
  </si>
  <si>
    <t>Worksheets:</t>
  </si>
  <si>
    <r>
      <t>U.S. population, July 1</t>
    </r>
    <r>
      <rPr>
        <vertAlign val="superscript"/>
        <sz val="8"/>
        <rFont val="Arial"/>
        <family val="2"/>
      </rPr>
      <t>1</t>
    </r>
  </si>
  <si>
    <t>--- Millions ---</t>
  </si>
  <si>
    <t>------------------------------------------------------------------------------------------------------------------------------------------------------------------------------------------------------------------------------------------ Million pounds 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</si>
  <si>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 Pounds ----------------------------------------------------------------------------------------------------------------------------------------------------------------------------------</t>
  </si>
  <si>
    <t>--- Millions ----</t>
  </si>
  <si>
    <t>-------------------------------------------------------------------------------------------------------------------------------------------------------------------------------------------------------------------------------------- Gallons 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</si>
  <si>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 Percent 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</si>
  <si>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 Pounds ---------------------------------------------------------------------------------------------------------------------------------------------</t>
  </si>
  <si>
    <t>Buttermilk</t>
  </si>
  <si>
    <t>Skim milk</t>
  </si>
  <si>
    <t>Total plain</t>
  </si>
  <si>
    <t>Consumed where produced</t>
  </si>
  <si>
    <t>2 percent</t>
  </si>
  <si>
    <t>1 percent</t>
  </si>
  <si>
    <t>Skim milk and buttermilk consumed where produced</t>
  </si>
  <si>
    <t>Other beverage milk</t>
  </si>
  <si>
    <t>Fluid milk: Total availability, million pounds</t>
  </si>
  <si>
    <t>Fluid milk: Per capita availability, pounds</t>
  </si>
  <si>
    <t>Fluid milk: Per capita availability, gallons</t>
  </si>
  <si>
    <t xml:space="preserve">* = Eggnog was included as a cream product before 1954.   </t>
  </si>
  <si>
    <t>Miscellaneous</t>
  </si>
  <si>
    <t>Fluid milk: Per capita butterfat availability, pounds</t>
  </si>
  <si>
    <t>Fluid milk: Butterfat content, percent</t>
  </si>
  <si>
    <t xml:space="preserve">* = Eggnog was included as a cream product before 1954.  </t>
  </si>
  <si>
    <t>Lower fat and skim milk</t>
  </si>
  <si>
    <t>To calculate the butterfat percentages for totals, weighted averages were used.</t>
  </si>
  <si>
    <r>
      <t>Flavored</t>
    </r>
    <r>
      <rPr>
        <vertAlign val="superscript"/>
        <sz val="8"/>
        <rFont val="Arial"/>
        <family val="2"/>
      </rPr>
      <t>2</t>
    </r>
  </si>
  <si>
    <r>
      <t>Total plain 
and 
flavored</t>
    </r>
    <r>
      <rPr>
        <vertAlign val="superscript"/>
        <sz val="8"/>
        <rFont val="Arial"/>
        <family val="2"/>
      </rPr>
      <t>2</t>
    </r>
  </si>
  <si>
    <r>
      <t>Flavored, 
other than whole</t>
    </r>
    <r>
      <rPr>
        <vertAlign val="superscript"/>
        <sz val="8"/>
        <rFont val="Arial"/>
        <family val="2"/>
      </rPr>
      <t>2</t>
    </r>
  </si>
  <si>
    <r>
      <t>Eggnog</t>
    </r>
    <r>
      <rPr>
        <vertAlign val="superscript"/>
        <sz val="8"/>
        <rFont val="Arial"/>
        <family val="2"/>
      </rPr>
      <t>3</t>
    </r>
  </si>
  <si>
    <r>
      <t>Total lower fat and skim milk</t>
    </r>
    <r>
      <rPr>
        <vertAlign val="superscript"/>
        <sz val="8"/>
        <rFont val="Arial"/>
        <family val="2"/>
      </rPr>
      <t>2</t>
    </r>
  </si>
  <si>
    <r>
      <t>Total other beverage milk</t>
    </r>
    <r>
      <rPr>
        <vertAlign val="superscript"/>
        <sz val="8"/>
        <rFont val="Arial"/>
        <family val="2"/>
      </rPr>
      <t>3</t>
    </r>
  </si>
  <si>
    <r>
      <t>Total beverage 
fluid milk 
sales</t>
    </r>
    <r>
      <rPr>
        <vertAlign val="superscript"/>
        <sz val="8"/>
        <rFont val="Arial"/>
        <family val="2"/>
      </rPr>
      <t>3</t>
    </r>
  </si>
  <si>
    <r>
      <t>Total beverage 
fluid milk 
availability</t>
    </r>
    <r>
      <rPr>
        <vertAlign val="superscript"/>
        <sz val="8"/>
        <rFont val="Arial"/>
        <family val="2"/>
      </rPr>
      <t>3</t>
    </r>
  </si>
  <si>
    <r>
      <t>Total other beverage
 milk</t>
    </r>
    <r>
      <rPr>
        <vertAlign val="superscript"/>
        <sz val="8"/>
        <rFont val="Arial"/>
        <family val="2"/>
      </rPr>
      <t>3</t>
    </r>
  </si>
  <si>
    <r>
      <t>Total 
beverage
fluid milk 
sales</t>
    </r>
    <r>
      <rPr>
        <vertAlign val="superscript"/>
        <sz val="8"/>
        <rFont val="Arial"/>
        <family val="2"/>
      </rPr>
      <t>3</t>
    </r>
  </si>
  <si>
    <r>
      <t>Total 
beverage
fluid milk 
availability</t>
    </r>
    <r>
      <rPr>
        <vertAlign val="superscript"/>
        <sz val="8"/>
        <rFont val="Arial"/>
        <family val="2"/>
      </rPr>
      <t>3</t>
    </r>
  </si>
  <si>
    <r>
      <t>Total beverage fluid milk 
sales</t>
    </r>
    <r>
      <rPr>
        <vertAlign val="superscript"/>
        <sz val="8"/>
        <rFont val="Arial"/>
        <family val="2"/>
      </rPr>
      <t>3</t>
    </r>
  </si>
  <si>
    <r>
      <t>Total beverage fluid milk availability</t>
    </r>
    <r>
      <rPr>
        <vertAlign val="superscript"/>
        <sz val="8"/>
        <rFont val="Arial"/>
        <family val="2"/>
      </rPr>
      <t>3</t>
    </r>
  </si>
  <si>
    <t>dyfluid.xlsx</t>
  </si>
  <si>
    <t>Contact Linda Kantor or Andrzej Blazejczyk for more information.</t>
  </si>
  <si>
    <t xml:space="preserve">Data last updated December 1, 2022.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</si>
  <si>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Weight reflects milk content of the product. It does not include added sweeteners, flavorings, egg yolks, or other ingredients.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</si>
  <si>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population.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</si>
  <si>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Weight reflects milk content of the product. It does not include added sweeteners, flavorings, or other ingredients.</t>
    </r>
  </si>
  <si>
    <t>Source: USDA, Economic Research Service using data from various sources as documented on the Food Availability Data System home page.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</si>
  <si>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Resident population.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</si>
  <si>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Reflects milk content of the product. It does not include added sweeteners, flavorings, egg yolks, or other ingredients.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</si>
  <si>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Reflects milk content of the product. It does not include added sweeteners, flavorings, or other ingredients.</t>
    </r>
  </si>
  <si>
    <r>
      <t xml:space="preserve">* Supply, use, and per capita availability data for fluid cream are located in the </t>
    </r>
    <r>
      <rPr>
        <i/>
        <sz val="10"/>
        <rFont val="Arial"/>
        <family val="2"/>
      </rPr>
      <t>Non-FrozenSoft</t>
    </r>
    <r>
      <rPr>
        <sz val="10"/>
        <rFont val="Arial"/>
        <family val="2"/>
      </rPr>
      <t xml:space="preserve"> worksheet, in the </t>
    </r>
    <r>
      <rPr>
        <b/>
        <sz val="10"/>
        <rFont val="Arial"/>
        <family val="2"/>
      </rPr>
      <t>Dairy products</t>
    </r>
    <r>
      <rPr>
        <sz val="10"/>
        <rFont val="Arial"/>
        <family val="2"/>
      </rPr>
      <t xml:space="preserve">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</si>
</sst>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#,##0.0"/>
    <numFmt numFmtId="165" formatCode="0.000"/>
    <numFmt numFmtId="166" formatCode="mmmm\ d\,\ yyyy"/>
    <numFmt numFmtId="167" formatCode="#,##0.000"/>
  </numFmts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5">
    <xf numFmtId="0" fontId="0" fillId="0" borderId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6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0"/>
  </cellStyleXfs>
  <cellXfs count="285">
    <xf numFmtId="0" fontId="0" fillId="0" borderId="0" xfId="0"/>
    <xf numFmtId="0" fontId="1" fillId="0" borderId="0" xfId="21"/>
    <xf numFmtId="0" fontId="5" fillId="0" borderId="0" xfId="21" applyFont="1"/>
    <xf numFmtId="0" fontId="6" fillId="0" borderId="0" xfId="9" applyAlignment="1" applyProtection="1"/>
    <xf numFmtId="0" fontId="6" fillId="0" borderId="0" xfId="9" quotePrefix="1" applyAlignment="1" applyProtection="1">
      <alignment horizontal="left"/>
    </xf>
    <xf numFmtId="0" fontId="4" fillId="0" borderId="0" xfId="12" applyNumberFormat="1" applyFont="1" applyFill="1"/>
    <xf numFmtId="165" fontId="4" fillId="0" borderId="0" xfId="12" applyNumberFormat="1" applyFont="1" applyFill="1"/>
    <xf numFmtId="3" fontId="4" fillId="0" borderId="0" xfId="12" applyNumberFormat="1" applyFont="1" applyFill="1"/>
    <xf numFmtId="3" fontId="4" fillId="0" borderId="0" xfId="0" applyNumberFormat="1" applyFont="1" applyFill="1" applyBorder="1"/>
    <xf numFmtId="0" fontId="4" fillId="0" borderId="0" xfId="0" applyNumberFormat="1" applyFont="1" applyFill="1" applyBorder="1"/>
    <xf numFmtId="3" fontId="7" fillId="0" borderId="0" xfId="12" applyNumberFormat="1" applyFont="1" applyFill="1" applyBorder="1"/>
    <xf numFmtId="3" fontId="4" fillId="0" borderId="0" xfId="12" applyNumberFormat="1" applyFont="1" applyFill="1" applyBorder="1"/>
    <xf numFmtId="0" fontId="7" fillId="0" borderId="0" xfId="12" applyNumberFormat="1" applyFont="1" applyFill="1" applyBorder="1"/>
    <xf numFmtId="0" fontId="4" fillId="0" borderId="0" xfId="12" applyNumberFormat="1" applyFont="1" applyFill="1" applyBorder="1"/>
    <xf numFmtId="3" fontId="4" fillId="0" borderId="2" xfId="12" applyNumberFormat="1" applyFont="1" applyFill="1" applyBorder="1" applyAlignment="1">
      <alignment horizontal="centerContinuous"/>
    </xf>
    <xf numFmtId="3" fontId="4" fillId="0" borderId="3" xfId="12" applyNumberFormat="1" applyFont="1" applyFill="1" applyBorder="1" applyAlignment="1">
      <alignment horizontal="centerContinuous"/>
    </xf>
    <xf numFmtId="0" fontId="4" fillId="0" borderId="0" xfId="12" applyFont="1" applyFill="1"/>
    <xf numFmtId="167" fontId="4" fillId="0" borderId="0" xfId="12" applyNumberFormat="1" applyFont="1" applyFill="1"/>
    <xf numFmtId="4" fontId="4" fillId="0" borderId="0" xfId="12" applyNumberFormat="1" applyFont="1" applyFill="1"/>
    <xf numFmtId="4" fontId="4" fillId="0" borderId="0" xfId="20" applyNumberFormat="1" applyFont="1" applyFill="1" applyBorder="1"/>
    <xf numFmtId="0" fontId="4" fillId="0" borderId="0" xfId="20" applyFont="1" applyFill="1" applyBorder="1"/>
    <xf numFmtId="4" fontId="7" fillId="0" borderId="0" xfId="12" applyNumberFormat="1" applyFont="1" applyFill="1" applyBorder="1"/>
    <xf numFmtId="4" fontId="4" fillId="0" borderId="0" xfId="12" applyNumberFormat="1" applyFont="1" applyFill="1" applyBorder="1"/>
    <xf numFmtId="4" fontId="4" fillId="0" borderId="2" xfId="12" applyNumberFormat="1" applyFont="1" applyFill="1" applyBorder="1" applyAlignment="1">
      <alignment horizontal="centerContinuous"/>
    </xf>
    <xf numFmtId="4" fontId="4" fillId="0" borderId="3" xfId="12" applyNumberFormat="1" applyFont="1" applyFill="1" applyBorder="1" applyAlignment="1">
      <alignment horizontal="centerContinuous"/>
    </xf>
    <xf numFmtId="0" fontId="4" fillId="0" borderId="0" xfId="12" applyFont="1" applyFill="1" applyBorder="1"/>
    <xf numFmtId="4" fontId="9" fillId="0" borderId="0" xfId="20" applyNumberFormat="1" applyFont="1" applyFill="1" applyBorder="1"/>
    <xf numFmtId="0" fontId="9" fillId="0" borderId="0" xfId="20" applyFont="1" applyFill="1" applyBorder="1"/>
    <xf numFmtId="164" fontId="4" fillId="0" borderId="0" xfId="12" applyNumberFormat="1" applyFont="1" applyFill="1"/>
    <xf numFmtId="164" fontId="4" fillId="0" borderId="0" xfId="20" applyNumberFormat="1" applyFont="1" applyFill="1" applyBorder="1"/>
    <xf numFmtId="164" fontId="7" fillId="0" borderId="0" xfId="12" applyNumberFormat="1" applyFont="1" applyFill="1" applyBorder="1"/>
    <xf numFmtId="164" fontId="4" fillId="0" borderId="0" xfId="12" applyNumberFormat="1" applyFont="1" applyFill="1" applyBorder="1"/>
    <xf numFmtId="164" fontId="4" fillId="0" borderId="2" xfId="12" applyNumberFormat="1" applyFont="1" applyFill="1" applyBorder="1" applyAlignment="1">
      <alignment horizontal="centerContinuous"/>
    </xf>
    <xf numFmtId="164" fontId="4" fillId="0" borderId="3" xfId="12" applyNumberFormat="1" applyFont="1" applyFill="1" applyBorder="1" applyAlignment="1">
      <alignment horizontal="centerContinuous"/>
    </xf>
    <xf numFmtId="0" fontId="4" fillId="2" borderId="13" xfId="0" applyNumberFormat="1" applyFont="1" applyFill="1" applyBorder="1" applyAlignment="1">
      <alignment horizontal="center"/>
    </xf>
    <xf numFmtId="3" fontId="4" fillId="2" borderId="13" xfId="12" applyNumberFormat="1" applyFont="1" applyFill="1" applyBorder="1"/>
    <xf numFmtId="0" fontId="4" fillId="2" borderId="13" xfId="12" applyNumberFormat="1" applyFont="1" applyFill="1" applyBorder="1" applyAlignment="1">
      <alignment horizontal="center"/>
    </xf>
    <xf numFmtId="3" fontId="4" fillId="0" borderId="13" xfId="12" applyNumberFormat="1" applyFont="1" applyFill="1" applyBorder="1" applyAlignment="1">
      <alignment horizontal="right"/>
    </xf>
    <xf numFmtId="3" fontId="4" fillId="0" borderId="13" xfId="12" applyNumberFormat="1" applyFont="1" applyFill="1" applyBorder="1"/>
    <xf numFmtId="0" fontId="4" fillId="0" borderId="13" xfId="12" applyNumberFormat="1" applyFont="1" applyFill="1" applyBorder="1" applyAlignment="1">
      <alignment horizontal="center"/>
    </xf>
    <xf numFmtId="3" fontId="4" fillId="0" borderId="13" xfId="0" applyNumberFormat="1" applyFont="1" applyFill="1" applyBorder="1"/>
    <xf numFmtId="0" fontId="4" fillId="0" borderId="13" xfId="0" applyNumberFormat="1" applyFont="1" applyFill="1" applyBorder="1" applyAlignment="1">
      <alignment horizontal="center"/>
    </xf>
    <xf numFmtId="3" fontId="4" fillId="0" borderId="13" xfId="12" quotePrefix="1" applyNumberFormat="1" applyFont="1" applyFill="1" applyBorder="1" applyAlignment="1">
      <alignment horizontal="right"/>
    </xf>
    <xf numFmtId="3" fontId="4" fillId="2" borderId="13" xfId="0" applyNumberFormat="1" applyFont="1" applyFill="1" applyBorder="1"/>
    <xf numFmtId="3" fontId="4" fillId="2" borderId="13" xfId="12" applyNumberFormat="1" applyFont="1" applyFill="1" applyBorder="1" applyAlignment="1">
      <alignment horizontal="right"/>
    </xf>
    <xf numFmtId="0" fontId="4" fillId="0" borderId="13" xfId="12" applyFont="1" applyFill="1" applyBorder="1" applyAlignment="1">
      <alignment horizontal="center"/>
    </xf>
    <xf numFmtId="164" fontId="4" fillId="0" borderId="13" xfId="12" applyNumberFormat="1" applyFont="1" applyFill="1" applyBorder="1" applyAlignment="1">
      <alignment horizontal="right"/>
    </xf>
    <xf numFmtId="0" fontId="4" fillId="2" borderId="13" xfId="12" applyFont="1" applyFill="1" applyBorder="1" applyAlignment="1">
      <alignment horizontal="center"/>
    </xf>
    <xf numFmtId="164" fontId="4" fillId="2" borderId="13" xfId="12" applyNumberFormat="1" applyFont="1" applyFill="1" applyBorder="1" applyAlignment="1">
      <alignment horizontal="right"/>
    </xf>
    <xf numFmtId="164" fontId="4" fillId="0" borderId="13" xfId="12" applyNumberFormat="1" applyFont="1" applyFill="1" applyBorder="1"/>
    <xf numFmtId="164" fontId="4" fillId="0" borderId="13" xfId="12" quotePrefix="1" applyNumberFormat="1" applyFont="1" applyFill="1" applyBorder="1" applyAlignment="1">
      <alignment horizontal="right"/>
    </xf>
    <xf numFmtId="164" fontId="4" fillId="2" borderId="13" xfId="12" applyNumberFormat="1" applyFont="1" applyFill="1" applyBorder="1"/>
    <xf numFmtId="164" fontId="4" fillId="2" borderId="13" xfId="12" quotePrefix="1" applyNumberFormat="1" applyFont="1" applyFill="1" applyBorder="1" applyAlignment="1">
      <alignment horizontal="right"/>
    </xf>
    <xf numFmtId="4" fontId="4" fillId="0" borderId="13" xfId="12" applyNumberFormat="1" applyFont="1" applyFill="1" applyBorder="1"/>
    <xf numFmtId="4" fontId="4" fillId="0" borderId="13" xfId="12" quotePrefix="1" applyNumberFormat="1" applyFont="1" applyFill="1" applyBorder="1" applyAlignment="1">
      <alignment horizontal="right"/>
    </xf>
    <xf numFmtId="4" fontId="4" fillId="0" borderId="13" xfId="12" applyNumberFormat="1" applyFont="1" applyFill="1" applyBorder="1" applyAlignment="1">
      <alignment horizontal="right"/>
    </xf>
    <xf numFmtId="4" fontId="4" fillId="2" borderId="13" xfId="12" applyNumberFormat="1" applyFont="1" applyFill="1" applyBorder="1"/>
    <xf numFmtId="3" fontId="4" fillId="0" borderId="13" xfId="18" applyNumberFormat="1" applyFont="1" applyFill="1" applyBorder="1"/>
    <xf numFmtId="3" fontId="4" fillId="0" borderId="13" xfId="13" applyNumberFormat="1" applyFont="1" applyFill="1" applyBorder="1"/>
    <xf numFmtId="4" fontId="4" fillId="2" borderId="13" xfId="12" applyNumberFormat="1" applyFont="1" applyFill="1" applyBorder="1" applyAlignment="1">
      <alignment horizontal="right"/>
    </xf>
    <xf numFmtId="4" fontId="4" fillId="2" borderId="13" xfId="12" quotePrefix="1" applyNumberFormat="1" applyFont="1" applyFill="1" applyBorder="1" applyAlignment="1">
      <alignment horizontal="right"/>
    </xf>
    <xf numFmtId="0" fontId="9" fillId="0" borderId="13" xfId="12" applyFont="1" applyFill="1" applyBorder="1" applyAlignment="1">
      <alignment horizontal="center"/>
    </xf>
    <xf numFmtId="4" fontId="9" fillId="0" borderId="13" xfId="12" applyNumberFormat="1" applyFont="1" applyFill="1" applyBorder="1" applyAlignment="1">
      <alignment horizontal="right"/>
    </xf>
    <xf numFmtId="0" fontId="9" fillId="2" borderId="13" xfId="12" applyFont="1" applyFill="1" applyBorder="1" applyAlignment="1">
      <alignment horizontal="center"/>
    </xf>
    <xf numFmtId="4" fontId="9" fillId="2" borderId="13" xfId="12" applyNumberFormat="1" applyFont="1" applyFill="1" applyBorder="1" applyAlignment="1">
      <alignment horizontal="right"/>
    </xf>
    <xf numFmtId="165" fontId="4" fillId="0" borderId="13" xfId="12" applyNumberFormat="1" applyFont="1" applyFill="1" applyBorder="1" applyAlignment="1">
      <alignment horizontal="center"/>
    </xf>
    <xf numFmtId="165" fontId="4" fillId="2" borderId="13" xfId="12" applyNumberFormat="1" applyFont="1" applyFill="1" applyBorder="1" applyAlignment="1">
      <alignment horizontal="center"/>
    </xf>
    <xf numFmtId="167" fontId="4" fillId="0" borderId="13" xfId="12" applyNumberFormat="1" applyFont="1" applyFill="1" applyBorder="1" applyAlignment="1">
      <alignment horizontal="center"/>
    </xf>
    <xf numFmtId="167" fontId="4" fillId="2" borderId="13" xfId="12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4" fontId="7" fillId="0" borderId="0" xfId="20" applyNumberFormat="1" applyFont="1" applyFill="1" applyBorder="1"/>
    <xf numFmtId="0" fontId="7" fillId="0" borderId="0" xfId="20" applyFont="1" applyFill="1" applyBorder="1"/>
    <xf numFmtId="164" fontId="7" fillId="0" borderId="0" xfId="20" applyNumberFormat="1" applyFont="1" applyFill="1" applyBorder="1"/>
    <xf numFmtId="3" fontId="4" fillId="2" borderId="13" xfId="12" quotePrefix="1" applyNumberFormat="1" applyFont="1" applyFill="1" applyBorder="1" applyAlignment="1">
      <alignment horizontal="right"/>
    </xf>
    <xf numFmtId="165" fontId="10" fillId="0" borderId="14" xfId="12" quotePrefix="1" applyNumberFormat="1" applyFont="1" applyFill="1" applyBorder="1" applyAlignment="1">
      <alignment horizontal="center" vertical="center"/>
    </xf>
    <xf numFmtId="165" fontId="10" fillId="0" borderId="15" xfId="12" quotePrefix="1" applyNumberFormat="1" applyFont="1" applyFill="1" applyBorder="1" applyAlignment="1">
      <alignment horizontal="center" vertical="center"/>
    </xf>
    <xf numFmtId="0" fontId="1" fillId="0" borderId="0" xfId="11"/>
    <xf numFmtId="165" fontId="10" fillId="0" borderId="15" xfId="12" quotePrefix="1" applyNumberFormat="1" applyFont="1" applyFill="1" applyBorder="1" applyAlignment="1">
      <alignment horizontal="center" vertical="center"/>
    </xf>
    <xf numFmtId="167" fontId="10" fillId="0" borderId="0" xfId="12" quotePrefix="1" applyNumberFormat="1" applyFont="1" applyFill="1" applyAlignment="1">
      <alignment horizontal="center" vertical="center"/>
    </xf>
    <xf numFmtId="167" fontId="10" fillId="0" borderId="15" xfId="12" quotePrefix="1" applyNumberFormat="1" applyFont="1" applyFill="1" applyBorder="1" applyAlignment="1">
      <alignment horizontal="center"/>
    </xf>
    <xf numFmtId="164" fontId="4" fillId="2" borderId="13" xfId="12" applyNumberFormat="1" applyFont="1" applyFill="1" applyBorder="1"/>
    <xf numFmtId="0" fontId="4" fillId="2" borderId="16" xfId="0" applyNumberFormat="1" applyFont="1" applyFill="1" applyBorder="1" applyAlignment="1">
      <alignment horizontal="center"/>
    </xf>
    <xf numFmtId="3" fontId="4" fillId="2" borderId="16" xfId="13" applyNumberFormat="1" applyFont="1" applyFill="1" applyBorder="1"/>
    <xf numFmtId="3" fontId="4" fillId="2" borderId="16" xfId="12" applyNumberFormat="1" applyFont="1" applyFill="1" applyBorder="1"/>
    <xf numFmtId="3" fontId="4" fillId="2" borderId="16" xfId="0" applyNumberFormat="1" applyFont="1" applyFill="1" applyBorder="1"/>
    <xf numFmtId="3" fontId="4" fillId="2" borderId="16" xfId="12" quotePrefix="1" applyNumberFormat="1" applyFont="1" applyFill="1" applyBorder="1" applyAlignment="1">
      <alignment horizontal="right"/>
    </xf>
    <xf numFmtId="0" fontId="4" fillId="2" borderId="16" xfId="12" applyFont="1" applyFill="1" applyBorder="1" applyAlignment="1">
      <alignment horizontal="center"/>
    </xf>
    <xf numFmtId="0" fontId="12" fillId="2" borderId="16" xfId="10" applyFont="1" applyFill="1" applyBorder="1"/>
    <xf numFmtId="4" fontId="4" fillId="2" borderId="16" xfId="12" applyNumberFormat="1" applyFont="1" applyFill="1" applyBorder="1" applyAlignment="1">
      <alignment horizontal="right"/>
    </xf>
    <xf numFmtId="0" fontId="9" fillId="2" borderId="16" xfId="12" applyFont="1" applyFill="1" applyBorder="1" applyAlignment="1">
      <alignment horizontal="center"/>
    </xf>
    <xf numFmtId="4" fontId="9" fillId="2" borderId="16" xfId="12" applyNumberFormat="1" applyFont="1" applyFill="1" applyBorder="1" applyAlignment="1">
      <alignment horizontal="right"/>
    </xf>
    <xf numFmtId="4" fontId="4" fillId="2" borderId="16" xfId="12" quotePrefix="1" applyNumberFormat="1" applyFont="1" applyFill="1" applyBorder="1" applyAlignment="1">
      <alignment horizontal="right"/>
    </xf>
    <xf numFmtId="0" fontId="12" fillId="2" borderId="13" xfId="10" applyFont="1" applyFill="1" applyBorder="1"/>
    <xf numFmtId="164" fontId="4" fillId="2" borderId="16" xfId="12" applyNumberFormat="1" applyFont="1" applyFill="1" applyBorder="1" applyAlignment="1">
      <alignment horizontal="right"/>
    </xf>
    <xf numFmtId="164" fontId="4" fillId="2" borderId="16" xfId="12" quotePrefix="1" applyNumberFormat="1" applyFont="1" applyFill="1" applyBorder="1" applyAlignment="1">
      <alignment horizontal="right"/>
    </xf>
    <xf numFmtId="164" fontId="4" fillId="2" borderId="16" xfId="12" applyNumberFormat="1" applyFont="1" applyFill="1" applyBorder="1"/>
    <xf numFmtId="4" fontId="4" fillId="3" borderId="13" xfId="12" applyNumberFormat="1" applyFont="1" applyFill="1" applyBorder="1" applyAlignment="1">
      <alignment horizontal="right"/>
    </xf>
    <xf numFmtId="3" fontId="4" fillId="2" borderId="13" xfId="13" applyNumberFormat="1" applyFont="1" applyFill="1" applyBorder="1"/>
    <xf numFmtId="0" fontId="12" fillId="2" borderId="16" xfId="10" applyFont="1" applyFill="1" applyBorder="1" applyAlignment="1">
      <alignment horizontal="right"/>
    </xf>
    <xf numFmtId="0" fontId="12" fillId="2" borderId="13" xfId="10" applyFont="1" applyFill="1" applyBorder="1" applyAlignment="1">
      <alignment horizontal="right"/>
    </xf>
    <xf numFmtId="165" fontId="4" fillId="2" borderId="16" xfId="12" applyNumberFormat="1" applyFont="1" applyFill="1" applyBorder="1" applyAlignment="1">
      <alignment horizontal="center"/>
    </xf>
    <xf numFmtId="167" fontId="4" fillId="2" borderId="16" xfId="12" applyNumberFormat="1" applyFont="1" applyFill="1" applyBorder="1" applyAlignment="1">
      <alignment horizontal="center"/>
    </xf>
    <xf numFmtId="2" fontId="12" fillId="2" borderId="16" xfId="10" applyNumberFormat="1" applyFont="1" applyFill="1" applyBorder="1"/>
    <xf numFmtId="2" fontId="12" fillId="2" borderId="16" xfId="10" applyNumberFormat="1" applyFont="1" applyFill="1" applyBorder="1" applyAlignment="1">
      <alignment horizontal="right"/>
    </xf>
    <xf numFmtId="2" fontId="12" fillId="2" borderId="13" xfId="10" applyNumberFormat="1" applyFont="1" applyFill="1" applyBorder="1" applyAlignment="1">
      <alignment horizontal="right"/>
    </xf>
    <xf numFmtId="0" fontId="4" fillId="3" borderId="16" xfId="0" applyNumberFormat="1" applyFont="1" applyFill="1" applyBorder="1" applyAlignment="1">
      <alignment horizontal="center"/>
    </xf>
    <xf numFmtId="165" fontId="4" fillId="3" borderId="16" xfId="12" applyNumberFormat="1" applyFont="1" applyFill="1" applyBorder="1" applyAlignment="1">
      <alignment horizontal="center"/>
    </xf>
    <xf numFmtId="3" fontId="4" fillId="3" borderId="16" xfId="13" applyNumberFormat="1" applyFont="1" applyFill="1" applyBorder="1"/>
    <xf numFmtId="3" fontId="4" fillId="3" borderId="16" xfId="12" applyNumberFormat="1" applyFont="1" applyFill="1" applyBorder="1"/>
    <xf numFmtId="3" fontId="4" fillId="3" borderId="16" xfId="0" applyNumberFormat="1" applyFont="1" applyFill="1" applyBorder="1"/>
    <xf numFmtId="3" fontId="4" fillId="3" borderId="16" xfId="12" quotePrefix="1" applyNumberFormat="1" applyFont="1" applyFill="1" applyBorder="1" applyAlignment="1">
      <alignment horizontal="right"/>
    </xf>
    <xf numFmtId="0" fontId="4" fillId="3" borderId="16" xfId="12" applyFont="1" applyFill="1" applyBorder="1" applyAlignment="1">
      <alignment horizontal="center"/>
    </xf>
    <xf numFmtId="167" fontId="4" fillId="3" borderId="16" xfId="12" applyNumberFormat="1" applyFont="1" applyFill="1" applyBorder="1" applyAlignment="1">
      <alignment horizontal="center"/>
    </xf>
    <xf numFmtId="0" fontId="12" fillId="3" borderId="16" xfId="10" applyFont="1" applyFill="1" applyBorder="1"/>
    <xf numFmtId="4" fontId="4" fillId="3" borderId="16" xfId="12" quotePrefix="1" applyNumberFormat="1" applyFont="1" applyFill="1" applyBorder="1" applyAlignment="1">
      <alignment horizontal="right"/>
    </xf>
    <xf numFmtId="0" fontId="12" fillId="3" borderId="16" xfId="10" applyFont="1" applyFill="1" applyBorder="1" applyAlignment="1">
      <alignment horizontal="right"/>
    </xf>
    <xf numFmtId="4" fontId="4" fillId="3" borderId="16" xfId="12" applyNumberFormat="1" applyFont="1" applyFill="1" applyBorder="1" applyAlignment="1">
      <alignment horizontal="right"/>
    </xf>
    <xf numFmtId="2" fontId="12" fillId="3" borderId="16" xfId="10" applyNumberFormat="1" applyFont="1" applyFill="1" applyBorder="1" applyAlignment="1">
      <alignment horizontal="right"/>
    </xf>
    <xf numFmtId="0" fontId="9" fillId="3" borderId="13" xfId="12" applyFont="1" applyFill="1" applyBorder="1" applyAlignment="1">
      <alignment horizontal="center"/>
    </xf>
    <xf numFmtId="167" fontId="4" fillId="3" borderId="13" xfId="12" applyNumberFormat="1" applyFont="1" applyFill="1" applyBorder="1" applyAlignment="1">
      <alignment horizontal="center"/>
    </xf>
    <xf numFmtId="4" fontId="9" fillId="3" borderId="13" xfId="12" applyNumberFormat="1" applyFont="1" applyFill="1" applyBorder="1" applyAlignment="1">
      <alignment horizontal="right"/>
    </xf>
    <xf numFmtId="4" fontId="4" fillId="3" borderId="13" xfId="12" quotePrefix="1" applyNumberFormat="1" applyFont="1" applyFill="1" applyBorder="1" applyAlignment="1">
      <alignment horizontal="right"/>
    </xf>
    <xf numFmtId="0" fontId="4" fillId="3" borderId="13" xfId="12" applyFont="1" applyFill="1" applyBorder="1" applyAlignment="1">
      <alignment horizontal="center"/>
    </xf>
    <xf numFmtId="165" fontId="4" fillId="3" borderId="13" xfId="12" applyNumberFormat="1" applyFont="1" applyFill="1" applyBorder="1" applyAlignment="1">
      <alignment horizontal="center"/>
    </xf>
    <xf numFmtId="164" fontId="4" fillId="3" borderId="13" xfId="12" applyNumberFormat="1" applyFont="1" applyFill="1" applyBorder="1" applyAlignment="1">
      <alignment horizontal="right"/>
    </xf>
    <xf numFmtId="164" fontId="4" fillId="3" borderId="13" xfId="12" applyNumberFormat="1" applyFont="1" applyFill="1" applyBorder="1"/>
    <xf numFmtId="164" fontId="4" fillId="3" borderId="13" xfId="12" quotePrefix="1" applyNumberFormat="1" applyFont="1" applyFill="1" applyBorder="1" applyAlignment="1">
      <alignment horizontal="right"/>
    </xf>
    <xf numFmtId="3" fontId="4" fillId="0" borderId="16" xfId="13" applyNumberFormat="1" applyFont="1" applyFill="1" applyBorder="1"/>
    <xf numFmtId="3" fontId="7" fillId="0" borderId="5" xfId="12" applyNumberFormat="1" applyFont="1" applyFill="1" applyBorder="1" applyAlignment="1">
      <alignment horizontal="right"/>
    </xf>
    <xf numFmtId="164" fontId="7" fillId="0" borderId="5" xfId="12" applyNumberFormat="1" applyFont="1" applyFill="1" applyBorder="1" applyAlignment="1">
      <alignment horizontal="right"/>
    </xf>
    <xf numFmtId="164" fontId="7" fillId="0" borderId="5" xfId="12" applyNumberFormat="1" applyFont="1" applyFill="1" applyBorder="1" applyAlignment="1">
      <alignment horizontal="left"/>
    </xf>
    <xf numFmtId="3" fontId="4" fillId="0" borderId="16" xfId="12" applyNumberFormat="1" applyFont="1" applyFill="1" applyBorder="1"/>
    <xf numFmtId="3" fontId="4" fillId="0" borderId="16" xfId="12" quotePrefix="1" applyNumberFormat="1" applyFont="1" applyFill="1" applyBorder="1" applyAlignment="1">
      <alignment horizontal="right"/>
    </xf>
    <xf numFmtId="4" fontId="12" fillId="2" borderId="16" xfId="10" applyNumberFormat="1" applyFont="1" applyFill="1" applyBorder="1" applyAlignment="1">
      <alignment horizontal="right"/>
    </xf>
    <xf numFmtId="4" fontId="12" fillId="2" borderId="13" xfId="10" applyNumberFormat="1" applyFont="1" applyFill="1" applyBorder="1" applyAlignment="1">
      <alignment horizontal="right"/>
    </xf>
    <xf numFmtId="4" fontId="12" fillId="3" borderId="16" xfId="10" applyNumberFormat="1" applyFont="1" applyFill="1" applyBorder="1" applyAlignment="1">
      <alignment horizontal="right"/>
    </xf>
    <xf numFmtId="164" fontId="4" fillId="3" borderId="16" xfId="12" applyNumberFormat="1" applyFont="1" applyFill="1" applyBorder="1" applyAlignment="1">
      <alignment horizontal="right"/>
    </xf>
    <xf numFmtId="164" fontId="4" fillId="0" borderId="16" xfId="12" applyNumberFormat="1" applyFont="1" applyFill="1" applyBorder="1" applyAlignment="1">
      <alignment horizontal="right"/>
    </xf>
    <xf numFmtId="164" fontId="4" fillId="3" borderId="16" xfId="12" applyNumberFormat="1" applyFont="1" applyFill="1" applyBorder="1"/>
    <xf numFmtId="164" fontId="4" fillId="3" borderId="16" xfId="12" quotePrefix="1" applyNumberFormat="1" applyFont="1" applyFill="1" applyBorder="1" applyAlignment="1">
      <alignment horizontal="right"/>
    </xf>
    <xf numFmtId="4" fontId="7" fillId="0" borderId="5" xfId="12" quotePrefix="1" applyNumberFormat="1" applyFont="1" applyFill="1" applyBorder="1" applyAlignment="1">
      <alignment horizontal="left"/>
    </xf>
    <xf numFmtId="4" fontId="7" fillId="0" borderId="5" xfId="12" applyNumberFormat="1" applyFont="1" applyFill="1" applyBorder="1" applyAlignment="1">
      <alignment horizontal="right"/>
    </xf>
    <xf numFmtId="0" fontId="12" fillId="0" borderId="16" xfId="10" applyFont="1" applyFill="1" applyBorder="1"/>
    <xf numFmtId="4" fontId="12" fillId="0" borderId="16" xfId="10" applyNumberFormat="1" applyFont="1" applyFill="1" applyBorder="1" applyAlignment="1">
      <alignment horizontal="right"/>
    </xf>
    <xf numFmtId="4" fontId="4" fillId="0" borderId="16" xfId="12" applyNumberFormat="1" applyFont="1" applyFill="1" applyBorder="1" applyAlignment="1">
      <alignment horizontal="right"/>
    </xf>
    <xf numFmtId="0" fontId="12" fillId="0" borderId="16" xfId="10" applyFont="1" applyFill="1" applyBorder="1" applyAlignment="1">
      <alignment horizontal="right"/>
    </xf>
    <xf numFmtId="2" fontId="12" fillId="0" borderId="16" xfId="10" applyNumberFormat="1" applyFont="1" applyFill="1" applyBorder="1" applyAlignment="1">
      <alignment horizontal="right"/>
    </xf>
    <xf numFmtId="0" fontId="12" fillId="0" borderId="13" xfId="10" applyFont="1" applyFill="1" applyBorder="1" applyAlignment="1">
      <alignment horizontal="right"/>
    </xf>
    <xf numFmtId="2" fontId="12" fillId="0" borderId="13" xfId="10" applyNumberFormat="1" applyFont="1" applyFill="1" applyBorder="1" applyAlignment="1">
      <alignment horizontal="right"/>
    </xf>
    <xf numFmtId="0" fontId="12" fillId="0" borderId="13" xfId="10" applyFont="1" applyFill="1" applyBorder="1"/>
    <xf numFmtId="167" fontId="4" fillId="0" borderId="13" xfId="12" quotePrefix="1" applyNumberFormat="1" applyFont="1" applyFill="1" applyBorder="1" applyAlignment="1">
      <alignment horizontal="right"/>
    </xf>
    <xf numFmtId="167" fontId="4" fillId="2" borderId="13" xfId="12" quotePrefix="1" applyNumberFormat="1" applyFont="1" applyFill="1" applyBorder="1" applyAlignment="1">
      <alignment horizontal="right"/>
    </xf>
    <xf numFmtId="0" fontId="9" fillId="3" borderId="16" xfId="12" applyFont="1" applyFill="1" applyBorder="1" applyAlignment="1">
      <alignment horizontal="center"/>
    </xf>
    <xf numFmtId="4" fontId="9" fillId="3" borderId="16" xfId="12" applyNumberFormat="1" applyFont="1" applyFill="1" applyBorder="1" applyAlignment="1">
      <alignment horizontal="right"/>
    </xf>
    <xf numFmtId="4" fontId="4" fillId="0" borderId="27" xfId="12" applyNumberFormat="1" applyFont="1" applyFill="1" applyBorder="1" applyAlignment="1">
      <alignment horizontal="centerContinuous"/>
    </xf>
    <xf numFmtId="4" fontId="4" fillId="0" borderId="28" xfId="12" applyNumberFormat="1" applyFont="1" applyFill="1" applyBorder="1" applyAlignment="1">
      <alignment horizontal="centerContinuous"/>
    </xf>
    <xf numFmtId="4" fontId="4" fillId="0" borderId="29" xfId="12" applyNumberFormat="1" applyFont="1" applyFill="1" applyBorder="1" applyAlignment="1">
      <alignment horizontal="centerContinuous"/>
    </xf>
    <xf numFmtId="164" fontId="4" fillId="0" borderId="27" xfId="12" applyNumberFormat="1" applyFont="1" applyFill="1" applyBorder="1" applyAlignment="1">
      <alignment horizontal="centerContinuous"/>
    </xf>
    <xf numFmtId="164" fontId="4" fillId="0" borderId="28" xfId="12" applyNumberFormat="1" applyFont="1" applyFill="1" applyBorder="1" applyAlignment="1">
      <alignment horizontal="centerContinuous"/>
    </xf>
    <xf numFmtId="164" fontId="4" fillId="0" borderId="29" xfId="12" applyNumberFormat="1" applyFont="1" applyFill="1" applyBorder="1" applyAlignment="1">
      <alignment horizontal="centerContinuous"/>
    </xf>
    <xf numFmtId="3" fontId="4" fillId="0" borderId="28" xfId="12" applyNumberFormat="1" applyFont="1" applyFill="1" applyBorder="1" applyAlignment="1">
      <alignment horizontal="centerContinuous"/>
    </xf>
    <xf numFmtId="3" fontId="4" fillId="0" borderId="27" xfId="12" applyNumberFormat="1" applyFont="1" applyFill="1" applyBorder="1" applyAlignment="1">
      <alignment horizontal="centerContinuous"/>
    </xf>
    <xf numFmtId="3" fontId="4" fillId="0" borderId="29" xfId="12" applyNumberFormat="1" applyFont="1" applyFill="1" applyBorder="1" applyAlignment="1">
      <alignment horizontal="centerContinuous"/>
    </xf>
    <xf numFmtId="3" fontId="4" fillId="3" borderId="13" xfId="13" applyNumberFormat="1" applyFont="1" applyFill="1" applyBorder="1"/>
    <xf numFmtId="3" fontId="4" fillId="3" borderId="13" xfId="12" applyNumberFormat="1" applyFont="1" applyFill="1" applyBorder="1"/>
    <xf numFmtId="3" fontId="4" fillId="3" borderId="30" xfId="12" applyNumberFormat="1" applyFont="1" applyFill="1" applyBorder="1"/>
    <xf numFmtId="0" fontId="4" fillId="3" borderId="13" xfId="0" applyNumberFormat="1" applyFont="1" applyFill="1" applyBorder="1" applyAlignment="1">
      <alignment horizontal="center"/>
    </xf>
    <xf numFmtId="3" fontId="4" fillId="3" borderId="16" xfId="12" applyNumberFormat="1" applyFont="1" applyFill="1" applyBorder="1" applyAlignment="1">
      <alignment horizontal="right"/>
    </xf>
    <xf numFmtId="3" fontId="4" fillId="3" borderId="13" xfId="12" applyNumberFormat="1" applyFont="1" applyFill="1" applyBorder="1" applyAlignment="1">
      <alignment horizontal="right"/>
    </xf>
    <xf numFmtId="0" fontId="4" fillId="2" borderId="23" xfId="0" applyNumberFormat="1" applyFont="1" applyFill="1" applyBorder="1" applyAlignment="1">
      <alignment horizontal="center"/>
    </xf>
    <xf numFmtId="165" fontId="4" fillId="2" borderId="23" xfId="12" applyNumberFormat="1" applyFont="1" applyFill="1" applyBorder="1" applyAlignment="1">
      <alignment horizontal="center"/>
    </xf>
    <xf numFmtId="3" fontId="4" fillId="2" borderId="23" xfId="12" applyNumberFormat="1" applyFont="1" applyFill="1" applyBorder="1"/>
    <xf numFmtId="3" fontId="4" fillId="2" borderId="23" xfId="12" applyNumberFormat="1" applyFont="1" applyFill="1" applyBorder="1" applyAlignment="1">
      <alignment horizontal="right"/>
    </xf>
    <xf numFmtId="0" fontId="4" fillId="3" borderId="31" xfId="12" applyFont="1" applyFill="1" applyBorder="1" applyAlignment="1">
      <alignment horizontal="center"/>
    </xf>
    <xf numFmtId="165" fontId="4" fillId="3" borderId="31" xfId="12" applyNumberFormat="1" applyFont="1" applyFill="1" applyBorder="1" applyAlignment="1">
      <alignment horizontal="center"/>
    </xf>
    <xf numFmtId="164" fontId="4" fillId="3" borderId="31" xfId="12" applyNumberFormat="1" applyFont="1" applyFill="1" applyBorder="1" applyAlignment="1">
      <alignment horizontal="right"/>
    </xf>
    <xf numFmtId="0" fontId="4" fillId="2" borderId="23" xfId="12" applyFont="1" applyFill="1" applyBorder="1" applyAlignment="1">
      <alignment horizontal="center"/>
    </xf>
    <xf numFmtId="164" fontId="4" fillId="2" borderId="23" xfId="12" applyNumberFormat="1" applyFont="1" applyFill="1" applyBorder="1" applyAlignment="1">
      <alignment horizontal="right"/>
    </xf>
    <xf numFmtId="164" fontId="4" fillId="3" borderId="31" xfId="12" applyNumberFormat="1" applyFont="1" applyFill="1" applyBorder="1"/>
    <xf numFmtId="164" fontId="4" fillId="3" borderId="31" xfId="12" quotePrefix="1" applyNumberFormat="1" applyFont="1" applyFill="1" applyBorder="1" applyAlignment="1">
      <alignment horizontal="right"/>
    </xf>
    <xf numFmtId="4" fontId="4" fillId="0" borderId="16" xfId="12" quotePrefix="1" applyNumberFormat="1" applyFont="1" applyFill="1" applyBorder="1" applyAlignment="1">
      <alignment horizontal="right"/>
    </xf>
    <xf numFmtId="164" fontId="4" fillId="0" borderId="16" xfId="12" applyNumberFormat="1" applyFont="1" applyFill="1" applyBorder="1"/>
    <xf numFmtId="164" fontId="4" fillId="2" borderId="23" xfId="12" applyNumberFormat="1" applyFont="1" applyFill="1" applyBorder="1"/>
    <xf numFmtId="164" fontId="4" fillId="2" borderId="23" xfId="12" quotePrefix="1" applyNumberFormat="1" applyFont="1" applyFill="1" applyBorder="1" applyAlignment="1">
      <alignment horizontal="right"/>
    </xf>
    <xf numFmtId="4" fontId="4" fillId="2" borderId="23" xfId="12" quotePrefix="1" applyNumberFormat="1" applyFont="1" applyFill="1" applyBorder="1" applyAlignment="1">
      <alignment horizontal="right"/>
    </xf>
    <xf numFmtId="4" fontId="4" fillId="0" borderId="31" xfId="12" quotePrefix="1" applyNumberFormat="1" applyFont="1" applyFill="1" applyBorder="1" applyAlignment="1">
      <alignment horizontal="right"/>
    </xf>
    <xf numFmtId="4" fontId="4" fillId="0" borderId="31" xfId="12" applyNumberFormat="1" applyFont="1" applyFill="1" applyBorder="1" applyAlignment="1">
      <alignment horizontal="right"/>
    </xf>
    <xf numFmtId="2" fontId="12" fillId="0" borderId="31" xfId="10" applyNumberFormat="1" applyFont="1" applyFill="1" applyBorder="1" applyAlignment="1">
      <alignment horizontal="right"/>
    </xf>
    <xf numFmtId="4" fontId="4" fillId="0" borderId="32" xfId="12" applyNumberFormat="1" applyFont="1" applyFill="1" applyBorder="1" applyAlignment="1">
      <alignment horizontal="right"/>
    </xf>
    <xf numFmtId="0" fontId="12" fillId="0" borderId="31" xfId="10" applyFont="1" applyFill="1" applyBorder="1" applyAlignment="1">
      <alignment horizontal="right"/>
    </xf>
    <xf numFmtId="4" fontId="4" fillId="0" borderId="30" xfId="12" applyNumberFormat="1" applyFont="1" applyFill="1" applyBorder="1" applyAlignment="1">
      <alignment horizontal="right"/>
    </xf>
    <xf numFmtId="167" fontId="4" fillId="3" borderId="31" xfId="12" applyNumberFormat="1" applyFont="1" applyFill="1" applyBorder="1" applyAlignment="1">
      <alignment horizontal="center"/>
    </xf>
    <xf numFmtId="0" fontId="12" fillId="0" borderId="31" xfId="10" applyFont="1" applyFill="1" applyBorder="1"/>
    <xf numFmtId="4" fontId="4" fillId="0" borderId="32" xfId="12" quotePrefix="1" applyNumberFormat="1" applyFont="1" applyFill="1" applyBorder="1" applyAlignment="1">
      <alignment horizontal="right"/>
    </xf>
    <xf numFmtId="167" fontId="4" fillId="2" borderId="23" xfId="12" applyNumberFormat="1" applyFont="1" applyFill="1" applyBorder="1" applyAlignment="1">
      <alignment horizontal="center"/>
    </xf>
    <xf numFmtId="0" fontId="12" fillId="2" borderId="23" xfId="10" applyFont="1" applyFill="1" applyBorder="1"/>
    <xf numFmtId="0" fontId="12" fillId="2" borderId="23" xfId="10" applyFont="1" applyFill="1" applyBorder="1" applyAlignment="1">
      <alignment horizontal="right"/>
    </xf>
    <xf numFmtId="4" fontId="4" fillId="2" borderId="23" xfId="12" applyNumberFormat="1" applyFont="1" applyFill="1" applyBorder="1" applyAlignment="1">
      <alignment horizontal="right"/>
    </xf>
    <xf numFmtId="2" fontId="12" fillId="2" borderId="23" xfId="10" applyNumberFormat="1" applyFont="1" applyFill="1" applyBorder="1" applyAlignment="1">
      <alignment horizontal="right"/>
    </xf>
    <xf numFmtId="0" fontId="9" fillId="3" borderId="31" xfId="12" applyFont="1" applyFill="1" applyBorder="1" applyAlignment="1">
      <alignment horizontal="center"/>
    </xf>
    <xf numFmtId="4" fontId="9" fillId="3" borderId="31" xfId="12" applyNumberFormat="1" applyFont="1" applyFill="1" applyBorder="1" applyAlignment="1">
      <alignment horizontal="right"/>
    </xf>
    <xf numFmtId="4" fontId="4" fillId="3" borderId="31" xfId="12" quotePrefix="1" applyNumberFormat="1" applyFont="1" applyFill="1" applyBorder="1" applyAlignment="1">
      <alignment horizontal="right"/>
    </xf>
    <xf numFmtId="4" fontId="4" fillId="3" borderId="31" xfId="12" applyNumberFormat="1" applyFont="1" applyFill="1" applyBorder="1" applyAlignment="1">
      <alignment horizontal="right"/>
    </xf>
    <xf numFmtId="167" fontId="4" fillId="0" borderId="16" xfId="12" quotePrefix="1" applyNumberFormat="1" applyFont="1" applyFill="1" applyBorder="1" applyAlignment="1">
      <alignment horizontal="right"/>
    </xf>
    <xf numFmtId="0" fontId="9" fillId="2" borderId="23" xfId="12" applyFont="1" applyFill="1" applyBorder="1" applyAlignment="1">
      <alignment horizontal="center"/>
    </xf>
    <xf numFmtId="4" fontId="9" fillId="2" borderId="23" xfId="12" applyNumberFormat="1" applyFont="1" applyFill="1" applyBorder="1" applyAlignment="1">
      <alignment horizontal="right"/>
    </xf>
    <xf numFmtId="167" fontId="4" fillId="2" borderId="23" xfId="12" quotePrefix="1" applyNumberFormat="1" applyFont="1" applyFill="1" applyBorder="1" applyAlignment="1">
      <alignment horizontal="right"/>
    </xf>
    <xf numFmtId="0" fontId="13" fillId="0" borderId="0" xfId="24" applyFont="1"/>
    <xf numFmtId="0" fontId="1" fillId="0" borderId="0" xfId="21" applyAlignment="1"/>
    <xf numFmtId="3" fontId="10" fillId="0" borderId="20" xfId="12" quotePrefix="1" applyNumberFormat="1" applyFont="1" applyFill="1" applyBorder="1" applyAlignment="1">
      <alignment horizontal="center" vertical="center"/>
    </xf>
    <xf numFmtId="3" fontId="10" fillId="0" borderId="18" xfId="12" quotePrefix="1" applyNumberFormat="1" applyFont="1" applyFill="1" applyBorder="1" applyAlignment="1">
      <alignment horizontal="center" vertical="center"/>
    </xf>
    <xf numFmtId="3" fontId="7" fillId="0" borderId="5" xfId="12" applyNumberFormat="1" applyFont="1" applyFill="1" applyBorder="1" applyAlignment="1">
      <alignment horizontal="right"/>
    </xf>
    <xf numFmtId="3" fontId="4" fillId="0" borderId="6" xfId="12" applyNumberFormat="1" applyFont="1" applyFill="1" applyBorder="1" applyAlignment="1">
      <alignment horizontal="center" vertical="center" wrapText="1"/>
    </xf>
    <xf numFmtId="3" fontId="4" fillId="0" borderId="7" xfId="12" applyNumberFormat="1" applyFont="1" applyFill="1" applyBorder="1" applyAlignment="1">
      <alignment horizontal="center" vertical="center" wrapText="1"/>
    </xf>
    <xf numFmtId="3" fontId="4" fillId="0" borderId="8" xfId="12" applyNumberFormat="1" applyFont="1" applyFill="1" applyBorder="1" applyAlignment="1">
      <alignment horizontal="center" vertical="center" wrapText="1"/>
    </xf>
    <xf numFmtId="3" fontId="7" fillId="0" borderId="5" xfId="12" quotePrefix="1" applyNumberFormat="1" applyFont="1" applyFill="1" applyBorder="1" applyAlignment="1">
      <alignment horizontal="left"/>
    </xf>
    <xf numFmtId="3" fontId="4" fillId="0" borderId="10" xfId="12" applyNumberFormat="1" applyFont="1" applyFill="1" applyBorder="1" applyAlignment="1">
      <alignment horizontal="center" vertical="center" wrapText="1"/>
    </xf>
    <xf numFmtId="3" fontId="4" fillId="0" borderId="10" xfId="12" quotePrefix="1" applyNumberFormat="1" applyFont="1" applyFill="1" applyBorder="1" applyAlignment="1">
      <alignment horizontal="center" vertical="center"/>
    </xf>
    <xf numFmtId="3" fontId="4" fillId="0" borderId="7" xfId="12" quotePrefix="1" applyNumberFormat="1" applyFont="1" applyFill="1" applyBorder="1" applyAlignment="1">
      <alignment horizontal="center" vertical="center"/>
    </xf>
    <xf numFmtId="3" fontId="4" fillId="0" borderId="8" xfId="12" quotePrefix="1" applyNumberFormat="1" applyFont="1" applyFill="1" applyBorder="1" applyAlignment="1">
      <alignment horizontal="center" vertical="center"/>
    </xf>
    <xf numFmtId="3" fontId="4" fillId="0" borderId="10" xfId="12" applyNumberFormat="1" applyFont="1" applyFill="1" applyBorder="1" applyAlignment="1">
      <alignment horizontal="center" vertical="center"/>
    </xf>
    <xf numFmtId="3" fontId="4" fillId="0" borderId="7" xfId="12" applyNumberFormat="1" applyFont="1" applyFill="1" applyBorder="1" applyAlignment="1">
      <alignment horizontal="center" vertical="center"/>
    </xf>
    <xf numFmtId="3" fontId="4" fillId="0" borderId="8" xfId="12" applyNumberFormat="1" applyFont="1" applyFill="1" applyBorder="1" applyAlignment="1">
      <alignment horizontal="center" vertical="center"/>
    </xf>
    <xf numFmtId="0" fontId="4" fillId="0" borderId="11" xfId="12" applyNumberFormat="1" applyFont="1" applyFill="1" applyBorder="1" applyAlignment="1">
      <alignment horizontal="center" vertical="center"/>
    </xf>
    <xf numFmtId="0" fontId="4" fillId="0" borderId="12" xfId="12" applyNumberFormat="1" applyFont="1" applyFill="1" applyBorder="1" applyAlignment="1">
      <alignment horizontal="center" vertical="center"/>
    </xf>
    <xf numFmtId="0" fontId="4" fillId="0" borderId="4" xfId="12" applyNumberFormat="1" applyFont="1" applyFill="1" applyBorder="1" applyAlignment="1">
      <alignment horizontal="center" vertical="center"/>
    </xf>
    <xf numFmtId="3" fontId="4" fillId="0" borderId="26" xfId="12" applyNumberFormat="1" applyFont="1" applyFill="1" applyBorder="1" applyAlignment="1">
      <alignment horizontal="center"/>
    </xf>
    <xf numFmtId="3" fontId="4" fillId="0" borderId="1" xfId="12" applyNumberFormat="1" applyFont="1" applyFill="1" applyBorder="1" applyAlignment="1">
      <alignment horizontal="center"/>
    </xf>
    <xf numFmtId="3" fontId="4" fillId="0" borderId="11" xfId="12" applyNumberFormat="1" applyFont="1" applyFill="1" applyBorder="1" applyAlignment="1">
      <alignment horizontal="center"/>
    </xf>
    <xf numFmtId="165" fontId="4" fillId="0" borderId="7" xfId="12" quotePrefix="1" applyNumberFormat="1" applyFont="1" applyFill="1" applyBorder="1" applyAlignment="1">
      <alignment horizontal="center" vertical="center" wrapText="1"/>
    </xf>
    <xf numFmtId="165" fontId="4" fillId="0" borderId="7" xfId="0" applyNumberFormat="1" applyFont="1" applyFill="1" applyBorder="1" applyAlignment="1">
      <alignment horizontal="center" vertical="center" wrapText="1"/>
    </xf>
    <xf numFmtId="165" fontId="4" fillId="0" borderId="8" xfId="0" applyNumberFormat="1" applyFont="1" applyFill="1" applyBorder="1" applyAlignment="1">
      <alignment horizontal="center" vertical="center" wrapText="1"/>
    </xf>
    <xf numFmtId="3" fontId="4" fillId="0" borderId="21" xfId="12" applyNumberFormat="1" applyFont="1" applyFill="1" applyBorder="1" applyAlignment="1">
      <alignment horizontal="center"/>
    </xf>
    <xf numFmtId="3" fontId="4" fillId="0" borderId="24" xfId="12" applyNumberFormat="1" applyFont="1" applyFill="1" applyBorder="1" applyAlignment="1">
      <alignment horizontal="center"/>
    </xf>
    <xf numFmtId="3" fontId="4" fillId="0" borderId="22" xfId="12" applyNumberFormat="1" applyFont="1" applyFill="1" applyBorder="1" applyAlignment="1">
      <alignment horizontal="center"/>
    </xf>
    <xf numFmtId="164" fontId="4" fillId="0" borderId="10" xfId="12" applyNumberFormat="1" applyFont="1" applyFill="1" applyBorder="1" applyAlignment="1">
      <alignment horizontal="center" vertical="center" wrapText="1"/>
    </xf>
    <xf numFmtId="164" fontId="4" fillId="0" borderId="7" xfId="12" applyNumberFormat="1" applyFont="1" applyFill="1" applyBorder="1" applyAlignment="1">
      <alignment horizontal="center" vertical="center" wrapText="1"/>
    </xf>
    <xf numFmtId="164" fontId="4" fillId="0" borderId="8" xfId="12" applyNumberFormat="1" applyFont="1" applyFill="1" applyBorder="1" applyAlignment="1">
      <alignment horizontal="center" vertical="center" wrapText="1"/>
    </xf>
    <xf numFmtId="164" fontId="4" fillId="0" borderId="26" xfId="12" applyNumberFormat="1" applyFont="1" applyFill="1" applyBorder="1" applyAlignment="1">
      <alignment horizontal="center"/>
    </xf>
    <xf numFmtId="164" fontId="4" fillId="0" borderId="1" xfId="12" applyNumberFormat="1" applyFont="1" applyFill="1" applyBorder="1" applyAlignment="1">
      <alignment horizontal="center"/>
    </xf>
    <xf numFmtId="164" fontId="4" fillId="0" borderId="11" xfId="12" applyNumberFormat="1" applyFont="1" applyFill="1" applyBorder="1" applyAlignment="1">
      <alignment horizontal="center"/>
    </xf>
    <xf numFmtId="164" fontId="7" fillId="0" borderId="5" xfId="12" applyNumberFormat="1" applyFont="1" applyFill="1" applyBorder="1" applyAlignment="1">
      <alignment horizontal="right"/>
    </xf>
    <xf numFmtId="164" fontId="10" fillId="0" borderId="17" xfId="12" quotePrefix="1" applyNumberFormat="1" applyFont="1" applyFill="1" applyBorder="1" applyAlignment="1">
      <alignment horizontal="center" vertical="center"/>
    </xf>
    <xf numFmtId="164" fontId="10" fillId="0" borderId="18" xfId="12" quotePrefix="1" applyNumberFormat="1" applyFont="1" applyFill="1" applyBorder="1" applyAlignment="1">
      <alignment horizontal="center" vertical="center"/>
    </xf>
    <xf numFmtId="164" fontId="10" fillId="0" borderId="19" xfId="12" quotePrefix="1" applyNumberFormat="1" applyFont="1" applyFill="1" applyBorder="1" applyAlignment="1">
      <alignment horizontal="center" vertical="center"/>
    </xf>
    <xf numFmtId="164" fontId="4" fillId="0" borderId="10" xfId="12" applyNumberFormat="1" applyFont="1" applyFill="1" applyBorder="1" applyAlignment="1">
      <alignment horizontal="center" vertical="center"/>
    </xf>
    <xf numFmtId="164" fontId="4" fillId="0" borderId="7" xfId="12" applyNumberFormat="1" applyFont="1" applyFill="1" applyBorder="1" applyAlignment="1">
      <alignment horizontal="center" vertical="center"/>
    </xf>
    <xf numFmtId="164" fontId="4" fillId="0" borderId="8" xfId="12" applyNumberFormat="1" applyFont="1" applyFill="1" applyBorder="1" applyAlignment="1">
      <alignment horizontal="center" vertical="center"/>
    </xf>
    <xf numFmtId="164" fontId="7" fillId="0" borderId="5" xfId="12" quotePrefix="1" applyNumberFormat="1" applyFont="1" applyFill="1" applyBorder="1" applyAlignment="1">
      <alignment horizontal="left"/>
    </xf>
    <xf numFmtId="0" fontId="4" fillId="0" borderId="11" xfId="12" applyFont="1" applyFill="1" applyBorder="1" applyAlignment="1">
      <alignment horizontal="center" vertical="center"/>
    </xf>
    <xf numFmtId="0" fontId="4" fillId="0" borderId="12" xfId="12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center" vertical="center"/>
    </xf>
    <xf numFmtId="164" fontId="4" fillId="0" borderId="6" xfId="12" applyNumberFormat="1" applyFont="1" applyFill="1" applyBorder="1" applyAlignment="1">
      <alignment horizontal="center" vertical="center" wrapText="1"/>
    </xf>
    <xf numFmtId="164" fontId="4" fillId="0" borderId="10" xfId="12" quotePrefix="1" applyNumberFormat="1" applyFont="1" applyFill="1" applyBorder="1" applyAlignment="1">
      <alignment horizontal="center" vertical="center"/>
    </xf>
    <xf numFmtId="164" fontId="4" fillId="0" borderId="7" xfId="12" quotePrefix="1" applyNumberFormat="1" applyFont="1" applyFill="1" applyBorder="1" applyAlignment="1">
      <alignment horizontal="center" vertical="center"/>
    </xf>
    <xf numFmtId="164" fontId="4" fillId="0" borderId="8" xfId="12" quotePrefix="1" applyNumberFormat="1" applyFont="1" applyFill="1" applyBorder="1" applyAlignment="1">
      <alignment horizontal="center" vertical="center"/>
    </xf>
    <xf numFmtId="164" fontId="4" fillId="0" borderId="10" xfId="12" quotePrefix="1" applyNumberFormat="1" applyFont="1" applyFill="1" applyBorder="1" applyAlignment="1">
      <alignment horizontal="center" vertical="center" wrapText="1"/>
    </xf>
    <xf numFmtId="164" fontId="4" fillId="0" borderId="7" xfId="12" quotePrefix="1" applyNumberFormat="1" applyFont="1" applyFill="1" applyBorder="1" applyAlignment="1">
      <alignment horizontal="center" vertical="center" wrapText="1"/>
    </xf>
    <xf numFmtId="164" fontId="4" fillId="0" borderId="8" xfId="12" quotePrefix="1" applyNumberFormat="1" applyFont="1" applyFill="1" applyBorder="1" applyAlignment="1">
      <alignment horizontal="center" vertical="center" wrapText="1"/>
    </xf>
    <xf numFmtId="164" fontId="4" fillId="0" borderId="25" xfId="12" applyNumberFormat="1" applyFont="1" applyFill="1" applyBorder="1" applyAlignment="1">
      <alignment horizontal="center" vertical="center"/>
    </xf>
    <xf numFmtId="164" fontId="4" fillId="0" borderId="9" xfId="12" applyNumberFormat="1" applyFont="1" applyFill="1" applyBorder="1" applyAlignment="1">
      <alignment horizontal="center" vertical="center"/>
    </xf>
    <xf numFmtId="164" fontId="4" fillId="0" borderId="2" xfId="12" applyNumberFormat="1" applyFont="1" applyFill="1" applyBorder="1" applyAlignment="1">
      <alignment horizontal="center" vertical="center"/>
    </xf>
    <xf numFmtId="4" fontId="10" fillId="0" borderId="18" xfId="12" quotePrefix="1" applyNumberFormat="1" applyFont="1" applyFill="1" applyBorder="1" applyAlignment="1">
      <alignment horizontal="center" vertical="center"/>
    </xf>
    <xf numFmtId="4" fontId="10" fillId="0" borderId="18" xfId="12" applyNumberFormat="1" applyFont="1" applyFill="1" applyBorder="1" applyAlignment="1">
      <alignment horizontal="center" vertical="center"/>
    </xf>
    <xf numFmtId="167" fontId="4" fillId="0" borderId="7" xfId="12" quotePrefix="1" applyNumberFormat="1" applyFont="1" applyFill="1" applyBorder="1" applyAlignment="1">
      <alignment horizontal="center" vertical="center" wrapText="1"/>
    </xf>
    <xf numFmtId="167" fontId="4" fillId="0" borderId="7" xfId="0" applyNumberFormat="1" applyFont="1" applyFill="1" applyBorder="1" applyAlignment="1">
      <alignment horizontal="center" vertical="center" wrapText="1"/>
    </xf>
    <xf numFmtId="167" fontId="4" fillId="0" borderId="8" xfId="0" applyNumberFormat="1" applyFont="1" applyFill="1" applyBorder="1" applyAlignment="1">
      <alignment horizontal="center" vertical="center" wrapText="1"/>
    </xf>
    <xf numFmtId="4" fontId="4" fillId="0" borderId="10" xfId="12" quotePrefix="1" applyNumberFormat="1" applyFont="1" applyFill="1" applyBorder="1" applyAlignment="1">
      <alignment horizontal="center" vertical="center"/>
    </xf>
    <xf numFmtId="4" fontId="4" fillId="0" borderId="7" xfId="12" quotePrefix="1" applyNumberFormat="1" applyFont="1" applyFill="1" applyBorder="1" applyAlignment="1">
      <alignment horizontal="center" vertical="center"/>
    </xf>
    <xf numFmtId="4" fontId="4" fillId="0" borderId="8" xfId="12" quotePrefix="1" applyNumberFormat="1" applyFont="1" applyFill="1" applyBorder="1" applyAlignment="1">
      <alignment horizontal="center" vertical="center"/>
    </xf>
    <xf numFmtId="4" fontId="4" fillId="0" borderId="10" xfId="12" applyNumberFormat="1" applyFont="1" applyFill="1" applyBorder="1" applyAlignment="1">
      <alignment horizontal="center" vertical="center"/>
    </xf>
    <xf numFmtId="4" fontId="4" fillId="0" borderId="7" xfId="12" applyNumberFormat="1" applyFont="1" applyFill="1" applyBorder="1" applyAlignment="1">
      <alignment horizontal="center" vertical="center"/>
    </xf>
    <xf numFmtId="4" fontId="4" fillId="0" borderId="8" xfId="12" applyNumberFormat="1" applyFont="1" applyFill="1" applyBorder="1" applyAlignment="1">
      <alignment horizontal="center" vertical="center"/>
    </xf>
    <xf numFmtId="4" fontId="4" fillId="0" borderId="10" xfId="12" applyNumberFormat="1" applyFont="1" applyFill="1" applyBorder="1" applyAlignment="1">
      <alignment horizontal="center" vertical="center" wrapText="1"/>
    </xf>
    <xf numFmtId="4" fontId="4" fillId="0" borderId="7" xfId="12" applyNumberFormat="1" applyFont="1" applyFill="1" applyBorder="1" applyAlignment="1">
      <alignment horizontal="center" vertical="center" wrapText="1"/>
    </xf>
    <xf numFmtId="4" fontId="4" fillId="0" borderId="8" xfId="12" applyNumberFormat="1" applyFont="1" applyFill="1" applyBorder="1" applyAlignment="1">
      <alignment horizontal="center" vertical="center" wrapText="1"/>
    </xf>
    <xf numFmtId="4" fontId="4" fillId="0" borderId="26" xfId="12" applyNumberFormat="1" applyFont="1" applyFill="1" applyBorder="1" applyAlignment="1">
      <alignment horizontal="center"/>
    </xf>
    <xf numFmtId="4" fontId="4" fillId="0" borderId="1" xfId="12" applyNumberFormat="1" applyFont="1" applyFill="1" applyBorder="1" applyAlignment="1">
      <alignment horizontal="center"/>
    </xf>
    <xf numFmtId="4" fontId="4" fillId="0" borderId="11" xfId="12" applyNumberFormat="1" applyFont="1" applyFill="1" applyBorder="1" applyAlignment="1">
      <alignment horizontal="center"/>
    </xf>
    <xf numFmtId="4" fontId="7" fillId="0" borderId="5" xfId="12" quotePrefix="1" applyNumberFormat="1" applyFont="1" applyFill="1" applyBorder="1" applyAlignment="1">
      <alignment horizontal="left"/>
    </xf>
    <xf numFmtId="4" fontId="7" fillId="0" borderId="5" xfId="12" applyNumberFormat="1" applyFont="1" applyFill="1" applyBorder="1" applyAlignment="1">
      <alignment horizontal="right"/>
    </xf>
    <xf numFmtId="4" fontId="4" fillId="0" borderId="10" xfId="12" quotePrefix="1" applyNumberFormat="1" applyFont="1" applyFill="1" applyBorder="1" applyAlignment="1">
      <alignment horizontal="center" vertical="center" wrapText="1"/>
    </xf>
    <xf numFmtId="4" fontId="4" fillId="0" borderId="7" xfId="12" quotePrefix="1" applyNumberFormat="1" applyFont="1" applyFill="1" applyBorder="1" applyAlignment="1">
      <alignment horizontal="center" vertical="center" wrapText="1"/>
    </xf>
    <xf numFmtId="4" fontId="4" fillId="0" borderId="8" xfId="12" quotePrefix="1" applyNumberFormat="1" applyFont="1" applyFill="1" applyBorder="1" applyAlignment="1">
      <alignment horizontal="center" vertical="center" wrapText="1"/>
    </xf>
    <xf numFmtId="4" fontId="10" fillId="0" borderId="17" xfId="12" quotePrefix="1" applyNumberFormat="1" applyFont="1" applyFill="1" applyBorder="1" applyAlignment="1">
      <alignment horizontal="center" vertical="center"/>
    </xf>
  </cellXfs>
  <cellStyles count="25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1 2" xfId="6" xr:uid="{00000000-0005-0000-0000-000005000000}"/>
    <cellStyle name="Heading 2" xfId="7" builtinId="17" customBuiltin="1"/>
    <cellStyle name="Heading 2 2" xfId="8" xr:uid="{00000000-0005-0000-0000-000007000000}"/>
    <cellStyle name="Hyperlink" xfId="9" builtinId="8"/>
    <cellStyle name="Normal" xfId="0" builtinId="0"/>
    <cellStyle name="Normal 10" xfId="10" xr:uid="{00000000-0005-0000-0000-00000A000000}"/>
    <cellStyle name="Normal 11" xfId="11" xr:uid="{00000000-0005-0000-0000-00000B000000}"/>
    <cellStyle name="normal 2" xfId="12" xr:uid="{00000000-0005-0000-0000-00000C000000}"/>
    <cellStyle name="Normal 3" xfId="13" xr:uid="{00000000-0005-0000-0000-00000D000000}"/>
    <cellStyle name="Normal 4" xfId="14" xr:uid="{00000000-0005-0000-0000-00000E000000}"/>
    <cellStyle name="Normal 5" xfId="15" xr:uid="{00000000-0005-0000-0000-00000F000000}"/>
    <cellStyle name="Normal 6" xfId="16" xr:uid="{00000000-0005-0000-0000-000010000000}"/>
    <cellStyle name="Normal 7" xfId="17" xr:uid="{00000000-0005-0000-0000-000011000000}"/>
    <cellStyle name="Normal 8" xfId="18" xr:uid="{00000000-0005-0000-0000-000012000000}"/>
    <cellStyle name="Normal 9" xfId="19" xr:uid="{00000000-0005-0000-0000-000013000000}"/>
    <cellStyle name="Normal_dyfluid_1" xfId="20" xr:uid="{00000000-0005-0000-0000-000014000000}"/>
    <cellStyle name="Normal_dyfluidlink" xfId="21" xr:uid="{00000000-0005-0000-0000-000015000000}"/>
    <cellStyle name="Normal_sweets_1" xfId="24" xr:uid="{F1858FCD-E1A2-4F60-914D-8CA5B62D972B}"/>
    <cellStyle name="Total" xfId="22" builtinId="25" customBuiltin="1"/>
    <cellStyle name="Total 2" xfId="23" xr:uid="{00000000-0005-0000-0000-00001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tabSelected="1" workbookViewId="0"/>
  </sheetViews>
  <sheetFormatPr defaultRowHeight="13.2" x14ac:dyDescent="0.25"/>
  <cols>
    <col min="1" max="1" width="12" style="1" customWidth="1"/>
    <col min="2" max="16384" width="8.88671875" style="1"/>
  </cols>
  <sheetData>
    <row r="2" spans="1:2" x14ac:dyDescent="0.25">
      <c r="A2" s="1" t="s">
        <v>8</v>
      </c>
      <c r="B2" s="2" t="s">
        <v>49</v>
      </c>
    </row>
    <row r="4" spans="1:2" x14ac:dyDescent="0.25">
      <c r="A4" s="1" t="s">
        <v>9</v>
      </c>
      <c r="B4" s="3" t="s">
        <v>26</v>
      </c>
    </row>
    <row r="5" spans="1:2" x14ac:dyDescent="0.25">
      <c r="B5" s="3" t="s">
        <v>27</v>
      </c>
    </row>
    <row r="6" spans="1:2" x14ac:dyDescent="0.25">
      <c r="B6" s="3" t="s">
        <v>28</v>
      </c>
    </row>
    <row r="7" spans="1:2" x14ac:dyDescent="0.25">
      <c r="B7" s="3" t="s">
        <v>32</v>
      </c>
    </row>
    <row r="8" spans="1:2" x14ac:dyDescent="0.25">
      <c r="B8" s="4" t="s">
        <v>31</v>
      </c>
    </row>
    <row r="9" spans="1:2" x14ac:dyDescent="0.25">
      <c r="B9" s="4"/>
    </row>
    <row r="10" spans="1:2" x14ac:dyDescent="0.25">
      <c r="B10" s="4"/>
    </row>
    <row r="11" spans="1:2" x14ac:dyDescent="0.25">
      <c r="B11" s="208" t="s">
        <v>59</v>
      </c>
    </row>
    <row r="13" spans="1:2" x14ac:dyDescent="0.25">
      <c r="A13" s="207" t="s">
        <v>50</v>
      </c>
    </row>
    <row r="14" spans="1:2" x14ac:dyDescent="0.25">
      <c r="A14" s="207" t="s">
        <v>51</v>
      </c>
    </row>
  </sheetData>
  <phoneticPr fontId="4" type="noConversion"/>
  <hyperlinks>
    <hyperlink ref="B4" location="Fluidmilk!A1" display="Fluid milk: Total availability, million pounds" xr:uid="{00000000-0004-0000-0000-000000000000}"/>
    <hyperlink ref="B5" location="FluidmilkPccLb!A1" display="Fluid milk: Per capita availability, pounds" xr:uid="{00000000-0004-0000-0000-000001000000}"/>
    <hyperlink ref="B6" location="FluidmilkPccGal!A1" display="Fluid milk: Per capita availability, gallons" xr:uid="{00000000-0004-0000-0000-000002000000}"/>
    <hyperlink ref="B8" location="'Fluidmilk-ButterfatPccLbs'!A1" display="Fluid milk: Per capita butterfat availability, pounds" xr:uid="{00000000-0004-0000-0000-000005000000}"/>
    <hyperlink ref="B7" location="'Fluidmilk-Butterfat'!A1" display="Fluid milk: Butterfat content, percent" xr:uid="{0FF9A71E-FDE9-4969-8071-60ACB918E34D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IC128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640625" defaultRowHeight="12" customHeight="1" x14ac:dyDescent="0.2"/>
  <cols>
    <col min="1" max="1" width="12.6640625" style="5" customWidth="1"/>
    <col min="2" max="2" width="12.6640625" style="6" customWidth="1"/>
    <col min="3" max="21" width="12.6640625" style="7" customWidth="1"/>
    <col min="22" max="25" width="12.6640625" style="8" customWidth="1"/>
    <col min="26" max="16384" width="12.6640625" style="9"/>
  </cols>
  <sheetData>
    <row r="1" spans="1:28" s="69" customFormat="1" ht="12" customHeight="1" thickBot="1" x14ac:dyDescent="0.25">
      <c r="A1" s="215" t="s">
        <v>26</v>
      </c>
      <c r="B1" s="215"/>
      <c r="C1" s="215"/>
      <c r="D1" s="215"/>
      <c r="E1" s="215"/>
      <c r="F1" s="215"/>
      <c r="G1" s="215"/>
      <c r="H1" s="215"/>
      <c r="I1" s="215"/>
      <c r="J1" s="215"/>
      <c r="K1" s="211"/>
      <c r="L1" s="211"/>
      <c r="M1" s="211"/>
      <c r="N1" s="211"/>
      <c r="O1" s="211"/>
      <c r="P1" s="211"/>
      <c r="Q1" s="211"/>
      <c r="R1" s="211"/>
      <c r="S1" s="128"/>
      <c r="T1" s="211" t="s">
        <v>4</v>
      </c>
      <c r="U1" s="211"/>
      <c r="V1" s="10"/>
      <c r="W1" s="10"/>
      <c r="X1" s="10"/>
      <c r="Y1" s="10"/>
      <c r="Z1" s="12"/>
      <c r="AA1" s="12"/>
      <c r="AB1" s="12"/>
    </row>
    <row r="2" spans="1:28" ht="12" customHeight="1" thickTop="1" x14ac:dyDescent="0.2">
      <c r="A2" s="223" t="s">
        <v>0</v>
      </c>
      <c r="B2" s="229" t="s">
        <v>10</v>
      </c>
      <c r="C2" s="232" t="s">
        <v>1</v>
      </c>
      <c r="D2" s="233"/>
      <c r="E2" s="233"/>
      <c r="F2" s="233"/>
      <c r="G2" s="234"/>
      <c r="H2" s="226" t="s">
        <v>34</v>
      </c>
      <c r="I2" s="227"/>
      <c r="J2" s="227"/>
      <c r="K2" s="227"/>
      <c r="L2" s="227"/>
      <c r="M2" s="227"/>
      <c r="N2" s="227"/>
      <c r="O2" s="227"/>
      <c r="P2" s="228"/>
      <c r="Q2" s="226" t="s">
        <v>25</v>
      </c>
      <c r="R2" s="227"/>
      <c r="S2" s="228"/>
      <c r="T2" s="212" t="s">
        <v>42</v>
      </c>
      <c r="U2" s="212" t="s">
        <v>43</v>
      </c>
    </row>
    <row r="3" spans="1:28" ht="12" customHeight="1" x14ac:dyDescent="0.2">
      <c r="A3" s="224"/>
      <c r="B3" s="230"/>
      <c r="C3" s="14" t="s">
        <v>2</v>
      </c>
      <c r="D3" s="15"/>
      <c r="E3" s="15"/>
      <c r="F3" s="220" t="s">
        <v>36</v>
      </c>
      <c r="G3" s="216" t="s">
        <v>37</v>
      </c>
      <c r="H3" s="161" t="s">
        <v>2</v>
      </c>
      <c r="I3" s="160"/>
      <c r="J3" s="162"/>
      <c r="K3" s="216" t="s">
        <v>38</v>
      </c>
      <c r="L3" s="216" t="s">
        <v>37</v>
      </c>
      <c r="M3" s="216" t="s">
        <v>18</v>
      </c>
      <c r="N3" s="220" t="s">
        <v>19</v>
      </c>
      <c r="O3" s="216" t="s">
        <v>24</v>
      </c>
      <c r="P3" s="216" t="s">
        <v>40</v>
      </c>
      <c r="Q3" s="216" t="s">
        <v>39</v>
      </c>
      <c r="R3" s="216" t="s">
        <v>30</v>
      </c>
      <c r="S3" s="216" t="s">
        <v>41</v>
      </c>
      <c r="T3" s="213"/>
      <c r="U3" s="213"/>
    </row>
    <row r="4" spans="1:28" ht="12" customHeight="1" x14ac:dyDescent="0.2">
      <c r="A4" s="224"/>
      <c r="B4" s="230"/>
      <c r="C4" s="216" t="s">
        <v>21</v>
      </c>
      <c r="D4" s="220" t="s">
        <v>3</v>
      </c>
      <c r="E4" s="220" t="s">
        <v>20</v>
      </c>
      <c r="F4" s="221"/>
      <c r="G4" s="213"/>
      <c r="H4" s="217" t="s">
        <v>22</v>
      </c>
      <c r="I4" s="217" t="s">
        <v>23</v>
      </c>
      <c r="J4" s="220" t="s">
        <v>20</v>
      </c>
      <c r="K4" s="221"/>
      <c r="L4" s="213"/>
      <c r="M4" s="213"/>
      <c r="N4" s="221"/>
      <c r="O4" s="213"/>
      <c r="P4" s="213"/>
      <c r="Q4" s="213"/>
      <c r="R4" s="213"/>
      <c r="S4" s="213"/>
      <c r="T4" s="213"/>
      <c r="U4" s="213"/>
    </row>
    <row r="5" spans="1:28" ht="12" customHeight="1" x14ac:dyDescent="0.2">
      <c r="A5" s="224"/>
      <c r="B5" s="230"/>
      <c r="C5" s="213"/>
      <c r="D5" s="221"/>
      <c r="E5" s="221"/>
      <c r="F5" s="221"/>
      <c r="G5" s="213"/>
      <c r="H5" s="218"/>
      <c r="I5" s="218"/>
      <c r="J5" s="221"/>
      <c r="K5" s="221"/>
      <c r="L5" s="213"/>
      <c r="M5" s="213"/>
      <c r="N5" s="221"/>
      <c r="O5" s="213"/>
      <c r="P5" s="213"/>
      <c r="Q5" s="213"/>
      <c r="R5" s="213"/>
      <c r="S5" s="213"/>
      <c r="T5" s="213"/>
      <c r="U5" s="213"/>
    </row>
    <row r="6" spans="1:28" ht="12" customHeight="1" x14ac:dyDescent="0.2">
      <c r="A6" s="225"/>
      <c r="B6" s="231"/>
      <c r="C6" s="214"/>
      <c r="D6" s="222"/>
      <c r="E6" s="222"/>
      <c r="F6" s="222"/>
      <c r="G6" s="214"/>
      <c r="H6" s="219"/>
      <c r="I6" s="219"/>
      <c r="J6" s="222"/>
      <c r="K6" s="222"/>
      <c r="L6" s="214"/>
      <c r="M6" s="214"/>
      <c r="N6" s="222"/>
      <c r="O6" s="214"/>
      <c r="P6" s="214"/>
      <c r="Q6" s="214"/>
      <c r="R6" s="214"/>
      <c r="S6" s="214"/>
      <c r="T6" s="214"/>
      <c r="U6" s="214"/>
    </row>
    <row r="7" spans="1:28" ht="12" customHeight="1" x14ac:dyDescent="0.25">
      <c r="A7"/>
      <c r="B7" s="74" t="s">
        <v>11</v>
      </c>
      <c r="C7" s="209" t="s">
        <v>12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/>
      <c r="W7"/>
      <c r="X7"/>
      <c r="Y7"/>
      <c r="Z7"/>
      <c r="AA7"/>
      <c r="AB7"/>
    </row>
    <row r="8" spans="1:28" ht="12" customHeight="1" x14ac:dyDescent="0.2">
      <c r="A8" s="39">
        <v>1909</v>
      </c>
      <c r="B8" s="65">
        <v>90.49</v>
      </c>
      <c r="C8" s="38">
        <v>9643</v>
      </c>
      <c r="D8" s="38">
        <v>11121</v>
      </c>
      <c r="E8" s="38">
        <f t="shared" ref="E8:E64" si="0">C8+D8</f>
        <v>20764</v>
      </c>
      <c r="F8" s="38">
        <v>128</v>
      </c>
      <c r="G8" s="38">
        <f t="shared" ref="G8:G64" si="1">E8+F8</f>
        <v>20892</v>
      </c>
      <c r="H8" s="42" t="s">
        <v>7</v>
      </c>
      <c r="I8" s="42" t="s">
        <v>7</v>
      </c>
      <c r="J8" s="42" t="s">
        <v>7</v>
      </c>
      <c r="K8" s="38">
        <v>86</v>
      </c>
      <c r="L8" s="38">
        <f>K8</f>
        <v>86</v>
      </c>
      <c r="M8" s="38">
        <v>221</v>
      </c>
      <c r="N8" s="38">
        <v>114</v>
      </c>
      <c r="O8" s="38">
        <v>5299</v>
      </c>
      <c r="P8" s="38">
        <f>SUM(L8:O8)</f>
        <v>5720</v>
      </c>
      <c r="Q8" s="37" t="s">
        <v>6</v>
      </c>
      <c r="R8" s="37" t="s">
        <v>7</v>
      </c>
      <c r="S8" s="37" t="s">
        <v>7</v>
      </c>
      <c r="T8" s="38">
        <f t="shared" ref="T8:T52" si="2">G8+P8-C8-O8</f>
        <v>11670</v>
      </c>
      <c r="U8" s="38">
        <f t="shared" ref="U8:U52" si="3">G8+P8</f>
        <v>26612</v>
      </c>
    </row>
    <row r="9" spans="1:28" ht="12" customHeight="1" x14ac:dyDescent="0.2">
      <c r="A9" s="39">
        <v>1910</v>
      </c>
      <c r="B9" s="65">
        <v>92.406999999999996</v>
      </c>
      <c r="C9" s="38">
        <v>9671</v>
      </c>
      <c r="D9" s="38">
        <v>10220</v>
      </c>
      <c r="E9" s="38">
        <f t="shared" si="0"/>
        <v>19891</v>
      </c>
      <c r="F9" s="38">
        <v>118</v>
      </c>
      <c r="G9" s="38">
        <f t="shared" si="1"/>
        <v>20009</v>
      </c>
      <c r="H9" s="42" t="s">
        <v>7</v>
      </c>
      <c r="I9" s="42" t="s">
        <v>7</v>
      </c>
      <c r="J9" s="42" t="s">
        <v>7</v>
      </c>
      <c r="K9" s="38">
        <v>79</v>
      </c>
      <c r="L9" s="38">
        <f t="shared" ref="L9:L48" si="4">K9</f>
        <v>79</v>
      </c>
      <c r="M9" s="38">
        <v>215</v>
      </c>
      <c r="N9" s="38">
        <v>111</v>
      </c>
      <c r="O9" s="38">
        <v>5239</v>
      </c>
      <c r="P9" s="38">
        <f t="shared" ref="P9:P72" si="5">SUM(L9:O9)</f>
        <v>5644</v>
      </c>
      <c r="Q9" s="37" t="s">
        <v>6</v>
      </c>
      <c r="R9" s="37" t="s">
        <v>7</v>
      </c>
      <c r="S9" s="37" t="s">
        <v>7</v>
      </c>
      <c r="T9" s="38">
        <f t="shared" si="2"/>
        <v>10743</v>
      </c>
      <c r="U9" s="38">
        <f t="shared" si="3"/>
        <v>25653</v>
      </c>
    </row>
    <row r="10" spans="1:28" ht="12" customHeight="1" x14ac:dyDescent="0.2">
      <c r="A10" s="36">
        <v>1911</v>
      </c>
      <c r="B10" s="66">
        <v>93.863</v>
      </c>
      <c r="C10" s="35">
        <v>9696</v>
      </c>
      <c r="D10" s="35">
        <v>9863</v>
      </c>
      <c r="E10" s="35">
        <f t="shared" si="0"/>
        <v>19559</v>
      </c>
      <c r="F10" s="35">
        <v>118</v>
      </c>
      <c r="G10" s="35">
        <f t="shared" si="1"/>
        <v>19677</v>
      </c>
      <c r="H10" s="73" t="s">
        <v>7</v>
      </c>
      <c r="I10" s="73" t="s">
        <v>7</v>
      </c>
      <c r="J10" s="73" t="s">
        <v>7</v>
      </c>
      <c r="K10" s="35">
        <v>80</v>
      </c>
      <c r="L10" s="35">
        <f t="shared" si="4"/>
        <v>80</v>
      </c>
      <c r="M10" s="35">
        <v>203</v>
      </c>
      <c r="N10" s="35">
        <v>104</v>
      </c>
      <c r="O10" s="35">
        <v>5209</v>
      </c>
      <c r="P10" s="35">
        <f t="shared" si="5"/>
        <v>5596</v>
      </c>
      <c r="Q10" s="44" t="s">
        <v>6</v>
      </c>
      <c r="R10" s="44" t="s">
        <v>7</v>
      </c>
      <c r="S10" s="44" t="s">
        <v>7</v>
      </c>
      <c r="T10" s="44">
        <f t="shared" si="2"/>
        <v>10368</v>
      </c>
      <c r="U10" s="44">
        <f t="shared" si="3"/>
        <v>25273</v>
      </c>
    </row>
    <row r="11" spans="1:28" ht="12" customHeight="1" x14ac:dyDescent="0.2">
      <c r="A11" s="36">
        <v>1912</v>
      </c>
      <c r="B11" s="66">
        <v>95.334999999999994</v>
      </c>
      <c r="C11" s="35">
        <v>9716</v>
      </c>
      <c r="D11" s="35">
        <v>12729</v>
      </c>
      <c r="E11" s="35">
        <f t="shared" si="0"/>
        <v>22445</v>
      </c>
      <c r="F11" s="35">
        <v>153</v>
      </c>
      <c r="G11" s="35">
        <f t="shared" si="1"/>
        <v>22598</v>
      </c>
      <c r="H11" s="73" t="s">
        <v>7</v>
      </c>
      <c r="I11" s="73" t="s">
        <v>7</v>
      </c>
      <c r="J11" s="73" t="s">
        <v>7</v>
      </c>
      <c r="K11" s="35">
        <v>104</v>
      </c>
      <c r="L11" s="35">
        <f t="shared" si="4"/>
        <v>104</v>
      </c>
      <c r="M11" s="35">
        <v>261</v>
      </c>
      <c r="N11" s="35">
        <v>134</v>
      </c>
      <c r="O11" s="35">
        <v>5177</v>
      </c>
      <c r="P11" s="35">
        <f t="shared" si="5"/>
        <v>5676</v>
      </c>
      <c r="Q11" s="44" t="s">
        <v>6</v>
      </c>
      <c r="R11" s="44" t="s">
        <v>7</v>
      </c>
      <c r="S11" s="44" t="s">
        <v>7</v>
      </c>
      <c r="T11" s="44">
        <f t="shared" si="2"/>
        <v>13381</v>
      </c>
      <c r="U11" s="44">
        <f t="shared" si="3"/>
        <v>28274</v>
      </c>
    </row>
    <row r="12" spans="1:28" ht="12" customHeight="1" x14ac:dyDescent="0.2">
      <c r="A12" s="36">
        <v>1913</v>
      </c>
      <c r="B12" s="66">
        <v>97.224999999999994</v>
      </c>
      <c r="C12" s="35">
        <v>9732</v>
      </c>
      <c r="D12" s="35">
        <v>12225</v>
      </c>
      <c r="E12" s="35">
        <f t="shared" si="0"/>
        <v>21957</v>
      </c>
      <c r="F12" s="35">
        <v>147</v>
      </c>
      <c r="G12" s="35">
        <f t="shared" si="1"/>
        <v>22104</v>
      </c>
      <c r="H12" s="73" t="s">
        <v>7</v>
      </c>
      <c r="I12" s="73" t="s">
        <v>7</v>
      </c>
      <c r="J12" s="73" t="s">
        <v>7</v>
      </c>
      <c r="K12" s="35">
        <v>100</v>
      </c>
      <c r="L12" s="35">
        <f t="shared" si="4"/>
        <v>100</v>
      </c>
      <c r="M12" s="35">
        <v>250</v>
      </c>
      <c r="N12" s="35">
        <v>129</v>
      </c>
      <c r="O12" s="35">
        <v>5142</v>
      </c>
      <c r="P12" s="35">
        <f t="shared" si="5"/>
        <v>5621</v>
      </c>
      <c r="Q12" s="44" t="s">
        <v>6</v>
      </c>
      <c r="R12" s="44" t="s">
        <v>7</v>
      </c>
      <c r="S12" s="44" t="s">
        <v>7</v>
      </c>
      <c r="T12" s="44">
        <f t="shared" si="2"/>
        <v>12851</v>
      </c>
      <c r="U12" s="44">
        <f t="shared" si="3"/>
        <v>27725</v>
      </c>
    </row>
    <row r="13" spans="1:28" ht="12" customHeight="1" x14ac:dyDescent="0.2">
      <c r="A13" s="36">
        <v>1914</v>
      </c>
      <c r="B13" s="66">
        <v>99.111000000000004</v>
      </c>
      <c r="C13" s="35">
        <v>9950</v>
      </c>
      <c r="D13" s="35">
        <v>10967</v>
      </c>
      <c r="E13" s="35">
        <f t="shared" si="0"/>
        <v>20917</v>
      </c>
      <c r="F13" s="35">
        <v>132</v>
      </c>
      <c r="G13" s="35">
        <f t="shared" si="1"/>
        <v>21049</v>
      </c>
      <c r="H13" s="73" t="s">
        <v>7</v>
      </c>
      <c r="I13" s="73" t="s">
        <v>7</v>
      </c>
      <c r="J13" s="73" t="s">
        <v>7</v>
      </c>
      <c r="K13" s="35">
        <v>90</v>
      </c>
      <c r="L13" s="35">
        <f t="shared" si="4"/>
        <v>90</v>
      </c>
      <c r="M13" s="35">
        <v>224</v>
      </c>
      <c r="N13" s="35">
        <v>115</v>
      </c>
      <c r="O13" s="35">
        <v>5089</v>
      </c>
      <c r="P13" s="35">
        <f t="shared" si="5"/>
        <v>5518</v>
      </c>
      <c r="Q13" s="44" t="s">
        <v>6</v>
      </c>
      <c r="R13" s="44" t="s">
        <v>7</v>
      </c>
      <c r="S13" s="44" t="s">
        <v>7</v>
      </c>
      <c r="T13" s="44">
        <f t="shared" si="2"/>
        <v>11528</v>
      </c>
      <c r="U13" s="44">
        <f t="shared" si="3"/>
        <v>26567</v>
      </c>
    </row>
    <row r="14" spans="1:28" ht="12" customHeight="1" x14ac:dyDescent="0.2">
      <c r="A14" s="36">
        <v>1915</v>
      </c>
      <c r="B14" s="66">
        <v>100.54600000000001</v>
      </c>
      <c r="C14" s="35">
        <v>9691</v>
      </c>
      <c r="D14" s="35">
        <v>9887</v>
      </c>
      <c r="E14" s="35">
        <f t="shared" si="0"/>
        <v>19578</v>
      </c>
      <c r="F14" s="35">
        <v>119</v>
      </c>
      <c r="G14" s="35">
        <f t="shared" si="1"/>
        <v>19697</v>
      </c>
      <c r="H14" s="73" t="s">
        <v>7</v>
      </c>
      <c r="I14" s="73" t="s">
        <v>7</v>
      </c>
      <c r="J14" s="73" t="s">
        <v>7</v>
      </c>
      <c r="K14" s="35">
        <v>81</v>
      </c>
      <c r="L14" s="35">
        <f t="shared" si="4"/>
        <v>81</v>
      </c>
      <c r="M14" s="35">
        <v>202</v>
      </c>
      <c r="N14" s="35">
        <v>104</v>
      </c>
      <c r="O14" s="35">
        <v>5053</v>
      </c>
      <c r="P14" s="35">
        <f t="shared" si="5"/>
        <v>5440</v>
      </c>
      <c r="Q14" s="44" t="s">
        <v>6</v>
      </c>
      <c r="R14" s="44" t="s">
        <v>7</v>
      </c>
      <c r="S14" s="44" t="s">
        <v>7</v>
      </c>
      <c r="T14" s="44">
        <f t="shared" si="2"/>
        <v>10393</v>
      </c>
      <c r="U14" s="44">
        <f t="shared" si="3"/>
        <v>25137</v>
      </c>
    </row>
    <row r="15" spans="1:28" ht="12" customHeight="1" x14ac:dyDescent="0.2">
      <c r="A15" s="39">
        <v>1916</v>
      </c>
      <c r="B15" s="65">
        <v>101.961</v>
      </c>
      <c r="C15" s="38">
        <v>9613</v>
      </c>
      <c r="D15" s="38">
        <v>9459</v>
      </c>
      <c r="E15" s="38">
        <f t="shared" si="0"/>
        <v>19072</v>
      </c>
      <c r="F15" s="38">
        <v>118</v>
      </c>
      <c r="G15" s="38">
        <f t="shared" si="1"/>
        <v>19190</v>
      </c>
      <c r="H15" s="42" t="s">
        <v>7</v>
      </c>
      <c r="I15" s="42" t="s">
        <v>7</v>
      </c>
      <c r="J15" s="42" t="s">
        <v>7</v>
      </c>
      <c r="K15" s="38">
        <v>81</v>
      </c>
      <c r="L15" s="38">
        <f t="shared" si="4"/>
        <v>81</v>
      </c>
      <c r="M15" s="38">
        <v>188</v>
      </c>
      <c r="N15" s="38">
        <v>99</v>
      </c>
      <c r="O15" s="38">
        <v>4994</v>
      </c>
      <c r="P15" s="38">
        <f t="shared" si="5"/>
        <v>5362</v>
      </c>
      <c r="Q15" s="37" t="s">
        <v>6</v>
      </c>
      <c r="R15" s="37" t="s">
        <v>7</v>
      </c>
      <c r="S15" s="37" t="s">
        <v>7</v>
      </c>
      <c r="T15" s="38">
        <f t="shared" si="2"/>
        <v>9945</v>
      </c>
      <c r="U15" s="38">
        <f t="shared" si="3"/>
        <v>24552</v>
      </c>
    </row>
    <row r="16" spans="1:28" ht="12" customHeight="1" x14ac:dyDescent="0.2">
      <c r="A16" s="39">
        <v>1917</v>
      </c>
      <c r="B16" s="65">
        <v>103.268</v>
      </c>
      <c r="C16" s="38">
        <v>9514</v>
      </c>
      <c r="D16" s="38">
        <v>11383</v>
      </c>
      <c r="E16" s="38">
        <f t="shared" si="0"/>
        <v>20897</v>
      </c>
      <c r="F16" s="38">
        <v>142</v>
      </c>
      <c r="G16" s="38">
        <f t="shared" si="1"/>
        <v>21039</v>
      </c>
      <c r="H16" s="42" t="s">
        <v>7</v>
      </c>
      <c r="I16" s="42" t="s">
        <v>7</v>
      </c>
      <c r="J16" s="42" t="s">
        <v>7</v>
      </c>
      <c r="K16" s="38">
        <v>98</v>
      </c>
      <c r="L16" s="38">
        <f t="shared" si="4"/>
        <v>98</v>
      </c>
      <c r="M16" s="38">
        <v>226</v>
      </c>
      <c r="N16" s="38">
        <v>116</v>
      </c>
      <c r="O16" s="38">
        <v>4960</v>
      </c>
      <c r="P16" s="38">
        <f t="shared" si="5"/>
        <v>5400</v>
      </c>
      <c r="Q16" s="37" t="s">
        <v>6</v>
      </c>
      <c r="R16" s="37" t="s">
        <v>7</v>
      </c>
      <c r="S16" s="37" t="s">
        <v>7</v>
      </c>
      <c r="T16" s="38">
        <f t="shared" si="2"/>
        <v>11965</v>
      </c>
      <c r="U16" s="38">
        <f t="shared" si="3"/>
        <v>26439</v>
      </c>
    </row>
    <row r="17" spans="1:25" ht="12" customHeight="1" x14ac:dyDescent="0.2">
      <c r="A17" s="39">
        <v>1918</v>
      </c>
      <c r="B17" s="65">
        <v>103.208</v>
      </c>
      <c r="C17" s="38">
        <v>9369</v>
      </c>
      <c r="D17" s="38">
        <v>15187</v>
      </c>
      <c r="E17" s="38">
        <f t="shared" si="0"/>
        <v>24556</v>
      </c>
      <c r="F17" s="38">
        <v>190</v>
      </c>
      <c r="G17" s="38">
        <f t="shared" si="1"/>
        <v>24746</v>
      </c>
      <c r="H17" s="42" t="s">
        <v>7</v>
      </c>
      <c r="I17" s="42" t="s">
        <v>7</v>
      </c>
      <c r="J17" s="42" t="s">
        <v>7</v>
      </c>
      <c r="K17" s="38">
        <v>131</v>
      </c>
      <c r="L17" s="38">
        <f t="shared" si="4"/>
        <v>131</v>
      </c>
      <c r="M17" s="38">
        <v>301</v>
      </c>
      <c r="N17" s="38">
        <v>155</v>
      </c>
      <c r="O17" s="38">
        <v>4913</v>
      </c>
      <c r="P17" s="38">
        <f t="shared" si="5"/>
        <v>5500</v>
      </c>
      <c r="Q17" s="37" t="s">
        <v>6</v>
      </c>
      <c r="R17" s="37" t="s">
        <v>7</v>
      </c>
      <c r="S17" s="37" t="s">
        <v>7</v>
      </c>
      <c r="T17" s="38">
        <f t="shared" si="2"/>
        <v>15964</v>
      </c>
      <c r="U17" s="38">
        <f t="shared" si="3"/>
        <v>30246</v>
      </c>
    </row>
    <row r="18" spans="1:25" ht="12" customHeight="1" x14ac:dyDescent="0.2">
      <c r="A18" s="39">
        <v>1919</v>
      </c>
      <c r="B18" s="65">
        <v>104.514</v>
      </c>
      <c r="C18" s="38">
        <v>9182</v>
      </c>
      <c r="D18" s="38">
        <v>12666</v>
      </c>
      <c r="E18" s="38">
        <f t="shared" si="0"/>
        <v>21848</v>
      </c>
      <c r="F18" s="38">
        <v>158</v>
      </c>
      <c r="G18" s="38">
        <f t="shared" si="1"/>
        <v>22006</v>
      </c>
      <c r="H18" s="42" t="s">
        <v>7</v>
      </c>
      <c r="I18" s="42" t="s">
        <v>7</v>
      </c>
      <c r="J18" s="42" t="s">
        <v>7</v>
      </c>
      <c r="K18" s="38">
        <v>109</v>
      </c>
      <c r="L18" s="38">
        <f t="shared" si="4"/>
        <v>109</v>
      </c>
      <c r="M18" s="38">
        <v>252</v>
      </c>
      <c r="N18" s="38">
        <v>130</v>
      </c>
      <c r="O18" s="38">
        <v>4886</v>
      </c>
      <c r="P18" s="38">
        <f t="shared" si="5"/>
        <v>5377</v>
      </c>
      <c r="Q18" s="37" t="s">
        <v>6</v>
      </c>
      <c r="R18" s="37" t="s">
        <v>7</v>
      </c>
      <c r="S18" s="37" t="s">
        <v>7</v>
      </c>
      <c r="T18" s="38">
        <f t="shared" si="2"/>
        <v>13315</v>
      </c>
      <c r="U18" s="38">
        <f t="shared" si="3"/>
        <v>27383</v>
      </c>
    </row>
    <row r="19" spans="1:25" ht="12" customHeight="1" x14ac:dyDescent="0.2">
      <c r="A19" s="39">
        <v>1920</v>
      </c>
      <c r="B19" s="65">
        <v>106.461</v>
      </c>
      <c r="C19" s="38">
        <v>9793</v>
      </c>
      <c r="D19" s="38">
        <v>15758</v>
      </c>
      <c r="E19" s="38">
        <f t="shared" si="0"/>
        <v>25551</v>
      </c>
      <c r="F19" s="38">
        <v>197</v>
      </c>
      <c r="G19" s="38">
        <f t="shared" si="1"/>
        <v>25748</v>
      </c>
      <c r="H19" s="42" t="s">
        <v>7</v>
      </c>
      <c r="I19" s="42" t="s">
        <v>7</v>
      </c>
      <c r="J19" s="42" t="s">
        <v>7</v>
      </c>
      <c r="K19" s="38">
        <v>136</v>
      </c>
      <c r="L19" s="38">
        <f t="shared" si="4"/>
        <v>136</v>
      </c>
      <c r="M19" s="38">
        <v>313</v>
      </c>
      <c r="N19" s="38">
        <v>161</v>
      </c>
      <c r="O19" s="38">
        <v>4848</v>
      </c>
      <c r="P19" s="38">
        <f t="shared" si="5"/>
        <v>5458</v>
      </c>
      <c r="Q19" s="37" t="s">
        <v>6</v>
      </c>
      <c r="R19" s="37" t="s">
        <v>7</v>
      </c>
      <c r="S19" s="37" t="s">
        <v>7</v>
      </c>
      <c r="T19" s="38">
        <f t="shared" si="2"/>
        <v>16565</v>
      </c>
      <c r="U19" s="38">
        <f t="shared" si="3"/>
        <v>31206</v>
      </c>
    </row>
    <row r="20" spans="1:25" ht="12" customHeight="1" x14ac:dyDescent="0.2">
      <c r="A20" s="36">
        <v>1921</v>
      </c>
      <c r="B20" s="66">
        <v>108.538</v>
      </c>
      <c r="C20" s="35">
        <v>10324</v>
      </c>
      <c r="D20" s="35">
        <v>15121</v>
      </c>
      <c r="E20" s="35">
        <f t="shared" si="0"/>
        <v>25445</v>
      </c>
      <c r="F20" s="35">
        <v>197</v>
      </c>
      <c r="G20" s="35">
        <f t="shared" si="1"/>
        <v>25642</v>
      </c>
      <c r="H20" s="73" t="s">
        <v>7</v>
      </c>
      <c r="I20" s="73" t="s">
        <v>7</v>
      </c>
      <c r="J20" s="73" t="s">
        <v>7</v>
      </c>
      <c r="K20" s="35">
        <v>138</v>
      </c>
      <c r="L20" s="35">
        <f t="shared" si="4"/>
        <v>138</v>
      </c>
      <c r="M20" s="35">
        <v>285</v>
      </c>
      <c r="N20" s="35">
        <v>154</v>
      </c>
      <c r="O20" s="35">
        <v>4843</v>
      </c>
      <c r="P20" s="35">
        <f t="shared" si="5"/>
        <v>5420</v>
      </c>
      <c r="Q20" s="44" t="s">
        <v>6</v>
      </c>
      <c r="R20" s="44" t="s">
        <v>7</v>
      </c>
      <c r="S20" s="44" t="s">
        <v>7</v>
      </c>
      <c r="T20" s="35">
        <f t="shared" si="2"/>
        <v>15895</v>
      </c>
      <c r="U20" s="35">
        <f t="shared" si="3"/>
        <v>31062</v>
      </c>
    </row>
    <row r="21" spans="1:25" ht="12" customHeight="1" x14ac:dyDescent="0.2">
      <c r="A21" s="36">
        <v>1922</v>
      </c>
      <c r="B21" s="66">
        <v>110.04900000000001</v>
      </c>
      <c r="C21" s="35">
        <v>10826</v>
      </c>
      <c r="D21" s="35">
        <v>15218</v>
      </c>
      <c r="E21" s="35">
        <f t="shared" si="0"/>
        <v>26044</v>
      </c>
      <c r="F21" s="35">
        <v>198</v>
      </c>
      <c r="G21" s="35">
        <f t="shared" si="1"/>
        <v>26242</v>
      </c>
      <c r="H21" s="73" t="s">
        <v>7</v>
      </c>
      <c r="I21" s="73" t="s">
        <v>7</v>
      </c>
      <c r="J21" s="73" t="s">
        <v>7</v>
      </c>
      <c r="K21" s="35">
        <v>139</v>
      </c>
      <c r="L21" s="35">
        <f t="shared" si="4"/>
        <v>139</v>
      </c>
      <c r="M21" s="35">
        <v>287</v>
      </c>
      <c r="N21" s="35">
        <v>155</v>
      </c>
      <c r="O21" s="35">
        <v>4877</v>
      </c>
      <c r="P21" s="35">
        <f t="shared" si="5"/>
        <v>5458</v>
      </c>
      <c r="Q21" s="44" t="s">
        <v>6</v>
      </c>
      <c r="R21" s="44" t="s">
        <v>7</v>
      </c>
      <c r="S21" s="44" t="s">
        <v>7</v>
      </c>
      <c r="T21" s="35">
        <f t="shared" si="2"/>
        <v>15997</v>
      </c>
      <c r="U21" s="35">
        <f t="shared" si="3"/>
        <v>31700</v>
      </c>
    </row>
    <row r="22" spans="1:25" ht="12" customHeight="1" x14ac:dyDescent="0.2">
      <c r="A22" s="36">
        <v>1923</v>
      </c>
      <c r="B22" s="66">
        <v>111.947</v>
      </c>
      <c r="C22" s="35">
        <v>11164</v>
      </c>
      <c r="D22" s="35">
        <v>14536</v>
      </c>
      <c r="E22" s="35">
        <f t="shared" si="0"/>
        <v>25700</v>
      </c>
      <c r="F22" s="35">
        <v>189</v>
      </c>
      <c r="G22" s="35">
        <f t="shared" si="1"/>
        <v>25889</v>
      </c>
      <c r="H22" s="73" t="s">
        <v>7</v>
      </c>
      <c r="I22" s="73" t="s">
        <v>7</v>
      </c>
      <c r="J22" s="73" t="s">
        <v>7</v>
      </c>
      <c r="K22" s="35">
        <v>132</v>
      </c>
      <c r="L22" s="35">
        <f t="shared" si="4"/>
        <v>132</v>
      </c>
      <c r="M22" s="35">
        <v>275</v>
      </c>
      <c r="N22" s="35">
        <v>148</v>
      </c>
      <c r="O22" s="35">
        <v>4900</v>
      </c>
      <c r="P22" s="35">
        <f t="shared" si="5"/>
        <v>5455</v>
      </c>
      <c r="Q22" s="44" t="s">
        <v>6</v>
      </c>
      <c r="R22" s="44" t="s">
        <v>7</v>
      </c>
      <c r="S22" s="44" t="s">
        <v>7</v>
      </c>
      <c r="T22" s="35">
        <f t="shared" si="2"/>
        <v>15280</v>
      </c>
      <c r="U22" s="35">
        <f t="shared" si="3"/>
        <v>31344</v>
      </c>
    </row>
    <row r="23" spans="1:25" ht="12" customHeight="1" x14ac:dyDescent="0.2">
      <c r="A23" s="36">
        <v>1924</v>
      </c>
      <c r="B23" s="66">
        <v>114.10899999999999</v>
      </c>
      <c r="C23" s="35">
        <v>11659</v>
      </c>
      <c r="D23" s="35">
        <v>14558</v>
      </c>
      <c r="E23" s="35">
        <f t="shared" si="0"/>
        <v>26217</v>
      </c>
      <c r="F23" s="35">
        <v>189</v>
      </c>
      <c r="G23" s="35">
        <f t="shared" si="1"/>
        <v>26406</v>
      </c>
      <c r="H23" s="73" t="s">
        <v>7</v>
      </c>
      <c r="I23" s="73" t="s">
        <v>7</v>
      </c>
      <c r="J23" s="73" t="s">
        <v>7</v>
      </c>
      <c r="K23" s="35">
        <v>132</v>
      </c>
      <c r="L23" s="35">
        <f t="shared" si="4"/>
        <v>132</v>
      </c>
      <c r="M23" s="35">
        <v>276</v>
      </c>
      <c r="N23" s="35">
        <v>148</v>
      </c>
      <c r="O23" s="35">
        <v>5183</v>
      </c>
      <c r="P23" s="35">
        <f t="shared" si="5"/>
        <v>5739</v>
      </c>
      <c r="Q23" s="44" t="s">
        <v>6</v>
      </c>
      <c r="R23" s="44" t="s">
        <v>7</v>
      </c>
      <c r="S23" s="44" t="s">
        <v>7</v>
      </c>
      <c r="T23" s="35">
        <f t="shared" si="2"/>
        <v>15303</v>
      </c>
      <c r="U23" s="35">
        <f t="shared" si="3"/>
        <v>32145</v>
      </c>
      <c r="Y23" s="11"/>
    </row>
    <row r="24" spans="1:25" ht="12" customHeight="1" x14ac:dyDescent="0.2">
      <c r="A24" s="36">
        <v>1925</v>
      </c>
      <c r="B24" s="66">
        <v>115.82899999999999</v>
      </c>
      <c r="C24" s="35">
        <v>11403</v>
      </c>
      <c r="D24" s="35">
        <v>16180</v>
      </c>
      <c r="E24" s="35">
        <f t="shared" si="0"/>
        <v>27583</v>
      </c>
      <c r="F24" s="35">
        <v>210</v>
      </c>
      <c r="G24" s="35">
        <f t="shared" si="1"/>
        <v>27793</v>
      </c>
      <c r="H24" s="73" t="s">
        <v>7</v>
      </c>
      <c r="I24" s="73" t="s">
        <v>7</v>
      </c>
      <c r="J24" s="73" t="s">
        <v>7</v>
      </c>
      <c r="K24" s="35">
        <v>147</v>
      </c>
      <c r="L24" s="35">
        <f t="shared" si="4"/>
        <v>147</v>
      </c>
      <c r="M24" s="35">
        <v>302</v>
      </c>
      <c r="N24" s="35">
        <v>170</v>
      </c>
      <c r="O24" s="35">
        <v>5067</v>
      </c>
      <c r="P24" s="35">
        <f t="shared" si="5"/>
        <v>5686</v>
      </c>
      <c r="Q24" s="44" t="s">
        <v>6</v>
      </c>
      <c r="R24" s="44" t="s">
        <v>7</v>
      </c>
      <c r="S24" s="44" t="s">
        <v>7</v>
      </c>
      <c r="T24" s="35">
        <f t="shared" si="2"/>
        <v>17009</v>
      </c>
      <c r="U24" s="35">
        <f t="shared" si="3"/>
        <v>33479</v>
      </c>
      <c r="Y24" s="11"/>
    </row>
    <row r="25" spans="1:25" ht="12" customHeight="1" x14ac:dyDescent="0.2">
      <c r="A25" s="39">
        <v>1926</v>
      </c>
      <c r="B25" s="65">
        <v>117.39700000000001</v>
      </c>
      <c r="C25" s="38">
        <v>11175</v>
      </c>
      <c r="D25" s="38">
        <v>16893</v>
      </c>
      <c r="E25" s="38">
        <f t="shared" si="0"/>
        <v>28068</v>
      </c>
      <c r="F25" s="38">
        <v>228</v>
      </c>
      <c r="G25" s="38">
        <f t="shared" si="1"/>
        <v>28296</v>
      </c>
      <c r="H25" s="42" t="s">
        <v>7</v>
      </c>
      <c r="I25" s="42" t="s">
        <v>7</v>
      </c>
      <c r="J25" s="42" t="s">
        <v>7</v>
      </c>
      <c r="K25" s="38">
        <v>162</v>
      </c>
      <c r="L25" s="38">
        <f t="shared" si="4"/>
        <v>162</v>
      </c>
      <c r="M25" s="38">
        <v>304</v>
      </c>
      <c r="N25" s="38">
        <v>171</v>
      </c>
      <c r="O25" s="38">
        <v>4938</v>
      </c>
      <c r="P25" s="38">
        <f t="shared" si="5"/>
        <v>5575</v>
      </c>
      <c r="Q25" s="37" t="s">
        <v>6</v>
      </c>
      <c r="R25" s="37" t="s">
        <v>7</v>
      </c>
      <c r="S25" s="37" t="s">
        <v>7</v>
      </c>
      <c r="T25" s="38">
        <f t="shared" si="2"/>
        <v>17758</v>
      </c>
      <c r="U25" s="38">
        <f t="shared" si="3"/>
        <v>33871</v>
      </c>
      <c r="Y25" s="11"/>
    </row>
    <row r="26" spans="1:25" ht="12" customHeight="1" x14ac:dyDescent="0.2">
      <c r="A26" s="39">
        <v>1927</v>
      </c>
      <c r="B26" s="65">
        <v>119.035</v>
      </c>
      <c r="C26" s="38">
        <v>10871</v>
      </c>
      <c r="D26" s="38">
        <v>17401</v>
      </c>
      <c r="E26" s="38">
        <f t="shared" si="0"/>
        <v>28272</v>
      </c>
      <c r="F26" s="38">
        <v>235</v>
      </c>
      <c r="G26" s="38">
        <f t="shared" si="1"/>
        <v>28507</v>
      </c>
      <c r="H26" s="42" t="s">
        <v>7</v>
      </c>
      <c r="I26" s="42" t="s">
        <v>7</v>
      </c>
      <c r="J26" s="42" t="s">
        <v>7</v>
      </c>
      <c r="K26" s="38">
        <v>167</v>
      </c>
      <c r="L26" s="38">
        <f t="shared" si="4"/>
        <v>167</v>
      </c>
      <c r="M26" s="38">
        <v>312</v>
      </c>
      <c r="N26" s="38">
        <v>176</v>
      </c>
      <c r="O26" s="38">
        <v>4828</v>
      </c>
      <c r="P26" s="38">
        <f t="shared" si="5"/>
        <v>5483</v>
      </c>
      <c r="Q26" s="37" t="s">
        <v>6</v>
      </c>
      <c r="R26" s="37" t="s">
        <v>7</v>
      </c>
      <c r="S26" s="37" t="s">
        <v>7</v>
      </c>
      <c r="T26" s="38">
        <f t="shared" si="2"/>
        <v>18291</v>
      </c>
      <c r="U26" s="38">
        <f t="shared" si="3"/>
        <v>33990</v>
      </c>
      <c r="Y26" s="11"/>
    </row>
    <row r="27" spans="1:25" ht="12" customHeight="1" x14ac:dyDescent="0.2">
      <c r="A27" s="39">
        <v>1928</v>
      </c>
      <c r="B27" s="65">
        <v>120.509</v>
      </c>
      <c r="C27" s="38">
        <v>10562</v>
      </c>
      <c r="D27" s="38">
        <v>18233</v>
      </c>
      <c r="E27" s="38">
        <f t="shared" si="0"/>
        <v>28795</v>
      </c>
      <c r="F27" s="38">
        <v>246</v>
      </c>
      <c r="G27" s="38">
        <f t="shared" si="1"/>
        <v>29041</v>
      </c>
      <c r="H27" s="42" t="s">
        <v>7</v>
      </c>
      <c r="I27" s="42" t="s">
        <v>7</v>
      </c>
      <c r="J27" s="42" t="s">
        <v>7</v>
      </c>
      <c r="K27" s="38">
        <v>175</v>
      </c>
      <c r="L27" s="38">
        <f t="shared" si="4"/>
        <v>175</v>
      </c>
      <c r="M27" s="38">
        <v>328</v>
      </c>
      <c r="N27" s="38">
        <v>184</v>
      </c>
      <c r="O27" s="38">
        <v>4715</v>
      </c>
      <c r="P27" s="38">
        <f t="shared" si="5"/>
        <v>5402</v>
      </c>
      <c r="Q27" s="37" t="s">
        <v>6</v>
      </c>
      <c r="R27" s="37" t="s">
        <v>7</v>
      </c>
      <c r="S27" s="37" t="s">
        <v>7</v>
      </c>
      <c r="T27" s="38">
        <f t="shared" si="2"/>
        <v>19166</v>
      </c>
      <c r="U27" s="38">
        <f t="shared" si="3"/>
        <v>34443</v>
      </c>
      <c r="Y27" s="11"/>
    </row>
    <row r="28" spans="1:25" ht="12" customHeight="1" x14ac:dyDescent="0.2">
      <c r="A28" s="39">
        <v>1929</v>
      </c>
      <c r="B28" s="65">
        <v>121.767</v>
      </c>
      <c r="C28" s="38">
        <v>10093</v>
      </c>
      <c r="D28" s="38">
        <v>19337</v>
      </c>
      <c r="E28" s="38">
        <f t="shared" si="0"/>
        <v>29430</v>
      </c>
      <c r="F28" s="38">
        <v>261</v>
      </c>
      <c r="G28" s="38">
        <f t="shared" si="1"/>
        <v>29691</v>
      </c>
      <c r="H28" s="42" t="s">
        <v>7</v>
      </c>
      <c r="I28" s="42" t="s">
        <v>7</v>
      </c>
      <c r="J28" s="42" t="s">
        <v>7</v>
      </c>
      <c r="K28" s="38">
        <v>185</v>
      </c>
      <c r="L28" s="38">
        <f t="shared" si="4"/>
        <v>185</v>
      </c>
      <c r="M28" s="38">
        <v>348</v>
      </c>
      <c r="N28" s="38">
        <v>196</v>
      </c>
      <c r="O28" s="38">
        <v>4607</v>
      </c>
      <c r="P28" s="38">
        <f t="shared" si="5"/>
        <v>5336</v>
      </c>
      <c r="Q28" s="37" t="s">
        <v>6</v>
      </c>
      <c r="R28" s="37" t="s">
        <v>7</v>
      </c>
      <c r="S28" s="37" t="s">
        <v>7</v>
      </c>
      <c r="T28" s="38">
        <f t="shared" si="2"/>
        <v>20327</v>
      </c>
      <c r="U28" s="38">
        <f t="shared" si="3"/>
        <v>35027</v>
      </c>
      <c r="Y28" s="11"/>
    </row>
    <row r="29" spans="1:25" ht="12" customHeight="1" x14ac:dyDescent="0.2">
      <c r="A29" s="39">
        <v>1930</v>
      </c>
      <c r="B29" s="65">
        <v>123.077</v>
      </c>
      <c r="C29" s="38">
        <v>10061</v>
      </c>
      <c r="D29" s="38">
        <v>19519</v>
      </c>
      <c r="E29" s="38">
        <f t="shared" si="0"/>
        <v>29580</v>
      </c>
      <c r="F29" s="38">
        <v>264</v>
      </c>
      <c r="G29" s="38">
        <f t="shared" si="1"/>
        <v>29844</v>
      </c>
      <c r="H29" s="42" t="s">
        <v>7</v>
      </c>
      <c r="I29" s="42" t="s">
        <v>7</v>
      </c>
      <c r="J29" s="42" t="s">
        <v>7</v>
      </c>
      <c r="K29" s="38">
        <v>187</v>
      </c>
      <c r="L29" s="38">
        <f t="shared" si="4"/>
        <v>187</v>
      </c>
      <c r="M29" s="38">
        <v>351</v>
      </c>
      <c r="N29" s="38">
        <v>198</v>
      </c>
      <c r="O29" s="38">
        <v>4566</v>
      </c>
      <c r="P29" s="38">
        <f t="shared" si="5"/>
        <v>5302</v>
      </c>
      <c r="Q29" s="37" t="s">
        <v>6</v>
      </c>
      <c r="R29" s="37" t="s">
        <v>7</v>
      </c>
      <c r="S29" s="37" t="s">
        <v>7</v>
      </c>
      <c r="T29" s="38">
        <f t="shared" si="2"/>
        <v>20519</v>
      </c>
      <c r="U29" s="38">
        <f t="shared" si="3"/>
        <v>35146</v>
      </c>
      <c r="Y29" s="11"/>
    </row>
    <row r="30" spans="1:25" ht="12" customHeight="1" x14ac:dyDescent="0.2">
      <c r="A30" s="36">
        <v>1931</v>
      </c>
      <c r="B30" s="66">
        <v>124.04</v>
      </c>
      <c r="C30" s="35">
        <v>10406</v>
      </c>
      <c r="D30" s="35">
        <v>19330</v>
      </c>
      <c r="E30" s="35">
        <f t="shared" si="0"/>
        <v>29736</v>
      </c>
      <c r="F30" s="35">
        <v>271</v>
      </c>
      <c r="G30" s="35">
        <f t="shared" si="1"/>
        <v>30007</v>
      </c>
      <c r="H30" s="73" t="s">
        <v>7</v>
      </c>
      <c r="I30" s="73" t="s">
        <v>7</v>
      </c>
      <c r="J30" s="73" t="s">
        <v>7</v>
      </c>
      <c r="K30" s="35">
        <v>195</v>
      </c>
      <c r="L30" s="35">
        <f t="shared" si="4"/>
        <v>195</v>
      </c>
      <c r="M30" s="35">
        <v>329</v>
      </c>
      <c r="N30" s="35">
        <v>193</v>
      </c>
      <c r="O30" s="35">
        <v>4692</v>
      </c>
      <c r="P30" s="35">
        <f t="shared" si="5"/>
        <v>5409</v>
      </c>
      <c r="Q30" s="44" t="s">
        <v>6</v>
      </c>
      <c r="R30" s="44" t="s">
        <v>7</v>
      </c>
      <c r="S30" s="44" t="s">
        <v>7</v>
      </c>
      <c r="T30" s="35">
        <f t="shared" si="2"/>
        <v>20318</v>
      </c>
      <c r="U30" s="35">
        <f t="shared" si="3"/>
        <v>35416</v>
      </c>
      <c r="Y30" s="11"/>
    </row>
    <row r="31" spans="1:25" ht="12" customHeight="1" x14ac:dyDescent="0.2">
      <c r="A31" s="36">
        <v>1932</v>
      </c>
      <c r="B31" s="66">
        <v>124.84</v>
      </c>
      <c r="C31" s="35">
        <v>10760</v>
      </c>
      <c r="D31" s="35">
        <v>19737</v>
      </c>
      <c r="E31" s="35">
        <f t="shared" si="0"/>
        <v>30497</v>
      </c>
      <c r="F31" s="35">
        <v>276</v>
      </c>
      <c r="G31" s="35">
        <f t="shared" si="1"/>
        <v>30773</v>
      </c>
      <c r="H31" s="73" t="s">
        <v>7</v>
      </c>
      <c r="I31" s="73" t="s">
        <v>7</v>
      </c>
      <c r="J31" s="73" t="s">
        <v>7</v>
      </c>
      <c r="K31" s="35">
        <v>199</v>
      </c>
      <c r="L31" s="35">
        <f t="shared" si="4"/>
        <v>199</v>
      </c>
      <c r="M31" s="35">
        <v>337</v>
      </c>
      <c r="N31" s="35">
        <v>198</v>
      </c>
      <c r="O31" s="35">
        <v>4830</v>
      </c>
      <c r="P31" s="35">
        <f t="shared" si="5"/>
        <v>5564</v>
      </c>
      <c r="Q31" s="44" t="s">
        <v>6</v>
      </c>
      <c r="R31" s="44" t="s">
        <v>7</v>
      </c>
      <c r="S31" s="44" t="s">
        <v>7</v>
      </c>
      <c r="T31" s="35">
        <f t="shared" si="2"/>
        <v>20747</v>
      </c>
      <c r="U31" s="35">
        <f t="shared" si="3"/>
        <v>36337</v>
      </c>
      <c r="Y31" s="11"/>
    </row>
    <row r="32" spans="1:25" ht="12" customHeight="1" x14ac:dyDescent="0.2">
      <c r="A32" s="36">
        <v>1933</v>
      </c>
      <c r="B32" s="66">
        <v>125.57899999999999</v>
      </c>
      <c r="C32" s="35">
        <v>10887</v>
      </c>
      <c r="D32" s="35">
        <v>19625</v>
      </c>
      <c r="E32" s="35">
        <f t="shared" si="0"/>
        <v>30512</v>
      </c>
      <c r="F32" s="35">
        <v>275</v>
      </c>
      <c r="G32" s="35">
        <f t="shared" si="1"/>
        <v>30787</v>
      </c>
      <c r="H32" s="73" t="s">
        <v>7</v>
      </c>
      <c r="I32" s="73" t="s">
        <v>7</v>
      </c>
      <c r="J32" s="73" t="s">
        <v>7</v>
      </c>
      <c r="K32" s="35">
        <v>198</v>
      </c>
      <c r="L32" s="35">
        <f t="shared" si="4"/>
        <v>198</v>
      </c>
      <c r="M32" s="35">
        <v>335</v>
      </c>
      <c r="N32" s="35">
        <v>196</v>
      </c>
      <c r="O32" s="35">
        <v>4878</v>
      </c>
      <c r="P32" s="35">
        <f t="shared" si="5"/>
        <v>5607</v>
      </c>
      <c r="Q32" s="44" t="s">
        <v>6</v>
      </c>
      <c r="R32" s="44" t="s">
        <v>7</v>
      </c>
      <c r="S32" s="44" t="s">
        <v>7</v>
      </c>
      <c r="T32" s="35">
        <f t="shared" si="2"/>
        <v>20629</v>
      </c>
      <c r="U32" s="35">
        <f t="shared" si="3"/>
        <v>36394</v>
      </c>
      <c r="Y32" s="11"/>
    </row>
    <row r="33" spans="1:25" ht="12" customHeight="1" x14ac:dyDescent="0.2">
      <c r="A33" s="36">
        <v>1934</v>
      </c>
      <c r="B33" s="66">
        <v>126.374</v>
      </c>
      <c r="C33" s="35">
        <v>10879</v>
      </c>
      <c r="D33" s="35">
        <v>18682</v>
      </c>
      <c r="E33" s="35">
        <f t="shared" si="0"/>
        <v>29561</v>
      </c>
      <c r="F33" s="35">
        <v>262</v>
      </c>
      <c r="G33" s="35">
        <f t="shared" si="1"/>
        <v>29823</v>
      </c>
      <c r="H33" s="73" t="s">
        <v>7</v>
      </c>
      <c r="I33" s="73" t="s">
        <v>7</v>
      </c>
      <c r="J33" s="73" t="s">
        <v>7</v>
      </c>
      <c r="K33" s="35">
        <v>189</v>
      </c>
      <c r="L33" s="35">
        <f t="shared" si="4"/>
        <v>189</v>
      </c>
      <c r="M33" s="35">
        <v>318</v>
      </c>
      <c r="N33" s="35">
        <v>187</v>
      </c>
      <c r="O33" s="35">
        <v>4878</v>
      </c>
      <c r="P33" s="35">
        <f t="shared" si="5"/>
        <v>5572</v>
      </c>
      <c r="Q33" s="44" t="s">
        <v>6</v>
      </c>
      <c r="R33" s="44" t="s">
        <v>7</v>
      </c>
      <c r="S33" s="44" t="s">
        <v>7</v>
      </c>
      <c r="T33" s="35">
        <f t="shared" si="2"/>
        <v>19638</v>
      </c>
      <c r="U33" s="35">
        <f t="shared" si="3"/>
        <v>35395</v>
      </c>
      <c r="Y33" s="11"/>
    </row>
    <row r="34" spans="1:25" ht="12" customHeight="1" x14ac:dyDescent="0.2">
      <c r="A34" s="36">
        <v>1935</v>
      </c>
      <c r="B34" s="66">
        <v>127.25</v>
      </c>
      <c r="C34" s="35">
        <v>10619</v>
      </c>
      <c r="D34" s="35">
        <v>19754</v>
      </c>
      <c r="E34" s="35">
        <f t="shared" si="0"/>
        <v>30373</v>
      </c>
      <c r="F34" s="35">
        <v>277</v>
      </c>
      <c r="G34" s="35">
        <f t="shared" si="1"/>
        <v>30650</v>
      </c>
      <c r="H34" s="73" t="s">
        <v>7</v>
      </c>
      <c r="I34" s="73" t="s">
        <v>7</v>
      </c>
      <c r="J34" s="73" t="s">
        <v>7</v>
      </c>
      <c r="K34" s="35">
        <v>199</v>
      </c>
      <c r="L34" s="35">
        <f t="shared" si="4"/>
        <v>199</v>
      </c>
      <c r="M34" s="35">
        <v>336</v>
      </c>
      <c r="N34" s="35">
        <v>198</v>
      </c>
      <c r="O34" s="35">
        <v>4770</v>
      </c>
      <c r="P34" s="35">
        <f t="shared" si="5"/>
        <v>5503</v>
      </c>
      <c r="Q34" s="44" t="s">
        <v>6</v>
      </c>
      <c r="R34" s="44" t="s">
        <v>7</v>
      </c>
      <c r="S34" s="44" t="s">
        <v>7</v>
      </c>
      <c r="T34" s="35">
        <f t="shared" si="2"/>
        <v>20764</v>
      </c>
      <c r="U34" s="35">
        <f t="shared" si="3"/>
        <v>36153</v>
      </c>
      <c r="Y34" s="11"/>
    </row>
    <row r="35" spans="1:25" ht="12" customHeight="1" x14ac:dyDescent="0.2">
      <c r="A35" s="39">
        <v>1936</v>
      </c>
      <c r="B35" s="65">
        <v>128.053</v>
      </c>
      <c r="C35" s="38">
        <v>10308</v>
      </c>
      <c r="D35" s="38">
        <v>20672</v>
      </c>
      <c r="E35" s="38">
        <f t="shared" si="0"/>
        <v>30980</v>
      </c>
      <c r="F35" s="38">
        <v>300</v>
      </c>
      <c r="G35" s="38">
        <f t="shared" si="1"/>
        <v>31280</v>
      </c>
      <c r="H35" s="42" t="s">
        <v>7</v>
      </c>
      <c r="I35" s="42" t="s">
        <v>7</v>
      </c>
      <c r="J35" s="42" t="s">
        <v>7</v>
      </c>
      <c r="K35" s="38">
        <v>219</v>
      </c>
      <c r="L35" s="38">
        <f t="shared" si="4"/>
        <v>219</v>
      </c>
      <c r="M35" s="38">
        <v>334</v>
      </c>
      <c r="N35" s="38">
        <v>205</v>
      </c>
      <c r="O35" s="38">
        <v>4674</v>
      </c>
      <c r="P35" s="38">
        <f t="shared" si="5"/>
        <v>5432</v>
      </c>
      <c r="Q35" s="37" t="s">
        <v>6</v>
      </c>
      <c r="R35" s="37" t="s">
        <v>7</v>
      </c>
      <c r="S35" s="37" t="s">
        <v>7</v>
      </c>
      <c r="T35" s="38">
        <f t="shared" si="2"/>
        <v>21730</v>
      </c>
      <c r="U35" s="38">
        <f t="shared" si="3"/>
        <v>36712</v>
      </c>
      <c r="Y35" s="11"/>
    </row>
    <row r="36" spans="1:25" ht="12" customHeight="1" x14ac:dyDescent="0.2">
      <c r="A36" s="39">
        <v>1937</v>
      </c>
      <c r="B36" s="65">
        <v>128.82499999999999</v>
      </c>
      <c r="C36" s="38">
        <v>10221</v>
      </c>
      <c r="D36" s="38">
        <v>21299</v>
      </c>
      <c r="E36" s="38">
        <f t="shared" si="0"/>
        <v>31520</v>
      </c>
      <c r="F36" s="38">
        <v>309</v>
      </c>
      <c r="G36" s="38">
        <f t="shared" si="1"/>
        <v>31829</v>
      </c>
      <c r="H36" s="42" t="s">
        <v>7</v>
      </c>
      <c r="I36" s="42" t="s">
        <v>7</v>
      </c>
      <c r="J36" s="42" t="s">
        <v>7</v>
      </c>
      <c r="K36" s="38">
        <v>226</v>
      </c>
      <c r="L36" s="38">
        <f t="shared" si="4"/>
        <v>226</v>
      </c>
      <c r="M36" s="38">
        <v>344</v>
      </c>
      <c r="N36" s="38">
        <v>211</v>
      </c>
      <c r="O36" s="38">
        <v>4584</v>
      </c>
      <c r="P36" s="38">
        <f t="shared" si="5"/>
        <v>5365</v>
      </c>
      <c r="Q36" s="37" t="s">
        <v>6</v>
      </c>
      <c r="R36" s="37" t="s">
        <v>7</v>
      </c>
      <c r="S36" s="37" t="s">
        <v>7</v>
      </c>
      <c r="T36" s="38">
        <f t="shared" si="2"/>
        <v>22389</v>
      </c>
      <c r="U36" s="38">
        <f t="shared" si="3"/>
        <v>37194</v>
      </c>
      <c r="Y36" s="11"/>
    </row>
    <row r="37" spans="1:25" ht="12" customHeight="1" x14ac:dyDescent="0.2">
      <c r="A37" s="39">
        <v>1938</v>
      </c>
      <c r="B37" s="65">
        <v>129.82499999999999</v>
      </c>
      <c r="C37" s="38">
        <v>10217</v>
      </c>
      <c r="D37" s="38">
        <v>21515</v>
      </c>
      <c r="E37" s="38">
        <f t="shared" si="0"/>
        <v>31732</v>
      </c>
      <c r="F37" s="38">
        <v>312</v>
      </c>
      <c r="G37" s="38">
        <f t="shared" si="1"/>
        <v>32044</v>
      </c>
      <c r="H37" s="42" t="s">
        <v>7</v>
      </c>
      <c r="I37" s="42" t="s">
        <v>7</v>
      </c>
      <c r="J37" s="42" t="s">
        <v>7</v>
      </c>
      <c r="K37" s="38">
        <v>228</v>
      </c>
      <c r="L37" s="38">
        <f t="shared" si="4"/>
        <v>228</v>
      </c>
      <c r="M37" s="38">
        <v>348</v>
      </c>
      <c r="N37" s="38">
        <v>214</v>
      </c>
      <c r="O37" s="38">
        <v>4566</v>
      </c>
      <c r="P37" s="38">
        <f t="shared" si="5"/>
        <v>5356</v>
      </c>
      <c r="Q37" s="37" t="s">
        <v>6</v>
      </c>
      <c r="R37" s="37" t="s">
        <v>7</v>
      </c>
      <c r="S37" s="37" t="s">
        <v>7</v>
      </c>
      <c r="T37" s="38">
        <f t="shared" si="2"/>
        <v>22617</v>
      </c>
      <c r="U37" s="38">
        <f t="shared" si="3"/>
        <v>37400</v>
      </c>
      <c r="Y37" s="11"/>
    </row>
    <row r="38" spans="1:25" ht="12" customHeight="1" x14ac:dyDescent="0.2">
      <c r="A38" s="39">
        <v>1939</v>
      </c>
      <c r="B38" s="65">
        <v>130.88</v>
      </c>
      <c r="C38" s="38">
        <v>10303</v>
      </c>
      <c r="D38" s="38">
        <v>22280</v>
      </c>
      <c r="E38" s="38">
        <f t="shared" si="0"/>
        <v>32583</v>
      </c>
      <c r="F38" s="38">
        <v>323</v>
      </c>
      <c r="G38" s="38">
        <f t="shared" si="1"/>
        <v>32906</v>
      </c>
      <c r="H38" s="42" t="s">
        <v>7</v>
      </c>
      <c r="I38" s="42" t="s">
        <v>7</v>
      </c>
      <c r="J38" s="42" t="s">
        <v>7</v>
      </c>
      <c r="K38" s="38">
        <v>236</v>
      </c>
      <c r="L38" s="38">
        <f t="shared" si="4"/>
        <v>236</v>
      </c>
      <c r="M38" s="38">
        <v>360</v>
      </c>
      <c r="N38" s="38">
        <v>221</v>
      </c>
      <c r="O38" s="38">
        <v>4614</v>
      </c>
      <c r="P38" s="38">
        <f t="shared" si="5"/>
        <v>5431</v>
      </c>
      <c r="Q38" s="37" t="s">
        <v>6</v>
      </c>
      <c r="R38" s="37" t="s">
        <v>7</v>
      </c>
      <c r="S38" s="37" t="s">
        <v>7</v>
      </c>
      <c r="T38" s="38">
        <f t="shared" si="2"/>
        <v>23420</v>
      </c>
      <c r="U38" s="38">
        <f t="shared" si="3"/>
        <v>38337</v>
      </c>
      <c r="Y38" s="11"/>
    </row>
    <row r="39" spans="1:25" ht="12" customHeight="1" x14ac:dyDescent="0.2">
      <c r="A39" s="39">
        <v>1940</v>
      </c>
      <c r="B39" s="65">
        <v>131.95400000000001</v>
      </c>
      <c r="C39" s="38">
        <v>10158</v>
      </c>
      <c r="D39" s="38">
        <v>22695</v>
      </c>
      <c r="E39" s="38">
        <f t="shared" si="0"/>
        <v>32853</v>
      </c>
      <c r="F39" s="38">
        <v>329</v>
      </c>
      <c r="G39" s="38">
        <f t="shared" si="1"/>
        <v>33182</v>
      </c>
      <c r="H39" s="42" t="s">
        <v>7</v>
      </c>
      <c r="I39" s="42" t="s">
        <v>7</v>
      </c>
      <c r="J39" s="42" t="s">
        <v>7</v>
      </c>
      <c r="K39" s="38">
        <v>240</v>
      </c>
      <c r="L39" s="38">
        <f t="shared" si="4"/>
        <v>240</v>
      </c>
      <c r="M39" s="38">
        <v>371</v>
      </c>
      <c r="N39" s="38">
        <v>227</v>
      </c>
      <c r="O39" s="38">
        <v>4554</v>
      </c>
      <c r="P39" s="38">
        <f t="shared" si="5"/>
        <v>5392</v>
      </c>
      <c r="Q39" s="37" t="s">
        <v>6</v>
      </c>
      <c r="R39" s="37" t="s">
        <v>7</v>
      </c>
      <c r="S39" s="37" t="s">
        <v>7</v>
      </c>
      <c r="T39" s="38">
        <f t="shared" si="2"/>
        <v>23862</v>
      </c>
      <c r="U39" s="38">
        <f t="shared" si="3"/>
        <v>38574</v>
      </c>
      <c r="Y39" s="11"/>
    </row>
    <row r="40" spans="1:25" ht="12" customHeight="1" x14ac:dyDescent="0.2">
      <c r="A40" s="36">
        <v>1941</v>
      </c>
      <c r="B40" s="66">
        <v>133.12100000000001</v>
      </c>
      <c r="C40" s="35">
        <v>9973</v>
      </c>
      <c r="D40" s="35">
        <v>23749</v>
      </c>
      <c r="E40" s="35">
        <f t="shared" si="0"/>
        <v>33722</v>
      </c>
      <c r="F40" s="35">
        <v>349</v>
      </c>
      <c r="G40" s="35">
        <f t="shared" si="1"/>
        <v>34071</v>
      </c>
      <c r="H40" s="73" t="s">
        <v>7</v>
      </c>
      <c r="I40" s="73" t="s">
        <v>7</v>
      </c>
      <c r="J40" s="73" t="s">
        <v>7</v>
      </c>
      <c r="K40" s="35">
        <v>258</v>
      </c>
      <c r="L40" s="35">
        <f t="shared" si="4"/>
        <v>258</v>
      </c>
      <c r="M40" s="35">
        <v>407</v>
      </c>
      <c r="N40" s="35">
        <v>261</v>
      </c>
      <c r="O40" s="35">
        <v>4434</v>
      </c>
      <c r="P40" s="35">
        <f t="shared" si="5"/>
        <v>5360</v>
      </c>
      <c r="Q40" s="44" t="s">
        <v>6</v>
      </c>
      <c r="R40" s="44" t="s">
        <v>7</v>
      </c>
      <c r="S40" s="44" t="s">
        <v>7</v>
      </c>
      <c r="T40" s="35">
        <f t="shared" si="2"/>
        <v>25024</v>
      </c>
      <c r="U40" s="35">
        <f t="shared" si="3"/>
        <v>39431</v>
      </c>
      <c r="Y40" s="11"/>
    </row>
    <row r="41" spans="1:25" ht="12" customHeight="1" x14ac:dyDescent="0.2">
      <c r="A41" s="36">
        <v>1942</v>
      </c>
      <c r="B41" s="66">
        <v>133.91999999999999</v>
      </c>
      <c r="C41" s="35">
        <v>10027</v>
      </c>
      <c r="D41" s="35">
        <v>26888</v>
      </c>
      <c r="E41" s="35">
        <f t="shared" si="0"/>
        <v>36915</v>
      </c>
      <c r="F41" s="35">
        <v>398</v>
      </c>
      <c r="G41" s="35">
        <f t="shared" si="1"/>
        <v>37313</v>
      </c>
      <c r="H41" s="73" t="s">
        <v>7</v>
      </c>
      <c r="I41" s="73" t="s">
        <v>7</v>
      </c>
      <c r="J41" s="73" t="s">
        <v>7</v>
      </c>
      <c r="K41" s="35">
        <v>295</v>
      </c>
      <c r="L41" s="35">
        <f t="shared" si="4"/>
        <v>295</v>
      </c>
      <c r="M41" s="35">
        <v>420</v>
      </c>
      <c r="N41" s="35">
        <v>269</v>
      </c>
      <c r="O41" s="35">
        <v>4380</v>
      </c>
      <c r="P41" s="35">
        <f t="shared" si="5"/>
        <v>5364</v>
      </c>
      <c r="Q41" s="44" t="s">
        <v>6</v>
      </c>
      <c r="R41" s="44" t="s">
        <v>7</v>
      </c>
      <c r="S41" s="44" t="s">
        <v>7</v>
      </c>
      <c r="T41" s="35">
        <f t="shared" si="2"/>
        <v>28270</v>
      </c>
      <c r="U41" s="35">
        <f t="shared" si="3"/>
        <v>42677</v>
      </c>
      <c r="Y41" s="11"/>
    </row>
    <row r="42" spans="1:25" ht="12" customHeight="1" x14ac:dyDescent="0.2">
      <c r="A42" s="36">
        <v>1943</v>
      </c>
      <c r="B42" s="66">
        <v>134.245</v>
      </c>
      <c r="C42" s="35">
        <v>9641</v>
      </c>
      <c r="D42" s="35">
        <v>32057</v>
      </c>
      <c r="E42" s="35">
        <f t="shared" si="0"/>
        <v>41698</v>
      </c>
      <c r="F42" s="35">
        <v>478</v>
      </c>
      <c r="G42" s="35">
        <f t="shared" si="1"/>
        <v>42176</v>
      </c>
      <c r="H42" s="73" t="s">
        <v>7</v>
      </c>
      <c r="I42" s="73" t="s">
        <v>7</v>
      </c>
      <c r="J42" s="73" t="s">
        <v>7</v>
      </c>
      <c r="K42" s="35">
        <v>354</v>
      </c>
      <c r="L42" s="35">
        <f t="shared" si="4"/>
        <v>354</v>
      </c>
      <c r="M42" s="35">
        <v>498</v>
      </c>
      <c r="N42" s="35">
        <v>318</v>
      </c>
      <c r="O42" s="35">
        <v>4049</v>
      </c>
      <c r="P42" s="35">
        <f t="shared" si="5"/>
        <v>5219</v>
      </c>
      <c r="Q42" s="44" t="s">
        <v>6</v>
      </c>
      <c r="R42" s="44" t="s">
        <v>7</v>
      </c>
      <c r="S42" s="44" t="s">
        <v>7</v>
      </c>
      <c r="T42" s="35">
        <f t="shared" si="2"/>
        <v>33705</v>
      </c>
      <c r="U42" s="35">
        <f t="shared" si="3"/>
        <v>47395</v>
      </c>
      <c r="Y42" s="11"/>
    </row>
    <row r="43" spans="1:25" ht="12" customHeight="1" x14ac:dyDescent="0.2">
      <c r="A43" s="36">
        <v>1944</v>
      </c>
      <c r="B43" s="66">
        <v>132.88499999999999</v>
      </c>
      <c r="C43" s="35">
        <v>9767</v>
      </c>
      <c r="D43" s="35">
        <v>34709</v>
      </c>
      <c r="E43" s="35">
        <f t="shared" si="0"/>
        <v>44476</v>
      </c>
      <c r="F43" s="35">
        <v>521</v>
      </c>
      <c r="G43" s="35">
        <f t="shared" si="1"/>
        <v>44997</v>
      </c>
      <c r="H43" s="73" t="s">
        <v>7</v>
      </c>
      <c r="I43" s="73" t="s">
        <v>7</v>
      </c>
      <c r="J43" s="73" t="s">
        <v>7</v>
      </c>
      <c r="K43" s="35">
        <v>386</v>
      </c>
      <c r="L43" s="35">
        <f t="shared" si="4"/>
        <v>386</v>
      </c>
      <c r="M43" s="35">
        <v>533</v>
      </c>
      <c r="N43" s="35">
        <v>340</v>
      </c>
      <c r="O43" s="35">
        <v>3644</v>
      </c>
      <c r="P43" s="35">
        <f t="shared" si="5"/>
        <v>4903</v>
      </c>
      <c r="Q43" s="44" t="s">
        <v>6</v>
      </c>
      <c r="R43" s="44" t="s">
        <v>7</v>
      </c>
      <c r="S43" s="44" t="s">
        <v>7</v>
      </c>
      <c r="T43" s="35">
        <f t="shared" si="2"/>
        <v>36489</v>
      </c>
      <c r="U43" s="35">
        <f t="shared" si="3"/>
        <v>49900</v>
      </c>
      <c r="Y43" s="11"/>
    </row>
    <row r="44" spans="1:25" ht="12" customHeight="1" x14ac:dyDescent="0.2">
      <c r="A44" s="36">
        <v>1945</v>
      </c>
      <c r="B44" s="66">
        <v>132.48099999999999</v>
      </c>
      <c r="C44" s="35">
        <v>9487</v>
      </c>
      <c r="D44" s="35">
        <v>36147</v>
      </c>
      <c r="E44" s="35">
        <f t="shared" si="0"/>
        <v>45634</v>
      </c>
      <c r="F44" s="35">
        <v>546</v>
      </c>
      <c r="G44" s="35">
        <f t="shared" si="1"/>
        <v>46180</v>
      </c>
      <c r="H44" s="73" t="s">
        <v>7</v>
      </c>
      <c r="I44" s="73" t="s">
        <v>7</v>
      </c>
      <c r="J44" s="73" t="s">
        <v>7</v>
      </c>
      <c r="K44" s="35">
        <v>404</v>
      </c>
      <c r="L44" s="35">
        <f t="shared" si="4"/>
        <v>404</v>
      </c>
      <c r="M44" s="35">
        <v>572</v>
      </c>
      <c r="N44" s="35">
        <v>366</v>
      </c>
      <c r="O44" s="35">
        <v>3383</v>
      </c>
      <c r="P44" s="35">
        <f t="shared" si="5"/>
        <v>4725</v>
      </c>
      <c r="Q44" s="44" t="s">
        <v>6</v>
      </c>
      <c r="R44" s="44" t="s">
        <v>7</v>
      </c>
      <c r="S44" s="44" t="s">
        <v>7</v>
      </c>
      <c r="T44" s="35">
        <f t="shared" si="2"/>
        <v>38035</v>
      </c>
      <c r="U44" s="35">
        <f t="shared" si="3"/>
        <v>50905</v>
      </c>
      <c r="Y44" s="11"/>
    </row>
    <row r="45" spans="1:25" ht="12" customHeight="1" x14ac:dyDescent="0.2">
      <c r="A45" s="39">
        <v>1946</v>
      </c>
      <c r="B45" s="65">
        <v>140.054</v>
      </c>
      <c r="C45" s="38">
        <v>9960</v>
      </c>
      <c r="D45" s="38">
        <v>35548</v>
      </c>
      <c r="E45" s="38">
        <f t="shared" si="0"/>
        <v>45508</v>
      </c>
      <c r="F45" s="38">
        <v>540</v>
      </c>
      <c r="G45" s="38">
        <f t="shared" si="1"/>
        <v>46048</v>
      </c>
      <c r="H45" s="42" t="s">
        <v>7</v>
      </c>
      <c r="I45" s="42" t="s">
        <v>7</v>
      </c>
      <c r="J45" s="42" t="s">
        <v>7</v>
      </c>
      <c r="K45" s="38">
        <v>405</v>
      </c>
      <c r="L45" s="38">
        <f t="shared" si="4"/>
        <v>405</v>
      </c>
      <c r="M45" s="38">
        <v>534</v>
      </c>
      <c r="N45" s="38">
        <v>356</v>
      </c>
      <c r="O45" s="38">
        <v>3360</v>
      </c>
      <c r="P45" s="38">
        <f t="shared" si="5"/>
        <v>4655</v>
      </c>
      <c r="Q45" s="37" t="s">
        <v>6</v>
      </c>
      <c r="R45" s="37" t="s">
        <v>7</v>
      </c>
      <c r="S45" s="37" t="s">
        <v>7</v>
      </c>
      <c r="T45" s="38">
        <f t="shared" si="2"/>
        <v>37383</v>
      </c>
      <c r="U45" s="38">
        <f t="shared" si="3"/>
        <v>50703</v>
      </c>
      <c r="Y45" s="11"/>
    </row>
    <row r="46" spans="1:25" ht="12" customHeight="1" x14ac:dyDescent="0.2">
      <c r="A46" s="39">
        <v>1947</v>
      </c>
      <c r="B46" s="65">
        <v>143.446</v>
      </c>
      <c r="C46" s="38">
        <v>9730</v>
      </c>
      <c r="D46" s="38">
        <v>34584</v>
      </c>
      <c r="E46" s="38">
        <f t="shared" si="0"/>
        <v>44314</v>
      </c>
      <c r="F46" s="38">
        <v>529</v>
      </c>
      <c r="G46" s="38">
        <f t="shared" si="1"/>
        <v>44843</v>
      </c>
      <c r="H46" s="42" t="s">
        <v>7</v>
      </c>
      <c r="I46" s="42" t="s">
        <v>7</v>
      </c>
      <c r="J46" s="42" t="s">
        <v>7</v>
      </c>
      <c r="K46" s="38">
        <v>397</v>
      </c>
      <c r="L46" s="38">
        <f t="shared" si="4"/>
        <v>397</v>
      </c>
      <c r="M46" s="38">
        <v>511</v>
      </c>
      <c r="N46" s="38">
        <v>341</v>
      </c>
      <c r="O46" s="38">
        <v>3177</v>
      </c>
      <c r="P46" s="38">
        <f t="shared" si="5"/>
        <v>4426</v>
      </c>
      <c r="Q46" s="37" t="s">
        <v>6</v>
      </c>
      <c r="R46" s="37" t="s">
        <v>7</v>
      </c>
      <c r="S46" s="37" t="s">
        <v>7</v>
      </c>
      <c r="T46" s="38">
        <f t="shared" si="2"/>
        <v>36362</v>
      </c>
      <c r="U46" s="38">
        <f t="shared" si="3"/>
        <v>49269</v>
      </c>
      <c r="Y46" s="11"/>
    </row>
    <row r="47" spans="1:25" ht="12" customHeight="1" x14ac:dyDescent="0.2">
      <c r="A47" s="39">
        <v>1948</v>
      </c>
      <c r="B47" s="65">
        <v>146.09299999999999</v>
      </c>
      <c r="C47" s="38">
        <v>9104</v>
      </c>
      <c r="D47" s="38">
        <v>34135</v>
      </c>
      <c r="E47" s="38">
        <f t="shared" si="0"/>
        <v>43239</v>
      </c>
      <c r="F47" s="38">
        <v>526</v>
      </c>
      <c r="G47" s="38">
        <f t="shared" si="1"/>
        <v>43765</v>
      </c>
      <c r="H47" s="42" t="s">
        <v>7</v>
      </c>
      <c r="I47" s="42" t="s">
        <v>7</v>
      </c>
      <c r="J47" s="42" t="s">
        <v>7</v>
      </c>
      <c r="K47" s="38">
        <v>395</v>
      </c>
      <c r="L47" s="38">
        <f t="shared" si="4"/>
        <v>395</v>
      </c>
      <c r="M47" s="38">
        <v>499</v>
      </c>
      <c r="N47" s="38">
        <v>333</v>
      </c>
      <c r="O47" s="38">
        <v>2846</v>
      </c>
      <c r="P47" s="38">
        <f t="shared" si="5"/>
        <v>4073</v>
      </c>
      <c r="Q47" s="37" t="s">
        <v>6</v>
      </c>
      <c r="R47" s="37" t="s">
        <v>7</v>
      </c>
      <c r="S47" s="37" t="s">
        <v>7</v>
      </c>
      <c r="T47" s="38">
        <f t="shared" si="2"/>
        <v>35888</v>
      </c>
      <c r="U47" s="38">
        <f t="shared" si="3"/>
        <v>47838</v>
      </c>
      <c r="Y47" s="11"/>
    </row>
    <row r="48" spans="1:25" ht="12" customHeight="1" x14ac:dyDescent="0.2">
      <c r="A48" s="39">
        <v>1949</v>
      </c>
      <c r="B48" s="65">
        <v>148.66499999999999</v>
      </c>
      <c r="C48" s="38">
        <v>8565</v>
      </c>
      <c r="D48" s="38">
        <v>34952</v>
      </c>
      <c r="E48" s="38">
        <f t="shared" si="0"/>
        <v>43517</v>
      </c>
      <c r="F48" s="38">
        <v>542</v>
      </c>
      <c r="G48" s="38">
        <f t="shared" si="1"/>
        <v>44059</v>
      </c>
      <c r="H48" s="42" t="s">
        <v>7</v>
      </c>
      <c r="I48" s="42" t="s">
        <v>7</v>
      </c>
      <c r="J48" s="42" t="s">
        <v>7</v>
      </c>
      <c r="K48" s="38">
        <v>406</v>
      </c>
      <c r="L48" s="38">
        <f t="shared" si="4"/>
        <v>406</v>
      </c>
      <c r="M48" s="38">
        <v>555</v>
      </c>
      <c r="N48" s="38">
        <v>373</v>
      </c>
      <c r="O48" s="38">
        <v>2603</v>
      </c>
      <c r="P48" s="38">
        <f t="shared" si="5"/>
        <v>3937</v>
      </c>
      <c r="Q48" s="37" t="s">
        <v>6</v>
      </c>
      <c r="R48" s="37" t="s">
        <v>7</v>
      </c>
      <c r="S48" s="37" t="s">
        <v>7</v>
      </c>
      <c r="T48" s="38">
        <f t="shared" si="2"/>
        <v>36828</v>
      </c>
      <c r="U48" s="38">
        <f t="shared" si="3"/>
        <v>47996</v>
      </c>
      <c r="Y48" s="11"/>
    </row>
    <row r="49" spans="1:21" ht="12" customHeight="1" x14ac:dyDescent="0.2">
      <c r="A49" s="39">
        <v>1950</v>
      </c>
      <c r="B49" s="65">
        <v>151.23500000000001</v>
      </c>
      <c r="C49" s="38">
        <v>8204</v>
      </c>
      <c r="D49" s="38">
        <v>35815</v>
      </c>
      <c r="E49" s="38">
        <f t="shared" si="0"/>
        <v>44019</v>
      </c>
      <c r="F49" s="38">
        <v>559</v>
      </c>
      <c r="G49" s="38">
        <f t="shared" si="1"/>
        <v>44578</v>
      </c>
      <c r="H49" s="38">
        <v>1</v>
      </c>
      <c r="I49" s="42" t="s">
        <v>7</v>
      </c>
      <c r="J49" s="38">
        <f>H49</f>
        <v>1</v>
      </c>
      <c r="K49" s="38">
        <v>419</v>
      </c>
      <c r="L49" s="38">
        <f t="shared" ref="L49:L64" si="6">J49+K49</f>
        <v>420</v>
      </c>
      <c r="M49" s="38">
        <v>623</v>
      </c>
      <c r="N49" s="38">
        <v>416</v>
      </c>
      <c r="O49" s="38">
        <v>2399</v>
      </c>
      <c r="P49" s="38">
        <f t="shared" si="5"/>
        <v>3858</v>
      </c>
      <c r="Q49" s="37" t="s">
        <v>6</v>
      </c>
      <c r="R49" s="37" t="s">
        <v>7</v>
      </c>
      <c r="S49" s="37" t="s">
        <v>7</v>
      </c>
      <c r="T49" s="38">
        <f t="shared" si="2"/>
        <v>37833</v>
      </c>
      <c r="U49" s="38">
        <f t="shared" si="3"/>
        <v>48436</v>
      </c>
    </row>
    <row r="50" spans="1:21" ht="12" customHeight="1" x14ac:dyDescent="0.2">
      <c r="A50" s="36">
        <v>1951</v>
      </c>
      <c r="B50" s="66">
        <v>153.31</v>
      </c>
      <c r="C50" s="35">
        <v>8164</v>
      </c>
      <c r="D50" s="35">
        <v>36716</v>
      </c>
      <c r="E50" s="35">
        <f t="shared" si="0"/>
        <v>44880</v>
      </c>
      <c r="F50" s="35">
        <v>573</v>
      </c>
      <c r="G50" s="35">
        <f t="shared" si="1"/>
        <v>45453</v>
      </c>
      <c r="H50" s="35">
        <v>2</v>
      </c>
      <c r="I50" s="73" t="s">
        <v>7</v>
      </c>
      <c r="J50" s="35">
        <f t="shared" ref="J50:J64" si="7">H50</f>
        <v>2</v>
      </c>
      <c r="K50" s="35">
        <v>433</v>
      </c>
      <c r="L50" s="35">
        <f t="shared" si="6"/>
        <v>435</v>
      </c>
      <c r="M50" s="35">
        <v>836</v>
      </c>
      <c r="N50" s="35">
        <v>581</v>
      </c>
      <c r="O50" s="35">
        <v>2186</v>
      </c>
      <c r="P50" s="35">
        <f t="shared" si="5"/>
        <v>4038</v>
      </c>
      <c r="Q50" s="44" t="s">
        <v>6</v>
      </c>
      <c r="R50" s="44" t="s">
        <v>7</v>
      </c>
      <c r="S50" s="44" t="s">
        <v>7</v>
      </c>
      <c r="T50" s="35">
        <f t="shared" si="2"/>
        <v>39141</v>
      </c>
      <c r="U50" s="35">
        <f t="shared" si="3"/>
        <v>49491</v>
      </c>
    </row>
    <row r="51" spans="1:21" ht="12" customHeight="1" x14ac:dyDescent="0.2">
      <c r="A51" s="36">
        <v>1952</v>
      </c>
      <c r="B51" s="66">
        <v>155.68700000000001</v>
      </c>
      <c r="C51" s="35">
        <v>7974</v>
      </c>
      <c r="D51" s="35">
        <v>37482</v>
      </c>
      <c r="E51" s="35">
        <f t="shared" si="0"/>
        <v>45456</v>
      </c>
      <c r="F51" s="35">
        <v>585</v>
      </c>
      <c r="G51" s="35">
        <f t="shared" si="1"/>
        <v>46041</v>
      </c>
      <c r="H51" s="35">
        <v>10</v>
      </c>
      <c r="I51" s="73" t="s">
        <v>7</v>
      </c>
      <c r="J51" s="35">
        <f t="shared" si="7"/>
        <v>10</v>
      </c>
      <c r="K51" s="35">
        <v>480</v>
      </c>
      <c r="L51" s="35">
        <f t="shared" si="6"/>
        <v>490</v>
      </c>
      <c r="M51" s="35">
        <v>1056</v>
      </c>
      <c r="N51" s="35">
        <v>764</v>
      </c>
      <c r="O51" s="35">
        <v>1992</v>
      </c>
      <c r="P51" s="35">
        <f t="shared" si="5"/>
        <v>4302</v>
      </c>
      <c r="Q51" s="44" t="s">
        <v>6</v>
      </c>
      <c r="R51" s="44" t="s">
        <v>7</v>
      </c>
      <c r="S51" s="44" t="s">
        <v>7</v>
      </c>
      <c r="T51" s="35">
        <f t="shared" si="2"/>
        <v>40377</v>
      </c>
      <c r="U51" s="35">
        <f t="shared" si="3"/>
        <v>50343</v>
      </c>
    </row>
    <row r="52" spans="1:21" ht="12" customHeight="1" x14ac:dyDescent="0.2">
      <c r="A52" s="36">
        <v>1953</v>
      </c>
      <c r="B52" s="66">
        <v>158.24199999999999</v>
      </c>
      <c r="C52" s="35">
        <v>7440</v>
      </c>
      <c r="D52" s="35">
        <v>37944</v>
      </c>
      <c r="E52" s="35">
        <f t="shared" si="0"/>
        <v>45384</v>
      </c>
      <c r="F52" s="35">
        <v>593</v>
      </c>
      <c r="G52" s="35">
        <f t="shared" si="1"/>
        <v>45977</v>
      </c>
      <c r="H52" s="35">
        <v>20</v>
      </c>
      <c r="I52" s="73" t="s">
        <v>7</v>
      </c>
      <c r="J52" s="35">
        <f t="shared" si="7"/>
        <v>20</v>
      </c>
      <c r="K52" s="35">
        <v>440</v>
      </c>
      <c r="L52" s="35">
        <f t="shared" si="6"/>
        <v>460</v>
      </c>
      <c r="M52" s="35">
        <v>1185</v>
      </c>
      <c r="N52" s="35">
        <v>1000</v>
      </c>
      <c r="O52" s="35">
        <v>1771</v>
      </c>
      <c r="P52" s="35">
        <f t="shared" si="5"/>
        <v>4416</v>
      </c>
      <c r="Q52" s="44" t="s">
        <v>6</v>
      </c>
      <c r="R52" s="44" t="s">
        <v>7</v>
      </c>
      <c r="S52" s="44" t="s">
        <v>7</v>
      </c>
      <c r="T52" s="35">
        <f t="shared" si="2"/>
        <v>41182</v>
      </c>
      <c r="U52" s="35">
        <f t="shared" si="3"/>
        <v>50393</v>
      </c>
    </row>
    <row r="53" spans="1:21" ht="12" customHeight="1" x14ac:dyDescent="0.2">
      <c r="A53" s="36">
        <v>1954</v>
      </c>
      <c r="B53" s="66">
        <v>161.16399999999999</v>
      </c>
      <c r="C53" s="35">
        <v>7001</v>
      </c>
      <c r="D53" s="35">
        <v>38605</v>
      </c>
      <c r="E53" s="35">
        <f t="shared" si="0"/>
        <v>45606</v>
      </c>
      <c r="F53" s="35">
        <v>603</v>
      </c>
      <c r="G53" s="35">
        <f t="shared" si="1"/>
        <v>46209</v>
      </c>
      <c r="H53" s="35">
        <v>34</v>
      </c>
      <c r="I53" s="73" t="s">
        <v>7</v>
      </c>
      <c r="J53" s="35">
        <f t="shared" si="7"/>
        <v>34</v>
      </c>
      <c r="K53" s="35">
        <v>468</v>
      </c>
      <c r="L53" s="35">
        <f t="shared" si="6"/>
        <v>502</v>
      </c>
      <c r="M53" s="35">
        <v>1218</v>
      </c>
      <c r="N53" s="35">
        <v>961</v>
      </c>
      <c r="O53" s="35">
        <v>1302</v>
      </c>
      <c r="P53" s="35">
        <f t="shared" si="5"/>
        <v>3983</v>
      </c>
      <c r="Q53" s="35">
        <v>32</v>
      </c>
      <c r="R53" s="44" t="s">
        <v>7</v>
      </c>
      <c r="S53" s="35">
        <f t="shared" ref="S53:S84" si="8">SUM(Q53:R53)</f>
        <v>32</v>
      </c>
      <c r="T53" s="35">
        <f t="shared" ref="T53:T64" si="9">G53+P53+S53-C53-O53</f>
        <v>41921</v>
      </c>
      <c r="U53" s="35">
        <f t="shared" ref="U53:U84" si="10">G53+P53+S53</f>
        <v>50224</v>
      </c>
    </row>
    <row r="54" spans="1:21" ht="12" customHeight="1" x14ac:dyDescent="0.2">
      <c r="A54" s="36">
        <v>1955</v>
      </c>
      <c r="B54" s="66">
        <v>164.30799999999999</v>
      </c>
      <c r="C54" s="35">
        <v>6700</v>
      </c>
      <c r="D54" s="35">
        <v>39916</v>
      </c>
      <c r="E54" s="35">
        <f t="shared" si="0"/>
        <v>46616</v>
      </c>
      <c r="F54" s="35">
        <v>645</v>
      </c>
      <c r="G54" s="35">
        <f t="shared" si="1"/>
        <v>47261</v>
      </c>
      <c r="H54" s="35">
        <v>50</v>
      </c>
      <c r="I54" s="73" t="s">
        <v>7</v>
      </c>
      <c r="J54" s="35">
        <f t="shared" si="7"/>
        <v>50</v>
      </c>
      <c r="K54" s="35">
        <v>502</v>
      </c>
      <c r="L54" s="35">
        <f t="shared" si="6"/>
        <v>552</v>
      </c>
      <c r="M54" s="35">
        <v>1237</v>
      </c>
      <c r="N54" s="35">
        <v>1047</v>
      </c>
      <c r="O54" s="35">
        <v>1132</v>
      </c>
      <c r="P54" s="35">
        <f t="shared" si="5"/>
        <v>3968</v>
      </c>
      <c r="Q54" s="35">
        <v>36</v>
      </c>
      <c r="R54" s="44" t="s">
        <v>7</v>
      </c>
      <c r="S54" s="35">
        <f t="shared" si="8"/>
        <v>36</v>
      </c>
      <c r="T54" s="35">
        <f t="shared" si="9"/>
        <v>43433</v>
      </c>
      <c r="U54" s="35">
        <f t="shared" si="10"/>
        <v>51265</v>
      </c>
    </row>
    <row r="55" spans="1:21" ht="12" customHeight="1" x14ac:dyDescent="0.2">
      <c r="A55" s="39">
        <v>1956</v>
      </c>
      <c r="B55" s="65">
        <v>167.30600000000001</v>
      </c>
      <c r="C55" s="38">
        <v>6360</v>
      </c>
      <c r="D55" s="38">
        <v>41277</v>
      </c>
      <c r="E55" s="38">
        <f t="shared" si="0"/>
        <v>47637</v>
      </c>
      <c r="F55" s="38">
        <v>653</v>
      </c>
      <c r="G55" s="38">
        <f t="shared" si="1"/>
        <v>48290</v>
      </c>
      <c r="H55" s="38">
        <v>67</v>
      </c>
      <c r="I55" s="42" t="s">
        <v>7</v>
      </c>
      <c r="J55" s="38">
        <f t="shared" si="7"/>
        <v>67</v>
      </c>
      <c r="K55" s="38">
        <v>536</v>
      </c>
      <c r="L55" s="38">
        <f t="shared" si="6"/>
        <v>603</v>
      </c>
      <c r="M55" s="38">
        <v>1196</v>
      </c>
      <c r="N55" s="38">
        <v>1183</v>
      </c>
      <c r="O55" s="38">
        <v>984</v>
      </c>
      <c r="P55" s="38">
        <f t="shared" si="5"/>
        <v>3966</v>
      </c>
      <c r="Q55" s="38">
        <v>36</v>
      </c>
      <c r="R55" s="37" t="s">
        <v>7</v>
      </c>
      <c r="S55" s="38">
        <f t="shared" si="8"/>
        <v>36</v>
      </c>
      <c r="T55" s="38">
        <f t="shared" si="9"/>
        <v>44948</v>
      </c>
      <c r="U55" s="38">
        <f t="shared" si="10"/>
        <v>52292</v>
      </c>
    </row>
    <row r="56" spans="1:21" ht="12" customHeight="1" x14ac:dyDescent="0.2">
      <c r="A56" s="39">
        <v>1957</v>
      </c>
      <c r="B56" s="65">
        <v>170.37100000000001</v>
      </c>
      <c r="C56" s="38">
        <v>5833</v>
      </c>
      <c r="D56" s="38">
        <v>42218</v>
      </c>
      <c r="E56" s="38">
        <f t="shared" si="0"/>
        <v>48051</v>
      </c>
      <c r="F56" s="38">
        <v>614</v>
      </c>
      <c r="G56" s="38">
        <f t="shared" si="1"/>
        <v>48665</v>
      </c>
      <c r="H56" s="38">
        <v>81</v>
      </c>
      <c r="I56" s="42" t="s">
        <v>7</v>
      </c>
      <c r="J56" s="38">
        <f t="shared" si="7"/>
        <v>81</v>
      </c>
      <c r="K56" s="38">
        <v>549</v>
      </c>
      <c r="L56" s="38">
        <f t="shared" si="6"/>
        <v>630</v>
      </c>
      <c r="M56" s="38">
        <v>1184</v>
      </c>
      <c r="N56" s="38">
        <v>1352</v>
      </c>
      <c r="O56" s="38">
        <v>810</v>
      </c>
      <c r="P56" s="38">
        <f t="shared" si="5"/>
        <v>3976</v>
      </c>
      <c r="Q56" s="38">
        <v>38</v>
      </c>
      <c r="R56" s="37" t="s">
        <v>7</v>
      </c>
      <c r="S56" s="38">
        <f t="shared" si="8"/>
        <v>38</v>
      </c>
      <c r="T56" s="38">
        <f t="shared" si="9"/>
        <v>46036</v>
      </c>
      <c r="U56" s="38">
        <f t="shared" si="10"/>
        <v>52679</v>
      </c>
    </row>
    <row r="57" spans="1:21" ht="12" customHeight="1" x14ac:dyDescent="0.2">
      <c r="A57" s="39">
        <v>1958</v>
      </c>
      <c r="B57" s="65">
        <v>173.32</v>
      </c>
      <c r="C57" s="38">
        <v>5375</v>
      </c>
      <c r="D57" s="38">
        <v>42383</v>
      </c>
      <c r="E57" s="38">
        <f t="shared" si="0"/>
        <v>47758</v>
      </c>
      <c r="F57" s="38">
        <v>658</v>
      </c>
      <c r="G57" s="38">
        <f t="shared" si="1"/>
        <v>48416</v>
      </c>
      <c r="H57" s="38">
        <v>192</v>
      </c>
      <c r="I57" s="42" t="s">
        <v>7</v>
      </c>
      <c r="J57" s="38">
        <f t="shared" si="7"/>
        <v>192</v>
      </c>
      <c r="K57" s="38">
        <v>522</v>
      </c>
      <c r="L57" s="38">
        <f t="shared" si="6"/>
        <v>714</v>
      </c>
      <c r="M57" s="38">
        <v>1160</v>
      </c>
      <c r="N57" s="38">
        <v>1492</v>
      </c>
      <c r="O57" s="38">
        <v>666</v>
      </c>
      <c r="P57" s="38">
        <f t="shared" si="5"/>
        <v>4032</v>
      </c>
      <c r="Q57" s="38">
        <v>43</v>
      </c>
      <c r="R57" s="37" t="s">
        <v>7</v>
      </c>
      <c r="S57" s="38">
        <f t="shared" si="8"/>
        <v>43</v>
      </c>
      <c r="T57" s="38">
        <f t="shared" si="9"/>
        <v>46450</v>
      </c>
      <c r="U57" s="38">
        <f t="shared" si="10"/>
        <v>52491</v>
      </c>
    </row>
    <row r="58" spans="1:21" ht="12" customHeight="1" x14ac:dyDescent="0.2">
      <c r="A58" s="39">
        <v>1959</v>
      </c>
      <c r="B58" s="65">
        <v>176.28899999999999</v>
      </c>
      <c r="C58" s="38">
        <v>4890</v>
      </c>
      <c r="D58" s="38">
        <v>42548</v>
      </c>
      <c r="E58" s="38">
        <f t="shared" si="0"/>
        <v>47438</v>
      </c>
      <c r="F58" s="38">
        <v>736</v>
      </c>
      <c r="G58" s="38">
        <f t="shared" si="1"/>
        <v>48174</v>
      </c>
      <c r="H58" s="38">
        <v>285</v>
      </c>
      <c r="I58" s="42" t="s">
        <v>7</v>
      </c>
      <c r="J58" s="38">
        <f t="shared" si="7"/>
        <v>285</v>
      </c>
      <c r="K58" s="38">
        <v>453</v>
      </c>
      <c r="L58" s="38">
        <f t="shared" si="6"/>
        <v>738</v>
      </c>
      <c r="M58" s="38">
        <v>1152</v>
      </c>
      <c r="N58" s="38">
        <v>1648</v>
      </c>
      <c r="O58" s="38">
        <v>529</v>
      </c>
      <c r="P58" s="38">
        <f t="shared" si="5"/>
        <v>4067</v>
      </c>
      <c r="Q58" s="38">
        <v>46</v>
      </c>
      <c r="R58" s="37" t="s">
        <v>7</v>
      </c>
      <c r="S58" s="38">
        <f t="shared" si="8"/>
        <v>46</v>
      </c>
      <c r="T58" s="38">
        <f t="shared" si="9"/>
        <v>46868</v>
      </c>
      <c r="U58" s="38">
        <f t="shared" si="10"/>
        <v>52287</v>
      </c>
    </row>
    <row r="59" spans="1:21" ht="12" customHeight="1" x14ac:dyDescent="0.2">
      <c r="A59" s="39">
        <v>1960</v>
      </c>
      <c r="B59" s="65">
        <v>179.97900000000001</v>
      </c>
      <c r="C59" s="38">
        <v>4504</v>
      </c>
      <c r="D59" s="38">
        <v>42999</v>
      </c>
      <c r="E59" s="38">
        <f t="shared" si="0"/>
        <v>47503</v>
      </c>
      <c r="F59" s="38">
        <v>763</v>
      </c>
      <c r="G59" s="38">
        <f t="shared" si="1"/>
        <v>48266</v>
      </c>
      <c r="H59" s="38">
        <v>389</v>
      </c>
      <c r="I59" s="42" t="s">
        <v>7</v>
      </c>
      <c r="J59" s="38">
        <f t="shared" si="7"/>
        <v>389</v>
      </c>
      <c r="K59" s="38">
        <v>437</v>
      </c>
      <c r="L59" s="38">
        <f t="shared" si="6"/>
        <v>826</v>
      </c>
      <c r="M59" s="38">
        <v>1140</v>
      </c>
      <c r="N59" s="38">
        <v>1830</v>
      </c>
      <c r="O59" s="38">
        <v>418</v>
      </c>
      <c r="P59" s="38">
        <f t="shared" si="5"/>
        <v>4214</v>
      </c>
      <c r="Q59" s="38">
        <v>46</v>
      </c>
      <c r="R59" s="37" t="s">
        <v>7</v>
      </c>
      <c r="S59" s="38">
        <f t="shared" si="8"/>
        <v>46</v>
      </c>
      <c r="T59" s="38">
        <f t="shared" si="9"/>
        <v>47604</v>
      </c>
      <c r="U59" s="38">
        <f t="shared" si="10"/>
        <v>52526</v>
      </c>
    </row>
    <row r="60" spans="1:21" ht="12" customHeight="1" x14ac:dyDescent="0.2">
      <c r="A60" s="36">
        <v>1961</v>
      </c>
      <c r="B60" s="66">
        <v>182.99199999999999</v>
      </c>
      <c r="C60" s="35">
        <v>4169</v>
      </c>
      <c r="D60" s="35">
        <v>42606</v>
      </c>
      <c r="E60" s="35">
        <f t="shared" si="0"/>
        <v>46775</v>
      </c>
      <c r="F60" s="35">
        <v>813</v>
      </c>
      <c r="G60" s="35">
        <f t="shared" si="1"/>
        <v>47588</v>
      </c>
      <c r="H60" s="35">
        <v>601</v>
      </c>
      <c r="I60" s="73" t="s">
        <v>7</v>
      </c>
      <c r="J60" s="35">
        <f t="shared" si="7"/>
        <v>601</v>
      </c>
      <c r="K60" s="35">
        <v>465</v>
      </c>
      <c r="L60" s="35">
        <f t="shared" si="6"/>
        <v>1066</v>
      </c>
      <c r="M60" s="35">
        <v>1092</v>
      </c>
      <c r="N60" s="35">
        <v>1978</v>
      </c>
      <c r="O60" s="35">
        <v>311</v>
      </c>
      <c r="P60" s="35">
        <f t="shared" si="5"/>
        <v>4447</v>
      </c>
      <c r="Q60" s="35">
        <v>46</v>
      </c>
      <c r="R60" s="44" t="s">
        <v>7</v>
      </c>
      <c r="S60" s="35">
        <f t="shared" si="8"/>
        <v>46</v>
      </c>
      <c r="T60" s="35">
        <f t="shared" si="9"/>
        <v>47601</v>
      </c>
      <c r="U60" s="35">
        <f t="shared" si="10"/>
        <v>52081</v>
      </c>
    </row>
    <row r="61" spans="1:21" ht="12" customHeight="1" x14ac:dyDescent="0.2">
      <c r="A61" s="36">
        <v>1962</v>
      </c>
      <c r="B61" s="66">
        <v>185.77099999999999</v>
      </c>
      <c r="C61" s="35">
        <v>3856</v>
      </c>
      <c r="D61" s="35">
        <v>43040</v>
      </c>
      <c r="E61" s="35">
        <f t="shared" si="0"/>
        <v>46896</v>
      </c>
      <c r="F61" s="35">
        <v>901</v>
      </c>
      <c r="G61" s="35">
        <f t="shared" si="1"/>
        <v>47797</v>
      </c>
      <c r="H61" s="35">
        <v>840</v>
      </c>
      <c r="I61" s="73" t="s">
        <v>7</v>
      </c>
      <c r="J61" s="35">
        <f t="shared" si="7"/>
        <v>840</v>
      </c>
      <c r="K61" s="35">
        <v>442</v>
      </c>
      <c r="L61" s="35">
        <f t="shared" si="6"/>
        <v>1282</v>
      </c>
      <c r="M61" s="35">
        <v>1160</v>
      </c>
      <c r="N61" s="35">
        <v>2078</v>
      </c>
      <c r="O61" s="35">
        <v>247</v>
      </c>
      <c r="P61" s="35">
        <f t="shared" si="5"/>
        <v>4767</v>
      </c>
      <c r="Q61" s="35">
        <v>50</v>
      </c>
      <c r="R61" s="44" t="s">
        <v>7</v>
      </c>
      <c r="S61" s="35">
        <f t="shared" si="8"/>
        <v>50</v>
      </c>
      <c r="T61" s="35">
        <f t="shared" si="9"/>
        <v>48511</v>
      </c>
      <c r="U61" s="35">
        <f t="shared" si="10"/>
        <v>52614</v>
      </c>
    </row>
    <row r="62" spans="1:21" ht="12" customHeight="1" x14ac:dyDescent="0.2">
      <c r="A62" s="36">
        <v>1963</v>
      </c>
      <c r="B62" s="66">
        <v>188.483</v>
      </c>
      <c r="C62" s="35">
        <v>3588</v>
      </c>
      <c r="D62" s="35">
        <v>43749</v>
      </c>
      <c r="E62" s="35">
        <f t="shared" si="0"/>
        <v>47337</v>
      </c>
      <c r="F62" s="35">
        <v>1009</v>
      </c>
      <c r="G62" s="35">
        <f t="shared" si="1"/>
        <v>48346</v>
      </c>
      <c r="H62" s="35">
        <v>1171</v>
      </c>
      <c r="I62" s="73" t="s">
        <v>7</v>
      </c>
      <c r="J62" s="35">
        <f t="shared" si="7"/>
        <v>1171</v>
      </c>
      <c r="K62" s="35">
        <v>481</v>
      </c>
      <c r="L62" s="35">
        <f t="shared" si="6"/>
        <v>1652</v>
      </c>
      <c r="M62" s="35">
        <v>1172</v>
      </c>
      <c r="N62" s="35">
        <v>2228</v>
      </c>
      <c r="O62" s="35">
        <v>161</v>
      </c>
      <c r="P62" s="35">
        <f t="shared" si="5"/>
        <v>5213</v>
      </c>
      <c r="Q62" s="35">
        <v>49</v>
      </c>
      <c r="R62" s="44" t="s">
        <v>7</v>
      </c>
      <c r="S62" s="35">
        <f t="shared" si="8"/>
        <v>49</v>
      </c>
      <c r="T62" s="35">
        <f t="shared" si="9"/>
        <v>49859</v>
      </c>
      <c r="U62" s="35">
        <f t="shared" si="10"/>
        <v>53608</v>
      </c>
    </row>
    <row r="63" spans="1:21" ht="12" customHeight="1" x14ac:dyDescent="0.2">
      <c r="A63" s="36">
        <v>1964</v>
      </c>
      <c r="B63" s="66">
        <v>191.14099999999999</v>
      </c>
      <c r="C63" s="35">
        <v>3323</v>
      </c>
      <c r="D63" s="35">
        <v>44205</v>
      </c>
      <c r="E63" s="35">
        <f t="shared" si="0"/>
        <v>47528</v>
      </c>
      <c r="F63" s="35">
        <v>1072</v>
      </c>
      <c r="G63" s="35">
        <f t="shared" si="1"/>
        <v>48600</v>
      </c>
      <c r="H63" s="35">
        <v>1606</v>
      </c>
      <c r="I63" s="73" t="s">
        <v>7</v>
      </c>
      <c r="J63" s="35">
        <f t="shared" si="7"/>
        <v>1606</v>
      </c>
      <c r="K63" s="35">
        <v>499</v>
      </c>
      <c r="L63" s="35">
        <f t="shared" si="6"/>
        <v>2105</v>
      </c>
      <c r="M63" s="35">
        <v>1166</v>
      </c>
      <c r="N63" s="35">
        <v>2336</v>
      </c>
      <c r="O63" s="35">
        <v>94</v>
      </c>
      <c r="P63" s="35">
        <f t="shared" si="5"/>
        <v>5701</v>
      </c>
      <c r="Q63" s="35">
        <v>47</v>
      </c>
      <c r="R63" s="44" t="s">
        <v>7</v>
      </c>
      <c r="S63" s="35">
        <f t="shared" si="8"/>
        <v>47</v>
      </c>
      <c r="T63" s="35">
        <f t="shared" si="9"/>
        <v>50931</v>
      </c>
      <c r="U63" s="35">
        <f t="shared" si="10"/>
        <v>54348</v>
      </c>
    </row>
    <row r="64" spans="1:21" ht="12" customHeight="1" x14ac:dyDescent="0.2">
      <c r="A64" s="36">
        <v>1965</v>
      </c>
      <c r="B64" s="66">
        <v>193.52600000000001</v>
      </c>
      <c r="C64" s="35">
        <v>3089</v>
      </c>
      <c r="D64" s="35">
        <v>44512</v>
      </c>
      <c r="E64" s="35">
        <f t="shared" si="0"/>
        <v>47601</v>
      </c>
      <c r="F64" s="35">
        <v>1123</v>
      </c>
      <c r="G64" s="35">
        <f t="shared" si="1"/>
        <v>48724</v>
      </c>
      <c r="H64" s="35">
        <v>2057</v>
      </c>
      <c r="I64" s="73" t="s">
        <v>7</v>
      </c>
      <c r="J64" s="35">
        <f t="shared" si="7"/>
        <v>2057</v>
      </c>
      <c r="K64" s="35">
        <v>524</v>
      </c>
      <c r="L64" s="35">
        <f t="shared" si="6"/>
        <v>2581</v>
      </c>
      <c r="M64" s="35">
        <v>1156</v>
      </c>
      <c r="N64" s="35">
        <v>2368</v>
      </c>
      <c r="O64" s="35">
        <v>31</v>
      </c>
      <c r="P64" s="35">
        <f t="shared" si="5"/>
        <v>6136</v>
      </c>
      <c r="Q64" s="35">
        <v>49</v>
      </c>
      <c r="R64" s="44" t="s">
        <v>7</v>
      </c>
      <c r="S64" s="35">
        <f t="shared" si="8"/>
        <v>49</v>
      </c>
      <c r="T64" s="35">
        <f t="shared" si="9"/>
        <v>51789</v>
      </c>
      <c r="U64" s="35">
        <f t="shared" si="10"/>
        <v>54909</v>
      </c>
    </row>
    <row r="65" spans="1:237" ht="12" customHeight="1" x14ac:dyDescent="0.2">
      <c r="A65" s="39">
        <v>1966</v>
      </c>
      <c r="B65" s="65">
        <v>195.57599999999999</v>
      </c>
      <c r="C65" s="38">
        <v>3131</v>
      </c>
      <c r="D65" s="38">
        <v>44672</v>
      </c>
      <c r="E65" s="38">
        <f t="shared" ref="E65:E100" si="11">C65+D65</f>
        <v>47803</v>
      </c>
      <c r="F65" s="38">
        <v>1197</v>
      </c>
      <c r="G65" s="38">
        <f t="shared" ref="G65:G100" si="12">E65+F65</f>
        <v>49000</v>
      </c>
      <c r="H65" s="38">
        <v>2770</v>
      </c>
      <c r="I65" s="42" t="s">
        <v>7</v>
      </c>
      <c r="J65" s="38">
        <v>2770</v>
      </c>
      <c r="K65" s="38">
        <v>523</v>
      </c>
      <c r="L65" s="38">
        <f>J65+K65</f>
        <v>3293</v>
      </c>
      <c r="M65" s="38">
        <v>1155</v>
      </c>
      <c r="N65" s="38">
        <v>2097</v>
      </c>
      <c r="O65" s="42" t="s">
        <v>7</v>
      </c>
      <c r="P65" s="38">
        <f t="shared" si="5"/>
        <v>6545</v>
      </c>
      <c r="Q65" s="42">
        <v>52</v>
      </c>
      <c r="R65" s="37" t="s">
        <v>7</v>
      </c>
      <c r="S65" s="38">
        <f t="shared" si="8"/>
        <v>52</v>
      </c>
      <c r="T65" s="38">
        <f t="shared" ref="T65:T96" si="13">G65+P65+S65-C65</f>
        <v>52466</v>
      </c>
      <c r="U65" s="38">
        <f t="shared" si="10"/>
        <v>55597</v>
      </c>
    </row>
    <row r="66" spans="1:237" ht="12" customHeight="1" x14ac:dyDescent="0.2">
      <c r="A66" s="39">
        <v>1967</v>
      </c>
      <c r="B66" s="65">
        <v>197.45699999999999</v>
      </c>
      <c r="C66" s="38">
        <v>2865</v>
      </c>
      <c r="D66" s="38">
        <v>42010</v>
      </c>
      <c r="E66" s="38">
        <f t="shared" si="11"/>
        <v>44875</v>
      </c>
      <c r="F66" s="38">
        <v>1209</v>
      </c>
      <c r="G66" s="38">
        <f t="shared" si="12"/>
        <v>46084</v>
      </c>
      <c r="H66" s="38">
        <v>3387</v>
      </c>
      <c r="I66" s="38">
        <v>164</v>
      </c>
      <c r="J66" s="38">
        <v>3551</v>
      </c>
      <c r="K66" s="38">
        <v>453</v>
      </c>
      <c r="L66" s="38">
        <f>J66+K66</f>
        <v>4004</v>
      </c>
      <c r="M66" s="38">
        <v>1139</v>
      </c>
      <c r="N66" s="38">
        <v>2077</v>
      </c>
      <c r="O66" s="42" t="s">
        <v>7</v>
      </c>
      <c r="P66" s="38">
        <f t="shared" si="5"/>
        <v>7220</v>
      </c>
      <c r="Q66" s="42">
        <v>50</v>
      </c>
      <c r="R66" s="37" t="s">
        <v>7</v>
      </c>
      <c r="S66" s="38">
        <f t="shared" si="8"/>
        <v>50</v>
      </c>
      <c r="T66" s="38">
        <f t="shared" si="13"/>
        <v>50489</v>
      </c>
      <c r="U66" s="38">
        <f t="shared" si="10"/>
        <v>53354</v>
      </c>
    </row>
    <row r="67" spans="1:237" ht="12" customHeight="1" x14ac:dyDescent="0.2">
      <c r="A67" s="39">
        <v>1968</v>
      </c>
      <c r="B67" s="65">
        <v>199.399</v>
      </c>
      <c r="C67" s="38">
        <v>2616</v>
      </c>
      <c r="D67" s="38">
        <v>41548</v>
      </c>
      <c r="E67" s="38">
        <f t="shared" si="11"/>
        <v>44164</v>
      </c>
      <c r="F67" s="38">
        <v>1158</v>
      </c>
      <c r="G67" s="38">
        <f t="shared" si="12"/>
        <v>45322</v>
      </c>
      <c r="H67" s="38">
        <v>4113</v>
      </c>
      <c r="I67" s="38">
        <v>314</v>
      </c>
      <c r="J67" s="38">
        <v>4427</v>
      </c>
      <c r="K67" s="38">
        <v>600</v>
      </c>
      <c r="L67" s="38">
        <f>J67+K67</f>
        <v>5027</v>
      </c>
      <c r="M67" s="38">
        <v>1142</v>
      </c>
      <c r="N67" s="38">
        <v>2207</v>
      </c>
      <c r="O67" s="42" t="s">
        <v>7</v>
      </c>
      <c r="P67" s="38">
        <f t="shared" si="5"/>
        <v>8376</v>
      </c>
      <c r="Q67" s="42">
        <v>58</v>
      </c>
      <c r="R67" s="37" t="s">
        <v>7</v>
      </c>
      <c r="S67" s="38">
        <f t="shared" si="8"/>
        <v>58</v>
      </c>
      <c r="T67" s="38">
        <f t="shared" si="13"/>
        <v>51140</v>
      </c>
      <c r="U67" s="38">
        <f t="shared" si="10"/>
        <v>53756</v>
      </c>
    </row>
    <row r="68" spans="1:237" ht="12" customHeight="1" x14ac:dyDescent="0.2">
      <c r="A68" s="39">
        <v>1969</v>
      </c>
      <c r="B68" s="65">
        <v>201.38499999999999</v>
      </c>
      <c r="C68" s="38">
        <v>2397</v>
      </c>
      <c r="D68" s="38">
        <v>40818</v>
      </c>
      <c r="E68" s="38">
        <f t="shared" si="11"/>
        <v>43215</v>
      </c>
      <c r="F68" s="38">
        <v>1117</v>
      </c>
      <c r="G68" s="38">
        <f t="shared" si="12"/>
        <v>44332</v>
      </c>
      <c r="H68" s="38">
        <v>5051</v>
      </c>
      <c r="I68" s="38">
        <v>345</v>
      </c>
      <c r="J68" s="38">
        <v>5396</v>
      </c>
      <c r="K68" s="38">
        <v>632</v>
      </c>
      <c r="L68" s="38">
        <f t="shared" ref="L68:L100" si="14">J68+K68</f>
        <v>6028</v>
      </c>
      <c r="M68" s="38">
        <v>1147</v>
      </c>
      <c r="N68" s="38">
        <v>2320</v>
      </c>
      <c r="O68" s="42" t="s">
        <v>7</v>
      </c>
      <c r="P68" s="38">
        <f t="shared" si="5"/>
        <v>9495</v>
      </c>
      <c r="Q68" s="42">
        <v>57</v>
      </c>
      <c r="R68" s="37" t="s">
        <v>7</v>
      </c>
      <c r="S68" s="38">
        <f t="shared" si="8"/>
        <v>57</v>
      </c>
      <c r="T68" s="38">
        <f t="shared" si="13"/>
        <v>51487</v>
      </c>
      <c r="U68" s="38">
        <f t="shared" si="10"/>
        <v>53884</v>
      </c>
    </row>
    <row r="69" spans="1:237" ht="12" customHeight="1" x14ac:dyDescent="0.2">
      <c r="A69" s="39">
        <v>1970</v>
      </c>
      <c r="B69" s="65">
        <v>203.98399999999998</v>
      </c>
      <c r="C69" s="38">
        <v>2196</v>
      </c>
      <c r="D69" s="38">
        <v>41363</v>
      </c>
      <c r="E69" s="38">
        <f t="shared" si="11"/>
        <v>43559</v>
      </c>
      <c r="F69" s="38">
        <v>1144</v>
      </c>
      <c r="G69" s="38">
        <f t="shared" si="12"/>
        <v>44703</v>
      </c>
      <c r="H69" s="38">
        <v>5711</v>
      </c>
      <c r="I69" s="38">
        <v>371</v>
      </c>
      <c r="J69" s="38">
        <f t="shared" ref="J69:J100" si="15">H69+I69</f>
        <v>6082</v>
      </c>
      <c r="K69" s="38">
        <v>611</v>
      </c>
      <c r="L69" s="38">
        <f t="shared" si="14"/>
        <v>6693</v>
      </c>
      <c r="M69" s="38">
        <v>1130</v>
      </c>
      <c r="N69" s="38">
        <v>2368</v>
      </c>
      <c r="O69" s="42" t="s">
        <v>7</v>
      </c>
      <c r="P69" s="38">
        <f t="shared" si="5"/>
        <v>10191</v>
      </c>
      <c r="Q69" s="42">
        <v>61</v>
      </c>
      <c r="R69" s="37" t="s">
        <v>7</v>
      </c>
      <c r="S69" s="38">
        <f t="shared" si="8"/>
        <v>61</v>
      </c>
      <c r="T69" s="38">
        <f t="shared" si="13"/>
        <v>52759</v>
      </c>
      <c r="U69" s="38">
        <f t="shared" si="10"/>
        <v>54955</v>
      </c>
      <c r="V69" s="11"/>
      <c r="W69" s="11"/>
      <c r="X69" s="11"/>
      <c r="Y69" s="11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</row>
    <row r="70" spans="1:237" ht="12" customHeight="1" x14ac:dyDescent="0.2">
      <c r="A70" s="36">
        <v>1971</v>
      </c>
      <c r="B70" s="66">
        <v>206.827</v>
      </c>
      <c r="C70" s="35">
        <v>2117</v>
      </c>
      <c r="D70" s="35">
        <v>41042</v>
      </c>
      <c r="E70" s="35">
        <f t="shared" si="11"/>
        <v>43159</v>
      </c>
      <c r="F70" s="35">
        <v>1287</v>
      </c>
      <c r="G70" s="35">
        <f t="shared" si="12"/>
        <v>44446</v>
      </c>
      <c r="H70" s="35">
        <v>6401</v>
      </c>
      <c r="I70" s="35">
        <v>621</v>
      </c>
      <c r="J70" s="35">
        <f t="shared" si="15"/>
        <v>7022</v>
      </c>
      <c r="K70" s="35">
        <v>538</v>
      </c>
      <c r="L70" s="35">
        <f t="shared" si="14"/>
        <v>7560</v>
      </c>
      <c r="M70" s="35">
        <v>1153</v>
      </c>
      <c r="N70" s="35">
        <v>2552</v>
      </c>
      <c r="O70" s="73" t="s">
        <v>7</v>
      </c>
      <c r="P70" s="73">
        <f t="shared" si="5"/>
        <v>11265</v>
      </c>
      <c r="Q70" s="73">
        <v>74</v>
      </c>
      <c r="R70" s="44" t="s">
        <v>7</v>
      </c>
      <c r="S70" s="35">
        <f t="shared" si="8"/>
        <v>74</v>
      </c>
      <c r="T70" s="35">
        <f t="shared" si="13"/>
        <v>53668</v>
      </c>
      <c r="U70" s="35">
        <f t="shared" si="10"/>
        <v>55785</v>
      </c>
      <c r="V70" s="11"/>
      <c r="W70" s="11"/>
      <c r="X70" s="11"/>
      <c r="Y70" s="11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</row>
    <row r="71" spans="1:237" ht="12" customHeight="1" x14ac:dyDescent="0.2">
      <c r="A71" s="36">
        <v>1972</v>
      </c>
      <c r="B71" s="66">
        <v>209.28399999999999</v>
      </c>
      <c r="C71" s="35">
        <v>1914</v>
      </c>
      <c r="D71" s="35">
        <v>40029</v>
      </c>
      <c r="E71" s="35">
        <f t="shared" si="11"/>
        <v>41943</v>
      </c>
      <c r="F71" s="35">
        <v>1484</v>
      </c>
      <c r="G71" s="35">
        <f t="shared" si="12"/>
        <v>43427</v>
      </c>
      <c r="H71" s="35">
        <v>7234</v>
      </c>
      <c r="I71" s="35">
        <v>973</v>
      </c>
      <c r="J71" s="35">
        <f t="shared" si="15"/>
        <v>8207</v>
      </c>
      <c r="K71" s="35">
        <v>533</v>
      </c>
      <c r="L71" s="35">
        <f t="shared" si="14"/>
        <v>8740</v>
      </c>
      <c r="M71" s="35">
        <v>1131</v>
      </c>
      <c r="N71" s="35">
        <v>2599</v>
      </c>
      <c r="O71" s="73" t="s">
        <v>7</v>
      </c>
      <c r="P71" s="73">
        <f t="shared" si="5"/>
        <v>12470</v>
      </c>
      <c r="Q71" s="73">
        <v>103</v>
      </c>
      <c r="R71" s="44" t="s">
        <v>7</v>
      </c>
      <c r="S71" s="35">
        <f t="shared" si="8"/>
        <v>103</v>
      </c>
      <c r="T71" s="35">
        <f t="shared" si="13"/>
        <v>54086</v>
      </c>
      <c r="U71" s="35">
        <f t="shared" si="10"/>
        <v>56000</v>
      </c>
      <c r="V71" s="11"/>
      <c r="W71" s="11"/>
      <c r="X71" s="11"/>
      <c r="Y71" s="11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</row>
    <row r="72" spans="1:237" ht="12" customHeight="1" x14ac:dyDescent="0.2">
      <c r="A72" s="36">
        <v>1973</v>
      </c>
      <c r="B72" s="66">
        <v>211.357</v>
      </c>
      <c r="C72" s="35">
        <v>1766</v>
      </c>
      <c r="D72" s="35">
        <v>38473</v>
      </c>
      <c r="E72" s="35">
        <f t="shared" si="11"/>
        <v>40239</v>
      </c>
      <c r="F72" s="35">
        <v>1549</v>
      </c>
      <c r="G72" s="35">
        <f t="shared" si="12"/>
        <v>41788</v>
      </c>
      <c r="H72" s="35">
        <v>8263</v>
      </c>
      <c r="I72" s="35">
        <v>837</v>
      </c>
      <c r="J72" s="35">
        <f t="shared" si="15"/>
        <v>9100</v>
      </c>
      <c r="K72" s="35">
        <v>571</v>
      </c>
      <c r="L72" s="35">
        <f t="shared" si="14"/>
        <v>9671</v>
      </c>
      <c r="M72" s="35">
        <v>1065</v>
      </c>
      <c r="N72" s="35">
        <v>2921</v>
      </c>
      <c r="O72" s="73" t="s">
        <v>7</v>
      </c>
      <c r="P72" s="73">
        <f t="shared" si="5"/>
        <v>13657</v>
      </c>
      <c r="Q72" s="73">
        <v>80</v>
      </c>
      <c r="R72" s="44" t="s">
        <v>7</v>
      </c>
      <c r="S72" s="35">
        <f t="shared" si="8"/>
        <v>80</v>
      </c>
      <c r="T72" s="35">
        <f t="shared" si="13"/>
        <v>53759</v>
      </c>
      <c r="U72" s="35">
        <f t="shared" si="10"/>
        <v>55525</v>
      </c>
      <c r="V72" s="11"/>
      <c r="W72" s="11"/>
      <c r="X72" s="11"/>
      <c r="Y72" s="11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</row>
    <row r="73" spans="1:237" ht="12" customHeight="1" x14ac:dyDescent="0.2">
      <c r="A73" s="36">
        <v>1974</v>
      </c>
      <c r="B73" s="66">
        <v>213.34199999999998</v>
      </c>
      <c r="C73" s="35">
        <v>1643</v>
      </c>
      <c r="D73" s="35">
        <v>36764</v>
      </c>
      <c r="E73" s="35">
        <f t="shared" si="11"/>
        <v>38407</v>
      </c>
      <c r="F73" s="35">
        <v>1440</v>
      </c>
      <c r="G73" s="35">
        <f t="shared" si="12"/>
        <v>39847</v>
      </c>
      <c r="H73" s="35">
        <v>8139</v>
      </c>
      <c r="I73" s="35">
        <v>1624</v>
      </c>
      <c r="J73" s="35">
        <f t="shared" si="15"/>
        <v>9763</v>
      </c>
      <c r="K73" s="35">
        <v>561</v>
      </c>
      <c r="L73" s="35">
        <f t="shared" si="14"/>
        <v>10324</v>
      </c>
      <c r="M73" s="35">
        <v>988</v>
      </c>
      <c r="N73" s="35">
        <v>2959</v>
      </c>
      <c r="O73" s="73" t="s">
        <v>7</v>
      </c>
      <c r="P73" s="73">
        <f t="shared" ref="P73:P120" si="16">SUM(L73:O73)</f>
        <v>14271</v>
      </c>
      <c r="Q73" s="73">
        <v>81</v>
      </c>
      <c r="R73" s="44" t="s">
        <v>7</v>
      </c>
      <c r="S73" s="35">
        <f t="shared" si="8"/>
        <v>81</v>
      </c>
      <c r="T73" s="35">
        <f t="shared" si="13"/>
        <v>52556</v>
      </c>
      <c r="U73" s="35">
        <f t="shared" si="10"/>
        <v>54199</v>
      </c>
      <c r="V73" s="11"/>
      <c r="W73" s="11"/>
      <c r="X73" s="11"/>
      <c r="Y73" s="11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</row>
    <row r="74" spans="1:237" ht="12" customHeight="1" x14ac:dyDescent="0.2">
      <c r="A74" s="36">
        <v>1975</v>
      </c>
      <c r="B74" s="66">
        <v>215.465</v>
      </c>
      <c r="C74" s="35">
        <v>1495</v>
      </c>
      <c r="D74" s="35">
        <v>36188</v>
      </c>
      <c r="E74" s="35">
        <f t="shared" si="11"/>
        <v>37683</v>
      </c>
      <c r="F74" s="35">
        <v>1366</v>
      </c>
      <c r="G74" s="35">
        <f t="shared" si="12"/>
        <v>39049</v>
      </c>
      <c r="H74" s="35">
        <v>8726</v>
      </c>
      <c r="I74" s="35">
        <v>2742</v>
      </c>
      <c r="J74" s="35">
        <f t="shared" si="15"/>
        <v>11468</v>
      </c>
      <c r="K74" s="35">
        <v>719</v>
      </c>
      <c r="L74" s="35">
        <f t="shared" si="14"/>
        <v>12187</v>
      </c>
      <c r="M74" s="35">
        <v>1011</v>
      </c>
      <c r="N74" s="35">
        <v>2480</v>
      </c>
      <c r="O74" s="73" t="s">
        <v>7</v>
      </c>
      <c r="P74" s="73">
        <f t="shared" si="16"/>
        <v>15678</v>
      </c>
      <c r="Q74" s="73">
        <v>76</v>
      </c>
      <c r="R74" s="44" t="s">
        <v>7</v>
      </c>
      <c r="S74" s="35">
        <f t="shared" si="8"/>
        <v>76</v>
      </c>
      <c r="T74" s="35">
        <f t="shared" si="13"/>
        <v>53308</v>
      </c>
      <c r="U74" s="35">
        <f t="shared" si="10"/>
        <v>54803</v>
      </c>
      <c r="V74" s="11"/>
      <c r="W74" s="11"/>
      <c r="X74" s="11"/>
      <c r="Y74" s="11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</row>
    <row r="75" spans="1:237" ht="12" customHeight="1" x14ac:dyDescent="0.2">
      <c r="A75" s="39">
        <v>1976</v>
      </c>
      <c r="B75" s="65">
        <v>217.56299999999999</v>
      </c>
      <c r="C75" s="38">
        <v>1392</v>
      </c>
      <c r="D75" s="38">
        <v>35241</v>
      </c>
      <c r="E75" s="38">
        <f t="shared" si="11"/>
        <v>36633</v>
      </c>
      <c r="F75" s="38">
        <v>1475</v>
      </c>
      <c r="G75" s="38">
        <f t="shared" si="12"/>
        <v>38108</v>
      </c>
      <c r="H75" s="38">
        <v>9556</v>
      </c>
      <c r="I75" s="38">
        <v>2875</v>
      </c>
      <c r="J75" s="38">
        <f t="shared" si="15"/>
        <v>12431</v>
      </c>
      <c r="K75" s="38">
        <v>864</v>
      </c>
      <c r="L75" s="38">
        <f t="shared" si="14"/>
        <v>13295</v>
      </c>
      <c r="M75" s="38">
        <v>1021</v>
      </c>
      <c r="N75" s="38">
        <v>2524</v>
      </c>
      <c r="O75" s="42" t="s">
        <v>7</v>
      </c>
      <c r="P75" s="38">
        <f t="shared" si="16"/>
        <v>16840</v>
      </c>
      <c r="Q75" s="42">
        <v>87</v>
      </c>
      <c r="R75" s="37" t="s">
        <v>7</v>
      </c>
      <c r="S75" s="38">
        <f t="shared" si="8"/>
        <v>87</v>
      </c>
      <c r="T75" s="38">
        <f t="shared" si="13"/>
        <v>53643</v>
      </c>
      <c r="U75" s="38">
        <f t="shared" si="10"/>
        <v>55035</v>
      </c>
      <c r="V75" s="11"/>
      <c r="W75" s="11"/>
      <c r="X75" s="11"/>
      <c r="Y75" s="11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</row>
    <row r="76" spans="1:237" ht="12" customHeight="1" x14ac:dyDescent="0.2">
      <c r="A76" s="39">
        <v>1977</v>
      </c>
      <c r="B76" s="65">
        <v>219.76</v>
      </c>
      <c r="C76" s="38">
        <v>1283</v>
      </c>
      <c r="D76" s="38">
        <v>34036</v>
      </c>
      <c r="E76" s="38">
        <f t="shared" si="11"/>
        <v>35319</v>
      </c>
      <c r="F76" s="38">
        <v>1446</v>
      </c>
      <c r="G76" s="38">
        <f t="shared" si="12"/>
        <v>36765</v>
      </c>
      <c r="H76" s="38">
        <v>10423</v>
      </c>
      <c r="I76" s="38">
        <v>3003</v>
      </c>
      <c r="J76" s="38">
        <f t="shared" si="15"/>
        <v>13426</v>
      </c>
      <c r="K76" s="38">
        <v>1062</v>
      </c>
      <c r="L76" s="38">
        <f t="shared" si="14"/>
        <v>14488</v>
      </c>
      <c r="M76" s="38">
        <v>1007</v>
      </c>
      <c r="N76" s="38">
        <v>2617</v>
      </c>
      <c r="O76" s="42" t="s">
        <v>7</v>
      </c>
      <c r="P76" s="38">
        <f t="shared" si="16"/>
        <v>18112</v>
      </c>
      <c r="Q76" s="42">
        <v>94</v>
      </c>
      <c r="R76" s="37" t="s">
        <v>7</v>
      </c>
      <c r="S76" s="38">
        <f t="shared" si="8"/>
        <v>94</v>
      </c>
      <c r="T76" s="38">
        <f t="shared" si="13"/>
        <v>53688</v>
      </c>
      <c r="U76" s="38">
        <f t="shared" si="10"/>
        <v>54971</v>
      </c>
      <c r="V76" s="11"/>
      <c r="W76" s="11"/>
      <c r="X76" s="11"/>
      <c r="Y76" s="11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</row>
    <row r="77" spans="1:237" ht="12" customHeight="1" x14ac:dyDescent="0.2">
      <c r="A77" s="39">
        <v>1978</v>
      </c>
      <c r="B77" s="65">
        <v>222.095</v>
      </c>
      <c r="C77" s="38">
        <v>1168</v>
      </c>
      <c r="D77" s="38">
        <v>33235</v>
      </c>
      <c r="E77" s="38">
        <f t="shared" si="11"/>
        <v>34403</v>
      </c>
      <c r="F77" s="38">
        <v>1359</v>
      </c>
      <c r="G77" s="38">
        <f t="shared" si="12"/>
        <v>35762</v>
      </c>
      <c r="H77" s="38">
        <v>11017</v>
      </c>
      <c r="I77" s="38">
        <v>3233</v>
      </c>
      <c r="J77" s="38">
        <f t="shared" si="15"/>
        <v>14250</v>
      </c>
      <c r="K77" s="38">
        <v>1097</v>
      </c>
      <c r="L77" s="38">
        <f t="shared" si="14"/>
        <v>15347</v>
      </c>
      <c r="M77" s="38">
        <v>983</v>
      </c>
      <c r="N77" s="38">
        <v>2543</v>
      </c>
      <c r="O77" s="42" t="s">
        <v>7</v>
      </c>
      <c r="P77" s="38">
        <f t="shared" si="16"/>
        <v>18873</v>
      </c>
      <c r="Q77" s="42">
        <v>94</v>
      </c>
      <c r="R77" s="37" t="s">
        <v>7</v>
      </c>
      <c r="S77" s="38">
        <f t="shared" si="8"/>
        <v>94</v>
      </c>
      <c r="T77" s="38">
        <f t="shared" si="13"/>
        <v>53561</v>
      </c>
      <c r="U77" s="38">
        <f t="shared" si="10"/>
        <v>54729</v>
      </c>
      <c r="V77" s="11"/>
      <c r="W77" s="11"/>
      <c r="X77" s="11"/>
      <c r="Y77" s="11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</row>
    <row r="78" spans="1:237" ht="12" customHeight="1" x14ac:dyDescent="0.2">
      <c r="A78" s="39">
        <v>1979</v>
      </c>
      <c r="B78" s="65">
        <v>224.56699999999998</v>
      </c>
      <c r="C78" s="38">
        <v>1039</v>
      </c>
      <c r="D78" s="38">
        <v>32480</v>
      </c>
      <c r="E78" s="38">
        <f t="shared" si="11"/>
        <v>33519</v>
      </c>
      <c r="F78" s="38">
        <v>1236</v>
      </c>
      <c r="G78" s="38">
        <f t="shared" si="12"/>
        <v>34755</v>
      </c>
      <c r="H78" s="38">
        <v>11762</v>
      </c>
      <c r="I78" s="38">
        <v>3281</v>
      </c>
      <c r="J78" s="38">
        <f t="shared" si="15"/>
        <v>15043</v>
      </c>
      <c r="K78" s="38">
        <v>1129</v>
      </c>
      <c r="L78" s="38">
        <f t="shared" si="14"/>
        <v>16172</v>
      </c>
      <c r="M78" s="38">
        <v>939</v>
      </c>
      <c r="N78" s="38">
        <v>2604</v>
      </c>
      <c r="O78" s="42" t="s">
        <v>7</v>
      </c>
      <c r="P78" s="38">
        <f t="shared" si="16"/>
        <v>19715</v>
      </c>
      <c r="Q78" s="42">
        <v>94</v>
      </c>
      <c r="R78" s="37" t="s">
        <v>7</v>
      </c>
      <c r="S78" s="38">
        <f t="shared" si="8"/>
        <v>94</v>
      </c>
      <c r="T78" s="38">
        <f t="shared" si="13"/>
        <v>53525</v>
      </c>
      <c r="U78" s="38">
        <f t="shared" si="10"/>
        <v>54564</v>
      </c>
      <c r="V78" s="11"/>
      <c r="W78" s="11"/>
      <c r="X78" s="11"/>
      <c r="Y78" s="11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</row>
    <row r="79" spans="1:237" ht="12" customHeight="1" x14ac:dyDescent="0.2">
      <c r="A79" s="39">
        <v>1980</v>
      </c>
      <c r="B79" s="65">
        <v>227.22499999999999</v>
      </c>
      <c r="C79" s="38">
        <v>943</v>
      </c>
      <c r="D79" s="38">
        <v>31253</v>
      </c>
      <c r="E79" s="38">
        <f t="shared" si="11"/>
        <v>32196</v>
      </c>
      <c r="F79" s="38">
        <v>1075</v>
      </c>
      <c r="G79" s="38">
        <f t="shared" si="12"/>
        <v>33271</v>
      </c>
      <c r="H79" s="38">
        <v>12435</v>
      </c>
      <c r="I79" s="38">
        <v>3483</v>
      </c>
      <c r="J79" s="38">
        <f t="shared" si="15"/>
        <v>15918</v>
      </c>
      <c r="K79" s="38">
        <v>1197</v>
      </c>
      <c r="L79" s="38">
        <f t="shared" si="14"/>
        <v>17115</v>
      </c>
      <c r="M79" s="38">
        <v>927</v>
      </c>
      <c r="N79" s="38">
        <v>2636</v>
      </c>
      <c r="O79" s="42" t="s">
        <v>7</v>
      </c>
      <c r="P79" s="38">
        <f t="shared" si="16"/>
        <v>20678</v>
      </c>
      <c r="Q79" s="42">
        <v>95</v>
      </c>
      <c r="R79" s="37" t="s">
        <v>7</v>
      </c>
      <c r="S79" s="38">
        <f t="shared" si="8"/>
        <v>95</v>
      </c>
      <c r="T79" s="38">
        <f t="shared" si="13"/>
        <v>53101</v>
      </c>
      <c r="U79" s="38">
        <f t="shared" si="10"/>
        <v>54044</v>
      </c>
      <c r="V79" s="11"/>
      <c r="W79" s="11"/>
      <c r="X79" s="11"/>
      <c r="Y79" s="11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</row>
    <row r="80" spans="1:237" ht="12" customHeight="1" x14ac:dyDescent="0.2">
      <c r="A80" s="36">
        <v>1981</v>
      </c>
      <c r="B80" s="66">
        <v>229.46600000000001</v>
      </c>
      <c r="C80" s="35">
        <v>886</v>
      </c>
      <c r="D80" s="35">
        <v>30397</v>
      </c>
      <c r="E80" s="35">
        <f t="shared" si="11"/>
        <v>31283</v>
      </c>
      <c r="F80" s="35">
        <v>843</v>
      </c>
      <c r="G80" s="35">
        <f t="shared" si="12"/>
        <v>32126</v>
      </c>
      <c r="H80" s="35">
        <v>13088</v>
      </c>
      <c r="I80" s="35">
        <v>3574</v>
      </c>
      <c r="J80" s="35">
        <f t="shared" si="15"/>
        <v>16662</v>
      </c>
      <c r="K80" s="35">
        <v>1288</v>
      </c>
      <c r="L80" s="35">
        <f t="shared" si="14"/>
        <v>17950</v>
      </c>
      <c r="M80" s="35">
        <v>926</v>
      </c>
      <c r="N80" s="35">
        <v>2583</v>
      </c>
      <c r="O80" s="73" t="s">
        <v>7</v>
      </c>
      <c r="P80" s="73">
        <f t="shared" si="16"/>
        <v>21459</v>
      </c>
      <c r="Q80" s="73">
        <v>100</v>
      </c>
      <c r="R80" s="44" t="s">
        <v>7</v>
      </c>
      <c r="S80" s="35">
        <f t="shared" si="8"/>
        <v>100</v>
      </c>
      <c r="T80" s="35">
        <f t="shared" si="13"/>
        <v>52799</v>
      </c>
      <c r="U80" s="35">
        <f t="shared" si="10"/>
        <v>53685</v>
      </c>
      <c r="V80" s="11"/>
      <c r="W80" s="11"/>
      <c r="X80" s="11"/>
      <c r="Y80" s="11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</row>
    <row r="81" spans="1:237" ht="12" customHeight="1" x14ac:dyDescent="0.2">
      <c r="A81" s="36">
        <v>1982</v>
      </c>
      <c r="B81" s="66">
        <v>231.66399999999999</v>
      </c>
      <c r="C81" s="35">
        <v>839</v>
      </c>
      <c r="D81" s="35">
        <v>29350</v>
      </c>
      <c r="E81" s="35">
        <f t="shared" si="11"/>
        <v>30189</v>
      </c>
      <c r="F81" s="35">
        <v>710</v>
      </c>
      <c r="G81" s="35">
        <f t="shared" si="12"/>
        <v>30899</v>
      </c>
      <c r="H81" s="35">
        <v>13501</v>
      </c>
      <c r="I81" s="35">
        <v>3537</v>
      </c>
      <c r="J81" s="35">
        <f t="shared" si="15"/>
        <v>17038</v>
      </c>
      <c r="K81" s="35">
        <v>1283</v>
      </c>
      <c r="L81" s="35">
        <f t="shared" si="14"/>
        <v>18321</v>
      </c>
      <c r="M81" s="35">
        <v>950</v>
      </c>
      <c r="N81" s="35">
        <v>2449</v>
      </c>
      <c r="O81" s="73" t="s">
        <v>7</v>
      </c>
      <c r="P81" s="73">
        <f t="shared" si="16"/>
        <v>21720</v>
      </c>
      <c r="Q81" s="73">
        <v>104</v>
      </c>
      <c r="R81" s="44" t="s">
        <v>7</v>
      </c>
      <c r="S81" s="35">
        <f t="shared" si="8"/>
        <v>104</v>
      </c>
      <c r="T81" s="35">
        <f t="shared" si="13"/>
        <v>51884</v>
      </c>
      <c r="U81" s="35">
        <f t="shared" si="10"/>
        <v>52723</v>
      </c>
      <c r="V81" s="11"/>
      <c r="W81" s="11"/>
      <c r="X81" s="11"/>
      <c r="Y81" s="11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</row>
    <row r="82" spans="1:237" ht="12" customHeight="1" x14ac:dyDescent="0.2">
      <c r="A82" s="36">
        <v>1983</v>
      </c>
      <c r="B82" s="66">
        <v>233.792</v>
      </c>
      <c r="C82" s="35">
        <v>839</v>
      </c>
      <c r="D82" s="35">
        <v>28871</v>
      </c>
      <c r="E82" s="35">
        <f t="shared" si="11"/>
        <v>29710</v>
      </c>
      <c r="F82" s="35">
        <v>749</v>
      </c>
      <c r="G82" s="35">
        <f t="shared" si="12"/>
        <v>30459</v>
      </c>
      <c r="H82" s="35">
        <v>14183</v>
      </c>
      <c r="I82" s="35">
        <v>3455</v>
      </c>
      <c r="J82" s="35">
        <f t="shared" si="15"/>
        <v>17638</v>
      </c>
      <c r="K82" s="35">
        <v>1374</v>
      </c>
      <c r="L82" s="35">
        <f t="shared" si="14"/>
        <v>19012</v>
      </c>
      <c r="M82" s="35">
        <v>1006</v>
      </c>
      <c r="N82" s="35">
        <v>2474</v>
      </c>
      <c r="O82" s="73" t="s">
        <v>7</v>
      </c>
      <c r="P82" s="73">
        <f t="shared" si="16"/>
        <v>22492</v>
      </c>
      <c r="Q82" s="73">
        <v>112</v>
      </c>
      <c r="R82" s="44" t="s">
        <v>7</v>
      </c>
      <c r="S82" s="35">
        <f t="shared" si="8"/>
        <v>112</v>
      </c>
      <c r="T82" s="35">
        <f t="shared" si="13"/>
        <v>52224</v>
      </c>
      <c r="U82" s="35">
        <f t="shared" si="10"/>
        <v>53063</v>
      </c>
      <c r="V82" s="11"/>
      <c r="W82" s="11"/>
      <c r="X82" s="11"/>
      <c r="Y82" s="11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</row>
    <row r="83" spans="1:237" ht="12" customHeight="1" x14ac:dyDescent="0.2">
      <c r="A83" s="36">
        <v>1984</v>
      </c>
      <c r="B83" s="66">
        <v>235.82499999999999</v>
      </c>
      <c r="C83" s="35">
        <v>802</v>
      </c>
      <c r="D83" s="35">
        <v>28204</v>
      </c>
      <c r="E83" s="35">
        <f t="shared" si="11"/>
        <v>29006</v>
      </c>
      <c r="F83" s="35">
        <v>907</v>
      </c>
      <c r="G83" s="35">
        <f t="shared" si="12"/>
        <v>29913</v>
      </c>
      <c r="H83" s="35">
        <v>15143</v>
      </c>
      <c r="I83" s="35">
        <v>3382</v>
      </c>
      <c r="J83" s="35">
        <f t="shared" si="15"/>
        <v>18525</v>
      </c>
      <c r="K83" s="35">
        <v>1409</v>
      </c>
      <c r="L83" s="35">
        <f t="shared" si="14"/>
        <v>19934</v>
      </c>
      <c r="M83" s="35">
        <v>1020</v>
      </c>
      <c r="N83" s="35">
        <v>2726</v>
      </c>
      <c r="O83" s="73" t="s">
        <v>7</v>
      </c>
      <c r="P83" s="73">
        <f t="shared" si="16"/>
        <v>23680</v>
      </c>
      <c r="Q83" s="73">
        <v>116</v>
      </c>
      <c r="R83" s="44" t="s">
        <v>7</v>
      </c>
      <c r="S83" s="35">
        <f t="shared" si="8"/>
        <v>116</v>
      </c>
      <c r="T83" s="35">
        <f t="shared" si="13"/>
        <v>52907</v>
      </c>
      <c r="U83" s="35">
        <f t="shared" si="10"/>
        <v>53709</v>
      </c>
      <c r="V83" s="11"/>
      <c r="W83" s="11"/>
      <c r="X83" s="11"/>
      <c r="Y83" s="11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</row>
    <row r="84" spans="1:237" ht="12" customHeight="1" x14ac:dyDescent="0.2">
      <c r="A84" s="36">
        <v>1985</v>
      </c>
      <c r="B84" s="66">
        <v>237.92400000000001</v>
      </c>
      <c r="C84" s="35">
        <v>709</v>
      </c>
      <c r="D84" s="35">
        <v>27760</v>
      </c>
      <c r="E84" s="35">
        <f t="shared" si="11"/>
        <v>28469</v>
      </c>
      <c r="F84" s="35">
        <v>882</v>
      </c>
      <c r="G84" s="35">
        <f t="shared" si="12"/>
        <v>29351</v>
      </c>
      <c r="H84" s="35">
        <v>16309</v>
      </c>
      <c r="I84" s="35">
        <v>3503</v>
      </c>
      <c r="J84" s="35">
        <f t="shared" si="15"/>
        <v>19812</v>
      </c>
      <c r="K84" s="35">
        <v>1430</v>
      </c>
      <c r="L84" s="35">
        <f t="shared" si="14"/>
        <v>21242</v>
      </c>
      <c r="M84" s="35">
        <v>1046</v>
      </c>
      <c r="N84" s="35">
        <v>3009</v>
      </c>
      <c r="O84" s="73" t="s">
        <v>7</v>
      </c>
      <c r="P84" s="73">
        <f t="shared" si="16"/>
        <v>25297</v>
      </c>
      <c r="Q84" s="73">
        <v>121</v>
      </c>
      <c r="R84" s="44" t="s">
        <v>7</v>
      </c>
      <c r="S84" s="35">
        <f t="shared" si="8"/>
        <v>121</v>
      </c>
      <c r="T84" s="35">
        <f t="shared" si="13"/>
        <v>54060</v>
      </c>
      <c r="U84" s="35">
        <f t="shared" si="10"/>
        <v>54769</v>
      </c>
      <c r="V84" s="11"/>
      <c r="W84" s="11"/>
      <c r="X84" s="11"/>
      <c r="Y84" s="11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</row>
    <row r="85" spans="1:237" ht="12" customHeight="1" x14ac:dyDescent="0.2">
      <c r="A85" s="39">
        <v>1986</v>
      </c>
      <c r="B85" s="65">
        <v>240.13300000000001</v>
      </c>
      <c r="C85" s="38">
        <v>674</v>
      </c>
      <c r="D85" s="38">
        <v>26446</v>
      </c>
      <c r="E85" s="38">
        <f t="shared" si="11"/>
        <v>27120</v>
      </c>
      <c r="F85" s="38">
        <v>851</v>
      </c>
      <c r="G85" s="38">
        <f t="shared" si="12"/>
        <v>27971</v>
      </c>
      <c r="H85" s="38">
        <v>17232</v>
      </c>
      <c r="I85" s="38">
        <v>3924</v>
      </c>
      <c r="J85" s="38">
        <f t="shared" si="15"/>
        <v>21156</v>
      </c>
      <c r="K85" s="38">
        <v>1516</v>
      </c>
      <c r="L85" s="38">
        <f t="shared" si="14"/>
        <v>22672</v>
      </c>
      <c r="M85" s="38">
        <v>1017</v>
      </c>
      <c r="N85" s="38">
        <v>3236</v>
      </c>
      <c r="O85" s="42" t="s">
        <v>7</v>
      </c>
      <c r="P85" s="38">
        <f t="shared" si="16"/>
        <v>26925</v>
      </c>
      <c r="Q85" s="42">
        <v>121</v>
      </c>
      <c r="R85" s="37" t="s">
        <v>7</v>
      </c>
      <c r="S85" s="38">
        <f t="shared" ref="S85:S116" si="17">SUM(Q85:R85)</f>
        <v>121</v>
      </c>
      <c r="T85" s="38">
        <f t="shared" si="13"/>
        <v>54343</v>
      </c>
      <c r="U85" s="38">
        <f t="shared" ref="U85:U120" si="18">G85+P85+S85</f>
        <v>55017</v>
      </c>
      <c r="V85" s="11"/>
      <c r="W85" s="11"/>
      <c r="X85" s="11"/>
      <c r="Y85" s="11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</row>
    <row r="86" spans="1:237" ht="12" customHeight="1" x14ac:dyDescent="0.2">
      <c r="A86" s="39">
        <v>1987</v>
      </c>
      <c r="B86" s="65">
        <v>242.28899999999999</v>
      </c>
      <c r="C86" s="38">
        <v>659</v>
      </c>
      <c r="D86" s="38">
        <v>25644</v>
      </c>
      <c r="E86" s="38">
        <f t="shared" si="11"/>
        <v>26303</v>
      </c>
      <c r="F86" s="38">
        <v>830</v>
      </c>
      <c r="G86" s="38">
        <f t="shared" si="12"/>
        <v>27133</v>
      </c>
      <c r="H86" s="38">
        <v>17600</v>
      </c>
      <c r="I86" s="38">
        <v>3790</v>
      </c>
      <c r="J86" s="38">
        <f t="shared" si="15"/>
        <v>21390</v>
      </c>
      <c r="K86" s="38">
        <v>1608</v>
      </c>
      <c r="L86" s="38">
        <f t="shared" si="14"/>
        <v>22998</v>
      </c>
      <c r="M86" s="38">
        <v>1040</v>
      </c>
      <c r="N86" s="38">
        <v>3406</v>
      </c>
      <c r="O86" s="42" t="s">
        <v>7</v>
      </c>
      <c r="P86" s="38">
        <f t="shared" si="16"/>
        <v>27444</v>
      </c>
      <c r="Q86" s="42">
        <v>124</v>
      </c>
      <c r="R86" s="37" t="s">
        <v>7</v>
      </c>
      <c r="S86" s="38">
        <f t="shared" si="17"/>
        <v>124</v>
      </c>
      <c r="T86" s="38">
        <f t="shared" si="13"/>
        <v>54042</v>
      </c>
      <c r="U86" s="38">
        <f t="shared" si="18"/>
        <v>54701</v>
      </c>
      <c r="V86" s="11"/>
      <c r="W86" s="11"/>
      <c r="X86" s="11"/>
      <c r="Y86" s="11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</row>
    <row r="87" spans="1:237" ht="12" customHeight="1" x14ac:dyDescent="0.2">
      <c r="A87" s="39">
        <v>1988</v>
      </c>
      <c r="B87" s="65">
        <v>244.499</v>
      </c>
      <c r="C87" s="38">
        <v>613</v>
      </c>
      <c r="D87" s="38">
        <v>24691</v>
      </c>
      <c r="E87" s="38">
        <f t="shared" si="11"/>
        <v>25304</v>
      </c>
      <c r="F87" s="38">
        <v>816</v>
      </c>
      <c r="G87" s="38">
        <f t="shared" si="12"/>
        <v>26120</v>
      </c>
      <c r="H87" s="38">
        <v>18462</v>
      </c>
      <c r="I87" s="38">
        <v>3752</v>
      </c>
      <c r="J87" s="38">
        <f t="shared" si="15"/>
        <v>22214</v>
      </c>
      <c r="K87" s="38">
        <v>1630</v>
      </c>
      <c r="L87" s="38">
        <f t="shared" si="14"/>
        <v>23844</v>
      </c>
      <c r="M87" s="38">
        <v>1006</v>
      </c>
      <c r="N87" s="38">
        <v>3979</v>
      </c>
      <c r="O87" s="42" t="s">
        <v>7</v>
      </c>
      <c r="P87" s="38">
        <f t="shared" si="16"/>
        <v>28829</v>
      </c>
      <c r="Q87" s="42">
        <v>129</v>
      </c>
      <c r="R87" s="37" t="s">
        <v>7</v>
      </c>
      <c r="S87" s="38">
        <f t="shared" si="17"/>
        <v>129</v>
      </c>
      <c r="T87" s="38">
        <f t="shared" si="13"/>
        <v>54465</v>
      </c>
      <c r="U87" s="38">
        <f t="shared" si="18"/>
        <v>55078</v>
      </c>
      <c r="V87" s="11"/>
      <c r="W87" s="11"/>
      <c r="X87" s="11"/>
      <c r="Y87" s="11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</row>
    <row r="88" spans="1:237" ht="12" customHeight="1" x14ac:dyDescent="0.2">
      <c r="A88" s="39">
        <v>1989</v>
      </c>
      <c r="B88" s="65">
        <v>246.81899999999999</v>
      </c>
      <c r="C88" s="38">
        <v>563</v>
      </c>
      <c r="D88" s="38">
        <v>22823</v>
      </c>
      <c r="E88" s="38">
        <f t="shared" si="11"/>
        <v>23386</v>
      </c>
      <c r="F88" s="38">
        <v>770</v>
      </c>
      <c r="G88" s="38">
        <f t="shared" si="12"/>
        <v>24156</v>
      </c>
      <c r="H88" s="38">
        <v>19553</v>
      </c>
      <c r="I88" s="38">
        <v>4191</v>
      </c>
      <c r="J88" s="38">
        <f t="shared" si="15"/>
        <v>23744</v>
      </c>
      <c r="K88" s="38">
        <v>1611</v>
      </c>
      <c r="L88" s="38">
        <f t="shared" si="14"/>
        <v>25355</v>
      </c>
      <c r="M88" s="38">
        <v>910</v>
      </c>
      <c r="N88" s="38">
        <v>5006</v>
      </c>
      <c r="O88" s="42" t="s">
        <v>7</v>
      </c>
      <c r="P88" s="38">
        <f t="shared" si="16"/>
        <v>31271</v>
      </c>
      <c r="Q88" s="42">
        <v>124</v>
      </c>
      <c r="R88" s="37" t="s">
        <v>7</v>
      </c>
      <c r="S88" s="38">
        <f t="shared" si="17"/>
        <v>124</v>
      </c>
      <c r="T88" s="38">
        <f t="shared" si="13"/>
        <v>54988</v>
      </c>
      <c r="U88" s="38">
        <f t="shared" si="18"/>
        <v>55551</v>
      </c>
      <c r="V88" s="11"/>
      <c r="W88" s="11"/>
      <c r="X88" s="11"/>
      <c r="Y88" s="11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</row>
    <row r="89" spans="1:237" ht="12" customHeight="1" x14ac:dyDescent="0.2">
      <c r="A89" s="39">
        <v>1990</v>
      </c>
      <c r="B89" s="65">
        <v>249.62299999999999</v>
      </c>
      <c r="C89" s="38">
        <v>512</v>
      </c>
      <c r="D89" s="38">
        <v>21333</v>
      </c>
      <c r="E89" s="38">
        <f t="shared" si="11"/>
        <v>21845</v>
      </c>
      <c r="F89" s="38">
        <v>691</v>
      </c>
      <c r="G89" s="38">
        <f t="shared" si="12"/>
        <v>22536</v>
      </c>
      <c r="H89" s="38">
        <v>19565</v>
      </c>
      <c r="I89" s="38">
        <v>4944</v>
      </c>
      <c r="J89" s="38">
        <f t="shared" si="15"/>
        <v>24509</v>
      </c>
      <c r="K89" s="38">
        <v>1657</v>
      </c>
      <c r="L89" s="38">
        <f t="shared" si="14"/>
        <v>26166</v>
      </c>
      <c r="M89" s="38">
        <v>879</v>
      </c>
      <c r="N89" s="38">
        <v>5702</v>
      </c>
      <c r="O89" s="42" t="s">
        <v>7</v>
      </c>
      <c r="P89" s="38">
        <f t="shared" si="16"/>
        <v>32747</v>
      </c>
      <c r="Q89" s="42">
        <v>123</v>
      </c>
      <c r="R89" s="37" t="s">
        <v>7</v>
      </c>
      <c r="S89" s="38">
        <f t="shared" si="17"/>
        <v>123</v>
      </c>
      <c r="T89" s="38">
        <f t="shared" si="13"/>
        <v>54894</v>
      </c>
      <c r="U89" s="38">
        <f t="shared" si="18"/>
        <v>55406</v>
      </c>
      <c r="V89" s="11"/>
      <c r="W89" s="11"/>
      <c r="X89" s="11"/>
      <c r="Y89" s="11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</row>
    <row r="90" spans="1:237" ht="12" customHeight="1" x14ac:dyDescent="0.2">
      <c r="A90" s="36">
        <v>1991</v>
      </c>
      <c r="B90" s="66">
        <v>252.98099999999999</v>
      </c>
      <c r="C90" s="35">
        <v>494</v>
      </c>
      <c r="D90" s="35">
        <v>20769</v>
      </c>
      <c r="E90" s="35">
        <f t="shared" si="11"/>
        <v>21263</v>
      </c>
      <c r="F90" s="35">
        <v>672</v>
      </c>
      <c r="G90" s="35">
        <f t="shared" si="12"/>
        <v>21935</v>
      </c>
      <c r="H90" s="35">
        <v>19829</v>
      </c>
      <c r="I90" s="35">
        <v>5210</v>
      </c>
      <c r="J90" s="35">
        <f t="shared" si="15"/>
        <v>25039</v>
      </c>
      <c r="K90" s="35">
        <v>1719</v>
      </c>
      <c r="L90" s="35">
        <f t="shared" si="14"/>
        <v>26758</v>
      </c>
      <c r="M90" s="35">
        <v>855</v>
      </c>
      <c r="N90" s="35">
        <v>6000</v>
      </c>
      <c r="O90" s="73" t="s">
        <v>7</v>
      </c>
      <c r="P90" s="73">
        <f t="shared" si="16"/>
        <v>33613</v>
      </c>
      <c r="Q90" s="73">
        <v>111</v>
      </c>
      <c r="R90" s="44" t="s">
        <v>7</v>
      </c>
      <c r="S90" s="35">
        <f t="shared" si="17"/>
        <v>111</v>
      </c>
      <c r="T90" s="35">
        <f t="shared" si="13"/>
        <v>55165</v>
      </c>
      <c r="U90" s="35">
        <f t="shared" si="18"/>
        <v>55659</v>
      </c>
      <c r="V90" s="11"/>
      <c r="W90" s="11"/>
      <c r="X90" s="11"/>
      <c r="Y90" s="11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</row>
    <row r="91" spans="1:237" ht="12" customHeight="1" x14ac:dyDescent="0.2">
      <c r="A91" s="36">
        <v>1992</v>
      </c>
      <c r="B91" s="66">
        <v>256.51400000000001</v>
      </c>
      <c r="C91" s="35">
        <v>455</v>
      </c>
      <c r="D91" s="35">
        <v>20196</v>
      </c>
      <c r="E91" s="35">
        <f t="shared" si="11"/>
        <v>20651</v>
      </c>
      <c r="F91" s="35">
        <v>689</v>
      </c>
      <c r="G91" s="35">
        <f t="shared" si="12"/>
        <v>21340</v>
      </c>
      <c r="H91" s="35">
        <v>19851</v>
      </c>
      <c r="I91" s="35">
        <v>5374</v>
      </c>
      <c r="J91" s="35">
        <f t="shared" si="15"/>
        <v>25225</v>
      </c>
      <c r="K91" s="35">
        <v>1745</v>
      </c>
      <c r="L91" s="35">
        <f t="shared" si="14"/>
        <v>26970</v>
      </c>
      <c r="M91" s="35">
        <v>808</v>
      </c>
      <c r="N91" s="35">
        <v>6357</v>
      </c>
      <c r="O91" s="73" t="s">
        <v>7</v>
      </c>
      <c r="P91" s="73">
        <f t="shared" si="16"/>
        <v>34135</v>
      </c>
      <c r="Q91" s="73">
        <v>115</v>
      </c>
      <c r="R91" s="44" t="s">
        <v>7</v>
      </c>
      <c r="S91" s="35">
        <f t="shared" si="17"/>
        <v>115</v>
      </c>
      <c r="T91" s="35">
        <f t="shared" si="13"/>
        <v>55135</v>
      </c>
      <c r="U91" s="35">
        <f t="shared" si="18"/>
        <v>55590</v>
      </c>
      <c r="V91" s="11"/>
      <c r="W91" s="11"/>
      <c r="X91" s="11"/>
      <c r="Y91" s="11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</row>
    <row r="92" spans="1:237" ht="12" customHeight="1" x14ac:dyDescent="0.2">
      <c r="A92" s="36">
        <v>1993</v>
      </c>
      <c r="B92" s="66">
        <v>259.91899999999998</v>
      </c>
      <c r="C92" s="35">
        <v>415</v>
      </c>
      <c r="D92" s="35">
        <v>19460</v>
      </c>
      <c r="E92" s="35">
        <f t="shared" si="11"/>
        <v>19875</v>
      </c>
      <c r="F92" s="35">
        <v>690</v>
      </c>
      <c r="G92" s="35">
        <f t="shared" si="12"/>
        <v>20565</v>
      </c>
      <c r="H92" s="35">
        <v>19528</v>
      </c>
      <c r="I92" s="35">
        <v>5297</v>
      </c>
      <c r="J92" s="35">
        <f t="shared" si="15"/>
        <v>24825</v>
      </c>
      <c r="K92" s="35">
        <v>1776</v>
      </c>
      <c r="L92" s="35">
        <f t="shared" si="14"/>
        <v>26601</v>
      </c>
      <c r="M92" s="35">
        <v>780</v>
      </c>
      <c r="N92" s="35">
        <v>6844</v>
      </c>
      <c r="O92" s="73" t="s">
        <v>7</v>
      </c>
      <c r="P92" s="73">
        <f t="shared" si="16"/>
        <v>34225</v>
      </c>
      <c r="Q92" s="73">
        <v>107</v>
      </c>
      <c r="R92" s="44" t="s">
        <v>7</v>
      </c>
      <c r="S92" s="35">
        <f t="shared" si="17"/>
        <v>107</v>
      </c>
      <c r="T92" s="35">
        <f t="shared" si="13"/>
        <v>54482</v>
      </c>
      <c r="U92" s="35">
        <f t="shared" si="18"/>
        <v>54897</v>
      </c>
      <c r="V92" s="11"/>
      <c r="W92" s="11"/>
      <c r="X92" s="11"/>
      <c r="Y92" s="11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</row>
    <row r="93" spans="1:237" ht="12" customHeight="1" x14ac:dyDescent="0.2">
      <c r="A93" s="36">
        <v>1994</v>
      </c>
      <c r="B93" s="66">
        <v>263.12599999999998</v>
      </c>
      <c r="C93" s="35">
        <v>390</v>
      </c>
      <c r="D93" s="35">
        <v>19223</v>
      </c>
      <c r="E93" s="35">
        <f t="shared" si="11"/>
        <v>19613</v>
      </c>
      <c r="F93" s="35">
        <v>702</v>
      </c>
      <c r="G93" s="35">
        <f t="shared" si="12"/>
        <v>20315</v>
      </c>
      <c r="H93" s="35">
        <v>19326</v>
      </c>
      <c r="I93" s="35">
        <v>5409</v>
      </c>
      <c r="J93" s="35">
        <f t="shared" si="15"/>
        <v>24735</v>
      </c>
      <c r="K93" s="35">
        <v>1842</v>
      </c>
      <c r="L93" s="35">
        <f t="shared" si="14"/>
        <v>26577</v>
      </c>
      <c r="M93" s="35">
        <v>760</v>
      </c>
      <c r="N93" s="35">
        <v>7414</v>
      </c>
      <c r="O93" s="73" t="s">
        <v>7</v>
      </c>
      <c r="P93" s="73">
        <f t="shared" si="16"/>
        <v>34751</v>
      </c>
      <c r="Q93" s="73">
        <v>108</v>
      </c>
      <c r="R93" s="44" t="s">
        <v>7</v>
      </c>
      <c r="S93" s="35">
        <f t="shared" si="17"/>
        <v>108</v>
      </c>
      <c r="T93" s="35">
        <f t="shared" si="13"/>
        <v>54784</v>
      </c>
      <c r="U93" s="35">
        <f t="shared" si="18"/>
        <v>55174</v>
      </c>
      <c r="V93" s="11"/>
      <c r="W93" s="11"/>
      <c r="X93" s="11"/>
      <c r="Y93" s="11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</row>
    <row r="94" spans="1:237" ht="12" customHeight="1" x14ac:dyDescent="0.2">
      <c r="A94" s="36">
        <v>1995</v>
      </c>
      <c r="B94" s="66">
        <v>266.27800000000002</v>
      </c>
      <c r="C94" s="35">
        <v>340</v>
      </c>
      <c r="D94" s="35">
        <v>18662</v>
      </c>
      <c r="E94" s="35">
        <f t="shared" si="11"/>
        <v>19002</v>
      </c>
      <c r="F94" s="35">
        <v>704</v>
      </c>
      <c r="G94" s="35">
        <f t="shared" si="12"/>
        <v>19706</v>
      </c>
      <c r="H94" s="35">
        <v>18442</v>
      </c>
      <c r="I94" s="35">
        <v>5760</v>
      </c>
      <c r="J94" s="35">
        <f t="shared" si="15"/>
        <v>24202</v>
      </c>
      <c r="K94" s="35">
        <v>1914</v>
      </c>
      <c r="L94" s="35">
        <f t="shared" si="14"/>
        <v>26116</v>
      </c>
      <c r="M94" s="35">
        <v>739</v>
      </c>
      <c r="N94" s="35">
        <v>8359</v>
      </c>
      <c r="O94" s="73" t="s">
        <v>7</v>
      </c>
      <c r="P94" s="73">
        <f t="shared" si="16"/>
        <v>35214</v>
      </c>
      <c r="Q94" s="73">
        <v>112</v>
      </c>
      <c r="R94" s="44" t="s">
        <v>7</v>
      </c>
      <c r="S94" s="35">
        <f t="shared" si="17"/>
        <v>112</v>
      </c>
      <c r="T94" s="35">
        <f t="shared" si="13"/>
        <v>54692</v>
      </c>
      <c r="U94" s="35">
        <f t="shared" si="18"/>
        <v>55032</v>
      </c>
      <c r="V94" s="11"/>
      <c r="W94" s="11"/>
      <c r="X94" s="11"/>
      <c r="Y94" s="11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</row>
    <row r="95" spans="1:237" ht="12" customHeight="1" x14ac:dyDescent="0.2">
      <c r="A95" s="39">
        <v>1996</v>
      </c>
      <c r="B95" s="65">
        <v>269.39400000000001</v>
      </c>
      <c r="C95" s="38">
        <v>301</v>
      </c>
      <c r="D95" s="38">
        <v>18698</v>
      </c>
      <c r="E95" s="38">
        <f t="shared" si="11"/>
        <v>18999</v>
      </c>
      <c r="F95" s="38">
        <v>662</v>
      </c>
      <c r="G95" s="38">
        <f t="shared" si="12"/>
        <v>19661</v>
      </c>
      <c r="H95" s="38">
        <v>18194</v>
      </c>
      <c r="I95" s="38">
        <v>5817</v>
      </c>
      <c r="J95" s="38">
        <f t="shared" si="15"/>
        <v>24011</v>
      </c>
      <c r="K95" s="38">
        <v>2075</v>
      </c>
      <c r="L95" s="38">
        <f t="shared" si="14"/>
        <v>26086</v>
      </c>
      <c r="M95" s="38">
        <v>711</v>
      </c>
      <c r="N95" s="38">
        <v>8871</v>
      </c>
      <c r="O95" s="42" t="s">
        <v>7</v>
      </c>
      <c r="P95" s="38">
        <f t="shared" si="16"/>
        <v>35668</v>
      </c>
      <c r="Q95" s="42">
        <v>103</v>
      </c>
      <c r="R95" s="37" t="s">
        <v>7</v>
      </c>
      <c r="S95" s="38">
        <f t="shared" si="17"/>
        <v>103</v>
      </c>
      <c r="T95" s="38">
        <f t="shared" si="13"/>
        <v>55131</v>
      </c>
      <c r="U95" s="38">
        <f t="shared" si="18"/>
        <v>55432</v>
      </c>
    </row>
    <row r="96" spans="1:237" ht="12" customHeight="1" x14ac:dyDescent="0.2">
      <c r="A96" s="39">
        <v>1997</v>
      </c>
      <c r="B96" s="65">
        <v>272.64699999999999</v>
      </c>
      <c r="C96" s="38">
        <v>256</v>
      </c>
      <c r="D96" s="38">
        <v>18413</v>
      </c>
      <c r="E96" s="38">
        <f t="shared" si="11"/>
        <v>18669</v>
      </c>
      <c r="F96" s="38">
        <v>676</v>
      </c>
      <c r="G96" s="38">
        <f t="shared" si="12"/>
        <v>19345</v>
      </c>
      <c r="H96" s="38">
        <v>17732</v>
      </c>
      <c r="I96" s="38">
        <v>5977</v>
      </c>
      <c r="J96" s="38">
        <f t="shared" si="15"/>
        <v>23709</v>
      </c>
      <c r="K96" s="38">
        <v>2154</v>
      </c>
      <c r="L96" s="38">
        <f t="shared" si="14"/>
        <v>25863</v>
      </c>
      <c r="M96" s="38">
        <v>691</v>
      </c>
      <c r="N96" s="38">
        <v>9139</v>
      </c>
      <c r="O96" s="42" t="s">
        <v>7</v>
      </c>
      <c r="P96" s="38">
        <f t="shared" si="16"/>
        <v>35693</v>
      </c>
      <c r="Q96" s="42">
        <v>102</v>
      </c>
      <c r="R96" s="37" t="s">
        <v>7</v>
      </c>
      <c r="S96" s="38">
        <f t="shared" si="17"/>
        <v>102</v>
      </c>
      <c r="T96" s="38">
        <f t="shared" si="13"/>
        <v>54884</v>
      </c>
      <c r="U96" s="38">
        <f t="shared" si="18"/>
        <v>55140</v>
      </c>
    </row>
    <row r="97" spans="1:21" ht="12" customHeight="1" x14ac:dyDescent="0.2">
      <c r="A97" s="39">
        <v>1998</v>
      </c>
      <c r="B97" s="65">
        <v>275.85399999999998</v>
      </c>
      <c r="C97" s="38">
        <v>235</v>
      </c>
      <c r="D97" s="38">
        <v>18147</v>
      </c>
      <c r="E97" s="38">
        <f t="shared" si="11"/>
        <v>18382</v>
      </c>
      <c r="F97" s="38">
        <v>788</v>
      </c>
      <c r="G97" s="38">
        <f t="shared" si="12"/>
        <v>19170</v>
      </c>
      <c r="H97" s="38">
        <v>17333</v>
      </c>
      <c r="I97" s="38">
        <v>6113</v>
      </c>
      <c r="J97" s="38">
        <f t="shared" si="15"/>
        <v>23446</v>
      </c>
      <c r="K97" s="38">
        <v>2256</v>
      </c>
      <c r="L97" s="38">
        <f t="shared" si="14"/>
        <v>25702</v>
      </c>
      <c r="M97" s="38">
        <v>676</v>
      </c>
      <c r="N97" s="38">
        <v>9203</v>
      </c>
      <c r="O97" s="42" t="s">
        <v>7</v>
      </c>
      <c r="P97" s="38">
        <f t="shared" si="16"/>
        <v>35581</v>
      </c>
      <c r="Q97" s="42">
        <v>102</v>
      </c>
      <c r="R97" s="37" t="s">
        <v>7</v>
      </c>
      <c r="S97" s="38">
        <f t="shared" si="17"/>
        <v>102</v>
      </c>
      <c r="T97" s="38">
        <f t="shared" ref="T97:T120" si="19">G97+P97+S97-C97</f>
        <v>54618</v>
      </c>
      <c r="U97" s="38">
        <f t="shared" si="18"/>
        <v>54853</v>
      </c>
    </row>
    <row r="98" spans="1:21" ht="12" customHeight="1" x14ac:dyDescent="0.2">
      <c r="A98" s="39">
        <v>1999</v>
      </c>
      <c r="B98" s="65">
        <v>279.04000000000002</v>
      </c>
      <c r="C98" s="38">
        <v>219</v>
      </c>
      <c r="D98" s="38">
        <v>18467</v>
      </c>
      <c r="E98" s="38">
        <f t="shared" si="11"/>
        <v>18686</v>
      </c>
      <c r="F98" s="38">
        <v>877</v>
      </c>
      <c r="G98" s="38">
        <f t="shared" si="12"/>
        <v>19563</v>
      </c>
      <c r="H98" s="38">
        <v>17489</v>
      </c>
      <c r="I98" s="38">
        <v>6082</v>
      </c>
      <c r="J98" s="38">
        <f t="shared" si="15"/>
        <v>23571</v>
      </c>
      <c r="K98" s="38">
        <v>2339</v>
      </c>
      <c r="L98" s="38">
        <f t="shared" si="14"/>
        <v>25910</v>
      </c>
      <c r="M98" s="38">
        <v>668</v>
      </c>
      <c r="N98" s="38">
        <v>8985</v>
      </c>
      <c r="O98" s="42" t="s">
        <v>7</v>
      </c>
      <c r="P98" s="38">
        <f t="shared" si="16"/>
        <v>35563</v>
      </c>
      <c r="Q98" s="42">
        <v>109</v>
      </c>
      <c r="R98" s="37" t="s">
        <v>7</v>
      </c>
      <c r="S98" s="38">
        <f t="shared" si="17"/>
        <v>109</v>
      </c>
      <c r="T98" s="38">
        <f t="shared" si="19"/>
        <v>55016</v>
      </c>
      <c r="U98" s="38">
        <f t="shared" si="18"/>
        <v>55235</v>
      </c>
    </row>
    <row r="99" spans="1:21" ht="12" customHeight="1" x14ac:dyDescent="0.2">
      <c r="A99" s="39">
        <v>2000</v>
      </c>
      <c r="B99" s="65">
        <v>282.17200000000003</v>
      </c>
      <c r="C99" s="38">
        <v>198</v>
      </c>
      <c r="D99" s="38">
        <v>18695.8</v>
      </c>
      <c r="E99" s="38">
        <f t="shared" si="11"/>
        <v>18893.8</v>
      </c>
      <c r="F99" s="38">
        <v>925.1</v>
      </c>
      <c r="G99" s="38">
        <f t="shared" si="12"/>
        <v>19818.899999999998</v>
      </c>
      <c r="H99" s="38">
        <v>17420.399999999998</v>
      </c>
      <c r="I99" s="38">
        <v>6276.7999999999993</v>
      </c>
      <c r="J99" s="38">
        <f t="shared" si="15"/>
        <v>23697.199999999997</v>
      </c>
      <c r="K99" s="38">
        <v>2736.3000000000006</v>
      </c>
      <c r="L99" s="38">
        <f t="shared" si="14"/>
        <v>26433.499999999996</v>
      </c>
      <c r="M99" s="38">
        <v>623.20000000000005</v>
      </c>
      <c r="N99" s="38">
        <v>8348.0999999999985</v>
      </c>
      <c r="O99" s="42" t="s">
        <v>7</v>
      </c>
      <c r="P99" s="38">
        <f t="shared" si="16"/>
        <v>35404.799999999996</v>
      </c>
      <c r="Q99" s="42">
        <v>126.6</v>
      </c>
      <c r="R99" s="42">
        <v>87.3</v>
      </c>
      <c r="S99" s="38">
        <f t="shared" si="17"/>
        <v>213.89999999999998</v>
      </c>
      <c r="T99" s="38">
        <f t="shared" si="19"/>
        <v>55239.6</v>
      </c>
      <c r="U99" s="38">
        <f t="shared" si="18"/>
        <v>55437.599999999999</v>
      </c>
    </row>
    <row r="100" spans="1:21" ht="12" customHeight="1" x14ac:dyDescent="0.2">
      <c r="A100" s="36">
        <v>2001</v>
      </c>
      <c r="B100" s="66">
        <v>285.08155599999998</v>
      </c>
      <c r="C100" s="35">
        <v>173</v>
      </c>
      <c r="D100" s="35">
        <v>18280.299999999996</v>
      </c>
      <c r="E100" s="35">
        <f t="shared" si="11"/>
        <v>18453.299999999996</v>
      </c>
      <c r="F100" s="35">
        <v>996.1</v>
      </c>
      <c r="G100" s="35">
        <f t="shared" si="12"/>
        <v>19449.399999999994</v>
      </c>
      <c r="H100" s="35">
        <v>17367.8</v>
      </c>
      <c r="I100" s="35">
        <v>6303.9</v>
      </c>
      <c r="J100" s="35">
        <f t="shared" si="15"/>
        <v>23671.699999999997</v>
      </c>
      <c r="K100" s="35">
        <v>2845.4</v>
      </c>
      <c r="L100" s="35">
        <f t="shared" si="14"/>
        <v>26517.1</v>
      </c>
      <c r="M100" s="35">
        <v>598.70000000000016</v>
      </c>
      <c r="N100" s="35">
        <v>8143.5999999999995</v>
      </c>
      <c r="O100" s="73" t="s">
        <v>7</v>
      </c>
      <c r="P100" s="73">
        <f t="shared" si="16"/>
        <v>35259.4</v>
      </c>
      <c r="Q100" s="73">
        <v>124.5</v>
      </c>
      <c r="R100" s="73">
        <v>88.6</v>
      </c>
      <c r="S100" s="35">
        <f t="shared" si="17"/>
        <v>213.1</v>
      </c>
      <c r="T100" s="35">
        <f t="shared" si="19"/>
        <v>54748.899999999994</v>
      </c>
      <c r="U100" s="35">
        <f t="shared" si="18"/>
        <v>54921.899999999994</v>
      </c>
    </row>
    <row r="101" spans="1:21" ht="12" customHeight="1" x14ac:dyDescent="0.2">
      <c r="A101" s="36">
        <v>2002</v>
      </c>
      <c r="B101" s="66">
        <v>287.80391400000002</v>
      </c>
      <c r="C101" s="35">
        <v>160</v>
      </c>
      <c r="D101" s="35">
        <v>18265.2</v>
      </c>
      <c r="E101" s="35">
        <f t="shared" ref="E101:E108" si="20">C101+D101</f>
        <v>18425.2</v>
      </c>
      <c r="F101" s="35">
        <v>988.80000000000007</v>
      </c>
      <c r="G101" s="35">
        <f t="shared" ref="G101:G107" si="21">E101+F101</f>
        <v>19414</v>
      </c>
      <c r="H101" s="35">
        <v>17411.600000000002</v>
      </c>
      <c r="I101" s="35">
        <v>6351.1999999999989</v>
      </c>
      <c r="J101" s="35">
        <f t="shared" ref="J101:J107" si="22">H101+I101</f>
        <v>23762.800000000003</v>
      </c>
      <c r="K101" s="35">
        <v>3005.0999999999995</v>
      </c>
      <c r="L101" s="35">
        <f t="shared" ref="L101:L107" si="23">J101+K101</f>
        <v>26767.9</v>
      </c>
      <c r="M101" s="35">
        <v>578.90000000000009</v>
      </c>
      <c r="N101" s="35">
        <v>8090.5999999999995</v>
      </c>
      <c r="O101" s="73" t="s">
        <v>7</v>
      </c>
      <c r="P101" s="73">
        <f t="shared" si="16"/>
        <v>35437.4</v>
      </c>
      <c r="Q101" s="73">
        <v>150.30000000000001</v>
      </c>
      <c r="R101" s="73">
        <v>60.6</v>
      </c>
      <c r="S101" s="35">
        <f t="shared" si="17"/>
        <v>210.9</v>
      </c>
      <c r="T101" s="35">
        <f t="shared" si="19"/>
        <v>54902.3</v>
      </c>
      <c r="U101" s="35">
        <f t="shared" si="18"/>
        <v>55062.3</v>
      </c>
    </row>
    <row r="102" spans="1:21" ht="12" customHeight="1" x14ac:dyDescent="0.2">
      <c r="A102" s="36">
        <v>2003</v>
      </c>
      <c r="B102" s="66">
        <v>290.32641799999999</v>
      </c>
      <c r="C102" s="35">
        <v>168</v>
      </c>
      <c r="D102" s="35">
        <v>18098.100000000002</v>
      </c>
      <c r="E102" s="35">
        <f t="shared" si="20"/>
        <v>18266.100000000002</v>
      </c>
      <c r="F102" s="35">
        <v>980.59999999999991</v>
      </c>
      <c r="G102" s="35">
        <f t="shared" si="21"/>
        <v>19246.7</v>
      </c>
      <c r="H102" s="35">
        <v>17421.100000000002</v>
      </c>
      <c r="I102" s="35">
        <v>6233.5</v>
      </c>
      <c r="J102" s="35">
        <f t="shared" si="22"/>
        <v>23654.600000000002</v>
      </c>
      <c r="K102" s="35">
        <v>3206.7000000000003</v>
      </c>
      <c r="L102" s="35">
        <f t="shared" si="23"/>
        <v>26861.300000000003</v>
      </c>
      <c r="M102" s="35">
        <v>555.6</v>
      </c>
      <c r="N102" s="35">
        <v>7830.1</v>
      </c>
      <c r="O102" s="73" t="s">
        <v>7</v>
      </c>
      <c r="P102" s="73">
        <f t="shared" si="16"/>
        <v>35247</v>
      </c>
      <c r="Q102" s="73">
        <v>153.4</v>
      </c>
      <c r="R102" s="73">
        <v>130.4</v>
      </c>
      <c r="S102" s="35">
        <f t="shared" si="17"/>
        <v>283.8</v>
      </c>
      <c r="T102" s="35">
        <f t="shared" si="19"/>
        <v>54609.5</v>
      </c>
      <c r="U102" s="35">
        <f t="shared" si="18"/>
        <v>54777.5</v>
      </c>
    </row>
    <row r="103" spans="1:21" ht="12" customHeight="1" x14ac:dyDescent="0.2">
      <c r="A103" s="34">
        <v>2004</v>
      </c>
      <c r="B103" s="66">
        <v>293.04573900000003</v>
      </c>
      <c r="C103" s="43">
        <v>157</v>
      </c>
      <c r="D103" s="43">
        <v>17510.7</v>
      </c>
      <c r="E103" s="35">
        <f t="shared" si="20"/>
        <v>17667.7</v>
      </c>
      <c r="F103" s="43">
        <v>831.89999999999986</v>
      </c>
      <c r="G103" s="35">
        <f t="shared" si="21"/>
        <v>18499.600000000002</v>
      </c>
      <c r="H103" s="43">
        <v>17524.300000000003</v>
      </c>
      <c r="I103" s="43">
        <v>6268.2999999999993</v>
      </c>
      <c r="J103" s="35">
        <f t="shared" si="22"/>
        <v>23792.600000000002</v>
      </c>
      <c r="K103" s="43">
        <v>3517.8</v>
      </c>
      <c r="L103" s="35">
        <f t="shared" si="23"/>
        <v>27310.400000000001</v>
      </c>
      <c r="M103" s="35">
        <v>533.9</v>
      </c>
      <c r="N103" s="43">
        <v>7795.9000000000005</v>
      </c>
      <c r="O103" s="73" t="s">
        <v>7</v>
      </c>
      <c r="P103" s="73">
        <f t="shared" si="16"/>
        <v>35640.200000000004</v>
      </c>
      <c r="Q103" s="73">
        <v>147.19999999999999</v>
      </c>
      <c r="R103" s="73">
        <v>172.6</v>
      </c>
      <c r="S103" s="35">
        <f t="shared" si="17"/>
        <v>319.79999999999995</v>
      </c>
      <c r="T103" s="35">
        <f t="shared" si="19"/>
        <v>54302.600000000006</v>
      </c>
      <c r="U103" s="35">
        <f t="shared" si="18"/>
        <v>54459.600000000006</v>
      </c>
    </row>
    <row r="104" spans="1:21" ht="12" customHeight="1" x14ac:dyDescent="0.2">
      <c r="A104" s="34">
        <v>2005</v>
      </c>
      <c r="B104" s="66">
        <v>295.753151</v>
      </c>
      <c r="C104" s="43">
        <v>146</v>
      </c>
      <c r="D104" s="43">
        <v>16919.400000000001</v>
      </c>
      <c r="E104" s="35">
        <f t="shared" si="20"/>
        <v>17065.400000000001</v>
      </c>
      <c r="F104" s="43">
        <v>743.00000000000011</v>
      </c>
      <c r="G104" s="35">
        <f t="shared" si="21"/>
        <v>17808.400000000001</v>
      </c>
      <c r="H104" s="43">
        <v>17834.300000000003</v>
      </c>
      <c r="I104" s="43">
        <v>6451.5999999999995</v>
      </c>
      <c r="J104" s="35">
        <f t="shared" si="22"/>
        <v>24285.9</v>
      </c>
      <c r="K104" s="43">
        <v>3655.3000000000006</v>
      </c>
      <c r="L104" s="35">
        <f t="shared" si="23"/>
        <v>27941.200000000001</v>
      </c>
      <c r="M104" s="35">
        <v>521.80000000000007</v>
      </c>
      <c r="N104" s="43">
        <v>8027.5</v>
      </c>
      <c r="O104" s="73" t="s">
        <v>7</v>
      </c>
      <c r="P104" s="73">
        <f t="shared" si="16"/>
        <v>36490.5</v>
      </c>
      <c r="Q104" s="73">
        <v>147.19999999999999</v>
      </c>
      <c r="R104" s="73">
        <v>243.6</v>
      </c>
      <c r="S104" s="35">
        <f t="shared" si="17"/>
        <v>390.79999999999995</v>
      </c>
      <c r="T104" s="35">
        <f t="shared" si="19"/>
        <v>54543.700000000004</v>
      </c>
      <c r="U104" s="35">
        <f t="shared" si="18"/>
        <v>54689.700000000004</v>
      </c>
    </row>
    <row r="105" spans="1:21" ht="12" customHeight="1" x14ac:dyDescent="0.2">
      <c r="A105" s="41">
        <v>2006</v>
      </c>
      <c r="B105" s="65">
        <v>298.59321199999999</v>
      </c>
      <c r="C105" s="40">
        <v>138</v>
      </c>
      <c r="D105" s="40">
        <v>16532.100000000002</v>
      </c>
      <c r="E105" s="38">
        <f t="shared" si="20"/>
        <v>16670.100000000002</v>
      </c>
      <c r="F105" s="40">
        <v>705.39999999999986</v>
      </c>
      <c r="G105" s="38">
        <f t="shared" si="21"/>
        <v>17375.500000000004</v>
      </c>
      <c r="H105" s="40">
        <v>18022.700000000004</v>
      </c>
      <c r="I105" s="40">
        <v>6554.4</v>
      </c>
      <c r="J105" s="38">
        <f t="shared" si="22"/>
        <v>24577.100000000006</v>
      </c>
      <c r="K105" s="40">
        <v>3743.7999999999993</v>
      </c>
      <c r="L105" s="38">
        <f t="shared" si="23"/>
        <v>28320.900000000005</v>
      </c>
      <c r="M105" s="38">
        <v>515.30000000000007</v>
      </c>
      <c r="N105" s="40">
        <v>8113.3000000000011</v>
      </c>
      <c r="O105" s="42" t="s">
        <v>7</v>
      </c>
      <c r="P105" s="38">
        <f t="shared" si="16"/>
        <v>36949.500000000007</v>
      </c>
      <c r="Q105" s="42">
        <v>150.9</v>
      </c>
      <c r="R105" s="42">
        <v>828.2</v>
      </c>
      <c r="S105" s="38">
        <f t="shared" si="17"/>
        <v>979.1</v>
      </c>
      <c r="T105" s="38">
        <f t="shared" si="19"/>
        <v>55166.100000000013</v>
      </c>
      <c r="U105" s="38">
        <f t="shared" si="18"/>
        <v>55304.100000000013</v>
      </c>
    </row>
    <row r="106" spans="1:21" ht="12" customHeight="1" x14ac:dyDescent="0.2">
      <c r="A106" s="41">
        <v>2007</v>
      </c>
      <c r="B106" s="65">
        <v>301.57989500000002</v>
      </c>
      <c r="C106" s="40">
        <v>137</v>
      </c>
      <c r="D106" s="40">
        <v>15934.5</v>
      </c>
      <c r="E106" s="38">
        <f t="shared" si="20"/>
        <v>16071.5</v>
      </c>
      <c r="F106" s="40">
        <v>665.69999999999993</v>
      </c>
      <c r="G106" s="38">
        <f t="shared" si="21"/>
        <v>16737.2</v>
      </c>
      <c r="H106" s="40">
        <v>18257.2</v>
      </c>
      <c r="I106" s="40">
        <v>6745.4</v>
      </c>
      <c r="J106" s="38">
        <f t="shared" si="22"/>
        <v>25002.6</v>
      </c>
      <c r="K106" s="40">
        <v>3715.7000000000003</v>
      </c>
      <c r="L106" s="38">
        <f t="shared" si="23"/>
        <v>28718.3</v>
      </c>
      <c r="M106" s="38">
        <v>522.00000000000011</v>
      </c>
      <c r="N106" s="40">
        <v>8223.0999999999985</v>
      </c>
      <c r="O106" s="42" t="s">
        <v>7</v>
      </c>
      <c r="P106" s="38">
        <f t="shared" si="16"/>
        <v>37463.399999999994</v>
      </c>
      <c r="Q106" s="42">
        <v>141.30000000000001</v>
      </c>
      <c r="R106" s="42">
        <v>985.4</v>
      </c>
      <c r="S106" s="38">
        <f t="shared" si="17"/>
        <v>1126.7</v>
      </c>
      <c r="T106" s="38">
        <f t="shared" si="19"/>
        <v>55190.299999999988</v>
      </c>
      <c r="U106" s="38">
        <f t="shared" si="18"/>
        <v>55327.299999999988</v>
      </c>
    </row>
    <row r="107" spans="1:21" ht="12" customHeight="1" x14ac:dyDescent="0.2">
      <c r="A107" s="41">
        <v>2008</v>
      </c>
      <c r="B107" s="65">
        <v>304.37484599999999</v>
      </c>
      <c r="C107" s="40">
        <v>124</v>
      </c>
      <c r="D107" s="40">
        <v>15328.499999999995</v>
      </c>
      <c r="E107" s="38">
        <f t="shared" si="20"/>
        <v>15452.499999999995</v>
      </c>
      <c r="F107" s="40">
        <v>590.40000000000009</v>
      </c>
      <c r="G107" s="38">
        <f t="shared" si="21"/>
        <v>16042.899999999994</v>
      </c>
      <c r="H107" s="40">
        <v>18553.000000000004</v>
      </c>
      <c r="I107" s="40">
        <v>6888.0999999999995</v>
      </c>
      <c r="J107" s="38">
        <f t="shared" si="22"/>
        <v>25441.100000000002</v>
      </c>
      <c r="K107" s="40">
        <v>3749.8</v>
      </c>
      <c r="L107" s="38">
        <f t="shared" si="23"/>
        <v>29190.9</v>
      </c>
      <c r="M107" s="38">
        <v>483.59999999999997</v>
      </c>
      <c r="N107" s="40">
        <v>8276.0999999999985</v>
      </c>
      <c r="O107" s="42" t="s">
        <v>7</v>
      </c>
      <c r="P107" s="38">
        <f t="shared" si="16"/>
        <v>37950.6</v>
      </c>
      <c r="Q107" s="42">
        <v>142.6</v>
      </c>
      <c r="R107" s="42">
        <v>1157.4000000000001</v>
      </c>
      <c r="S107" s="38">
        <f t="shared" si="17"/>
        <v>1300</v>
      </c>
      <c r="T107" s="38">
        <f t="shared" si="19"/>
        <v>55169.499999999993</v>
      </c>
      <c r="U107" s="38">
        <f t="shared" si="18"/>
        <v>55293.499999999993</v>
      </c>
    </row>
    <row r="108" spans="1:21" ht="12" customHeight="1" x14ac:dyDescent="0.2">
      <c r="A108" s="41">
        <v>2009</v>
      </c>
      <c r="B108" s="65">
        <v>307.00655</v>
      </c>
      <c r="C108" s="57">
        <v>112</v>
      </c>
      <c r="D108" s="40">
        <v>15120.3</v>
      </c>
      <c r="E108" s="38">
        <f t="shared" si="20"/>
        <v>15232.3</v>
      </c>
      <c r="F108" s="40">
        <v>574.60000000000014</v>
      </c>
      <c r="G108" s="38">
        <f t="shared" ref="G108:G120" si="24">E108+F108</f>
        <v>15806.9</v>
      </c>
      <c r="H108" s="40">
        <v>18868.899999999998</v>
      </c>
      <c r="I108" s="40">
        <v>7089.4999999999991</v>
      </c>
      <c r="J108" s="38">
        <f t="shared" ref="J108:J120" si="25">H108+I108</f>
        <v>25958.399999999998</v>
      </c>
      <c r="K108" s="40">
        <v>3870.3</v>
      </c>
      <c r="L108" s="38">
        <f t="shared" ref="L108:L120" si="26">J108+K108</f>
        <v>29828.699999999997</v>
      </c>
      <c r="M108" s="38">
        <v>453.40000000000003</v>
      </c>
      <c r="N108" s="40">
        <v>8216.5</v>
      </c>
      <c r="O108" s="42" t="s">
        <v>7</v>
      </c>
      <c r="P108" s="38">
        <f t="shared" si="16"/>
        <v>38498.6</v>
      </c>
      <c r="Q108" s="42">
        <v>141.9</v>
      </c>
      <c r="R108" s="42">
        <v>1097.5</v>
      </c>
      <c r="S108" s="38">
        <f t="shared" si="17"/>
        <v>1239.4000000000001</v>
      </c>
      <c r="T108" s="38">
        <f t="shared" si="19"/>
        <v>55432.9</v>
      </c>
      <c r="U108" s="38">
        <f t="shared" si="18"/>
        <v>55544.9</v>
      </c>
    </row>
    <row r="109" spans="1:21" ht="12" customHeight="1" x14ac:dyDescent="0.2">
      <c r="A109" s="41">
        <v>2010</v>
      </c>
      <c r="B109" s="65">
        <v>309.32166599999999</v>
      </c>
      <c r="C109" s="58">
        <v>107</v>
      </c>
      <c r="D109" s="58">
        <v>14411.800000000003</v>
      </c>
      <c r="E109" s="38">
        <f t="shared" ref="E109:E120" si="27">C109+D109</f>
        <v>14518.800000000003</v>
      </c>
      <c r="F109" s="40">
        <v>551.39999999999986</v>
      </c>
      <c r="G109" s="38">
        <f t="shared" si="24"/>
        <v>15070.200000000003</v>
      </c>
      <c r="H109" s="40">
        <v>19116.599999999999</v>
      </c>
      <c r="I109" s="40">
        <v>7481.2000000000007</v>
      </c>
      <c r="J109" s="38">
        <f t="shared" si="25"/>
        <v>26597.8</v>
      </c>
      <c r="K109" s="40">
        <v>3980.8000000000006</v>
      </c>
      <c r="L109" s="38">
        <f t="shared" si="26"/>
        <v>30578.6</v>
      </c>
      <c r="M109" s="38">
        <v>454.30000000000007</v>
      </c>
      <c r="N109" s="40">
        <v>8385.1999999999989</v>
      </c>
      <c r="O109" s="42" t="s">
        <v>7</v>
      </c>
      <c r="P109" s="38">
        <f t="shared" si="16"/>
        <v>39418.1</v>
      </c>
      <c r="Q109" s="42">
        <v>140.80000000000001</v>
      </c>
      <c r="R109" s="42">
        <v>348.3</v>
      </c>
      <c r="S109" s="38">
        <f t="shared" si="17"/>
        <v>489.1</v>
      </c>
      <c r="T109" s="38">
        <f t="shared" si="19"/>
        <v>54870.400000000001</v>
      </c>
      <c r="U109" s="38">
        <f t="shared" si="18"/>
        <v>54977.4</v>
      </c>
    </row>
    <row r="110" spans="1:21" ht="12" customHeight="1" x14ac:dyDescent="0.2">
      <c r="A110" s="81">
        <v>2011</v>
      </c>
      <c r="B110" s="66">
        <v>311.55687399999999</v>
      </c>
      <c r="C110" s="82">
        <v>98</v>
      </c>
      <c r="D110" s="82">
        <v>14041.499999999998</v>
      </c>
      <c r="E110" s="83">
        <f t="shared" si="27"/>
        <v>14139.499999999998</v>
      </c>
      <c r="F110" s="84">
        <v>519.79999999999995</v>
      </c>
      <c r="G110" s="83">
        <f t="shared" si="24"/>
        <v>14659.299999999997</v>
      </c>
      <c r="H110" s="84">
        <v>18964.8</v>
      </c>
      <c r="I110" s="84">
        <v>7646.7999999999993</v>
      </c>
      <c r="J110" s="83">
        <f t="shared" si="25"/>
        <v>26611.599999999999</v>
      </c>
      <c r="K110" s="84">
        <v>3897.9000000000005</v>
      </c>
      <c r="L110" s="83">
        <f t="shared" si="26"/>
        <v>30509.5</v>
      </c>
      <c r="M110" s="83">
        <v>471.3</v>
      </c>
      <c r="N110" s="84">
        <v>8216.4000000000015</v>
      </c>
      <c r="O110" s="85" t="s">
        <v>7</v>
      </c>
      <c r="P110" s="85">
        <f t="shared" si="16"/>
        <v>39197.199999999997</v>
      </c>
      <c r="Q110" s="85">
        <v>140.80000000000001</v>
      </c>
      <c r="R110" s="85">
        <v>38.4</v>
      </c>
      <c r="S110" s="35">
        <f t="shared" si="17"/>
        <v>179.20000000000002</v>
      </c>
      <c r="T110" s="35">
        <f t="shared" si="19"/>
        <v>53937.69999999999</v>
      </c>
      <c r="U110" s="35">
        <f t="shared" si="18"/>
        <v>54035.69999999999</v>
      </c>
    </row>
    <row r="111" spans="1:21" ht="12" customHeight="1" x14ac:dyDescent="0.2">
      <c r="A111" s="81">
        <v>2012</v>
      </c>
      <c r="B111" s="66">
        <v>313.83098999999999</v>
      </c>
      <c r="C111" s="82">
        <v>98</v>
      </c>
      <c r="D111" s="82">
        <v>13853.700000000003</v>
      </c>
      <c r="E111" s="83">
        <f t="shared" si="27"/>
        <v>13951.700000000003</v>
      </c>
      <c r="F111" s="84">
        <v>519.19999999999993</v>
      </c>
      <c r="G111" s="83">
        <f t="shared" si="24"/>
        <v>14470.900000000003</v>
      </c>
      <c r="H111" s="84">
        <v>18704.899999999998</v>
      </c>
      <c r="I111" s="84">
        <v>7755.4999999999991</v>
      </c>
      <c r="J111" s="83">
        <f t="shared" si="25"/>
        <v>26460.399999999998</v>
      </c>
      <c r="K111" s="84">
        <v>3852.8999999999996</v>
      </c>
      <c r="L111" s="83">
        <f t="shared" si="26"/>
        <v>30313.299999999996</v>
      </c>
      <c r="M111" s="83">
        <v>476.8</v>
      </c>
      <c r="N111" s="84">
        <v>7739.9</v>
      </c>
      <c r="O111" s="85" t="s">
        <v>7</v>
      </c>
      <c r="P111" s="85">
        <f t="shared" si="16"/>
        <v>38529.999999999993</v>
      </c>
      <c r="Q111" s="85">
        <v>133.9</v>
      </c>
      <c r="R111" s="85">
        <v>46.4</v>
      </c>
      <c r="S111" s="35">
        <f t="shared" si="17"/>
        <v>180.3</v>
      </c>
      <c r="T111" s="35">
        <f t="shared" si="19"/>
        <v>53083.199999999997</v>
      </c>
      <c r="U111" s="35">
        <f t="shared" si="18"/>
        <v>53181.2</v>
      </c>
    </row>
    <row r="112" spans="1:21" ht="12" customHeight="1" x14ac:dyDescent="0.2">
      <c r="A112" s="81">
        <v>2013</v>
      </c>
      <c r="B112" s="66">
        <v>315.99371500000001</v>
      </c>
      <c r="C112" s="82">
        <v>100</v>
      </c>
      <c r="D112" s="82">
        <v>13783.999999999996</v>
      </c>
      <c r="E112" s="83">
        <f t="shared" si="27"/>
        <v>13883.999999999996</v>
      </c>
      <c r="F112" s="84">
        <v>566.6</v>
      </c>
      <c r="G112" s="83">
        <f t="shared" si="24"/>
        <v>14450.599999999997</v>
      </c>
      <c r="H112" s="84">
        <v>18479.5</v>
      </c>
      <c r="I112" s="84">
        <v>7502.3</v>
      </c>
      <c r="J112" s="83">
        <f t="shared" si="25"/>
        <v>25981.8</v>
      </c>
      <c r="K112" s="84">
        <v>3825.1</v>
      </c>
      <c r="L112" s="83">
        <f t="shared" si="26"/>
        <v>29806.899999999998</v>
      </c>
      <c r="M112" s="83">
        <v>495.50000000000006</v>
      </c>
      <c r="N112" s="84">
        <v>7092.7999999999993</v>
      </c>
      <c r="O112" s="85" t="s">
        <v>7</v>
      </c>
      <c r="P112" s="85">
        <f t="shared" si="16"/>
        <v>37395.199999999997</v>
      </c>
      <c r="Q112" s="85">
        <v>132.9</v>
      </c>
      <c r="R112" s="85">
        <v>44.6</v>
      </c>
      <c r="S112" s="35">
        <f t="shared" si="17"/>
        <v>177.5</v>
      </c>
      <c r="T112" s="35">
        <f t="shared" si="19"/>
        <v>51923.299999999996</v>
      </c>
      <c r="U112" s="35">
        <f t="shared" si="18"/>
        <v>52023.299999999996</v>
      </c>
    </row>
    <row r="113" spans="1:21" ht="12" customHeight="1" x14ac:dyDescent="0.2">
      <c r="A113" s="34">
        <v>2014</v>
      </c>
      <c r="B113" s="66">
        <v>318.30100800000002</v>
      </c>
      <c r="C113" s="97">
        <v>92</v>
      </c>
      <c r="D113" s="97">
        <v>13847.700000000003</v>
      </c>
      <c r="E113" s="35">
        <f t="shared" si="27"/>
        <v>13939.700000000003</v>
      </c>
      <c r="F113" s="43">
        <v>533.99999999999989</v>
      </c>
      <c r="G113" s="35">
        <f t="shared" si="24"/>
        <v>14473.700000000003</v>
      </c>
      <c r="H113" s="43">
        <v>17860.499999999996</v>
      </c>
      <c r="I113" s="43">
        <v>7357.2</v>
      </c>
      <c r="J113" s="35">
        <f t="shared" si="25"/>
        <v>25217.699999999997</v>
      </c>
      <c r="K113" s="43">
        <v>3780.7000000000003</v>
      </c>
      <c r="L113" s="35">
        <f t="shared" si="26"/>
        <v>28998.399999999998</v>
      </c>
      <c r="M113" s="35">
        <v>485.99999999999994</v>
      </c>
      <c r="N113" s="43">
        <v>6318.2</v>
      </c>
      <c r="O113" s="73" t="s">
        <v>7</v>
      </c>
      <c r="P113" s="85">
        <f t="shared" si="16"/>
        <v>35802.6</v>
      </c>
      <c r="Q113" s="73">
        <v>131.80000000000001</v>
      </c>
      <c r="R113" s="73">
        <v>52</v>
      </c>
      <c r="S113" s="35">
        <f t="shared" si="17"/>
        <v>183.8</v>
      </c>
      <c r="T113" s="35">
        <f t="shared" si="19"/>
        <v>50368.100000000006</v>
      </c>
      <c r="U113" s="35">
        <f t="shared" si="18"/>
        <v>50460.100000000006</v>
      </c>
    </row>
    <row r="114" spans="1:21" ht="12" customHeight="1" x14ac:dyDescent="0.2">
      <c r="A114" s="81">
        <v>2015</v>
      </c>
      <c r="B114" s="100">
        <v>320.63516299999998</v>
      </c>
      <c r="C114" s="82">
        <v>91</v>
      </c>
      <c r="D114" s="82">
        <v>14450.300000000001</v>
      </c>
      <c r="E114" s="83">
        <f t="shared" si="27"/>
        <v>14541.300000000001</v>
      </c>
      <c r="F114" s="84">
        <v>571.80000000000007</v>
      </c>
      <c r="G114" s="83">
        <f t="shared" si="24"/>
        <v>15113.1</v>
      </c>
      <c r="H114" s="84">
        <v>16759.599999999999</v>
      </c>
      <c r="I114" s="84">
        <v>7717.9</v>
      </c>
      <c r="J114" s="83">
        <f t="shared" si="25"/>
        <v>24477.5</v>
      </c>
      <c r="K114" s="84">
        <v>3827.1999999999989</v>
      </c>
      <c r="L114" s="83">
        <f t="shared" si="26"/>
        <v>28304.699999999997</v>
      </c>
      <c r="M114" s="83">
        <v>514.29999999999995</v>
      </c>
      <c r="N114" s="84">
        <v>5635.1</v>
      </c>
      <c r="O114" s="85" t="s">
        <v>7</v>
      </c>
      <c r="P114" s="85">
        <f t="shared" si="16"/>
        <v>34454.1</v>
      </c>
      <c r="Q114" s="85">
        <v>125.6</v>
      </c>
      <c r="R114" s="85">
        <v>45.8</v>
      </c>
      <c r="S114" s="35">
        <f t="shared" si="17"/>
        <v>171.39999999999998</v>
      </c>
      <c r="T114" s="35">
        <f t="shared" si="19"/>
        <v>49647.6</v>
      </c>
      <c r="U114" s="35">
        <f t="shared" si="18"/>
        <v>49738.6</v>
      </c>
    </row>
    <row r="115" spans="1:21" ht="12" customHeight="1" x14ac:dyDescent="0.2">
      <c r="A115" s="105">
        <v>2016</v>
      </c>
      <c r="B115" s="106">
        <v>322.94131099999998</v>
      </c>
      <c r="C115" s="127">
        <v>94</v>
      </c>
      <c r="D115" s="107">
        <v>15241.100000000002</v>
      </c>
      <c r="E115" s="108">
        <f t="shared" si="27"/>
        <v>15335.100000000002</v>
      </c>
      <c r="F115" s="109">
        <v>613.00000000000011</v>
      </c>
      <c r="G115" s="108">
        <f t="shared" si="24"/>
        <v>15948.100000000002</v>
      </c>
      <c r="H115" s="109">
        <v>16556.900000000001</v>
      </c>
      <c r="I115" s="109">
        <v>7304.7</v>
      </c>
      <c r="J115" s="108">
        <f t="shared" si="25"/>
        <v>23861.600000000002</v>
      </c>
      <c r="K115" s="109">
        <v>3914.7999999999997</v>
      </c>
      <c r="L115" s="108">
        <f t="shared" si="26"/>
        <v>27776.400000000001</v>
      </c>
      <c r="M115" s="108">
        <v>511.90000000000003</v>
      </c>
      <c r="N115" s="109">
        <v>5013.8000000000011</v>
      </c>
      <c r="O115" s="110" t="s">
        <v>7</v>
      </c>
      <c r="P115" s="38">
        <f t="shared" si="16"/>
        <v>33302.100000000006</v>
      </c>
      <c r="Q115" s="110">
        <v>133.6</v>
      </c>
      <c r="R115" s="110">
        <v>59.5</v>
      </c>
      <c r="S115" s="38">
        <f t="shared" si="17"/>
        <v>193.1</v>
      </c>
      <c r="T115" s="38">
        <f t="shared" si="19"/>
        <v>49349.30000000001</v>
      </c>
      <c r="U115" s="38">
        <f t="shared" si="18"/>
        <v>49443.30000000001</v>
      </c>
    </row>
    <row r="116" spans="1:21" ht="12" customHeight="1" x14ac:dyDescent="0.2">
      <c r="A116" s="105">
        <v>2017</v>
      </c>
      <c r="B116" s="106">
        <v>324.98553900000002</v>
      </c>
      <c r="C116" s="127">
        <v>91</v>
      </c>
      <c r="D116" s="107">
        <v>15621.4</v>
      </c>
      <c r="E116" s="108">
        <f t="shared" si="27"/>
        <v>15712.4</v>
      </c>
      <c r="F116" s="109">
        <v>655.5</v>
      </c>
      <c r="G116" s="108">
        <f t="shared" si="24"/>
        <v>16367.9</v>
      </c>
      <c r="H116" s="109">
        <v>16101.800000000001</v>
      </c>
      <c r="I116" s="109">
        <v>6805.2</v>
      </c>
      <c r="J116" s="108">
        <f t="shared" si="25"/>
        <v>22907</v>
      </c>
      <c r="K116" s="109">
        <v>3977.8</v>
      </c>
      <c r="L116" s="108">
        <f t="shared" si="26"/>
        <v>26884.799999999999</v>
      </c>
      <c r="M116" s="108">
        <v>501.1</v>
      </c>
      <c r="N116" s="109">
        <v>4410.3999999999996</v>
      </c>
      <c r="O116" s="110" t="s">
        <v>7</v>
      </c>
      <c r="P116" s="38">
        <f t="shared" si="16"/>
        <v>31796.299999999996</v>
      </c>
      <c r="Q116" s="110">
        <v>146.19999999999999</v>
      </c>
      <c r="R116" s="110">
        <v>49.5</v>
      </c>
      <c r="S116" s="38">
        <f t="shared" si="17"/>
        <v>195.7</v>
      </c>
      <c r="T116" s="38">
        <f t="shared" si="19"/>
        <v>48268.899999999994</v>
      </c>
      <c r="U116" s="38">
        <f t="shared" si="18"/>
        <v>48359.899999999994</v>
      </c>
    </row>
    <row r="117" spans="1:21" ht="12" customHeight="1" x14ac:dyDescent="0.2">
      <c r="A117" s="105">
        <v>2018</v>
      </c>
      <c r="B117" s="106">
        <v>326.687501</v>
      </c>
      <c r="C117" s="127">
        <v>89</v>
      </c>
      <c r="D117" s="107">
        <v>15900.800000000001</v>
      </c>
      <c r="E117" s="108">
        <f t="shared" si="27"/>
        <v>15989.800000000001</v>
      </c>
      <c r="F117" s="109">
        <v>708</v>
      </c>
      <c r="G117" s="108">
        <f t="shared" si="24"/>
        <v>16697.800000000003</v>
      </c>
      <c r="H117" s="109">
        <v>15667.1</v>
      </c>
      <c r="I117" s="109">
        <v>6442.8</v>
      </c>
      <c r="J117" s="108">
        <f t="shared" si="25"/>
        <v>22109.9</v>
      </c>
      <c r="K117" s="109">
        <v>3830</v>
      </c>
      <c r="L117" s="108">
        <f t="shared" si="26"/>
        <v>25939.9</v>
      </c>
      <c r="M117" s="108">
        <v>478.29999999999995</v>
      </c>
      <c r="N117" s="109">
        <v>3965.5</v>
      </c>
      <c r="O117" s="110" t="s">
        <v>7</v>
      </c>
      <c r="P117" s="131">
        <f t="shared" si="16"/>
        <v>30383.7</v>
      </c>
      <c r="Q117" s="132">
        <v>123.9</v>
      </c>
      <c r="R117" s="132">
        <v>118.3</v>
      </c>
      <c r="S117" s="131">
        <f>SUM(Q117:R117)</f>
        <v>242.2</v>
      </c>
      <c r="T117" s="38">
        <f t="shared" si="19"/>
        <v>47234.7</v>
      </c>
      <c r="U117" s="38">
        <f t="shared" si="18"/>
        <v>47323.7</v>
      </c>
    </row>
    <row r="118" spans="1:21" ht="12" customHeight="1" x14ac:dyDescent="0.2">
      <c r="A118" s="105">
        <v>2019</v>
      </c>
      <c r="B118" s="106">
        <v>328.23952300000002</v>
      </c>
      <c r="C118" s="127">
        <v>89</v>
      </c>
      <c r="D118" s="108">
        <v>16122.899999999998</v>
      </c>
      <c r="E118" s="108">
        <f t="shared" si="27"/>
        <v>16211.899999999998</v>
      </c>
      <c r="F118" s="108">
        <v>779.9</v>
      </c>
      <c r="G118" s="108">
        <f t="shared" si="24"/>
        <v>16991.8</v>
      </c>
      <c r="H118" s="108">
        <v>15284.300000000001</v>
      </c>
      <c r="I118" s="108">
        <v>6067.9000000000005</v>
      </c>
      <c r="J118" s="108">
        <f t="shared" si="25"/>
        <v>21352.2</v>
      </c>
      <c r="K118" s="108">
        <v>3745.7</v>
      </c>
      <c r="L118" s="108">
        <f t="shared" si="26"/>
        <v>25097.9</v>
      </c>
      <c r="M118" s="108">
        <v>445</v>
      </c>
      <c r="N118" s="108">
        <v>3542.7999999999997</v>
      </c>
      <c r="O118" s="167" t="s">
        <v>7</v>
      </c>
      <c r="P118" s="108">
        <f t="shared" si="16"/>
        <v>29085.7</v>
      </c>
      <c r="Q118" s="108">
        <v>121.4</v>
      </c>
      <c r="R118" s="108">
        <v>306.7</v>
      </c>
      <c r="S118" s="108">
        <f>SUM(Q118:R118)</f>
        <v>428.1</v>
      </c>
      <c r="T118" s="108">
        <f t="shared" si="19"/>
        <v>46416.6</v>
      </c>
      <c r="U118" s="108">
        <f t="shared" si="18"/>
        <v>46505.599999999999</v>
      </c>
    </row>
    <row r="119" spans="1:21" ht="12" customHeight="1" x14ac:dyDescent="0.2">
      <c r="A119" s="166">
        <v>2020</v>
      </c>
      <c r="B119" s="123">
        <v>329.87750499999999</v>
      </c>
      <c r="C119" s="58">
        <v>86</v>
      </c>
      <c r="D119" s="163">
        <v>16651.3</v>
      </c>
      <c r="E119" s="164">
        <f t="shared" si="27"/>
        <v>16737.3</v>
      </c>
      <c r="F119" s="165">
        <v>765.5</v>
      </c>
      <c r="G119" s="164">
        <f t="shared" si="24"/>
        <v>17502.8</v>
      </c>
      <c r="H119" s="164">
        <v>15837.999999999998</v>
      </c>
      <c r="I119" s="164">
        <v>5809.6</v>
      </c>
      <c r="J119" s="164">
        <f t="shared" si="25"/>
        <v>21647.599999999999</v>
      </c>
      <c r="K119" s="164">
        <v>2875.7</v>
      </c>
      <c r="L119" s="164">
        <f t="shared" si="26"/>
        <v>24523.3</v>
      </c>
      <c r="M119" s="164">
        <v>420.5</v>
      </c>
      <c r="N119" s="164">
        <v>3067.6000000000004</v>
      </c>
      <c r="O119" s="168" t="s">
        <v>7</v>
      </c>
      <c r="P119" s="164">
        <f t="shared" si="16"/>
        <v>28011.4</v>
      </c>
      <c r="Q119" s="164">
        <v>132.1</v>
      </c>
      <c r="R119" s="164">
        <v>804.3</v>
      </c>
      <c r="S119" s="164">
        <f t="shared" ref="S119:S120" si="28">SUM(Q119:R119)</f>
        <v>936.4</v>
      </c>
      <c r="T119" s="164">
        <f t="shared" si="19"/>
        <v>46364.6</v>
      </c>
      <c r="U119" s="164">
        <f t="shared" si="18"/>
        <v>46450.6</v>
      </c>
    </row>
    <row r="120" spans="1:21" ht="12" customHeight="1" thickBot="1" x14ac:dyDescent="0.25">
      <c r="A120" s="169">
        <v>2021</v>
      </c>
      <c r="B120" s="170">
        <v>331.89374500000002</v>
      </c>
      <c r="C120" s="171">
        <v>84</v>
      </c>
      <c r="D120" s="171">
        <v>15811.7</v>
      </c>
      <c r="E120" s="171">
        <f t="shared" si="27"/>
        <v>15895.7</v>
      </c>
      <c r="F120" s="171">
        <v>810</v>
      </c>
      <c r="G120" s="171">
        <f t="shared" si="24"/>
        <v>16705.7</v>
      </c>
      <c r="H120" s="171">
        <v>14609.099999999999</v>
      </c>
      <c r="I120" s="171">
        <v>5454.199999999998</v>
      </c>
      <c r="J120" s="171">
        <f t="shared" si="25"/>
        <v>20063.299999999996</v>
      </c>
      <c r="K120" s="171">
        <v>3360.9000000000005</v>
      </c>
      <c r="L120" s="171">
        <f t="shared" si="26"/>
        <v>23424.199999999997</v>
      </c>
      <c r="M120" s="171">
        <v>454.1</v>
      </c>
      <c r="N120" s="171">
        <v>2691.5</v>
      </c>
      <c r="O120" s="172" t="s">
        <v>7</v>
      </c>
      <c r="P120" s="171">
        <f t="shared" si="16"/>
        <v>26569.799999999996</v>
      </c>
      <c r="Q120" s="171">
        <v>140.80000000000001</v>
      </c>
      <c r="R120" s="171">
        <v>1179.9000000000001</v>
      </c>
      <c r="S120" s="171">
        <f t="shared" si="28"/>
        <v>1320.7</v>
      </c>
      <c r="T120" s="171">
        <f t="shared" si="19"/>
        <v>44512.2</v>
      </c>
      <c r="U120" s="171">
        <f t="shared" si="18"/>
        <v>44596.2</v>
      </c>
    </row>
    <row r="121" spans="1:21" ht="12" customHeight="1" thickTop="1" x14ac:dyDescent="0.25">
      <c r="A121" s="7" t="s">
        <v>5</v>
      </c>
      <c r="B121" s="7"/>
      <c r="O121"/>
      <c r="P121"/>
      <c r="Q121"/>
      <c r="R121"/>
      <c r="S121"/>
      <c r="T121"/>
      <c r="U121"/>
    </row>
    <row r="122" spans="1:21" ht="12" customHeight="1" x14ac:dyDescent="0.25">
      <c r="A122" s="7" t="s">
        <v>29</v>
      </c>
      <c r="B122" s="7"/>
      <c r="O122"/>
      <c r="P122"/>
      <c r="Q122"/>
      <c r="R122"/>
      <c r="S122"/>
      <c r="T122"/>
      <c r="U122"/>
    </row>
    <row r="123" spans="1:21" ht="12" customHeight="1" x14ac:dyDescent="0.25">
      <c r="A123" s="7"/>
      <c r="B123" s="7"/>
      <c r="O123"/>
      <c r="P123"/>
      <c r="Q123"/>
      <c r="R123"/>
      <c r="S123"/>
      <c r="T123"/>
      <c r="U123"/>
    </row>
    <row r="124" spans="1:21" ht="12" customHeight="1" x14ac:dyDescent="0.25">
      <c r="A124" s="7" t="s">
        <v>53</v>
      </c>
      <c r="B124" s="7"/>
      <c r="O124"/>
      <c r="P124"/>
      <c r="Q124"/>
      <c r="R124"/>
      <c r="S124"/>
      <c r="T124"/>
      <c r="U124"/>
    </row>
    <row r="125" spans="1:21" ht="12" customHeight="1" x14ac:dyDescent="0.25">
      <c r="A125" s="7" t="s">
        <v>54</v>
      </c>
      <c r="B125" s="7"/>
      <c r="O125"/>
      <c r="P125"/>
      <c r="Q125"/>
      <c r="R125"/>
      <c r="S125"/>
      <c r="T125"/>
      <c r="U125"/>
    </row>
    <row r="126" spans="1:21" ht="12" customHeight="1" x14ac:dyDescent="0.25">
      <c r="A126" s="7" t="s">
        <v>52</v>
      </c>
      <c r="B126" s="7"/>
      <c r="O126"/>
      <c r="P126"/>
      <c r="Q126"/>
      <c r="R126"/>
      <c r="S126"/>
      <c r="T126"/>
      <c r="U126"/>
    </row>
    <row r="127" spans="1:21" ht="12" customHeight="1" x14ac:dyDescent="0.25">
      <c r="A127" s="7"/>
      <c r="B127" s="7"/>
      <c r="O127"/>
      <c r="P127"/>
      <c r="Q127"/>
      <c r="R127"/>
      <c r="S127"/>
      <c r="T127"/>
      <c r="U127"/>
    </row>
    <row r="128" spans="1:21" ht="12" customHeight="1" x14ac:dyDescent="0.25">
      <c r="A128" s="7" t="s">
        <v>55</v>
      </c>
      <c r="B128" s="7"/>
      <c r="O128"/>
      <c r="P128"/>
      <c r="Q128"/>
      <c r="R128"/>
      <c r="S128"/>
      <c r="T128"/>
      <c r="U128"/>
    </row>
  </sheetData>
  <mergeCells count="31">
    <mergeCell ref="B2:B6"/>
    <mergeCell ref="D4:D6"/>
    <mergeCell ref="G3:G6"/>
    <mergeCell ref="Q3:Q6"/>
    <mergeCell ref="R3:R6"/>
    <mergeCell ref="P3:P6"/>
    <mergeCell ref="H2:P2"/>
    <mergeCell ref="C2:G2"/>
    <mergeCell ref="S3:S6"/>
    <mergeCell ref="Q2:S2"/>
    <mergeCell ref="I4:I6"/>
    <mergeCell ref="E4:E6"/>
    <mergeCell ref="O3:O6"/>
    <mergeCell ref="L3:L6"/>
    <mergeCell ref="K3:K6"/>
    <mergeCell ref="C7:U7"/>
    <mergeCell ref="M1:N1"/>
    <mergeCell ref="O1:P1"/>
    <mergeCell ref="Q1:R1"/>
    <mergeCell ref="T1:U1"/>
    <mergeCell ref="T2:T6"/>
    <mergeCell ref="U2:U6"/>
    <mergeCell ref="A1:J1"/>
    <mergeCell ref="K1:L1"/>
    <mergeCell ref="C4:C6"/>
    <mergeCell ref="H4:H6"/>
    <mergeCell ref="J4:J6"/>
    <mergeCell ref="A2:A6"/>
    <mergeCell ref="M3:M6"/>
    <mergeCell ref="N3:N6"/>
    <mergeCell ref="F3:F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  <ignoredErrors>
    <ignoredError sqref="U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IC134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640625" defaultRowHeight="12" customHeight="1" x14ac:dyDescent="0.2"/>
  <cols>
    <col min="1" max="1" width="12.6640625" style="16" customWidth="1"/>
    <col min="2" max="2" width="12.6640625" style="6" customWidth="1"/>
    <col min="3" max="21" width="12.6640625" style="28" customWidth="1"/>
    <col min="22" max="30" width="12.6640625" style="29" customWidth="1"/>
    <col min="31" max="16384" width="12.6640625" style="20"/>
  </cols>
  <sheetData>
    <row r="1" spans="1:30" s="71" customFormat="1" ht="12" customHeight="1" thickBot="1" x14ac:dyDescent="0.25">
      <c r="A1" s="248" t="s">
        <v>27</v>
      </c>
      <c r="B1" s="248"/>
      <c r="C1" s="248"/>
      <c r="D1" s="248"/>
      <c r="E1" s="248"/>
      <c r="F1" s="248"/>
      <c r="G1" s="248"/>
      <c r="H1" s="248"/>
      <c r="I1" s="248"/>
      <c r="J1" s="248"/>
      <c r="K1" s="129"/>
      <c r="L1" s="129"/>
      <c r="M1" s="129"/>
      <c r="N1" s="129"/>
      <c r="O1" s="129"/>
      <c r="P1" s="129"/>
      <c r="Q1" s="129"/>
      <c r="R1" s="129"/>
      <c r="S1" s="129"/>
      <c r="T1" s="241" t="s">
        <v>4</v>
      </c>
      <c r="U1" s="241"/>
      <c r="V1" s="29"/>
      <c r="W1" s="30"/>
      <c r="X1" s="30"/>
      <c r="Y1" s="30"/>
      <c r="Z1" s="30"/>
      <c r="AA1" s="30"/>
      <c r="AB1" s="30"/>
      <c r="AC1" s="72"/>
      <c r="AD1" s="72"/>
    </row>
    <row r="2" spans="1:30" ht="12" customHeight="1" thickTop="1" x14ac:dyDescent="0.2">
      <c r="A2" s="249" t="s">
        <v>0</v>
      </c>
      <c r="B2" s="229" t="s">
        <v>10</v>
      </c>
      <c r="C2" s="32" t="s">
        <v>1</v>
      </c>
      <c r="D2" s="33"/>
      <c r="E2" s="33"/>
      <c r="F2" s="33"/>
      <c r="G2" s="33"/>
      <c r="H2" s="238" t="s">
        <v>34</v>
      </c>
      <c r="I2" s="239"/>
      <c r="J2" s="239"/>
      <c r="K2" s="239"/>
      <c r="L2" s="239"/>
      <c r="M2" s="239"/>
      <c r="N2" s="239"/>
      <c r="O2" s="239"/>
      <c r="P2" s="240"/>
      <c r="Q2" s="238" t="s">
        <v>25</v>
      </c>
      <c r="R2" s="239"/>
      <c r="S2" s="240"/>
      <c r="T2" s="252" t="s">
        <v>45</v>
      </c>
      <c r="U2" s="252" t="s">
        <v>46</v>
      </c>
    </row>
    <row r="3" spans="1:30" ht="12" customHeight="1" x14ac:dyDescent="0.2">
      <c r="A3" s="250"/>
      <c r="B3" s="230"/>
      <c r="C3" s="32" t="s">
        <v>2</v>
      </c>
      <c r="D3" s="33"/>
      <c r="E3" s="33"/>
      <c r="F3" s="245" t="s">
        <v>36</v>
      </c>
      <c r="G3" s="235" t="s">
        <v>37</v>
      </c>
      <c r="H3" s="157" t="s">
        <v>2</v>
      </c>
      <c r="I3" s="158"/>
      <c r="J3" s="159"/>
      <c r="K3" s="216" t="s">
        <v>38</v>
      </c>
      <c r="L3" s="235" t="s">
        <v>37</v>
      </c>
      <c r="M3" s="245" t="s">
        <v>18</v>
      </c>
      <c r="N3" s="245" t="s">
        <v>19</v>
      </c>
      <c r="O3" s="235" t="s">
        <v>24</v>
      </c>
      <c r="P3" s="235" t="s">
        <v>40</v>
      </c>
      <c r="Q3" s="245" t="s">
        <v>39</v>
      </c>
      <c r="R3" s="245" t="s">
        <v>30</v>
      </c>
      <c r="S3" s="235" t="s">
        <v>44</v>
      </c>
      <c r="T3" s="236"/>
      <c r="U3" s="236"/>
    </row>
    <row r="4" spans="1:30" ht="12" customHeight="1" x14ac:dyDescent="0.2">
      <c r="A4" s="250"/>
      <c r="B4" s="230"/>
      <c r="C4" s="235" t="s">
        <v>21</v>
      </c>
      <c r="D4" s="235" t="s">
        <v>3</v>
      </c>
      <c r="E4" s="245" t="s">
        <v>20</v>
      </c>
      <c r="F4" s="246"/>
      <c r="G4" s="236"/>
      <c r="H4" s="253" t="s">
        <v>22</v>
      </c>
      <c r="I4" s="253" t="s">
        <v>23</v>
      </c>
      <c r="J4" s="245" t="s">
        <v>20</v>
      </c>
      <c r="K4" s="221"/>
      <c r="L4" s="236"/>
      <c r="M4" s="246"/>
      <c r="N4" s="246"/>
      <c r="O4" s="236"/>
      <c r="P4" s="236"/>
      <c r="Q4" s="246"/>
      <c r="R4" s="246"/>
      <c r="S4" s="236"/>
      <c r="T4" s="236"/>
      <c r="U4" s="236"/>
    </row>
    <row r="5" spans="1:30" ht="12" customHeight="1" x14ac:dyDescent="0.2">
      <c r="A5" s="250"/>
      <c r="B5" s="230"/>
      <c r="C5" s="236"/>
      <c r="D5" s="236"/>
      <c r="E5" s="246"/>
      <c r="F5" s="246"/>
      <c r="G5" s="236"/>
      <c r="H5" s="254"/>
      <c r="I5" s="254"/>
      <c r="J5" s="246"/>
      <c r="K5" s="221"/>
      <c r="L5" s="236"/>
      <c r="M5" s="246"/>
      <c r="N5" s="246"/>
      <c r="O5" s="236"/>
      <c r="P5" s="236"/>
      <c r="Q5" s="246"/>
      <c r="R5" s="246"/>
      <c r="S5" s="236"/>
      <c r="T5" s="236"/>
      <c r="U5" s="236"/>
    </row>
    <row r="6" spans="1:30" ht="12" customHeight="1" x14ac:dyDescent="0.2">
      <c r="A6" s="251"/>
      <c r="B6" s="231"/>
      <c r="C6" s="237"/>
      <c r="D6" s="237"/>
      <c r="E6" s="247"/>
      <c r="F6" s="247"/>
      <c r="G6" s="237"/>
      <c r="H6" s="255"/>
      <c r="I6" s="255"/>
      <c r="J6" s="247"/>
      <c r="K6" s="222"/>
      <c r="L6" s="237"/>
      <c r="M6" s="247"/>
      <c r="N6" s="247"/>
      <c r="O6" s="237"/>
      <c r="P6" s="237"/>
      <c r="Q6" s="247"/>
      <c r="R6" s="247"/>
      <c r="S6" s="237"/>
      <c r="T6" s="237"/>
      <c r="U6" s="237"/>
    </row>
    <row r="7" spans="1:30" ht="12" customHeight="1" x14ac:dyDescent="0.25">
      <c r="A7"/>
      <c r="B7" s="75" t="s">
        <v>11</v>
      </c>
      <c r="C7" s="242" t="s">
        <v>13</v>
      </c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4"/>
      <c r="V7"/>
      <c r="W7"/>
      <c r="X7"/>
      <c r="Y7"/>
      <c r="Z7"/>
      <c r="AA7"/>
      <c r="AB7"/>
      <c r="AC7"/>
      <c r="AD7"/>
    </row>
    <row r="8" spans="1:30" ht="12" customHeight="1" x14ac:dyDescent="0.2">
      <c r="A8" s="45">
        <v>1909</v>
      </c>
      <c r="B8" s="65">
        <v>90.49</v>
      </c>
      <c r="C8" s="46">
        <f>IF(Fluidmilk!C8=0,0,IF(FluidmilkPccLb!$B8=0,0,IF(Fluidmilk!C8="NA","NA",IF(Fluidmilk!C8="*","*",Fluidmilk!C8/FluidmilkPccLb!$B8))))</f>
        <v>106.56426124433639</v>
      </c>
      <c r="D8" s="46">
        <f>IF(Fluidmilk!D8=0,0,IF(FluidmilkPccLb!$B8=0,0,IF(Fluidmilk!D8="NA","NA",IF(Fluidmilk!D8="*","*",Fluidmilk!D8/FluidmilkPccLb!$B8))))</f>
        <v>122.89755774118687</v>
      </c>
      <c r="E8" s="46">
        <f>IF(Fluidmilk!E8=0,0,IF(FluidmilkPccLb!$B8=0,0,IF(Fluidmilk!E8="NA","NA",IF(Fluidmilk!E8="*","*",Fluidmilk!E8/FluidmilkPccLb!$B8))))</f>
        <v>229.46181898552328</v>
      </c>
      <c r="F8" s="46">
        <f>IF(Fluidmilk!F8=0,0,IF(FluidmilkPccLb!$B8=0,0,IF(Fluidmilk!F8="NA","NA",IF(Fluidmilk!F8="*","*",Fluidmilk!F8/FluidmilkPccLb!$B8))))</f>
        <v>1.4145209415405018</v>
      </c>
      <c r="G8" s="46">
        <f>IF(Fluidmilk!G8=0,0,IF(FluidmilkPccLb!$B8=0,0,IF(Fluidmilk!G8="NA","NA",IF(Fluidmilk!G8="*","*",Fluidmilk!G8/FluidmilkPccLb!$B8))))</f>
        <v>230.87633992706378</v>
      </c>
      <c r="H8" s="46" t="str">
        <f>IF(Fluidmilk!H8=0,0,IF(FluidmilkPccLb!$B8=0,0,IF(Fluidmilk!H8="NA","NA",IF(Fluidmilk!H8="*","*",Fluidmilk!H8/FluidmilkPccLb!$B8))))</f>
        <v>NA</v>
      </c>
      <c r="I8" s="46" t="str">
        <f>IF(Fluidmilk!I8=0,0,IF(FluidmilkPccLb!$B8=0,0,IF(Fluidmilk!I8="NA","NA",IF(Fluidmilk!I8="*","*",Fluidmilk!I8/FluidmilkPccLb!$B8))))</f>
        <v>NA</v>
      </c>
      <c r="J8" s="46" t="str">
        <f>IF(Fluidmilk!J8=0,0,IF(FluidmilkPccLb!$B8=0,0,IF(Fluidmilk!J8="NA","NA",IF(Fluidmilk!J8="*","*",Fluidmilk!J8/FluidmilkPccLb!$B8))))</f>
        <v>NA</v>
      </c>
      <c r="K8" s="46">
        <f>IF(Fluidmilk!K8=0,0,IF(FluidmilkPccLb!$B8=0,0,IF(Fluidmilk!K8="NA","NA",IF(Fluidmilk!K8="*","*",Fluidmilk!K8/FluidmilkPccLb!$B8))))</f>
        <v>0.95038125759752468</v>
      </c>
      <c r="L8" s="46">
        <f>IF(Fluidmilk!L8=0,0,IF(FluidmilkPccLb!$B8=0,0,IF(Fluidmilk!L8="NA","NA",IF(Fluidmilk!L8="*","*",Fluidmilk!L8/FluidmilkPccLb!$B8))))</f>
        <v>0.95038125759752468</v>
      </c>
      <c r="M8" s="46">
        <f>IF(Fluidmilk!M8=0,0,IF(FluidmilkPccLb!$B8=0,0,IF(Fluidmilk!M8="NA","NA",IF(Fluidmilk!M8="*","*",Fluidmilk!M8/FluidmilkPccLb!$B8))))</f>
        <v>2.4422588131285226</v>
      </c>
      <c r="N8" s="46">
        <f>IF(Fluidmilk!N8=0,0,IF(FluidmilkPccLb!$B8=0,0,IF(Fluidmilk!N8="NA","NA",IF(Fluidmilk!N8="*","*",Fluidmilk!N8/FluidmilkPccLb!$B8))))</f>
        <v>1.2598077135595094</v>
      </c>
      <c r="O8" s="46">
        <f>IF(Fluidmilk!O8=0,0,IF(FluidmilkPccLb!$B8=0,0,IF(Fluidmilk!O8="NA","NA",IF(Fluidmilk!O8="*","*",Fluidmilk!O8/FluidmilkPccLb!$B8))))</f>
        <v>58.558956790805617</v>
      </c>
      <c r="P8" s="46">
        <f>IF(Fluidmilk!P8=0,0,IF(FluidmilkPccLb!$B8=0,0,IF(Fluidmilk!P8="NA","NA",IF(Fluidmilk!P8="*","*",Fluidmilk!P8/FluidmilkPccLb!$B8))))</f>
        <v>63.211404575091173</v>
      </c>
      <c r="Q8" s="46" t="str">
        <f>IF(Fluidmilk!Q8=0,0,IF(FluidmilkPccLb!$B8=0,0,IF(Fluidmilk!Q8="NA","NA",IF(Fluidmilk!Q8="*","*",Fluidmilk!Q8/FluidmilkPccLb!$B8))))</f>
        <v>*</v>
      </c>
      <c r="R8" s="46" t="str">
        <f>IF(Fluidmilk!R8=0,0,IF(FluidmilkPccLb!$B8=0,0,IF(Fluidmilk!R8="NA","NA",IF(Fluidmilk!R8="*","*",Fluidmilk!R8/FluidmilkPccLb!$B8))))</f>
        <v>NA</v>
      </c>
      <c r="S8" s="46" t="str">
        <f>IF(Fluidmilk!S8=0,0,IF(FluidmilkPccLb!$B8=0,0,IF(Fluidmilk!S8="NA","NA",IF(Fluidmilk!S8="*","*",Fluidmilk!S8/FluidmilkPccLb!$B8))))</f>
        <v>NA</v>
      </c>
      <c r="T8" s="46">
        <f>IF(Fluidmilk!T8=0,0,IF(FluidmilkPccLb!$B8=0,0,IF(Fluidmilk!T8="NA","NA",IF(Fluidmilk!T8="*","*",Fluidmilk!T8/FluidmilkPccLb!$B8))))</f>
        <v>128.96452646701294</v>
      </c>
      <c r="U8" s="46">
        <f>IF(Fluidmilk!U8=0,0,IF(FluidmilkPccLb!$B8=0,0,IF(Fluidmilk!U8="NA","NA",IF(Fluidmilk!U8="*","*",Fluidmilk!U8/FluidmilkPccLb!$B8))))</f>
        <v>294.08774450215498</v>
      </c>
    </row>
    <row r="9" spans="1:30" ht="12" customHeight="1" x14ac:dyDescent="0.2">
      <c r="A9" s="45">
        <v>1910</v>
      </c>
      <c r="B9" s="65">
        <v>92.406999999999996</v>
      </c>
      <c r="C9" s="46">
        <f>IF(Fluidmilk!C9=0,0,IF(FluidmilkPccLb!$B9=0,0,IF(Fluidmilk!C9="NA","NA",IF(Fluidmilk!C9="*","*",Fluidmilk!C9/FluidmilkPccLb!$B9))))</f>
        <v>104.6565736361964</v>
      </c>
      <c r="D9" s="46">
        <f>IF(Fluidmilk!D9=0,0,IF(FluidmilkPccLb!$B9=0,0,IF(Fluidmilk!D9="NA","NA",IF(Fluidmilk!D9="*","*",Fluidmilk!D9/FluidmilkPccLb!$B9))))</f>
        <v>110.59768199378836</v>
      </c>
      <c r="E9" s="46">
        <f>IF(Fluidmilk!E9=0,0,IF(FluidmilkPccLb!$B9=0,0,IF(Fluidmilk!E9="NA","NA",IF(Fluidmilk!E9="*","*",Fluidmilk!E9/FluidmilkPccLb!$B9))))</f>
        <v>215.25425562998475</v>
      </c>
      <c r="F9" s="46">
        <f>IF(Fluidmilk!F9=0,0,IF(FluidmilkPccLb!$B9=0,0,IF(Fluidmilk!F9="NA","NA",IF(Fluidmilk!F9="*","*",Fluidmilk!F9/FluidmilkPccLb!$B9))))</f>
        <v>1.2769595376973606</v>
      </c>
      <c r="G9" s="46">
        <f>IF(Fluidmilk!G9=0,0,IF(FluidmilkPccLb!$B9=0,0,IF(Fluidmilk!G9="NA","NA",IF(Fluidmilk!G9="*","*",Fluidmilk!G9/FluidmilkPccLb!$B9))))</f>
        <v>216.53121516768212</v>
      </c>
      <c r="H9" s="46" t="str">
        <f>IF(Fluidmilk!H9=0,0,IF(FluidmilkPccLb!$B9=0,0,IF(Fluidmilk!H9="NA","NA",IF(Fluidmilk!H9="*","*",Fluidmilk!H9/FluidmilkPccLb!$B9))))</f>
        <v>NA</v>
      </c>
      <c r="I9" s="46" t="str">
        <f>IF(Fluidmilk!I9=0,0,IF(FluidmilkPccLb!$B9=0,0,IF(Fluidmilk!I9="NA","NA",IF(Fluidmilk!I9="*","*",Fluidmilk!I9/FluidmilkPccLb!$B9))))</f>
        <v>NA</v>
      </c>
      <c r="J9" s="46" t="str">
        <f>IF(Fluidmilk!J9=0,0,IF(FluidmilkPccLb!$B9=0,0,IF(Fluidmilk!J9="NA","NA",IF(Fluidmilk!J9="*","*",Fluidmilk!J9/FluidmilkPccLb!$B9))))</f>
        <v>NA</v>
      </c>
      <c r="K9" s="46">
        <f>IF(Fluidmilk!K9=0,0,IF(FluidmilkPccLb!$B9=0,0,IF(Fluidmilk!K9="NA","NA",IF(Fluidmilk!K9="*","*",Fluidmilk!K9/FluidmilkPccLb!$B9))))</f>
        <v>0.85491358879738555</v>
      </c>
      <c r="L9" s="46">
        <f>IF(Fluidmilk!L9=0,0,IF(FluidmilkPccLb!$B9=0,0,IF(Fluidmilk!L9="NA","NA",IF(Fluidmilk!L9="*","*",Fluidmilk!L9/FluidmilkPccLb!$B9))))</f>
        <v>0.85491358879738555</v>
      </c>
      <c r="M9" s="46">
        <f>IF(Fluidmilk!M9=0,0,IF(FluidmilkPccLb!$B9=0,0,IF(Fluidmilk!M9="NA","NA",IF(Fluidmilk!M9="*","*",Fluidmilk!M9/FluidmilkPccLb!$B9))))</f>
        <v>2.3266635644485807</v>
      </c>
      <c r="N9" s="46">
        <f>IF(Fluidmilk!N9=0,0,IF(FluidmilkPccLb!$B9=0,0,IF(Fluidmilk!N9="NA","NA",IF(Fluidmilk!N9="*","*",Fluidmilk!N9/FluidmilkPccLb!$B9))))</f>
        <v>1.2012077007153139</v>
      </c>
      <c r="O9" s="46">
        <f>IF(Fluidmilk!O9=0,0,IF(FluidmilkPccLb!$B9=0,0,IF(Fluidmilk!O9="NA","NA",IF(Fluidmilk!O9="*","*",Fluidmilk!O9/FluidmilkPccLb!$B9))))</f>
        <v>56.694839135563328</v>
      </c>
      <c r="P9" s="46">
        <f>IF(Fluidmilk!P9=0,0,IF(FluidmilkPccLb!$B9=0,0,IF(Fluidmilk!P9="NA","NA",IF(Fluidmilk!P9="*","*",Fluidmilk!P9/FluidmilkPccLb!$B9))))</f>
        <v>61.077623989524604</v>
      </c>
      <c r="Q9" s="46" t="str">
        <f>IF(Fluidmilk!Q9=0,0,IF(FluidmilkPccLb!$B9=0,0,IF(Fluidmilk!Q9="NA","NA",IF(Fluidmilk!Q9="*","*",Fluidmilk!Q9/FluidmilkPccLb!$B9))))</f>
        <v>*</v>
      </c>
      <c r="R9" s="46" t="str">
        <f>IF(Fluidmilk!R9=0,0,IF(FluidmilkPccLb!$B9=0,0,IF(Fluidmilk!R9="NA","NA",IF(Fluidmilk!R9="*","*",Fluidmilk!R9/FluidmilkPccLb!$B9))))</f>
        <v>NA</v>
      </c>
      <c r="S9" s="46" t="str">
        <f>IF(Fluidmilk!S9=0,0,IF(FluidmilkPccLb!$B9=0,0,IF(Fluidmilk!S9="NA","NA",IF(Fluidmilk!S9="*","*",Fluidmilk!S9/FluidmilkPccLb!$B9))))</f>
        <v>NA</v>
      </c>
      <c r="T9" s="46">
        <f>IF(Fluidmilk!T9=0,0,IF(FluidmilkPccLb!$B9=0,0,IF(Fluidmilk!T9="NA","NA",IF(Fluidmilk!T9="*","*",Fluidmilk!T9/FluidmilkPccLb!$B9))))</f>
        <v>116.25742638544699</v>
      </c>
      <c r="U9" s="46">
        <f>IF(Fluidmilk!U9=0,0,IF(FluidmilkPccLb!$B9=0,0,IF(Fluidmilk!U9="NA","NA",IF(Fluidmilk!U9="*","*",Fluidmilk!U9/FluidmilkPccLb!$B9))))</f>
        <v>277.60883915720672</v>
      </c>
    </row>
    <row r="10" spans="1:30" ht="12" customHeight="1" x14ac:dyDescent="0.2">
      <c r="A10" s="47">
        <v>1911</v>
      </c>
      <c r="B10" s="66">
        <v>93.863</v>
      </c>
      <c r="C10" s="48">
        <f>IF(Fluidmilk!C10=0,0,IF(FluidmilkPccLb!$B10=0,0,IF(Fluidmilk!C10="NA","NA",IF(Fluidmilk!C10="*","*",Fluidmilk!C10/FluidmilkPccLb!$B10))))</f>
        <v>103.29948968177024</v>
      </c>
      <c r="D10" s="48">
        <f>IF(Fluidmilk!D10=0,0,IF(FluidmilkPccLb!$B10=0,0,IF(Fluidmilk!D10="NA","NA",IF(Fluidmilk!D10="*","*",Fluidmilk!D10/FluidmilkPccLb!$B10))))</f>
        <v>105.07867849951525</v>
      </c>
      <c r="E10" s="48">
        <f>IF(Fluidmilk!E10=0,0,IF(FluidmilkPccLb!$B10=0,0,IF(Fluidmilk!E10="NA","NA",IF(Fluidmilk!E10="*","*",Fluidmilk!E10/FluidmilkPccLb!$B10))))</f>
        <v>208.3781681812855</v>
      </c>
      <c r="F10" s="48">
        <f>IF(Fluidmilk!F10=0,0,IF(FluidmilkPccLb!$B10=0,0,IF(Fluidmilk!F10="NA","NA",IF(Fluidmilk!F10="*","*",Fluidmilk!F10/FluidmilkPccLb!$B10))))</f>
        <v>1.2571513802030618</v>
      </c>
      <c r="G10" s="48">
        <f>IF(Fluidmilk!G10=0,0,IF(FluidmilkPccLb!$B10=0,0,IF(Fluidmilk!G10="NA","NA",IF(Fluidmilk!G10="*","*",Fluidmilk!G10/FluidmilkPccLb!$B10))))</f>
        <v>209.63531956148856</v>
      </c>
      <c r="H10" s="48" t="str">
        <f>IF(Fluidmilk!H10=0,0,IF(FluidmilkPccLb!$B10=0,0,IF(Fluidmilk!H10="NA","NA",IF(Fluidmilk!H10="*","*",Fluidmilk!H10/FluidmilkPccLb!$B10))))</f>
        <v>NA</v>
      </c>
      <c r="I10" s="48" t="str">
        <f>IF(Fluidmilk!I10=0,0,IF(FluidmilkPccLb!$B10=0,0,IF(Fluidmilk!I10="NA","NA",IF(Fluidmilk!I10="*","*",Fluidmilk!I10/FluidmilkPccLb!$B10))))</f>
        <v>NA</v>
      </c>
      <c r="J10" s="48" t="str">
        <f>IF(Fluidmilk!J10=0,0,IF(FluidmilkPccLb!$B10=0,0,IF(Fluidmilk!J10="NA","NA",IF(Fluidmilk!J10="*","*",Fluidmilk!J10/FluidmilkPccLb!$B10))))</f>
        <v>NA</v>
      </c>
      <c r="K10" s="48">
        <f>IF(Fluidmilk!K10=0,0,IF(FluidmilkPccLb!$B10=0,0,IF(Fluidmilk!K10="NA","NA",IF(Fluidmilk!K10="*","*",Fluidmilk!K10/FluidmilkPccLb!$B10))))</f>
        <v>0.85230602047665216</v>
      </c>
      <c r="L10" s="48">
        <f>IF(Fluidmilk!L10=0,0,IF(FluidmilkPccLb!$B10=0,0,IF(Fluidmilk!L10="NA","NA",IF(Fluidmilk!L10="*","*",Fluidmilk!L10/FluidmilkPccLb!$B10))))</f>
        <v>0.85230602047665216</v>
      </c>
      <c r="M10" s="48">
        <f>IF(Fluidmilk!M10=0,0,IF(FluidmilkPccLb!$B10=0,0,IF(Fluidmilk!M10="NA","NA",IF(Fluidmilk!M10="*","*",Fluidmilk!M10/FluidmilkPccLb!$B10))))</f>
        <v>2.1627265269595046</v>
      </c>
      <c r="N10" s="48">
        <f>IF(Fluidmilk!N10=0,0,IF(FluidmilkPccLb!$B10=0,0,IF(Fluidmilk!N10="NA","NA",IF(Fluidmilk!N10="*","*",Fluidmilk!N10/FluidmilkPccLb!$B10))))</f>
        <v>1.1079978266196477</v>
      </c>
      <c r="O10" s="48">
        <f>IF(Fluidmilk!O10=0,0,IF(FluidmilkPccLb!$B10=0,0,IF(Fluidmilk!O10="NA","NA",IF(Fluidmilk!O10="*","*",Fluidmilk!O10/FluidmilkPccLb!$B10))))</f>
        <v>55.495775758286015</v>
      </c>
      <c r="P10" s="48">
        <f>IF(Fluidmilk!P10=0,0,IF(FluidmilkPccLb!$B10=0,0,IF(Fluidmilk!P10="NA","NA",IF(Fluidmilk!P10="*","*",Fluidmilk!P10/FluidmilkPccLb!$B10))))</f>
        <v>59.618806132341817</v>
      </c>
      <c r="Q10" s="48" t="str">
        <f>IF(Fluidmilk!Q10=0,0,IF(FluidmilkPccLb!$B10=0,0,IF(Fluidmilk!Q10="NA","NA",IF(Fluidmilk!Q10="*","*",Fluidmilk!Q10/FluidmilkPccLb!$B10))))</f>
        <v>*</v>
      </c>
      <c r="R10" s="48" t="str">
        <f>IF(Fluidmilk!R10=0,0,IF(FluidmilkPccLb!$B10=0,0,IF(Fluidmilk!R10="NA","NA",IF(Fluidmilk!R10="*","*",Fluidmilk!R10/FluidmilkPccLb!$B10))))</f>
        <v>NA</v>
      </c>
      <c r="S10" s="48" t="str">
        <f>IF(Fluidmilk!S10=0,0,IF(FluidmilkPccLb!$B10=0,0,IF(Fluidmilk!S10="NA","NA",IF(Fluidmilk!S10="*","*",Fluidmilk!S10/FluidmilkPccLb!$B10))))</f>
        <v>NA</v>
      </c>
      <c r="T10" s="48">
        <f>IF(Fluidmilk!T10=0,0,IF(FluidmilkPccLb!$B10=0,0,IF(Fluidmilk!T10="NA","NA",IF(Fluidmilk!T10="*","*",Fluidmilk!T10/FluidmilkPccLb!$B10))))</f>
        <v>110.45886025377412</v>
      </c>
      <c r="U10" s="48">
        <f>IF(Fluidmilk!U10=0,0,IF(FluidmilkPccLb!$B10=0,0,IF(Fluidmilk!U10="NA","NA",IF(Fluidmilk!U10="*","*",Fluidmilk!U10/FluidmilkPccLb!$B10))))</f>
        <v>269.25412569383036</v>
      </c>
    </row>
    <row r="11" spans="1:30" ht="12" customHeight="1" x14ac:dyDescent="0.2">
      <c r="A11" s="47">
        <v>1912</v>
      </c>
      <c r="B11" s="66">
        <v>95.334999999999994</v>
      </c>
      <c r="C11" s="48">
        <f>IF(Fluidmilk!C11=0,0,IF(FluidmilkPccLb!$B11=0,0,IF(Fluidmilk!C11="NA","NA",IF(Fluidmilk!C11="*","*",Fluidmilk!C11/FluidmilkPccLb!$B11))))</f>
        <v>101.91430219751403</v>
      </c>
      <c r="D11" s="48">
        <f>IF(Fluidmilk!D11=0,0,IF(FluidmilkPccLb!$B11=0,0,IF(Fluidmilk!D11="NA","NA",IF(Fluidmilk!D11="*","*",Fluidmilk!D11/FluidmilkPccLb!$B11))))</f>
        <v>133.51864477893744</v>
      </c>
      <c r="E11" s="48">
        <f>IF(Fluidmilk!E11=0,0,IF(FluidmilkPccLb!$B11=0,0,IF(Fluidmilk!E11="NA","NA",IF(Fluidmilk!E11="*","*",Fluidmilk!E11/FluidmilkPccLb!$B11))))</f>
        <v>235.43294697645149</v>
      </c>
      <c r="F11" s="48">
        <f>IF(Fluidmilk!F11=0,0,IF(FluidmilkPccLb!$B11=0,0,IF(Fluidmilk!F11="NA","NA",IF(Fluidmilk!F11="*","*",Fluidmilk!F11/FluidmilkPccLb!$B11))))</f>
        <v>1.6048670477788851</v>
      </c>
      <c r="G11" s="48">
        <f>IF(Fluidmilk!G11=0,0,IF(FluidmilkPccLb!$B11=0,0,IF(Fluidmilk!G11="NA","NA",IF(Fluidmilk!G11="*","*",Fluidmilk!G11/FluidmilkPccLb!$B11))))</f>
        <v>237.03781402423036</v>
      </c>
      <c r="H11" s="48" t="str">
        <f>IF(Fluidmilk!H11=0,0,IF(FluidmilkPccLb!$B11=0,0,IF(Fluidmilk!H11="NA","NA",IF(Fluidmilk!H11="*","*",Fluidmilk!H11/FluidmilkPccLb!$B11))))</f>
        <v>NA</v>
      </c>
      <c r="I11" s="48" t="str">
        <f>IF(Fluidmilk!I11=0,0,IF(FluidmilkPccLb!$B11=0,0,IF(Fluidmilk!I11="NA","NA",IF(Fluidmilk!I11="*","*",Fluidmilk!I11/FluidmilkPccLb!$B11))))</f>
        <v>NA</v>
      </c>
      <c r="J11" s="48" t="str">
        <f>IF(Fluidmilk!J11=0,0,IF(FluidmilkPccLb!$B11=0,0,IF(Fluidmilk!J11="NA","NA",IF(Fluidmilk!J11="*","*",Fluidmilk!J11/FluidmilkPccLb!$B11))))</f>
        <v>NA</v>
      </c>
      <c r="K11" s="48">
        <f>IF(Fluidmilk!K11=0,0,IF(FluidmilkPccLb!$B11=0,0,IF(Fluidmilk!K11="NA","NA",IF(Fluidmilk!K11="*","*",Fluidmilk!K11/FluidmilkPccLb!$B11))))</f>
        <v>1.0908900194052553</v>
      </c>
      <c r="L11" s="48">
        <f>IF(Fluidmilk!L11=0,0,IF(FluidmilkPccLb!$B11=0,0,IF(Fluidmilk!L11="NA","NA",IF(Fluidmilk!L11="*","*",Fluidmilk!L11/FluidmilkPccLb!$B11))))</f>
        <v>1.0908900194052553</v>
      </c>
      <c r="M11" s="48">
        <f>IF(Fluidmilk!M11=0,0,IF(FluidmilkPccLb!$B11=0,0,IF(Fluidmilk!M11="NA","NA",IF(Fluidmilk!M11="*","*",Fluidmilk!M11/FluidmilkPccLb!$B11))))</f>
        <v>2.737714375622804</v>
      </c>
      <c r="N11" s="48">
        <f>IF(Fluidmilk!N11=0,0,IF(FluidmilkPccLb!$B11=0,0,IF(Fluidmilk!N11="NA","NA",IF(Fluidmilk!N11="*","*",Fluidmilk!N11/FluidmilkPccLb!$B11))))</f>
        <v>1.4055698326952326</v>
      </c>
      <c r="O11" s="48">
        <f>IF(Fluidmilk!O11=0,0,IF(FluidmilkPccLb!$B11=0,0,IF(Fluidmilk!O11="NA","NA",IF(Fluidmilk!O11="*","*",Fluidmilk!O11/FluidmilkPccLb!$B11))))</f>
        <v>54.303246446740445</v>
      </c>
      <c r="P11" s="48">
        <f>IF(Fluidmilk!P11=0,0,IF(FluidmilkPccLb!$B11=0,0,IF(Fluidmilk!P11="NA","NA",IF(Fluidmilk!P11="*","*",Fluidmilk!P11/FluidmilkPccLb!$B11))))</f>
        <v>59.537420674463739</v>
      </c>
      <c r="Q11" s="48" t="str">
        <f>IF(Fluidmilk!Q11=0,0,IF(FluidmilkPccLb!$B11=0,0,IF(Fluidmilk!Q11="NA","NA",IF(Fluidmilk!Q11="*","*",Fluidmilk!Q11/FluidmilkPccLb!$B11))))</f>
        <v>*</v>
      </c>
      <c r="R11" s="48" t="str">
        <f>IF(Fluidmilk!R11=0,0,IF(FluidmilkPccLb!$B11=0,0,IF(Fluidmilk!R11="NA","NA",IF(Fluidmilk!R11="*","*",Fluidmilk!R11/FluidmilkPccLb!$B11))))</f>
        <v>NA</v>
      </c>
      <c r="S11" s="48" t="str">
        <f>IF(Fluidmilk!S11=0,0,IF(FluidmilkPccLb!$B11=0,0,IF(Fluidmilk!S11="NA","NA",IF(Fluidmilk!S11="*","*",Fluidmilk!S11/FluidmilkPccLb!$B11))))</f>
        <v>NA</v>
      </c>
      <c r="T11" s="48">
        <f>IF(Fluidmilk!T11=0,0,IF(FluidmilkPccLb!$B11=0,0,IF(Fluidmilk!T11="NA","NA",IF(Fluidmilk!T11="*","*",Fluidmilk!T11/FluidmilkPccLb!$B11))))</f>
        <v>140.35768605443963</v>
      </c>
      <c r="U11" s="48">
        <f>IF(Fluidmilk!U11=0,0,IF(FluidmilkPccLb!$B11=0,0,IF(Fluidmilk!U11="NA","NA",IF(Fluidmilk!U11="*","*",Fluidmilk!U11/FluidmilkPccLb!$B11))))</f>
        <v>296.57523469869409</v>
      </c>
    </row>
    <row r="12" spans="1:30" ht="12" customHeight="1" x14ac:dyDescent="0.2">
      <c r="A12" s="47">
        <v>1913</v>
      </c>
      <c r="B12" s="66">
        <v>97.224999999999994</v>
      </c>
      <c r="C12" s="48">
        <f>IF(Fluidmilk!C12=0,0,IF(FluidmilkPccLb!$B12=0,0,IF(Fluidmilk!C12="NA","NA",IF(Fluidmilk!C12="*","*",Fluidmilk!C12/FluidmilkPccLb!$B12))))</f>
        <v>100.09771149395732</v>
      </c>
      <c r="D12" s="48">
        <f>IF(Fluidmilk!D12=0,0,IF(FluidmilkPccLb!$B12=0,0,IF(Fluidmilk!D12="NA","NA",IF(Fluidmilk!D12="*","*",Fluidmilk!D12/FluidmilkPccLb!$B12))))</f>
        <v>125.73926459244022</v>
      </c>
      <c r="E12" s="48">
        <f>IF(Fluidmilk!E12=0,0,IF(FluidmilkPccLb!$B12=0,0,IF(Fluidmilk!E12="NA","NA",IF(Fluidmilk!E12="*","*",Fluidmilk!E12/FluidmilkPccLb!$B12))))</f>
        <v>225.83697608639756</v>
      </c>
      <c r="F12" s="48">
        <f>IF(Fluidmilk!F12=0,0,IF(FluidmilkPccLb!$B12=0,0,IF(Fluidmilk!F12="NA","NA",IF(Fluidmilk!F12="*","*",Fluidmilk!F12/FluidmilkPccLb!$B12))))</f>
        <v>1.5119568012342506</v>
      </c>
      <c r="G12" s="48">
        <f>IF(Fluidmilk!G12=0,0,IF(FluidmilkPccLb!$B12=0,0,IF(Fluidmilk!G12="NA","NA",IF(Fluidmilk!G12="*","*",Fluidmilk!G12/FluidmilkPccLb!$B12))))</f>
        <v>227.3489328876318</v>
      </c>
      <c r="H12" s="48" t="str">
        <f>IF(Fluidmilk!H12=0,0,IF(FluidmilkPccLb!$B12=0,0,IF(Fluidmilk!H12="NA","NA",IF(Fluidmilk!H12="*","*",Fluidmilk!H12/FluidmilkPccLb!$B12))))</f>
        <v>NA</v>
      </c>
      <c r="I12" s="48" t="str">
        <f>IF(Fluidmilk!I12=0,0,IF(FluidmilkPccLb!$B12=0,0,IF(Fluidmilk!I12="NA","NA",IF(Fluidmilk!I12="*","*",Fluidmilk!I12/FluidmilkPccLb!$B12))))</f>
        <v>NA</v>
      </c>
      <c r="J12" s="48" t="str">
        <f>IF(Fluidmilk!J12=0,0,IF(FluidmilkPccLb!$B12=0,0,IF(Fluidmilk!J12="NA","NA",IF(Fluidmilk!J12="*","*",Fluidmilk!J12/FluidmilkPccLb!$B12))))</f>
        <v>NA</v>
      </c>
      <c r="K12" s="48">
        <f>IF(Fluidmilk!K12=0,0,IF(FluidmilkPccLb!$B12=0,0,IF(Fluidmilk!K12="NA","NA",IF(Fluidmilk!K12="*","*",Fluidmilk!K12/FluidmilkPccLb!$B12))))</f>
        <v>1.0285420416559528</v>
      </c>
      <c r="L12" s="48">
        <f>IF(Fluidmilk!L12=0,0,IF(FluidmilkPccLb!$B12=0,0,IF(Fluidmilk!L12="NA","NA",IF(Fluidmilk!L12="*","*",Fluidmilk!L12/FluidmilkPccLb!$B12))))</f>
        <v>1.0285420416559528</v>
      </c>
      <c r="M12" s="48">
        <f>IF(Fluidmilk!M12=0,0,IF(FluidmilkPccLb!$B12=0,0,IF(Fluidmilk!M12="NA","NA",IF(Fluidmilk!M12="*","*",Fluidmilk!M12/FluidmilkPccLb!$B12))))</f>
        <v>2.5713551041398817</v>
      </c>
      <c r="N12" s="48">
        <f>IF(Fluidmilk!N12=0,0,IF(FluidmilkPccLb!$B12=0,0,IF(Fluidmilk!N12="NA","NA",IF(Fluidmilk!N12="*","*",Fluidmilk!N12/FluidmilkPccLb!$B12))))</f>
        <v>1.326819233736179</v>
      </c>
      <c r="O12" s="48">
        <f>IF(Fluidmilk!O12=0,0,IF(FluidmilkPccLb!$B12=0,0,IF(Fluidmilk!O12="NA","NA",IF(Fluidmilk!O12="*","*",Fluidmilk!O12/FluidmilkPccLb!$B12))))</f>
        <v>52.887631781949089</v>
      </c>
      <c r="P12" s="48">
        <f>IF(Fluidmilk!P12=0,0,IF(FluidmilkPccLb!$B12=0,0,IF(Fluidmilk!P12="NA","NA",IF(Fluidmilk!P12="*","*",Fluidmilk!P12/FluidmilkPccLb!$B12))))</f>
        <v>57.814348161481107</v>
      </c>
      <c r="Q12" s="48" t="str">
        <f>IF(Fluidmilk!Q12=0,0,IF(FluidmilkPccLb!$B12=0,0,IF(Fluidmilk!Q12="NA","NA",IF(Fluidmilk!Q12="*","*",Fluidmilk!Q12/FluidmilkPccLb!$B12))))</f>
        <v>*</v>
      </c>
      <c r="R12" s="48" t="str">
        <f>IF(Fluidmilk!R12=0,0,IF(FluidmilkPccLb!$B12=0,0,IF(Fluidmilk!R12="NA","NA",IF(Fluidmilk!R12="*","*",Fluidmilk!R12/FluidmilkPccLb!$B12))))</f>
        <v>NA</v>
      </c>
      <c r="S12" s="48" t="str">
        <f>IF(Fluidmilk!S12=0,0,IF(FluidmilkPccLb!$B12=0,0,IF(Fluidmilk!S12="NA","NA",IF(Fluidmilk!S12="*","*",Fluidmilk!S12/FluidmilkPccLb!$B12))))</f>
        <v>NA</v>
      </c>
      <c r="T12" s="48">
        <f>IF(Fluidmilk!T12=0,0,IF(FluidmilkPccLb!$B12=0,0,IF(Fluidmilk!T12="NA","NA",IF(Fluidmilk!T12="*","*",Fluidmilk!T12/FluidmilkPccLb!$B12))))</f>
        <v>132.17793777320648</v>
      </c>
      <c r="U12" s="48">
        <f>IF(Fluidmilk!U12=0,0,IF(FluidmilkPccLb!$B12=0,0,IF(Fluidmilk!U12="NA","NA",IF(Fluidmilk!U12="*","*",Fluidmilk!U12/FluidmilkPccLb!$B12))))</f>
        <v>285.16328104911292</v>
      </c>
    </row>
    <row r="13" spans="1:30" ht="12" customHeight="1" x14ac:dyDescent="0.2">
      <c r="A13" s="47">
        <v>1914</v>
      </c>
      <c r="B13" s="66">
        <v>99.111000000000004</v>
      </c>
      <c r="C13" s="48">
        <f>IF(Fluidmilk!C13=0,0,IF(FluidmilkPccLb!$B13=0,0,IF(Fluidmilk!C13="NA","NA",IF(Fluidmilk!C13="*","*",Fluidmilk!C13/FluidmilkPccLb!$B13))))</f>
        <v>100.39248922924801</v>
      </c>
      <c r="D13" s="48">
        <f>IF(Fluidmilk!D13=0,0,IF(FluidmilkPccLb!$B13=0,0,IF(Fluidmilk!D13="NA","NA",IF(Fluidmilk!D13="*","*",Fluidmilk!D13/FluidmilkPccLb!$B13))))</f>
        <v>110.65371149519225</v>
      </c>
      <c r="E13" s="48">
        <f>IF(Fluidmilk!E13=0,0,IF(FluidmilkPccLb!$B13=0,0,IF(Fluidmilk!E13="NA","NA",IF(Fluidmilk!E13="*","*",Fluidmilk!E13/FluidmilkPccLb!$B13))))</f>
        <v>211.04620072444027</v>
      </c>
      <c r="F13" s="48">
        <f>IF(Fluidmilk!F13=0,0,IF(FluidmilkPccLb!$B13=0,0,IF(Fluidmilk!F13="NA","NA",IF(Fluidmilk!F13="*","*",Fluidmilk!F13/FluidmilkPccLb!$B13))))</f>
        <v>1.331840058116657</v>
      </c>
      <c r="G13" s="48">
        <f>IF(Fluidmilk!G13=0,0,IF(FluidmilkPccLb!$B13=0,0,IF(Fluidmilk!G13="NA","NA",IF(Fluidmilk!G13="*","*",Fluidmilk!G13/FluidmilkPccLb!$B13))))</f>
        <v>212.37804078255692</v>
      </c>
      <c r="H13" s="48" t="str">
        <f>IF(Fluidmilk!H13=0,0,IF(FluidmilkPccLb!$B13=0,0,IF(Fluidmilk!H13="NA","NA",IF(Fluidmilk!H13="*","*",Fluidmilk!H13/FluidmilkPccLb!$B13))))</f>
        <v>NA</v>
      </c>
      <c r="I13" s="48" t="str">
        <f>IF(Fluidmilk!I13=0,0,IF(FluidmilkPccLb!$B13=0,0,IF(Fluidmilk!I13="NA","NA",IF(Fluidmilk!I13="*","*",Fluidmilk!I13/FluidmilkPccLb!$B13))))</f>
        <v>NA</v>
      </c>
      <c r="J13" s="48" t="str">
        <f>IF(Fluidmilk!J13=0,0,IF(FluidmilkPccLb!$B13=0,0,IF(Fluidmilk!J13="NA","NA",IF(Fluidmilk!J13="*","*",Fluidmilk!J13/FluidmilkPccLb!$B13))))</f>
        <v>NA</v>
      </c>
      <c r="K13" s="48">
        <f>IF(Fluidmilk!K13=0,0,IF(FluidmilkPccLb!$B13=0,0,IF(Fluidmilk!K13="NA","NA",IF(Fluidmilk!K13="*","*",Fluidmilk!K13/FluidmilkPccLb!$B13))))</f>
        <v>0.90807276689772065</v>
      </c>
      <c r="L13" s="48">
        <f>IF(Fluidmilk!L13=0,0,IF(FluidmilkPccLb!$B13=0,0,IF(Fluidmilk!L13="NA","NA",IF(Fluidmilk!L13="*","*",Fluidmilk!L13/FluidmilkPccLb!$B13))))</f>
        <v>0.90807276689772065</v>
      </c>
      <c r="M13" s="48">
        <f>IF(Fluidmilk!M13=0,0,IF(FluidmilkPccLb!$B13=0,0,IF(Fluidmilk!M13="NA","NA",IF(Fluidmilk!M13="*","*",Fluidmilk!M13/FluidmilkPccLb!$B13))))</f>
        <v>2.260092219834327</v>
      </c>
      <c r="N13" s="48">
        <f>IF(Fluidmilk!N13=0,0,IF(FluidmilkPccLb!$B13=0,0,IF(Fluidmilk!N13="NA","NA",IF(Fluidmilk!N13="*","*",Fluidmilk!N13/FluidmilkPccLb!$B13))))</f>
        <v>1.1603152021470875</v>
      </c>
      <c r="O13" s="48">
        <f>IF(Fluidmilk!O13=0,0,IF(FluidmilkPccLb!$B13=0,0,IF(Fluidmilk!O13="NA","NA",IF(Fluidmilk!O13="*","*",Fluidmilk!O13/FluidmilkPccLb!$B13))))</f>
        <v>51.346470119361115</v>
      </c>
      <c r="P13" s="48">
        <f>IF(Fluidmilk!P13=0,0,IF(FluidmilkPccLb!$B13=0,0,IF(Fluidmilk!P13="NA","NA",IF(Fluidmilk!P13="*","*",Fluidmilk!P13/FluidmilkPccLb!$B13))))</f>
        <v>55.674950308240255</v>
      </c>
      <c r="Q13" s="48" t="str">
        <f>IF(Fluidmilk!Q13=0,0,IF(FluidmilkPccLb!$B13=0,0,IF(Fluidmilk!Q13="NA","NA",IF(Fluidmilk!Q13="*","*",Fluidmilk!Q13/FluidmilkPccLb!$B13))))</f>
        <v>*</v>
      </c>
      <c r="R13" s="48" t="str">
        <f>IF(Fluidmilk!R13=0,0,IF(FluidmilkPccLb!$B13=0,0,IF(Fluidmilk!R13="NA","NA",IF(Fluidmilk!R13="*","*",Fluidmilk!R13/FluidmilkPccLb!$B13))))</f>
        <v>NA</v>
      </c>
      <c r="S13" s="48" t="str">
        <f>IF(Fluidmilk!S13=0,0,IF(FluidmilkPccLb!$B13=0,0,IF(Fluidmilk!S13="NA","NA",IF(Fluidmilk!S13="*","*",Fluidmilk!S13/FluidmilkPccLb!$B13))))</f>
        <v>NA</v>
      </c>
      <c r="T13" s="48">
        <f>IF(Fluidmilk!T13=0,0,IF(FluidmilkPccLb!$B13=0,0,IF(Fluidmilk!T13="NA","NA",IF(Fluidmilk!T13="*","*",Fluidmilk!T13/FluidmilkPccLb!$B13))))</f>
        <v>116.31403174218805</v>
      </c>
      <c r="U13" s="48">
        <f>IF(Fluidmilk!U13=0,0,IF(FluidmilkPccLb!$B13=0,0,IF(Fluidmilk!U13="NA","NA",IF(Fluidmilk!U13="*","*",Fluidmilk!U13/FluidmilkPccLb!$B13))))</f>
        <v>268.05299109079715</v>
      </c>
    </row>
    <row r="14" spans="1:30" ht="12" customHeight="1" x14ac:dyDescent="0.2">
      <c r="A14" s="47">
        <v>1915</v>
      </c>
      <c r="B14" s="66">
        <v>100.54600000000001</v>
      </c>
      <c r="C14" s="48">
        <f>IF(Fluidmilk!C14=0,0,IF(FluidmilkPccLb!$B14=0,0,IF(Fluidmilk!C14="NA","NA",IF(Fluidmilk!C14="*","*",Fluidmilk!C14/FluidmilkPccLb!$B14))))</f>
        <v>96.38374475364509</v>
      </c>
      <c r="D14" s="48">
        <f>IF(Fluidmilk!D14=0,0,IF(FluidmilkPccLb!$B14=0,0,IF(Fluidmilk!D14="NA","NA",IF(Fluidmilk!D14="*","*",Fluidmilk!D14/FluidmilkPccLb!$B14))))</f>
        <v>98.33310126708173</v>
      </c>
      <c r="E14" s="48">
        <f>IF(Fluidmilk!E14=0,0,IF(FluidmilkPccLb!$B14=0,0,IF(Fluidmilk!E14="NA","NA",IF(Fluidmilk!E14="*","*",Fluidmilk!E14/FluidmilkPccLb!$B14))))</f>
        <v>194.71684602072682</v>
      </c>
      <c r="F14" s="48">
        <f>IF(Fluidmilk!F14=0,0,IF(FluidmilkPccLb!$B14=0,0,IF(Fluidmilk!F14="NA","NA",IF(Fluidmilk!F14="*","*",Fluidmilk!F14/FluidmilkPccLb!$B14))))</f>
        <v>1.1835378831579575</v>
      </c>
      <c r="G14" s="48">
        <f>IF(Fluidmilk!G14=0,0,IF(FluidmilkPccLb!$B14=0,0,IF(Fluidmilk!G14="NA","NA",IF(Fluidmilk!G14="*","*",Fluidmilk!G14/FluidmilkPccLb!$B14))))</f>
        <v>195.90038390388477</v>
      </c>
      <c r="H14" s="48" t="str">
        <f>IF(Fluidmilk!H14=0,0,IF(FluidmilkPccLb!$B14=0,0,IF(Fluidmilk!H14="NA","NA",IF(Fluidmilk!H14="*","*",Fluidmilk!H14/FluidmilkPccLb!$B14))))</f>
        <v>NA</v>
      </c>
      <c r="I14" s="48" t="str">
        <f>IF(Fluidmilk!I14=0,0,IF(FluidmilkPccLb!$B14=0,0,IF(Fluidmilk!I14="NA","NA",IF(Fluidmilk!I14="*","*",Fluidmilk!I14/FluidmilkPccLb!$B14))))</f>
        <v>NA</v>
      </c>
      <c r="J14" s="48" t="str">
        <f>IF(Fluidmilk!J14=0,0,IF(FluidmilkPccLb!$B14=0,0,IF(Fluidmilk!J14="NA","NA",IF(Fluidmilk!J14="*","*",Fluidmilk!J14/FluidmilkPccLb!$B14))))</f>
        <v>NA</v>
      </c>
      <c r="K14" s="48">
        <f>IF(Fluidmilk!K14=0,0,IF(FluidmilkPccLb!$B14=0,0,IF(Fluidmilk!K14="NA","NA",IF(Fluidmilk!K14="*","*",Fluidmilk!K14/FluidmilkPccLb!$B14))))</f>
        <v>0.80560141626718118</v>
      </c>
      <c r="L14" s="48">
        <f>IF(Fluidmilk!L14=0,0,IF(FluidmilkPccLb!$B14=0,0,IF(Fluidmilk!L14="NA","NA",IF(Fluidmilk!L14="*","*",Fluidmilk!L14/FluidmilkPccLb!$B14))))</f>
        <v>0.80560141626718118</v>
      </c>
      <c r="M14" s="48">
        <f>IF(Fluidmilk!M14=0,0,IF(FluidmilkPccLb!$B14=0,0,IF(Fluidmilk!M14="NA","NA",IF(Fluidmilk!M14="*","*",Fluidmilk!M14/FluidmilkPccLb!$B14))))</f>
        <v>2.0090306924193899</v>
      </c>
      <c r="N14" s="48">
        <f>IF(Fluidmilk!N14=0,0,IF(FluidmilkPccLb!$B14=0,0,IF(Fluidmilk!N14="NA","NA",IF(Fluidmilk!N14="*","*",Fluidmilk!N14/FluidmilkPccLb!$B14))))</f>
        <v>1.034352435701072</v>
      </c>
      <c r="O14" s="48">
        <f>IF(Fluidmilk!O14=0,0,IF(FluidmilkPccLb!$B14=0,0,IF(Fluidmilk!O14="NA","NA",IF(Fluidmilk!O14="*","*",Fluidmilk!O14/FluidmilkPccLb!$B14))))</f>
        <v>50.255604399976129</v>
      </c>
      <c r="P14" s="48">
        <f>IF(Fluidmilk!P14=0,0,IF(FluidmilkPccLb!$B14=0,0,IF(Fluidmilk!P14="NA","NA",IF(Fluidmilk!P14="*","*",Fluidmilk!P14/FluidmilkPccLb!$B14))))</f>
        <v>54.104588944363769</v>
      </c>
      <c r="Q14" s="48" t="str">
        <f>IF(Fluidmilk!Q14=0,0,IF(FluidmilkPccLb!$B14=0,0,IF(Fluidmilk!Q14="NA","NA",IF(Fluidmilk!Q14="*","*",Fluidmilk!Q14/FluidmilkPccLb!$B14))))</f>
        <v>*</v>
      </c>
      <c r="R14" s="48" t="str">
        <f>IF(Fluidmilk!R14=0,0,IF(FluidmilkPccLb!$B14=0,0,IF(Fluidmilk!R14="NA","NA",IF(Fluidmilk!R14="*","*",Fluidmilk!R14/FluidmilkPccLb!$B14))))</f>
        <v>NA</v>
      </c>
      <c r="S14" s="48" t="str">
        <f>IF(Fluidmilk!S14=0,0,IF(FluidmilkPccLb!$B14=0,0,IF(Fluidmilk!S14="NA","NA",IF(Fluidmilk!S14="*","*",Fluidmilk!S14/FluidmilkPccLb!$B14))))</f>
        <v>NA</v>
      </c>
      <c r="T14" s="48">
        <f>IF(Fluidmilk!T14=0,0,IF(FluidmilkPccLb!$B14=0,0,IF(Fluidmilk!T14="NA","NA",IF(Fluidmilk!T14="*","*",Fluidmilk!T14/FluidmilkPccLb!$B14))))</f>
        <v>103.36562369462733</v>
      </c>
      <c r="U14" s="48">
        <f>IF(Fluidmilk!U14=0,0,IF(FluidmilkPccLb!$B14=0,0,IF(Fluidmilk!U14="NA","NA",IF(Fluidmilk!U14="*","*",Fluidmilk!U14/FluidmilkPccLb!$B14))))</f>
        <v>250.00497284824854</v>
      </c>
    </row>
    <row r="15" spans="1:30" ht="12" customHeight="1" x14ac:dyDescent="0.2">
      <c r="A15" s="45">
        <v>1916</v>
      </c>
      <c r="B15" s="65">
        <v>101.961</v>
      </c>
      <c r="C15" s="46">
        <f>IF(Fluidmilk!C15=0,0,IF(FluidmilkPccLb!$B15=0,0,IF(Fluidmilk!C15="NA","NA",IF(Fluidmilk!C15="*","*",Fluidmilk!C15/FluidmilkPccLb!$B15))))</f>
        <v>94.281146712958872</v>
      </c>
      <c r="D15" s="46">
        <f>IF(Fluidmilk!D15=0,0,IF(FluidmilkPccLb!$B15=0,0,IF(Fluidmilk!D15="NA","NA",IF(Fluidmilk!D15="*","*",Fluidmilk!D15/FluidmilkPccLb!$B15))))</f>
        <v>92.770765292611884</v>
      </c>
      <c r="E15" s="46">
        <f>IF(Fluidmilk!E15=0,0,IF(FluidmilkPccLb!$B15=0,0,IF(Fluidmilk!E15="NA","NA",IF(Fluidmilk!E15="*","*",Fluidmilk!E15/FluidmilkPccLb!$B15))))</f>
        <v>187.05191200557076</v>
      </c>
      <c r="F15" s="46">
        <f>IF(Fluidmilk!F15=0,0,IF(FluidmilkPccLb!$B15=0,0,IF(Fluidmilk!F15="NA","NA",IF(Fluidmilk!F15="*","*",Fluidmilk!F15/FluidmilkPccLb!$B15))))</f>
        <v>1.1573052441619835</v>
      </c>
      <c r="G15" s="46">
        <f>IF(Fluidmilk!G15=0,0,IF(FluidmilkPccLb!$B15=0,0,IF(Fluidmilk!G15="NA","NA",IF(Fluidmilk!G15="*","*",Fluidmilk!G15/FluidmilkPccLb!$B15))))</f>
        <v>188.20921724973275</v>
      </c>
      <c r="H15" s="46" t="str">
        <f>IF(Fluidmilk!H15=0,0,IF(FluidmilkPccLb!$B15=0,0,IF(Fluidmilk!H15="NA","NA",IF(Fluidmilk!H15="*","*",Fluidmilk!H15/FluidmilkPccLb!$B15))))</f>
        <v>NA</v>
      </c>
      <c r="I15" s="46" t="str">
        <f>IF(Fluidmilk!I15=0,0,IF(FluidmilkPccLb!$B15=0,0,IF(Fluidmilk!I15="NA","NA",IF(Fluidmilk!I15="*","*",Fluidmilk!I15/FluidmilkPccLb!$B15))))</f>
        <v>NA</v>
      </c>
      <c r="J15" s="46" t="str">
        <f>IF(Fluidmilk!J15=0,0,IF(FluidmilkPccLb!$B15=0,0,IF(Fluidmilk!J15="NA","NA",IF(Fluidmilk!J15="*","*",Fluidmilk!J15/FluidmilkPccLb!$B15))))</f>
        <v>NA</v>
      </c>
      <c r="K15" s="46">
        <f>IF(Fluidmilk!K15=0,0,IF(FluidmilkPccLb!$B15=0,0,IF(Fluidmilk!K15="NA","NA",IF(Fluidmilk!K15="*","*",Fluidmilk!K15/FluidmilkPccLb!$B15))))</f>
        <v>0.79442139641627685</v>
      </c>
      <c r="L15" s="46">
        <f>IF(Fluidmilk!L15=0,0,IF(FluidmilkPccLb!$B15=0,0,IF(Fluidmilk!L15="NA","NA",IF(Fluidmilk!L15="*","*",Fluidmilk!L15/FluidmilkPccLb!$B15))))</f>
        <v>0.79442139641627685</v>
      </c>
      <c r="M15" s="46">
        <f>IF(Fluidmilk!M15=0,0,IF(FluidmilkPccLb!$B15=0,0,IF(Fluidmilk!M15="NA","NA",IF(Fluidmilk!M15="*","*",Fluidmilk!M15/FluidmilkPccLb!$B15))))</f>
        <v>1.8438422534106178</v>
      </c>
      <c r="N15" s="46">
        <f>IF(Fluidmilk!N15=0,0,IF(FluidmilkPccLb!$B15=0,0,IF(Fluidmilk!N15="NA","NA",IF(Fluidmilk!N15="*","*",Fluidmilk!N15/FluidmilkPccLb!$B15))))</f>
        <v>0.97095948450878278</v>
      </c>
      <c r="O15" s="46">
        <f>IF(Fluidmilk!O15=0,0,IF(FluidmilkPccLb!$B15=0,0,IF(Fluidmilk!O15="NA","NA",IF(Fluidmilk!O15="*","*",Fluidmilk!O15/FluidmilkPccLb!$B15))))</f>
        <v>48.97951177410971</v>
      </c>
      <c r="P15" s="46">
        <f>IF(Fluidmilk!P15=0,0,IF(FluidmilkPccLb!$B15=0,0,IF(Fluidmilk!P15="NA","NA",IF(Fluidmilk!P15="*","*",Fluidmilk!P15/FluidmilkPccLb!$B15))))</f>
        <v>52.588734908445389</v>
      </c>
      <c r="Q15" s="46" t="str">
        <f>IF(Fluidmilk!Q15=0,0,IF(FluidmilkPccLb!$B15=0,0,IF(Fluidmilk!Q15="NA","NA",IF(Fluidmilk!Q15="*","*",Fluidmilk!Q15/FluidmilkPccLb!$B15))))</f>
        <v>*</v>
      </c>
      <c r="R15" s="46" t="str">
        <f>IF(Fluidmilk!R15=0,0,IF(FluidmilkPccLb!$B15=0,0,IF(Fluidmilk!R15="NA","NA",IF(Fluidmilk!R15="*","*",Fluidmilk!R15/FluidmilkPccLb!$B15))))</f>
        <v>NA</v>
      </c>
      <c r="S15" s="46" t="str">
        <f>IF(Fluidmilk!S15=0,0,IF(FluidmilkPccLb!$B15=0,0,IF(Fluidmilk!S15="NA","NA",IF(Fluidmilk!S15="*","*",Fluidmilk!S15/FluidmilkPccLb!$B15))))</f>
        <v>NA</v>
      </c>
      <c r="T15" s="46">
        <f>IF(Fluidmilk!T15=0,0,IF(FluidmilkPccLb!$B15=0,0,IF(Fluidmilk!T15="NA","NA",IF(Fluidmilk!T15="*","*",Fluidmilk!T15/FluidmilkPccLb!$B15))))</f>
        <v>97.537293671109538</v>
      </c>
      <c r="U15" s="46">
        <f>IF(Fluidmilk!U15=0,0,IF(FluidmilkPccLb!$B15=0,0,IF(Fluidmilk!U15="NA","NA",IF(Fluidmilk!U15="*","*",Fluidmilk!U15/FluidmilkPccLb!$B15))))</f>
        <v>240.79795215817813</v>
      </c>
    </row>
    <row r="16" spans="1:30" ht="12" customHeight="1" x14ac:dyDescent="0.2">
      <c r="A16" s="45">
        <v>1917</v>
      </c>
      <c r="B16" s="65">
        <v>103.268</v>
      </c>
      <c r="C16" s="46">
        <f>IF(Fluidmilk!C16=0,0,IF(FluidmilkPccLb!$B16=0,0,IF(Fluidmilk!C16="NA","NA",IF(Fluidmilk!C16="*","*",Fluidmilk!C16/FluidmilkPccLb!$B16))))</f>
        <v>92.129217182476665</v>
      </c>
      <c r="D16" s="46">
        <f>IF(Fluidmilk!D16=0,0,IF(FluidmilkPccLb!$B16=0,0,IF(Fluidmilk!D16="NA","NA",IF(Fluidmilk!D16="*","*",Fluidmilk!D16/FluidmilkPccLb!$B16))))</f>
        <v>110.22775690436534</v>
      </c>
      <c r="E16" s="46">
        <f>IF(Fluidmilk!E16=0,0,IF(FluidmilkPccLb!$B16=0,0,IF(Fluidmilk!E16="NA","NA",IF(Fluidmilk!E16="*","*",Fluidmilk!E16/FluidmilkPccLb!$B16))))</f>
        <v>202.356974086842</v>
      </c>
      <c r="F16" s="46">
        <f>IF(Fluidmilk!F16=0,0,IF(FluidmilkPccLb!$B16=0,0,IF(Fluidmilk!F16="NA","NA",IF(Fluidmilk!F16="*","*",Fluidmilk!F16/FluidmilkPccLb!$B16))))</f>
        <v>1.3750629430220398</v>
      </c>
      <c r="G16" s="46">
        <f>IF(Fluidmilk!G16=0,0,IF(FluidmilkPccLb!$B16=0,0,IF(Fluidmilk!G16="NA","NA",IF(Fluidmilk!G16="*","*",Fluidmilk!G16/FluidmilkPccLb!$B16))))</f>
        <v>203.73203702986405</v>
      </c>
      <c r="H16" s="46" t="str">
        <f>IF(Fluidmilk!H16=0,0,IF(FluidmilkPccLb!$B16=0,0,IF(Fluidmilk!H16="NA","NA",IF(Fluidmilk!H16="*","*",Fluidmilk!H16/FluidmilkPccLb!$B16))))</f>
        <v>NA</v>
      </c>
      <c r="I16" s="46" t="str">
        <f>IF(Fluidmilk!I16=0,0,IF(FluidmilkPccLb!$B16=0,0,IF(Fluidmilk!I16="NA","NA",IF(Fluidmilk!I16="*","*",Fluidmilk!I16/FluidmilkPccLb!$B16))))</f>
        <v>NA</v>
      </c>
      <c r="J16" s="46" t="str">
        <f>IF(Fluidmilk!J16=0,0,IF(FluidmilkPccLb!$B16=0,0,IF(Fluidmilk!J16="NA","NA",IF(Fluidmilk!J16="*","*",Fluidmilk!J16/FluidmilkPccLb!$B16))))</f>
        <v>NA</v>
      </c>
      <c r="K16" s="46">
        <f>IF(Fluidmilk!K16=0,0,IF(FluidmilkPccLb!$B16=0,0,IF(Fluidmilk!K16="NA","NA",IF(Fluidmilk!K16="*","*",Fluidmilk!K16/FluidmilkPccLb!$B16))))</f>
        <v>0.94898710152225274</v>
      </c>
      <c r="L16" s="46">
        <f>IF(Fluidmilk!L16=0,0,IF(FluidmilkPccLb!$B16=0,0,IF(Fluidmilk!L16="NA","NA",IF(Fluidmilk!L16="*","*",Fluidmilk!L16/FluidmilkPccLb!$B16))))</f>
        <v>0.94898710152225274</v>
      </c>
      <c r="M16" s="46">
        <f>IF(Fluidmilk!M16=0,0,IF(FluidmilkPccLb!$B16=0,0,IF(Fluidmilk!M16="NA","NA",IF(Fluidmilk!M16="*","*",Fluidmilk!M16/FluidmilkPccLb!$B16))))</f>
        <v>2.1884804586125419</v>
      </c>
      <c r="N16" s="46">
        <f>IF(Fluidmilk!N16=0,0,IF(FluidmilkPccLb!$B16=0,0,IF(Fluidmilk!N16="NA","NA",IF(Fluidmilk!N16="*","*",Fluidmilk!N16/FluidmilkPccLb!$B16))))</f>
        <v>1.1232908548630747</v>
      </c>
      <c r="O16" s="46">
        <f>IF(Fluidmilk!O16=0,0,IF(FluidmilkPccLb!$B16=0,0,IF(Fluidmilk!O16="NA","NA",IF(Fluidmilk!O16="*","*",Fluidmilk!O16/FluidmilkPccLb!$B16))))</f>
        <v>48.030367587248712</v>
      </c>
      <c r="P16" s="46">
        <f>IF(Fluidmilk!P16=0,0,IF(FluidmilkPccLb!$B16=0,0,IF(Fluidmilk!P16="NA","NA",IF(Fluidmilk!P16="*","*",Fluidmilk!P16/FluidmilkPccLb!$B16))))</f>
        <v>52.291126002246578</v>
      </c>
      <c r="Q16" s="46" t="str">
        <f>IF(Fluidmilk!Q16=0,0,IF(FluidmilkPccLb!$B16=0,0,IF(Fluidmilk!Q16="NA","NA",IF(Fluidmilk!Q16="*","*",Fluidmilk!Q16/FluidmilkPccLb!$B16))))</f>
        <v>*</v>
      </c>
      <c r="R16" s="46" t="str">
        <f>IF(Fluidmilk!R16=0,0,IF(FluidmilkPccLb!$B16=0,0,IF(Fluidmilk!R16="NA","NA",IF(Fluidmilk!R16="*","*",Fluidmilk!R16/FluidmilkPccLb!$B16))))</f>
        <v>NA</v>
      </c>
      <c r="S16" s="46" t="str">
        <f>IF(Fluidmilk!S16=0,0,IF(FluidmilkPccLb!$B16=0,0,IF(Fluidmilk!S16="NA","NA",IF(Fluidmilk!S16="*","*",Fluidmilk!S16/FluidmilkPccLb!$B16))))</f>
        <v>NA</v>
      </c>
      <c r="T16" s="46">
        <f>IF(Fluidmilk!T16=0,0,IF(FluidmilkPccLb!$B16=0,0,IF(Fluidmilk!T16="NA","NA",IF(Fluidmilk!T16="*","*",Fluidmilk!T16/FluidmilkPccLb!$B16))))</f>
        <v>115.86357826238525</v>
      </c>
      <c r="U16" s="46">
        <f>IF(Fluidmilk!U16=0,0,IF(FluidmilkPccLb!$B16=0,0,IF(Fluidmilk!U16="NA","NA",IF(Fluidmilk!U16="*","*",Fluidmilk!U16/FluidmilkPccLb!$B16))))</f>
        <v>256.02316303211063</v>
      </c>
    </row>
    <row r="17" spans="1:21" ht="12" customHeight="1" x14ac:dyDescent="0.2">
      <c r="A17" s="45">
        <v>1918</v>
      </c>
      <c r="B17" s="65">
        <v>103.208</v>
      </c>
      <c r="C17" s="46">
        <f>IF(Fluidmilk!C17=0,0,IF(FluidmilkPccLb!$B17=0,0,IF(Fluidmilk!C17="NA","NA",IF(Fluidmilk!C17="*","*",Fluidmilk!C17/FluidmilkPccLb!$B17))))</f>
        <v>90.777846678552052</v>
      </c>
      <c r="D17" s="46">
        <f>IF(Fluidmilk!D17=0,0,IF(FluidmilkPccLb!$B17=0,0,IF(Fluidmilk!D17="NA","NA",IF(Fluidmilk!D17="*","*",Fluidmilk!D17/FluidmilkPccLb!$B17))))</f>
        <v>147.14944577939696</v>
      </c>
      <c r="E17" s="46">
        <f>IF(Fluidmilk!E17=0,0,IF(FluidmilkPccLb!$B17=0,0,IF(Fluidmilk!E17="NA","NA",IF(Fluidmilk!E17="*","*",Fluidmilk!E17/FluidmilkPccLb!$B17))))</f>
        <v>237.92729245794899</v>
      </c>
      <c r="F17" s="46">
        <f>IF(Fluidmilk!F17=0,0,IF(FluidmilkPccLb!$B17=0,0,IF(Fluidmilk!F17="NA","NA",IF(Fluidmilk!F17="*","*",Fluidmilk!F17/FluidmilkPccLb!$B17))))</f>
        <v>1.8409425625920472</v>
      </c>
      <c r="G17" s="46">
        <f>IF(Fluidmilk!G17=0,0,IF(FluidmilkPccLb!$B17=0,0,IF(Fluidmilk!G17="NA","NA",IF(Fluidmilk!G17="*","*",Fluidmilk!G17/FluidmilkPccLb!$B17))))</f>
        <v>239.76823502054106</v>
      </c>
      <c r="H17" s="46" t="str">
        <f>IF(Fluidmilk!H17=0,0,IF(FluidmilkPccLb!$B17=0,0,IF(Fluidmilk!H17="NA","NA",IF(Fluidmilk!H17="*","*",Fluidmilk!H17/FluidmilkPccLb!$B17))))</f>
        <v>NA</v>
      </c>
      <c r="I17" s="46" t="str">
        <f>IF(Fluidmilk!I17=0,0,IF(FluidmilkPccLb!$B17=0,0,IF(Fluidmilk!I17="NA","NA",IF(Fluidmilk!I17="*","*",Fluidmilk!I17/FluidmilkPccLb!$B17))))</f>
        <v>NA</v>
      </c>
      <c r="J17" s="46" t="str">
        <f>IF(Fluidmilk!J17=0,0,IF(FluidmilkPccLb!$B17=0,0,IF(Fluidmilk!J17="NA","NA",IF(Fluidmilk!J17="*","*",Fluidmilk!J17/FluidmilkPccLb!$B17))))</f>
        <v>NA</v>
      </c>
      <c r="K17" s="46">
        <f>IF(Fluidmilk!K17=0,0,IF(FluidmilkPccLb!$B17=0,0,IF(Fluidmilk!K17="NA","NA",IF(Fluidmilk!K17="*","*",Fluidmilk!K17/FluidmilkPccLb!$B17))))</f>
        <v>1.2692814510503061</v>
      </c>
      <c r="L17" s="46">
        <f>IF(Fluidmilk!L17=0,0,IF(FluidmilkPccLb!$B17=0,0,IF(Fluidmilk!L17="NA","NA",IF(Fluidmilk!L17="*","*",Fluidmilk!L17/FluidmilkPccLb!$B17))))</f>
        <v>1.2692814510503061</v>
      </c>
      <c r="M17" s="46">
        <f>IF(Fluidmilk!M17=0,0,IF(FluidmilkPccLb!$B17=0,0,IF(Fluidmilk!M17="NA","NA",IF(Fluidmilk!M17="*","*",Fluidmilk!M17/FluidmilkPccLb!$B17))))</f>
        <v>2.9164405860010851</v>
      </c>
      <c r="N17" s="46">
        <f>IF(Fluidmilk!N17=0,0,IF(FluidmilkPccLb!$B17=0,0,IF(Fluidmilk!N17="NA","NA",IF(Fluidmilk!N17="*","*",Fluidmilk!N17/FluidmilkPccLb!$B17))))</f>
        <v>1.501821564219828</v>
      </c>
      <c r="O17" s="46">
        <f>IF(Fluidmilk!O17=0,0,IF(FluidmilkPccLb!$B17=0,0,IF(Fluidmilk!O17="NA","NA",IF(Fluidmilk!O17="*","*",Fluidmilk!O17/FluidmilkPccLb!$B17))))</f>
        <v>47.602899000077514</v>
      </c>
      <c r="P17" s="46">
        <f>IF(Fluidmilk!P17=0,0,IF(FluidmilkPccLb!$B17=0,0,IF(Fluidmilk!P17="NA","NA",IF(Fluidmilk!P17="*","*",Fluidmilk!P17/FluidmilkPccLb!$B17))))</f>
        <v>53.290442601348737</v>
      </c>
      <c r="Q17" s="46" t="str">
        <f>IF(Fluidmilk!Q17=0,0,IF(FluidmilkPccLb!$B17=0,0,IF(Fluidmilk!Q17="NA","NA",IF(Fluidmilk!Q17="*","*",Fluidmilk!Q17/FluidmilkPccLb!$B17))))</f>
        <v>*</v>
      </c>
      <c r="R17" s="46" t="str">
        <f>IF(Fluidmilk!R17=0,0,IF(FluidmilkPccLb!$B17=0,0,IF(Fluidmilk!R17="NA","NA",IF(Fluidmilk!R17="*","*",Fluidmilk!R17/FluidmilkPccLb!$B17))))</f>
        <v>NA</v>
      </c>
      <c r="S17" s="46" t="str">
        <f>IF(Fluidmilk!S17=0,0,IF(FluidmilkPccLb!$B17=0,0,IF(Fluidmilk!S17="NA","NA",IF(Fluidmilk!S17="*","*",Fluidmilk!S17/FluidmilkPccLb!$B17))))</f>
        <v>NA</v>
      </c>
      <c r="T17" s="46">
        <f>IF(Fluidmilk!T17=0,0,IF(FluidmilkPccLb!$B17=0,0,IF(Fluidmilk!T17="NA","NA",IF(Fluidmilk!T17="*","*",Fluidmilk!T17/FluidmilkPccLb!$B17))))</f>
        <v>154.67793194326021</v>
      </c>
      <c r="U17" s="46">
        <f>IF(Fluidmilk!U17=0,0,IF(FluidmilkPccLb!$B17=0,0,IF(Fluidmilk!U17="NA","NA",IF(Fluidmilk!U17="*","*",Fluidmilk!U17/FluidmilkPccLb!$B17))))</f>
        <v>293.05867762188979</v>
      </c>
    </row>
    <row r="18" spans="1:21" ht="12" customHeight="1" x14ac:dyDescent="0.2">
      <c r="A18" s="45">
        <v>1919</v>
      </c>
      <c r="B18" s="65">
        <v>104.514</v>
      </c>
      <c r="C18" s="46">
        <f>IF(Fluidmilk!C18=0,0,IF(FluidmilkPccLb!$B18=0,0,IF(Fluidmilk!C18="NA","NA",IF(Fluidmilk!C18="*","*",Fluidmilk!C18/FluidmilkPccLb!$B18))))</f>
        <v>87.854258759592014</v>
      </c>
      <c r="D18" s="46">
        <f>IF(Fluidmilk!D18=0,0,IF(FluidmilkPccLb!$B18=0,0,IF(Fluidmilk!D18="NA","NA",IF(Fluidmilk!D18="*","*",Fluidmilk!D18/FluidmilkPccLb!$B18))))</f>
        <v>121.18950571215341</v>
      </c>
      <c r="E18" s="46">
        <f>IF(Fluidmilk!E18=0,0,IF(FluidmilkPccLb!$B18=0,0,IF(Fluidmilk!E18="NA","NA",IF(Fluidmilk!E18="*","*",Fluidmilk!E18/FluidmilkPccLb!$B18))))</f>
        <v>209.04376447174542</v>
      </c>
      <c r="F18" s="46">
        <f>IF(Fluidmilk!F18=0,0,IF(FluidmilkPccLb!$B18=0,0,IF(Fluidmilk!F18="NA","NA",IF(Fluidmilk!F18="*","*",Fluidmilk!F18/FluidmilkPccLb!$B18))))</f>
        <v>1.5117591901563427</v>
      </c>
      <c r="G18" s="46">
        <f>IF(Fluidmilk!G18=0,0,IF(FluidmilkPccLb!$B18=0,0,IF(Fluidmilk!G18="NA","NA",IF(Fluidmilk!G18="*","*",Fluidmilk!G18/FluidmilkPccLb!$B18))))</f>
        <v>210.55552366190176</v>
      </c>
      <c r="H18" s="46" t="str">
        <f>IF(Fluidmilk!H18=0,0,IF(FluidmilkPccLb!$B18=0,0,IF(Fluidmilk!H18="NA","NA",IF(Fluidmilk!H18="*","*",Fluidmilk!H18/FluidmilkPccLb!$B18))))</f>
        <v>NA</v>
      </c>
      <c r="I18" s="46" t="str">
        <f>IF(Fluidmilk!I18=0,0,IF(FluidmilkPccLb!$B18=0,0,IF(Fluidmilk!I18="NA","NA",IF(Fluidmilk!I18="*","*",Fluidmilk!I18/FluidmilkPccLb!$B18))))</f>
        <v>NA</v>
      </c>
      <c r="J18" s="46" t="str">
        <f>IF(Fluidmilk!J18=0,0,IF(FluidmilkPccLb!$B18=0,0,IF(Fluidmilk!J18="NA","NA",IF(Fluidmilk!J18="*","*",Fluidmilk!J18/FluidmilkPccLb!$B18))))</f>
        <v>NA</v>
      </c>
      <c r="K18" s="46">
        <f>IF(Fluidmilk!K18=0,0,IF(FluidmilkPccLb!$B18=0,0,IF(Fluidmilk!K18="NA","NA",IF(Fluidmilk!K18="*","*",Fluidmilk!K18/FluidmilkPccLb!$B18))))</f>
        <v>1.042922479285072</v>
      </c>
      <c r="L18" s="46">
        <f>IF(Fluidmilk!L18=0,0,IF(FluidmilkPccLb!$B18=0,0,IF(Fluidmilk!L18="NA","NA",IF(Fluidmilk!L18="*","*",Fluidmilk!L18/FluidmilkPccLb!$B18))))</f>
        <v>1.042922479285072</v>
      </c>
      <c r="M18" s="46">
        <f>IF(Fluidmilk!M18=0,0,IF(FluidmilkPccLb!$B18=0,0,IF(Fluidmilk!M18="NA","NA",IF(Fluidmilk!M18="*","*",Fluidmilk!M18/FluidmilkPccLb!$B18))))</f>
        <v>2.4111602273379642</v>
      </c>
      <c r="N18" s="46">
        <f>IF(Fluidmilk!N18=0,0,IF(FluidmilkPccLb!$B18=0,0,IF(Fluidmilk!N18="NA","NA",IF(Fluidmilk!N18="*","*",Fluidmilk!N18/FluidmilkPccLb!$B18))))</f>
        <v>1.2438524982299022</v>
      </c>
      <c r="O18" s="46">
        <f>IF(Fluidmilk!O18=0,0,IF(FluidmilkPccLb!$B18=0,0,IF(Fluidmilk!O18="NA","NA",IF(Fluidmilk!O18="*","*",Fluidmilk!O18/FluidmilkPccLb!$B18))))</f>
        <v>46.749717741163863</v>
      </c>
      <c r="P18" s="46">
        <f>IF(Fluidmilk!P18=0,0,IF(FluidmilkPccLb!$B18=0,0,IF(Fluidmilk!P18="NA","NA",IF(Fluidmilk!P18="*","*",Fluidmilk!P18/FluidmilkPccLb!$B18))))</f>
        <v>51.447652946016802</v>
      </c>
      <c r="Q18" s="46" t="str">
        <f>IF(Fluidmilk!Q18=0,0,IF(FluidmilkPccLb!$B18=0,0,IF(Fluidmilk!Q18="NA","NA",IF(Fluidmilk!Q18="*","*",Fluidmilk!Q18/FluidmilkPccLb!$B18))))</f>
        <v>*</v>
      </c>
      <c r="R18" s="46" t="str">
        <f>IF(Fluidmilk!R18=0,0,IF(FluidmilkPccLb!$B18=0,0,IF(Fluidmilk!R18="NA","NA",IF(Fluidmilk!R18="*","*",Fluidmilk!R18/FluidmilkPccLb!$B18))))</f>
        <v>NA</v>
      </c>
      <c r="S18" s="46" t="str">
        <f>IF(Fluidmilk!S18=0,0,IF(FluidmilkPccLb!$B18=0,0,IF(Fluidmilk!S18="NA","NA",IF(Fluidmilk!S18="*","*",Fluidmilk!S18/FluidmilkPccLb!$B18))))</f>
        <v>NA</v>
      </c>
      <c r="T18" s="46">
        <f>IF(Fluidmilk!T18=0,0,IF(FluidmilkPccLb!$B18=0,0,IF(Fluidmilk!T18="NA","NA",IF(Fluidmilk!T18="*","*",Fluidmilk!T18/FluidmilkPccLb!$B18))))</f>
        <v>127.39920010716268</v>
      </c>
      <c r="U18" s="46">
        <f>IF(Fluidmilk!U18=0,0,IF(FluidmilkPccLb!$B18=0,0,IF(Fluidmilk!U18="NA","NA",IF(Fluidmilk!U18="*","*",Fluidmilk!U18/FluidmilkPccLb!$B18))))</f>
        <v>262.00317660791859</v>
      </c>
    </row>
    <row r="19" spans="1:21" ht="12" customHeight="1" x14ac:dyDescent="0.2">
      <c r="A19" s="45">
        <v>1920</v>
      </c>
      <c r="B19" s="65">
        <v>106.461</v>
      </c>
      <c r="C19" s="46">
        <f>IF(Fluidmilk!C19=0,0,IF(FluidmilkPccLb!$B19=0,0,IF(Fluidmilk!C19="NA","NA",IF(Fluidmilk!C19="*","*",Fluidmilk!C19/FluidmilkPccLb!$B19))))</f>
        <v>91.986736927137642</v>
      </c>
      <c r="D19" s="46">
        <f>IF(Fluidmilk!D19=0,0,IF(FluidmilkPccLb!$B19=0,0,IF(Fluidmilk!D19="NA","NA",IF(Fluidmilk!D19="*","*",Fluidmilk!D19/FluidmilkPccLb!$B19))))</f>
        <v>148.01664459285561</v>
      </c>
      <c r="E19" s="46">
        <f>IF(Fluidmilk!E19=0,0,IF(FluidmilkPccLb!$B19=0,0,IF(Fluidmilk!E19="NA","NA",IF(Fluidmilk!E19="*","*",Fluidmilk!E19/FluidmilkPccLb!$B19))))</f>
        <v>240.00338151999324</v>
      </c>
      <c r="F19" s="46">
        <f>IF(Fluidmilk!F19=0,0,IF(FluidmilkPccLb!$B19=0,0,IF(Fluidmilk!F19="NA","NA",IF(Fluidmilk!F19="*","*",Fluidmilk!F19/FluidmilkPccLb!$B19))))</f>
        <v>1.850442885188003</v>
      </c>
      <c r="G19" s="46">
        <f>IF(Fluidmilk!G19=0,0,IF(FluidmilkPccLb!$B19=0,0,IF(Fluidmilk!G19="NA","NA",IF(Fluidmilk!G19="*","*",Fluidmilk!G19/FluidmilkPccLb!$B19))))</f>
        <v>241.85382440518126</v>
      </c>
      <c r="H19" s="46" t="str">
        <f>IF(Fluidmilk!H19=0,0,IF(FluidmilkPccLb!$B19=0,0,IF(Fluidmilk!H19="NA","NA",IF(Fluidmilk!H19="*","*",Fluidmilk!H19/FluidmilkPccLb!$B19))))</f>
        <v>NA</v>
      </c>
      <c r="I19" s="46" t="str">
        <f>IF(Fluidmilk!I19=0,0,IF(FluidmilkPccLb!$B19=0,0,IF(Fluidmilk!I19="NA","NA",IF(Fluidmilk!I19="*","*",Fluidmilk!I19/FluidmilkPccLb!$B19))))</f>
        <v>NA</v>
      </c>
      <c r="J19" s="46" t="str">
        <f>IF(Fluidmilk!J19=0,0,IF(FluidmilkPccLb!$B19=0,0,IF(Fluidmilk!J19="NA","NA",IF(Fluidmilk!J19="*","*",Fluidmilk!J19/FluidmilkPccLb!$B19))))</f>
        <v>NA</v>
      </c>
      <c r="K19" s="46">
        <f>IF(Fluidmilk!K19=0,0,IF(FluidmilkPccLb!$B19=0,0,IF(Fluidmilk!K19="NA","NA",IF(Fluidmilk!K19="*","*",Fluidmilk!K19/FluidmilkPccLb!$B19))))</f>
        <v>1.2774631085561849</v>
      </c>
      <c r="L19" s="46">
        <f>IF(Fluidmilk!L19=0,0,IF(FluidmilkPccLb!$B19=0,0,IF(Fluidmilk!L19="NA","NA",IF(Fluidmilk!L19="*","*",Fluidmilk!L19/FluidmilkPccLb!$B19))))</f>
        <v>1.2774631085561849</v>
      </c>
      <c r="M19" s="46">
        <f>IF(Fluidmilk!M19=0,0,IF(FluidmilkPccLb!$B19=0,0,IF(Fluidmilk!M19="NA","NA",IF(Fluidmilk!M19="*","*",Fluidmilk!M19/FluidmilkPccLb!$B19))))</f>
        <v>2.9400437718976904</v>
      </c>
      <c r="N19" s="46">
        <f>IF(Fluidmilk!N19=0,0,IF(FluidmilkPccLb!$B19=0,0,IF(Fluidmilk!N19="NA","NA",IF(Fluidmilk!N19="*","*",Fluidmilk!N19/FluidmilkPccLb!$B19))))</f>
        <v>1.5122908858643072</v>
      </c>
      <c r="O19" s="46">
        <f>IF(Fluidmilk!O19=0,0,IF(FluidmilkPccLb!$B19=0,0,IF(Fluidmilk!O19="NA","NA",IF(Fluidmilk!O19="*","*",Fluidmilk!O19/FluidmilkPccLb!$B19))))</f>
        <v>45.537802575591066</v>
      </c>
      <c r="P19" s="46">
        <f>IF(Fluidmilk!P19=0,0,IF(FluidmilkPccLb!$B19=0,0,IF(Fluidmilk!P19="NA","NA",IF(Fluidmilk!P19="*","*",Fluidmilk!P19/FluidmilkPccLb!$B19))))</f>
        <v>51.267600341909244</v>
      </c>
      <c r="Q19" s="46" t="str">
        <f>IF(Fluidmilk!Q19=0,0,IF(FluidmilkPccLb!$B19=0,0,IF(Fluidmilk!Q19="NA","NA",IF(Fluidmilk!Q19="*","*",Fluidmilk!Q19/FluidmilkPccLb!$B19))))</f>
        <v>*</v>
      </c>
      <c r="R19" s="46" t="str">
        <f>IF(Fluidmilk!R19=0,0,IF(FluidmilkPccLb!$B19=0,0,IF(Fluidmilk!R19="NA","NA",IF(Fluidmilk!R19="*","*",Fluidmilk!R19/FluidmilkPccLb!$B19))))</f>
        <v>NA</v>
      </c>
      <c r="S19" s="46" t="str">
        <f>IF(Fluidmilk!S19=0,0,IF(FluidmilkPccLb!$B19=0,0,IF(Fluidmilk!S19="NA","NA",IF(Fluidmilk!S19="*","*",Fluidmilk!S19/FluidmilkPccLb!$B19))))</f>
        <v>NA</v>
      </c>
      <c r="T19" s="46">
        <f>IF(Fluidmilk!T19=0,0,IF(FluidmilkPccLb!$B19=0,0,IF(Fluidmilk!T19="NA","NA",IF(Fluidmilk!T19="*","*",Fluidmilk!T19/FluidmilkPccLb!$B19))))</f>
        <v>155.5968852443618</v>
      </c>
      <c r="U19" s="46">
        <f>IF(Fluidmilk!U19=0,0,IF(FluidmilkPccLb!$B19=0,0,IF(Fluidmilk!U19="NA","NA",IF(Fluidmilk!U19="*","*",Fluidmilk!U19/FluidmilkPccLb!$B19))))</f>
        <v>293.12142474709049</v>
      </c>
    </row>
    <row r="20" spans="1:21" ht="12" customHeight="1" x14ac:dyDescent="0.2">
      <c r="A20" s="47">
        <v>1921</v>
      </c>
      <c r="B20" s="66">
        <v>108.538</v>
      </c>
      <c r="C20" s="48">
        <f>IF(Fluidmilk!C20=0,0,IF(FluidmilkPccLb!$B20=0,0,IF(Fluidmilk!C20="NA","NA",IF(Fluidmilk!C20="*","*",Fluidmilk!C20/FluidmilkPccLb!$B20))))</f>
        <v>95.118760249866412</v>
      </c>
      <c r="D20" s="48">
        <f>IF(Fluidmilk!D20=0,0,IF(FluidmilkPccLb!$B20=0,0,IF(Fluidmilk!D20="NA","NA",IF(Fluidmilk!D20="*","*",Fluidmilk!D20/FluidmilkPccLb!$B20))))</f>
        <v>139.31526285724814</v>
      </c>
      <c r="E20" s="48">
        <f>IF(Fluidmilk!E20=0,0,IF(FluidmilkPccLb!$B20=0,0,IF(Fluidmilk!E20="NA","NA",IF(Fluidmilk!E20="*","*",Fluidmilk!E20/FluidmilkPccLb!$B20))))</f>
        <v>234.43402310711457</v>
      </c>
      <c r="F20" s="48">
        <f>IF(Fluidmilk!F20=0,0,IF(FluidmilkPccLb!$B20=0,0,IF(Fluidmilk!F20="NA","NA",IF(Fluidmilk!F20="*","*",Fluidmilk!F20/FluidmilkPccLb!$B20))))</f>
        <v>1.8150325231716082</v>
      </c>
      <c r="G20" s="48">
        <f>IF(Fluidmilk!G20=0,0,IF(FluidmilkPccLb!$B20=0,0,IF(Fluidmilk!G20="NA","NA",IF(Fluidmilk!G20="*","*",Fluidmilk!G20/FluidmilkPccLb!$B20))))</f>
        <v>236.24905563028616</v>
      </c>
      <c r="H20" s="48" t="str">
        <f>IF(Fluidmilk!H20=0,0,IF(FluidmilkPccLb!$B20=0,0,IF(Fluidmilk!H20="NA","NA",IF(Fluidmilk!H20="*","*",Fluidmilk!H20/FluidmilkPccLb!$B20))))</f>
        <v>NA</v>
      </c>
      <c r="I20" s="48" t="str">
        <f>IF(Fluidmilk!I20=0,0,IF(FluidmilkPccLb!$B20=0,0,IF(Fluidmilk!I20="NA","NA",IF(Fluidmilk!I20="*","*",Fluidmilk!I20/FluidmilkPccLb!$B20))))</f>
        <v>NA</v>
      </c>
      <c r="J20" s="48" t="str">
        <f>IF(Fluidmilk!J20=0,0,IF(FluidmilkPccLb!$B20=0,0,IF(Fluidmilk!J20="NA","NA",IF(Fluidmilk!J20="*","*",Fluidmilk!J20/FluidmilkPccLb!$B20))))</f>
        <v>NA</v>
      </c>
      <c r="K20" s="48">
        <f>IF(Fluidmilk!K20=0,0,IF(FluidmilkPccLb!$B20=0,0,IF(Fluidmilk!K20="NA","NA",IF(Fluidmilk!K20="*","*",Fluidmilk!K20/FluidmilkPccLb!$B20))))</f>
        <v>1.2714441025263041</v>
      </c>
      <c r="L20" s="48">
        <f>IF(Fluidmilk!L20=0,0,IF(FluidmilkPccLb!$B20=0,0,IF(Fluidmilk!L20="NA","NA",IF(Fluidmilk!L20="*","*",Fluidmilk!L20/FluidmilkPccLb!$B20))))</f>
        <v>1.2714441025263041</v>
      </c>
      <c r="M20" s="48">
        <f>IF(Fluidmilk!M20=0,0,IF(FluidmilkPccLb!$B20=0,0,IF(Fluidmilk!M20="NA","NA",IF(Fluidmilk!M20="*","*",Fluidmilk!M20/FluidmilkPccLb!$B20))))</f>
        <v>2.6258084726086719</v>
      </c>
      <c r="N20" s="48">
        <f>IF(Fluidmilk!N20=0,0,IF(FluidmilkPccLb!$B20=0,0,IF(Fluidmilk!N20="NA","NA",IF(Fluidmilk!N20="*","*",Fluidmilk!N20/FluidmilkPccLb!$B20))))</f>
        <v>1.4188579115148612</v>
      </c>
      <c r="O20" s="48">
        <f>IF(Fluidmilk!O20=0,0,IF(FluidmilkPccLb!$B20=0,0,IF(Fluidmilk!O20="NA","NA",IF(Fluidmilk!O20="*","*",Fluidmilk!O20/FluidmilkPccLb!$B20))))</f>
        <v>44.620317308223846</v>
      </c>
      <c r="P20" s="48">
        <f>IF(Fluidmilk!P20=0,0,IF(FluidmilkPccLb!$B20=0,0,IF(Fluidmilk!P20="NA","NA",IF(Fluidmilk!P20="*","*",Fluidmilk!P20/FluidmilkPccLb!$B20))))</f>
        <v>49.936427794873687</v>
      </c>
      <c r="Q20" s="48" t="str">
        <f>IF(Fluidmilk!Q20=0,0,IF(FluidmilkPccLb!$B20=0,0,IF(Fluidmilk!Q20="NA","NA",IF(Fluidmilk!Q20="*","*",Fluidmilk!Q20/FluidmilkPccLb!$B20))))</f>
        <v>*</v>
      </c>
      <c r="R20" s="48" t="str">
        <f>IF(Fluidmilk!R20=0,0,IF(FluidmilkPccLb!$B20=0,0,IF(Fluidmilk!R20="NA","NA",IF(Fluidmilk!R20="*","*",Fluidmilk!R20/FluidmilkPccLb!$B20))))</f>
        <v>NA</v>
      </c>
      <c r="S20" s="48" t="str">
        <f>IF(Fluidmilk!S20=0,0,IF(FluidmilkPccLb!$B20=0,0,IF(Fluidmilk!S20="NA","NA",IF(Fluidmilk!S20="*","*",Fluidmilk!S20/FluidmilkPccLb!$B20))))</f>
        <v>NA</v>
      </c>
      <c r="T20" s="48">
        <f>IF(Fluidmilk!T20=0,0,IF(FluidmilkPccLb!$B20=0,0,IF(Fluidmilk!T20="NA","NA",IF(Fluidmilk!T20="*","*",Fluidmilk!T20/FluidmilkPccLb!$B20))))</f>
        <v>146.44640586706961</v>
      </c>
      <c r="U20" s="48">
        <f>IF(Fluidmilk!U20=0,0,IF(FluidmilkPccLb!$B20=0,0,IF(Fluidmilk!U20="NA","NA",IF(Fluidmilk!U20="*","*",Fluidmilk!U20/FluidmilkPccLb!$B20))))</f>
        <v>286.18548342515987</v>
      </c>
    </row>
    <row r="21" spans="1:21" ht="12" customHeight="1" x14ac:dyDescent="0.2">
      <c r="A21" s="47">
        <v>1922</v>
      </c>
      <c r="B21" s="66">
        <v>110.04900000000001</v>
      </c>
      <c r="C21" s="48">
        <f>IF(Fluidmilk!C21=0,0,IF(FluidmilkPccLb!$B21=0,0,IF(Fluidmilk!C21="NA","NA",IF(Fluidmilk!C21="*","*",Fluidmilk!C21/FluidmilkPccLb!$B21))))</f>
        <v>98.374360512135496</v>
      </c>
      <c r="D21" s="48">
        <f>IF(Fluidmilk!D21=0,0,IF(FluidmilkPccLb!$B21=0,0,IF(Fluidmilk!D21="NA","NA",IF(Fluidmilk!D21="*","*",Fluidmilk!D21/FluidmilkPccLb!$B21))))</f>
        <v>138.28385537351542</v>
      </c>
      <c r="E21" s="48">
        <f>IF(Fluidmilk!E21=0,0,IF(FluidmilkPccLb!$B21=0,0,IF(Fluidmilk!E21="NA","NA",IF(Fluidmilk!E21="*","*",Fluidmilk!E21/FluidmilkPccLb!$B21))))</f>
        <v>236.65821588565092</v>
      </c>
      <c r="F21" s="48">
        <f>IF(Fluidmilk!F21=0,0,IF(FluidmilkPccLb!$B21=0,0,IF(Fluidmilk!F21="NA","NA",IF(Fluidmilk!F21="*","*",Fluidmilk!F21/FluidmilkPccLb!$B21))))</f>
        <v>1.7991985388327016</v>
      </c>
      <c r="G21" s="48">
        <f>IF(Fluidmilk!G21=0,0,IF(FluidmilkPccLb!$B21=0,0,IF(Fluidmilk!G21="NA","NA",IF(Fluidmilk!G21="*","*",Fluidmilk!G21/FluidmilkPccLb!$B21))))</f>
        <v>238.45741442448363</v>
      </c>
      <c r="H21" s="48" t="str">
        <f>IF(Fluidmilk!H21=0,0,IF(FluidmilkPccLb!$B21=0,0,IF(Fluidmilk!H21="NA","NA",IF(Fluidmilk!H21="*","*",Fluidmilk!H21/FluidmilkPccLb!$B21))))</f>
        <v>NA</v>
      </c>
      <c r="I21" s="48" t="str">
        <f>IF(Fluidmilk!I21=0,0,IF(FluidmilkPccLb!$B21=0,0,IF(Fluidmilk!I21="NA","NA",IF(Fluidmilk!I21="*","*",Fluidmilk!I21/FluidmilkPccLb!$B21))))</f>
        <v>NA</v>
      </c>
      <c r="J21" s="48" t="str">
        <f>IF(Fluidmilk!J21=0,0,IF(FluidmilkPccLb!$B21=0,0,IF(Fluidmilk!J21="NA","NA",IF(Fluidmilk!J21="*","*",Fluidmilk!J21/FluidmilkPccLb!$B21))))</f>
        <v>NA</v>
      </c>
      <c r="K21" s="48">
        <f>IF(Fluidmilk!K21=0,0,IF(FluidmilkPccLb!$B21=0,0,IF(Fluidmilk!K21="NA","NA",IF(Fluidmilk!K21="*","*",Fluidmilk!K21/FluidmilkPccLb!$B21))))</f>
        <v>1.2630737217057855</v>
      </c>
      <c r="L21" s="48">
        <f>IF(Fluidmilk!L21=0,0,IF(FluidmilkPccLb!$B21=0,0,IF(Fluidmilk!L21="NA","NA",IF(Fluidmilk!L21="*","*",Fluidmilk!L21/FluidmilkPccLb!$B21))))</f>
        <v>1.2630737217057855</v>
      </c>
      <c r="M21" s="48">
        <f>IF(Fluidmilk!M21=0,0,IF(FluidmilkPccLb!$B21=0,0,IF(Fluidmilk!M21="NA","NA",IF(Fluidmilk!M21="*","*",Fluidmilk!M21/FluidmilkPccLb!$B21))))</f>
        <v>2.6079291951766939</v>
      </c>
      <c r="N21" s="48">
        <f>IF(Fluidmilk!N21=0,0,IF(FluidmilkPccLb!$B21=0,0,IF(Fluidmilk!N21="NA","NA",IF(Fluidmilk!N21="*","*",Fluidmilk!N21/FluidmilkPccLb!$B21))))</f>
        <v>1.4084635026215595</v>
      </c>
      <c r="O21" s="48">
        <f>IF(Fluidmilk!O21=0,0,IF(FluidmilkPccLb!$B21=0,0,IF(Fluidmilk!O21="NA","NA",IF(Fluidmilk!O21="*","*",Fluidmilk!O21/FluidmilkPccLb!$B21))))</f>
        <v>44.316622595389326</v>
      </c>
      <c r="P21" s="48">
        <f>IF(Fluidmilk!P21=0,0,IF(FluidmilkPccLb!$B21=0,0,IF(Fluidmilk!P21="NA","NA",IF(Fluidmilk!P21="*","*",Fluidmilk!P21/FluidmilkPccLb!$B21))))</f>
        <v>49.596089014893366</v>
      </c>
      <c r="Q21" s="48" t="str">
        <f>IF(Fluidmilk!Q21=0,0,IF(FluidmilkPccLb!$B21=0,0,IF(Fluidmilk!Q21="NA","NA",IF(Fluidmilk!Q21="*","*",Fluidmilk!Q21/FluidmilkPccLb!$B21))))</f>
        <v>*</v>
      </c>
      <c r="R21" s="48" t="str">
        <f>IF(Fluidmilk!R21=0,0,IF(FluidmilkPccLb!$B21=0,0,IF(Fluidmilk!R21="NA","NA",IF(Fluidmilk!R21="*","*",Fluidmilk!R21/FluidmilkPccLb!$B21))))</f>
        <v>NA</v>
      </c>
      <c r="S21" s="48" t="str">
        <f>IF(Fluidmilk!S21=0,0,IF(FluidmilkPccLb!$B21=0,0,IF(Fluidmilk!S21="NA","NA",IF(Fluidmilk!S21="*","*",Fluidmilk!S21/FluidmilkPccLb!$B21))))</f>
        <v>NA</v>
      </c>
      <c r="T21" s="48">
        <f>IF(Fluidmilk!T21=0,0,IF(FluidmilkPccLb!$B21=0,0,IF(Fluidmilk!T21="NA","NA",IF(Fluidmilk!T21="*","*",Fluidmilk!T21/FluidmilkPccLb!$B21))))</f>
        <v>145.36252033185215</v>
      </c>
      <c r="U21" s="48">
        <f>IF(Fluidmilk!U21=0,0,IF(FluidmilkPccLb!$B21=0,0,IF(Fluidmilk!U21="NA","NA",IF(Fluidmilk!U21="*","*",Fluidmilk!U21/FluidmilkPccLb!$B21))))</f>
        <v>288.05350343937698</v>
      </c>
    </row>
    <row r="22" spans="1:21" ht="12" customHeight="1" x14ac:dyDescent="0.2">
      <c r="A22" s="47">
        <v>1923</v>
      </c>
      <c r="B22" s="66">
        <v>111.947</v>
      </c>
      <c r="C22" s="48">
        <f>IF(Fluidmilk!C22=0,0,IF(FluidmilkPccLb!$B22=0,0,IF(Fluidmilk!C22="NA","NA",IF(Fluidmilk!C22="*","*",Fluidmilk!C22/FluidmilkPccLb!$B22))))</f>
        <v>99.725763084316682</v>
      </c>
      <c r="D22" s="48">
        <f>IF(Fluidmilk!D22=0,0,IF(FluidmilkPccLb!$B22=0,0,IF(Fluidmilk!D22="NA","NA",IF(Fluidmilk!D22="*","*",Fluidmilk!D22/FluidmilkPccLb!$B22))))</f>
        <v>129.84715981669896</v>
      </c>
      <c r="E22" s="48">
        <f>IF(Fluidmilk!E22=0,0,IF(FluidmilkPccLb!$B22=0,0,IF(Fluidmilk!E22="NA","NA",IF(Fluidmilk!E22="*","*",Fluidmilk!E22/FluidmilkPccLb!$B22))))</f>
        <v>229.57292290101566</v>
      </c>
      <c r="F22" s="48">
        <f>IF(Fluidmilk!F22=0,0,IF(FluidmilkPccLb!$B22=0,0,IF(Fluidmilk!F22="NA","NA",IF(Fluidmilk!F22="*","*",Fluidmilk!F22/FluidmilkPccLb!$B22))))</f>
        <v>1.6882989271708932</v>
      </c>
      <c r="G22" s="48">
        <f>IF(Fluidmilk!G22=0,0,IF(FluidmilkPccLb!$B22=0,0,IF(Fluidmilk!G22="NA","NA",IF(Fluidmilk!G22="*","*",Fluidmilk!G22/FluidmilkPccLb!$B22))))</f>
        <v>231.26122182818654</v>
      </c>
      <c r="H22" s="48" t="str">
        <f>IF(Fluidmilk!H22=0,0,IF(FluidmilkPccLb!$B22=0,0,IF(Fluidmilk!H22="NA","NA",IF(Fluidmilk!H22="*","*",Fluidmilk!H22/FluidmilkPccLb!$B22))))</f>
        <v>NA</v>
      </c>
      <c r="I22" s="48" t="str">
        <f>IF(Fluidmilk!I22=0,0,IF(FluidmilkPccLb!$B22=0,0,IF(Fluidmilk!I22="NA","NA",IF(Fluidmilk!I22="*","*",Fluidmilk!I22/FluidmilkPccLb!$B22))))</f>
        <v>NA</v>
      </c>
      <c r="J22" s="48" t="str">
        <f>IF(Fluidmilk!J22=0,0,IF(FluidmilkPccLb!$B22=0,0,IF(Fluidmilk!J22="NA","NA",IF(Fluidmilk!J22="*","*",Fluidmilk!J22/FluidmilkPccLb!$B22))))</f>
        <v>NA</v>
      </c>
      <c r="K22" s="48">
        <f>IF(Fluidmilk!K22=0,0,IF(FluidmilkPccLb!$B22=0,0,IF(Fluidmilk!K22="NA","NA",IF(Fluidmilk!K22="*","*",Fluidmilk!K22/FluidmilkPccLb!$B22))))</f>
        <v>1.1791294094526874</v>
      </c>
      <c r="L22" s="48">
        <f>IF(Fluidmilk!L22=0,0,IF(FluidmilkPccLb!$B22=0,0,IF(Fluidmilk!L22="NA","NA",IF(Fluidmilk!L22="*","*",Fluidmilk!L22/FluidmilkPccLb!$B22))))</f>
        <v>1.1791294094526874</v>
      </c>
      <c r="M22" s="48">
        <f>IF(Fluidmilk!M22=0,0,IF(FluidmilkPccLb!$B22=0,0,IF(Fluidmilk!M22="NA","NA",IF(Fluidmilk!M22="*","*",Fluidmilk!M22/FluidmilkPccLb!$B22))))</f>
        <v>2.456519603026432</v>
      </c>
      <c r="N22" s="48">
        <f>IF(Fluidmilk!N22=0,0,IF(FluidmilkPccLb!$B22=0,0,IF(Fluidmilk!N22="NA","NA",IF(Fluidmilk!N22="*","*",Fluidmilk!N22/FluidmilkPccLb!$B22))))</f>
        <v>1.3220541863560435</v>
      </c>
      <c r="O22" s="48">
        <f>IF(Fluidmilk!O22=0,0,IF(FluidmilkPccLb!$B22=0,0,IF(Fluidmilk!O22="NA","NA",IF(Fluidmilk!O22="*","*",Fluidmilk!O22/FluidmilkPccLb!$B22))))</f>
        <v>43.770712926652791</v>
      </c>
      <c r="P22" s="48">
        <f>IF(Fluidmilk!P22=0,0,IF(FluidmilkPccLb!$B22=0,0,IF(Fluidmilk!P22="NA","NA",IF(Fluidmilk!P22="*","*",Fluidmilk!P22/FluidmilkPccLb!$B22))))</f>
        <v>48.728416125487954</v>
      </c>
      <c r="Q22" s="48" t="str">
        <f>IF(Fluidmilk!Q22=0,0,IF(FluidmilkPccLb!$B22=0,0,IF(Fluidmilk!Q22="NA","NA",IF(Fluidmilk!Q22="*","*",Fluidmilk!Q22/FluidmilkPccLb!$B22))))</f>
        <v>*</v>
      </c>
      <c r="R22" s="48" t="str">
        <f>IF(Fluidmilk!R22=0,0,IF(FluidmilkPccLb!$B22=0,0,IF(Fluidmilk!R22="NA","NA",IF(Fluidmilk!R22="*","*",Fluidmilk!R22/FluidmilkPccLb!$B22))))</f>
        <v>NA</v>
      </c>
      <c r="S22" s="48" t="str">
        <f>IF(Fluidmilk!S22=0,0,IF(FluidmilkPccLb!$B22=0,0,IF(Fluidmilk!S22="NA","NA",IF(Fluidmilk!S22="*","*",Fluidmilk!S22/FluidmilkPccLb!$B22))))</f>
        <v>NA</v>
      </c>
      <c r="T22" s="48">
        <f>IF(Fluidmilk!T22=0,0,IF(FluidmilkPccLb!$B22=0,0,IF(Fluidmilk!T22="NA","NA",IF(Fluidmilk!T22="*","*",Fluidmilk!T22/FluidmilkPccLb!$B22))))</f>
        <v>136.49316194270503</v>
      </c>
      <c r="U22" s="48">
        <f>IF(Fluidmilk!U22=0,0,IF(FluidmilkPccLb!$B22=0,0,IF(Fluidmilk!U22="NA","NA",IF(Fluidmilk!U22="*","*",Fluidmilk!U22/FluidmilkPccLb!$B22))))</f>
        <v>279.9896379536745</v>
      </c>
    </row>
    <row r="23" spans="1:21" ht="12" customHeight="1" x14ac:dyDescent="0.2">
      <c r="A23" s="47">
        <v>1924</v>
      </c>
      <c r="B23" s="66">
        <v>114.10899999999999</v>
      </c>
      <c r="C23" s="48">
        <f>IF(Fluidmilk!C23=0,0,IF(FluidmilkPccLb!$B23=0,0,IF(Fluidmilk!C23="NA","NA",IF(Fluidmilk!C23="*","*",Fluidmilk!C23/FluidmilkPccLb!$B23))))</f>
        <v>102.17423691382801</v>
      </c>
      <c r="D23" s="48">
        <f>IF(Fluidmilk!D23=0,0,IF(FluidmilkPccLb!$B23=0,0,IF(Fluidmilk!D23="NA","NA",IF(Fluidmilk!D23="*","*",Fluidmilk!D23/FluidmilkPccLb!$B23))))</f>
        <v>127.57977021970223</v>
      </c>
      <c r="E23" s="48">
        <f>IF(Fluidmilk!E23=0,0,IF(FluidmilkPccLb!$B23=0,0,IF(Fluidmilk!E23="NA","NA",IF(Fluidmilk!E23="*","*",Fluidmilk!E23/FluidmilkPccLb!$B23))))</f>
        <v>229.75400713353022</v>
      </c>
      <c r="F23" s="48">
        <f>IF(Fluidmilk!F23=0,0,IF(FluidmilkPccLb!$B23=0,0,IF(Fluidmilk!F23="NA","NA",IF(Fluidmilk!F23="*","*",Fluidmilk!F23/FluidmilkPccLb!$B23))))</f>
        <v>1.6563110709935238</v>
      </c>
      <c r="G23" s="48">
        <f>IF(Fluidmilk!G23=0,0,IF(FluidmilkPccLb!$B23=0,0,IF(Fluidmilk!G23="NA","NA",IF(Fluidmilk!G23="*","*",Fluidmilk!G23/FluidmilkPccLb!$B23))))</f>
        <v>231.41031820452375</v>
      </c>
      <c r="H23" s="48" t="str">
        <f>IF(Fluidmilk!H23=0,0,IF(FluidmilkPccLb!$B23=0,0,IF(Fluidmilk!H23="NA","NA",IF(Fluidmilk!H23="*","*",Fluidmilk!H23/FluidmilkPccLb!$B23))))</f>
        <v>NA</v>
      </c>
      <c r="I23" s="48" t="str">
        <f>IF(Fluidmilk!I23=0,0,IF(FluidmilkPccLb!$B23=0,0,IF(Fluidmilk!I23="NA","NA",IF(Fluidmilk!I23="*","*",Fluidmilk!I23/FluidmilkPccLb!$B23))))</f>
        <v>NA</v>
      </c>
      <c r="J23" s="48" t="str">
        <f>IF(Fluidmilk!J23=0,0,IF(FluidmilkPccLb!$B23=0,0,IF(Fluidmilk!J23="NA","NA",IF(Fluidmilk!J23="*","*",Fluidmilk!J23/FluidmilkPccLb!$B23))))</f>
        <v>NA</v>
      </c>
      <c r="K23" s="48">
        <f>IF(Fluidmilk!K23=0,0,IF(FluidmilkPccLb!$B23=0,0,IF(Fluidmilk!K23="NA","NA",IF(Fluidmilk!K23="*","*",Fluidmilk!K23/FluidmilkPccLb!$B23))))</f>
        <v>1.1567886845034134</v>
      </c>
      <c r="L23" s="48">
        <f>IF(Fluidmilk!L23=0,0,IF(FluidmilkPccLb!$B23=0,0,IF(Fluidmilk!L23="NA","NA",IF(Fluidmilk!L23="*","*",Fluidmilk!L23/FluidmilkPccLb!$B23))))</f>
        <v>1.1567886845034134</v>
      </c>
      <c r="M23" s="48">
        <f>IF(Fluidmilk!M23=0,0,IF(FluidmilkPccLb!$B23=0,0,IF(Fluidmilk!M23="NA","NA",IF(Fluidmilk!M23="*","*",Fluidmilk!M23/FluidmilkPccLb!$B23))))</f>
        <v>2.4187399766889555</v>
      </c>
      <c r="N23" s="48">
        <f>IF(Fluidmilk!N23=0,0,IF(FluidmilkPccLb!$B23=0,0,IF(Fluidmilk!N23="NA","NA",IF(Fluidmilk!N23="*","*",Fluidmilk!N23/FluidmilkPccLb!$B23))))</f>
        <v>1.2970054947462515</v>
      </c>
      <c r="O23" s="48">
        <f>IF(Fluidmilk!O23=0,0,IF(FluidmilkPccLb!$B23=0,0,IF(Fluidmilk!O23="NA","NA",IF(Fluidmilk!O23="*","*",Fluidmilk!O23/FluidmilkPccLb!$B23))))</f>
        <v>45.421482968039335</v>
      </c>
      <c r="P23" s="48">
        <f>IF(Fluidmilk!P23=0,0,IF(FluidmilkPccLb!$B23=0,0,IF(Fluidmilk!P23="NA","NA",IF(Fluidmilk!P23="*","*",Fluidmilk!P23/FluidmilkPccLb!$B23))))</f>
        <v>50.294017123977952</v>
      </c>
      <c r="Q23" s="48" t="str">
        <f>IF(Fluidmilk!Q23=0,0,IF(FluidmilkPccLb!$B23=0,0,IF(Fluidmilk!Q23="NA","NA",IF(Fluidmilk!Q23="*","*",Fluidmilk!Q23/FluidmilkPccLb!$B23))))</f>
        <v>*</v>
      </c>
      <c r="R23" s="48" t="str">
        <f>IF(Fluidmilk!R23=0,0,IF(FluidmilkPccLb!$B23=0,0,IF(Fluidmilk!R23="NA","NA",IF(Fluidmilk!R23="*","*",Fluidmilk!R23/FluidmilkPccLb!$B23))))</f>
        <v>NA</v>
      </c>
      <c r="S23" s="48" t="str">
        <f>IF(Fluidmilk!S23=0,0,IF(FluidmilkPccLb!$B23=0,0,IF(Fluidmilk!S23="NA","NA",IF(Fluidmilk!S23="*","*",Fluidmilk!S23/FluidmilkPccLb!$B23))))</f>
        <v>NA</v>
      </c>
      <c r="T23" s="48">
        <f>IF(Fluidmilk!T23=0,0,IF(FluidmilkPccLb!$B23=0,0,IF(Fluidmilk!T23="NA","NA",IF(Fluidmilk!T23="*","*",Fluidmilk!T23/FluidmilkPccLb!$B23))))</f>
        <v>134.10861544663436</v>
      </c>
      <c r="U23" s="48">
        <f>IF(Fluidmilk!U23=0,0,IF(FluidmilkPccLb!$B23=0,0,IF(Fluidmilk!U23="NA","NA",IF(Fluidmilk!U23="*","*",Fluidmilk!U23/FluidmilkPccLb!$B23))))</f>
        <v>281.70433532850171</v>
      </c>
    </row>
    <row r="24" spans="1:21" ht="12" customHeight="1" x14ac:dyDescent="0.2">
      <c r="A24" s="47">
        <v>1925</v>
      </c>
      <c r="B24" s="66">
        <v>115.82899999999999</v>
      </c>
      <c r="C24" s="48">
        <f>IF(Fluidmilk!C24=0,0,IF(FluidmilkPccLb!$B24=0,0,IF(Fluidmilk!C24="NA","NA",IF(Fluidmilk!C24="*","*",Fluidmilk!C24/FluidmilkPccLb!$B24))))</f>
        <v>98.446848371305975</v>
      </c>
      <c r="D24" s="48">
        <f>IF(Fluidmilk!D24=0,0,IF(FluidmilkPccLb!$B24=0,0,IF(Fluidmilk!D24="NA","NA",IF(Fluidmilk!D24="*","*",Fluidmilk!D24/FluidmilkPccLb!$B24))))</f>
        <v>139.68867900094105</v>
      </c>
      <c r="E24" s="48">
        <f>IF(Fluidmilk!E24=0,0,IF(FluidmilkPccLb!$B24=0,0,IF(Fluidmilk!E24="NA","NA",IF(Fluidmilk!E24="*","*",Fluidmilk!E24/FluidmilkPccLb!$B24))))</f>
        <v>238.13552737224703</v>
      </c>
      <c r="F24" s="48">
        <f>IF(Fluidmilk!F24=0,0,IF(FluidmilkPccLb!$B24=0,0,IF(Fluidmilk!F24="NA","NA",IF(Fluidmilk!F24="*","*",Fluidmilk!F24/FluidmilkPccLb!$B24))))</f>
        <v>1.8130174654015834</v>
      </c>
      <c r="G24" s="48">
        <f>IF(Fluidmilk!G24=0,0,IF(FluidmilkPccLb!$B24=0,0,IF(Fluidmilk!G24="NA","NA",IF(Fluidmilk!G24="*","*",Fluidmilk!G24/FluidmilkPccLb!$B24))))</f>
        <v>239.94854483764863</v>
      </c>
      <c r="H24" s="48" t="str">
        <f>IF(Fluidmilk!H24=0,0,IF(FluidmilkPccLb!$B24=0,0,IF(Fluidmilk!H24="NA","NA",IF(Fluidmilk!H24="*","*",Fluidmilk!H24/FluidmilkPccLb!$B24))))</f>
        <v>NA</v>
      </c>
      <c r="I24" s="48" t="str">
        <f>IF(Fluidmilk!I24=0,0,IF(FluidmilkPccLb!$B24=0,0,IF(Fluidmilk!I24="NA","NA",IF(Fluidmilk!I24="*","*",Fluidmilk!I24/FluidmilkPccLb!$B24))))</f>
        <v>NA</v>
      </c>
      <c r="J24" s="48" t="str">
        <f>IF(Fluidmilk!J24=0,0,IF(FluidmilkPccLb!$B24=0,0,IF(Fluidmilk!J24="NA","NA",IF(Fluidmilk!J24="*","*",Fluidmilk!J24/FluidmilkPccLb!$B24))))</f>
        <v>NA</v>
      </c>
      <c r="K24" s="48">
        <f>IF(Fluidmilk!K24=0,0,IF(FluidmilkPccLb!$B24=0,0,IF(Fluidmilk!K24="NA","NA",IF(Fluidmilk!K24="*","*",Fluidmilk!K24/FluidmilkPccLb!$B24))))</f>
        <v>1.2691122257811085</v>
      </c>
      <c r="L24" s="48">
        <f>IF(Fluidmilk!L24=0,0,IF(FluidmilkPccLb!$B24=0,0,IF(Fluidmilk!L24="NA","NA",IF(Fluidmilk!L24="*","*",Fluidmilk!L24/FluidmilkPccLb!$B24))))</f>
        <v>1.2691122257811085</v>
      </c>
      <c r="M24" s="48">
        <f>IF(Fluidmilk!M24=0,0,IF(FluidmilkPccLb!$B24=0,0,IF(Fluidmilk!M24="NA","NA",IF(Fluidmilk!M24="*","*",Fluidmilk!M24/FluidmilkPccLb!$B24))))</f>
        <v>2.6072917835775153</v>
      </c>
      <c r="N24" s="48">
        <f>IF(Fluidmilk!N24=0,0,IF(FluidmilkPccLb!$B24=0,0,IF(Fluidmilk!N24="NA","NA",IF(Fluidmilk!N24="*","*",Fluidmilk!N24/FluidmilkPccLb!$B24))))</f>
        <v>1.4676808053250914</v>
      </c>
      <c r="O24" s="48">
        <f>IF(Fluidmilk!O24=0,0,IF(FluidmilkPccLb!$B24=0,0,IF(Fluidmilk!O24="NA","NA",IF(Fluidmilk!O24="*","*",Fluidmilk!O24/FluidmilkPccLb!$B24))))</f>
        <v>43.745521415189636</v>
      </c>
      <c r="P24" s="48">
        <f>IF(Fluidmilk!P24=0,0,IF(FluidmilkPccLb!$B24=0,0,IF(Fluidmilk!P24="NA","NA",IF(Fluidmilk!P24="*","*",Fluidmilk!P24/FluidmilkPccLb!$B24))))</f>
        <v>49.089606229873354</v>
      </c>
      <c r="Q24" s="48" t="str">
        <f>IF(Fluidmilk!Q24=0,0,IF(FluidmilkPccLb!$B24=0,0,IF(Fluidmilk!Q24="NA","NA",IF(Fluidmilk!Q24="*","*",Fluidmilk!Q24/FluidmilkPccLb!$B24))))</f>
        <v>*</v>
      </c>
      <c r="R24" s="48" t="str">
        <f>IF(Fluidmilk!R24=0,0,IF(FluidmilkPccLb!$B24=0,0,IF(Fluidmilk!R24="NA","NA",IF(Fluidmilk!R24="*","*",Fluidmilk!R24/FluidmilkPccLb!$B24))))</f>
        <v>NA</v>
      </c>
      <c r="S24" s="48" t="str">
        <f>IF(Fluidmilk!S24=0,0,IF(FluidmilkPccLb!$B24=0,0,IF(Fluidmilk!S24="NA","NA",IF(Fluidmilk!S24="*","*",Fluidmilk!S24/FluidmilkPccLb!$B24))))</f>
        <v>NA</v>
      </c>
      <c r="T24" s="48">
        <f>IF(Fluidmilk!T24=0,0,IF(FluidmilkPccLb!$B24=0,0,IF(Fluidmilk!T24="NA","NA",IF(Fluidmilk!T24="*","*",Fluidmilk!T24/FluidmilkPccLb!$B24))))</f>
        <v>146.84578128102635</v>
      </c>
      <c r="U24" s="48">
        <f>IF(Fluidmilk!U24=0,0,IF(FluidmilkPccLb!$B24=0,0,IF(Fluidmilk!U24="NA","NA",IF(Fluidmilk!U24="*","*",Fluidmilk!U24/FluidmilkPccLb!$B24))))</f>
        <v>289.03815106752199</v>
      </c>
    </row>
    <row r="25" spans="1:21" ht="12" customHeight="1" x14ac:dyDescent="0.2">
      <c r="A25" s="45">
        <v>1926</v>
      </c>
      <c r="B25" s="65">
        <v>117.39700000000001</v>
      </c>
      <c r="C25" s="46">
        <f>IF(Fluidmilk!C25=0,0,IF(FluidmilkPccLb!$B25=0,0,IF(Fluidmilk!C25="NA","NA",IF(Fluidmilk!C25="*","*",Fluidmilk!C25/FluidmilkPccLb!$B25))))</f>
        <v>95.189825975110097</v>
      </c>
      <c r="D25" s="46">
        <f>IF(Fluidmilk!D25=0,0,IF(FluidmilkPccLb!$B25=0,0,IF(Fluidmilk!D25="NA","NA",IF(Fluidmilk!D25="*","*",Fluidmilk!D25/FluidmilkPccLb!$B25))))</f>
        <v>143.89635169552884</v>
      </c>
      <c r="E25" s="46">
        <f>IF(Fluidmilk!E25=0,0,IF(FluidmilkPccLb!$B25=0,0,IF(Fluidmilk!E25="NA","NA",IF(Fluidmilk!E25="*","*",Fluidmilk!E25/FluidmilkPccLb!$B25))))</f>
        <v>239.08617767063893</v>
      </c>
      <c r="F25" s="46">
        <f>IF(Fluidmilk!F25=0,0,IF(FluidmilkPccLb!$B25=0,0,IF(Fluidmilk!F25="NA","NA",IF(Fluidmilk!F25="*","*",Fluidmilk!F25/FluidmilkPccLb!$B25))))</f>
        <v>1.9421279930492261</v>
      </c>
      <c r="G25" s="46">
        <f>IF(Fluidmilk!G25=0,0,IF(FluidmilkPccLb!$B25=0,0,IF(Fluidmilk!G25="NA","NA",IF(Fluidmilk!G25="*","*",Fluidmilk!G25/FluidmilkPccLb!$B25))))</f>
        <v>241.02830566368814</v>
      </c>
      <c r="H25" s="46" t="str">
        <f>IF(Fluidmilk!H25=0,0,IF(FluidmilkPccLb!$B25=0,0,IF(Fluidmilk!H25="NA","NA",IF(Fluidmilk!H25="*","*",Fluidmilk!H25/FluidmilkPccLb!$B25))))</f>
        <v>NA</v>
      </c>
      <c r="I25" s="46" t="str">
        <f>IF(Fluidmilk!I25=0,0,IF(FluidmilkPccLb!$B25=0,0,IF(Fluidmilk!I25="NA","NA",IF(Fluidmilk!I25="*","*",Fluidmilk!I25/FluidmilkPccLb!$B25))))</f>
        <v>NA</v>
      </c>
      <c r="J25" s="46" t="str">
        <f>IF(Fluidmilk!J25=0,0,IF(FluidmilkPccLb!$B25=0,0,IF(Fluidmilk!J25="NA","NA",IF(Fluidmilk!J25="*","*",Fluidmilk!J25/FluidmilkPccLb!$B25))))</f>
        <v>NA</v>
      </c>
      <c r="K25" s="46">
        <f>IF(Fluidmilk!K25=0,0,IF(FluidmilkPccLb!$B25=0,0,IF(Fluidmilk!K25="NA","NA",IF(Fluidmilk!K25="*","*",Fluidmilk!K25/FluidmilkPccLb!$B25))))</f>
        <v>1.3799330476928711</v>
      </c>
      <c r="L25" s="46">
        <f>IF(Fluidmilk!L25=0,0,IF(FluidmilkPccLb!$B25=0,0,IF(Fluidmilk!L25="NA","NA",IF(Fluidmilk!L25="*","*",Fluidmilk!L25/FluidmilkPccLb!$B25))))</f>
        <v>1.3799330476928711</v>
      </c>
      <c r="M25" s="46">
        <f>IF(Fluidmilk!M25=0,0,IF(FluidmilkPccLb!$B25=0,0,IF(Fluidmilk!M25="NA","NA",IF(Fluidmilk!M25="*","*",Fluidmilk!M25/FluidmilkPccLb!$B25))))</f>
        <v>2.5895039907323012</v>
      </c>
      <c r="N25" s="46">
        <f>IF(Fluidmilk!N25=0,0,IF(FluidmilkPccLb!$B25=0,0,IF(Fluidmilk!N25="NA","NA",IF(Fluidmilk!N25="*","*",Fluidmilk!N25/FluidmilkPccLb!$B25))))</f>
        <v>1.4565959947869196</v>
      </c>
      <c r="O25" s="46">
        <f>IF(Fluidmilk!O25=0,0,IF(FluidmilkPccLb!$B25=0,0,IF(Fluidmilk!O25="NA","NA",IF(Fluidmilk!O25="*","*",Fluidmilk!O25/FluidmilkPccLb!$B25))))</f>
        <v>42.062403638934555</v>
      </c>
      <c r="P25" s="46">
        <f>IF(Fluidmilk!P25=0,0,IF(FluidmilkPccLb!$B25=0,0,IF(Fluidmilk!P25="NA","NA",IF(Fluidmilk!P25="*","*",Fluidmilk!P25/FluidmilkPccLb!$B25))))</f>
        <v>47.488436672146648</v>
      </c>
      <c r="Q25" s="46" t="str">
        <f>IF(Fluidmilk!Q25=0,0,IF(FluidmilkPccLb!$B25=0,0,IF(Fluidmilk!Q25="NA","NA",IF(Fluidmilk!Q25="*","*",Fluidmilk!Q25/FluidmilkPccLb!$B25))))</f>
        <v>*</v>
      </c>
      <c r="R25" s="46" t="str">
        <f>IF(Fluidmilk!R25=0,0,IF(FluidmilkPccLb!$B25=0,0,IF(Fluidmilk!R25="NA","NA",IF(Fluidmilk!R25="*","*",Fluidmilk!R25/FluidmilkPccLb!$B25))))</f>
        <v>NA</v>
      </c>
      <c r="S25" s="46" t="str">
        <f>IF(Fluidmilk!S25=0,0,IF(FluidmilkPccLb!$B25=0,0,IF(Fluidmilk!S25="NA","NA",IF(Fluidmilk!S25="*","*",Fluidmilk!S25/FluidmilkPccLb!$B25))))</f>
        <v>NA</v>
      </c>
      <c r="T25" s="46">
        <f>IF(Fluidmilk!T25=0,0,IF(FluidmilkPccLb!$B25=0,0,IF(Fluidmilk!T25="NA","NA",IF(Fluidmilk!T25="*","*",Fluidmilk!T25/FluidmilkPccLb!$B25))))</f>
        <v>151.26451272179017</v>
      </c>
      <c r="U25" s="46">
        <f>IF(Fluidmilk!U25=0,0,IF(FluidmilkPccLb!$B25=0,0,IF(Fluidmilk!U25="NA","NA",IF(Fluidmilk!U25="*","*",Fluidmilk!U25/FluidmilkPccLb!$B25))))</f>
        <v>288.51674233583481</v>
      </c>
    </row>
    <row r="26" spans="1:21" ht="12" customHeight="1" x14ac:dyDescent="0.2">
      <c r="A26" s="45">
        <v>1927</v>
      </c>
      <c r="B26" s="65">
        <v>119.035</v>
      </c>
      <c r="C26" s="46">
        <f>IF(Fluidmilk!C26=0,0,IF(FluidmilkPccLb!$B26=0,0,IF(Fluidmilk!C26="NA","NA",IF(Fluidmilk!C26="*","*",Fluidmilk!C26/FluidmilkPccLb!$B26))))</f>
        <v>91.326080564539851</v>
      </c>
      <c r="D26" s="46">
        <f>IF(Fluidmilk!D26=0,0,IF(FluidmilkPccLb!$B26=0,0,IF(Fluidmilk!D26="NA","NA",IF(Fluidmilk!D26="*","*",Fluidmilk!D26/FluidmilkPccLb!$B26))))</f>
        <v>146.18389549292226</v>
      </c>
      <c r="E26" s="46">
        <f>IF(Fluidmilk!E26=0,0,IF(FluidmilkPccLb!$B26=0,0,IF(Fluidmilk!E26="NA","NA",IF(Fluidmilk!E26="*","*",Fluidmilk!E26/FluidmilkPccLb!$B26))))</f>
        <v>237.5099760574621</v>
      </c>
      <c r="F26" s="46">
        <f>IF(Fluidmilk!F26=0,0,IF(FluidmilkPccLb!$B26=0,0,IF(Fluidmilk!F26="NA","NA",IF(Fluidmilk!F26="*","*",Fluidmilk!F26/FluidmilkPccLb!$B26))))</f>
        <v>1.9742092661822153</v>
      </c>
      <c r="G26" s="46">
        <f>IF(Fluidmilk!G26=0,0,IF(FluidmilkPccLb!$B26=0,0,IF(Fluidmilk!G26="NA","NA",IF(Fluidmilk!G26="*","*",Fluidmilk!G26/FluidmilkPccLb!$B26))))</f>
        <v>239.48418532364431</v>
      </c>
      <c r="H26" s="46" t="str">
        <f>IF(Fluidmilk!H26=0,0,IF(FluidmilkPccLb!$B26=0,0,IF(Fluidmilk!H26="NA","NA",IF(Fluidmilk!H26="*","*",Fluidmilk!H26/FluidmilkPccLb!$B26))))</f>
        <v>NA</v>
      </c>
      <c r="I26" s="46" t="str">
        <f>IF(Fluidmilk!I26=0,0,IF(FluidmilkPccLb!$B26=0,0,IF(Fluidmilk!I26="NA","NA",IF(Fluidmilk!I26="*","*",Fluidmilk!I26/FluidmilkPccLb!$B26))))</f>
        <v>NA</v>
      </c>
      <c r="J26" s="46" t="str">
        <f>IF(Fluidmilk!J26=0,0,IF(FluidmilkPccLb!$B26=0,0,IF(Fluidmilk!J26="NA","NA",IF(Fluidmilk!J26="*","*",Fluidmilk!J26/FluidmilkPccLb!$B26))))</f>
        <v>NA</v>
      </c>
      <c r="K26" s="46">
        <f>IF(Fluidmilk!K26=0,0,IF(FluidmilkPccLb!$B26=0,0,IF(Fluidmilk!K26="NA","NA",IF(Fluidmilk!K26="*","*",Fluidmilk!K26/FluidmilkPccLb!$B26))))</f>
        <v>1.4029487125635318</v>
      </c>
      <c r="L26" s="46">
        <f>IF(Fluidmilk!L26=0,0,IF(FluidmilkPccLb!$B26=0,0,IF(Fluidmilk!L26="NA","NA",IF(Fluidmilk!L26="*","*",Fluidmilk!L26/FluidmilkPccLb!$B26))))</f>
        <v>1.4029487125635318</v>
      </c>
      <c r="M26" s="46">
        <f>IF(Fluidmilk!M26=0,0,IF(FluidmilkPccLb!$B26=0,0,IF(Fluidmilk!M26="NA","NA",IF(Fluidmilk!M26="*","*",Fluidmilk!M26/FluidmilkPccLb!$B26))))</f>
        <v>2.6210778342504306</v>
      </c>
      <c r="N26" s="46">
        <f>IF(Fluidmilk!N26=0,0,IF(FluidmilkPccLb!$B26=0,0,IF(Fluidmilk!N26="NA","NA",IF(Fluidmilk!N26="*","*",Fluidmilk!N26/FluidmilkPccLb!$B26))))</f>
        <v>1.4785567270130635</v>
      </c>
      <c r="O26" s="46">
        <f>IF(Fluidmilk!O26=0,0,IF(FluidmilkPccLb!$B26=0,0,IF(Fluidmilk!O26="NA","NA",IF(Fluidmilk!O26="*","*",Fluidmilk!O26/FluidmilkPccLb!$B26))))</f>
        <v>40.559499306926533</v>
      </c>
      <c r="P26" s="46">
        <f>IF(Fluidmilk!P26=0,0,IF(FluidmilkPccLb!$B26=0,0,IF(Fluidmilk!P26="NA","NA",IF(Fluidmilk!P26="*","*",Fluidmilk!P26/FluidmilkPccLb!$B26))))</f>
        <v>46.062082580753561</v>
      </c>
      <c r="Q26" s="46" t="str">
        <f>IF(Fluidmilk!Q26=0,0,IF(FluidmilkPccLb!$B26=0,0,IF(Fluidmilk!Q26="NA","NA",IF(Fluidmilk!Q26="*","*",Fluidmilk!Q26/FluidmilkPccLb!$B26))))</f>
        <v>*</v>
      </c>
      <c r="R26" s="46" t="str">
        <f>IF(Fluidmilk!R26=0,0,IF(FluidmilkPccLb!$B26=0,0,IF(Fluidmilk!R26="NA","NA",IF(Fluidmilk!R26="*","*",Fluidmilk!R26/FluidmilkPccLb!$B26))))</f>
        <v>NA</v>
      </c>
      <c r="S26" s="46" t="str">
        <f>IF(Fluidmilk!S26=0,0,IF(FluidmilkPccLb!$B26=0,0,IF(Fluidmilk!S26="NA","NA",IF(Fluidmilk!S26="*","*",Fluidmilk!S26/FluidmilkPccLb!$B26))))</f>
        <v>NA</v>
      </c>
      <c r="T26" s="46">
        <f>IF(Fluidmilk!T26=0,0,IF(FluidmilkPccLb!$B26=0,0,IF(Fluidmilk!T26="NA","NA",IF(Fluidmilk!T26="*","*",Fluidmilk!T26/FluidmilkPccLb!$B26))))</f>
        <v>153.66068803293149</v>
      </c>
      <c r="U26" s="46">
        <f>IF(Fluidmilk!U26=0,0,IF(FluidmilkPccLb!$B26=0,0,IF(Fluidmilk!U26="NA","NA",IF(Fluidmilk!U26="*","*",Fluidmilk!U26/FluidmilkPccLb!$B26))))</f>
        <v>285.54626790439789</v>
      </c>
    </row>
    <row r="27" spans="1:21" ht="12" customHeight="1" x14ac:dyDescent="0.2">
      <c r="A27" s="45">
        <v>1928</v>
      </c>
      <c r="B27" s="65">
        <v>120.509</v>
      </c>
      <c r="C27" s="46">
        <f>IF(Fluidmilk!C27=0,0,IF(FluidmilkPccLb!$B27=0,0,IF(Fluidmilk!C27="NA","NA",IF(Fluidmilk!C27="*","*",Fluidmilk!C27/FluidmilkPccLb!$B27))))</f>
        <v>87.644906189579203</v>
      </c>
      <c r="D27" s="46">
        <f>IF(Fluidmilk!D27=0,0,IF(FluidmilkPccLb!$B27=0,0,IF(Fluidmilk!D27="NA","NA",IF(Fluidmilk!D27="*","*",Fluidmilk!D27/FluidmilkPccLb!$B27))))</f>
        <v>151.29990291181571</v>
      </c>
      <c r="E27" s="46">
        <f>IF(Fluidmilk!E27=0,0,IF(FluidmilkPccLb!$B27=0,0,IF(Fluidmilk!E27="NA","NA",IF(Fluidmilk!E27="*","*",Fluidmilk!E27/FluidmilkPccLb!$B27))))</f>
        <v>238.94480910139492</v>
      </c>
      <c r="F27" s="46">
        <f>IF(Fluidmilk!F27=0,0,IF(FluidmilkPccLb!$B27=0,0,IF(Fluidmilk!F27="NA","NA",IF(Fluidmilk!F27="*","*",Fluidmilk!F27/FluidmilkPccLb!$B27))))</f>
        <v>2.0413413106075065</v>
      </c>
      <c r="G27" s="46">
        <f>IF(Fluidmilk!G27=0,0,IF(FluidmilkPccLb!$B27=0,0,IF(Fluidmilk!G27="NA","NA",IF(Fluidmilk!G27="*","*",Fluidmilk!G27/FluidmilkPccLb!$B27))))</f>
        <v>240.98615041200242</v>
      </c>
      <c r="H27" s="46" t="str">
        <f>IF(Fluidmilk!H27=0,0,IF(FluidmilkPccLb!$B27=0,0,IF(Fluidmilk!H27="NA","NA",IF(Fluidmilk!H27="*","*",Fluidmilk!H27/FluidmilkPccLb!$B27))))</f>
        <v>NA</v>
      </c>
      <c r="I27" s="46" t="str">
        <f>IF(Fluidmilk!I27=0,0,IF(FluidmilkPccLb!$B27=0,0,IF(Fluidmilk!I27="NA","NA",IF(Fluidmilk!I27="*","*",Fluidmilk!I27/FluidmilkPccLb!$B27))))</f>
        <v>NA</v>
      </c>
      <c r="J27" s="46" t="str">
        <f>IF(Fluidmilk!J27=0,0,IF(FluidmilkPccLb!$B27=0,0,IF(Fluidmilk!J27="NA","NA",IF(Fluidmilk!J27="*","*",Fluidmilk!J27/FluidmilkPccLb!$B27))))</f>
        <v>NA</v>
      </c>
      <c r="K27" s="46">
        <f>IF(Fluidmilk!K27=0,0,IF(FluidmilkPccLb!$B27=0,0,IF(Fluidmilk!K27="NA","NA",IF(Fluidmilk!K27="*","*",Fluidmilk!K27/FluidmilkPccLb!$B27))))</f>
        <v>1.4521736965703806</v>
      </c>
      <c r="L27" s="46">
        <f>IF(Fluidmilk!L27=0,0,IF(FluidmilkPccLb!$B27=0,0,IF(Fluidmilk!L27="NA","NA",IF(Fluidmilk!L27="*","*",Fluidmilk!L27/FluidmilkPccLb!$B27))))</f>
        <v>1.4521736965703806</v>
      </c>
      <c r="M27" s="46">
        <f>IF(Fluidmilk!M27=0,0,IF(FluidmilkPccLb!$B27=0,0,IF(Fluidmilk!M27="NA","NA",IF(Fluidmilk!M27="*","*",Fluidmilk!M27/FluidmilkPccLb!$B27))))</f>
        <v>2.7217884141433419</v>
      </c>
      <c r="N27" s="46">
        <f>IF(Fluidmilk!N27=0,0,IF(FluidmilkPccLb!$B27=0,0,IF(Fluidmilk!N27="NA","NA",IF(Fluidmilk!N27="*","*",Fluidmilk!N27/FluidmilkPccLb!$B27))))</f>
        <v>1.5268569152511431</v>
      </c>
      <c r="O27" s="46">
        <f>IF(Fluidmilk!O27=0,0,IF(FluidmilkPccLb!$B27=0,0,IF(Fluidmilk!O27="NA","NA",IF(Fluidmilk!O27="*","*",Fluidmilk!O27/FluidmilkPccLb!$B27))))</f>
        <v>39.125708453310544</v>
      </c>
      <c r="P27" s="46">
        <f>IF(Fluidmilk!P27=0,0,IF(FluidmilkPccLb!$B27=0,0,IF(Fluidmilk!P27="NA","NA",IF(Fluidmilk!P27="*","*",Fluidmilk!P27/FluidmilkPccLb!$B27))))</f>
        <v>44.826527479275406</v>
      </c>
      <c r="Q27" s="46" t="str">
        <f>IF(Fluidmilk!Q27=0,0,IF(FluidmilkPccLb!$B27=0,0,IF(Fluidmilk!Q27="NA","NA",IF(Fluidmilk!Q27="*","*",Fluidmilk!Q27/FluidmilkPccLb!$B27))))</f>
        <v>*</v>
      </c>
      <c r="R27" s="46" t="str">
        <f>IF(Fluidmilk!R27=0,0,IF(FluidmilkPccLb!$B27=0,0,IF(Fluidmilk!R27="NA","NA",IF(Fluidmilk!R27="*","*",Fluidmilk!R27/FluidmilkPccLb!$B27))))</f>
        <v>NA</v>
      </c>
      <c r="S27" s="46" t="str">
        <f>IF(Fluidmilk!S27=0,0,IF(FluidmilkPccLb!$B27=0,0,IF(Fluidmilk!S27="NA","NA",IF(Fluidmilk!S27="*","*",Fluidmilk!S27/FluidmilkPccLb!$B27))))</f>
        <v>NA</v>
      </c>
      <c r="T27" s="46">
        <f>IF(Fluidmilk!T27=0,0,IF(FluidmilkPccLb!$B27=0,0,IF(Fluidmilk!T27="NA","NA",IF(Fluidmilk!T27="*","*",Fluidmilk!T27/FluidmilkPccLb!$B27))))</f>
        <v>159.04206324838808</v>
      </c>
      <c r="U27" s="46">
        <f>IF(Fluidmilk!U27=0,0,IF(FluidmilkPccLb!$B27=0,0,IF(Fluidmilk!U27="NA","NA",IF(Fluidmilk!U27="*","*",Fluidmilk!U27/FluidmilkPccLb!$B27))))</f>
        <v>285.81267789127781</v>
      </c>
    </row>
    <row r="28" spans="1:21" ht="12" customHeight="1" x14ac:dyDescent="0.2">
      <c r="A28" s="45">
        <v>1929</v>
      </c>
      <c r="B28" s="65">
        <v>121.767</v>
      </c>
      <c r="C28" s="46">
        <f>IF(Fluidmilk!C28=0,0,IF(FluidmilkPccLb!$B28=0,0,IF(Fluidmilk!C28="NA","NA",IF(Fluidmilk!C28="*","*",Fluidmilk!C28/FluidmilkPccLb!$B28))))</f>
        <v>82.887810326278881</v>
      </c>
      <c r="D28" s="46">
        <f>IF(Fluidmilk!D28=0,0,IF(FluidmilkPccLb!$B28=0,0,IF(Fluidmilk!D28="NA","NA",IF(Fluidmilk!D28="*","*",Fluidmilk!D28/FluidmilkPccLb!$B28))))</f>
        <v>158.80328824722628</v>
      </c>
      <c r="E28" s="46">
        <f>IF(Fluidmilk!E28=0,0,IF(FluidmilkPccLb!$B28=0,0,IF(Fluidmilk!E28="NA","NA",IF(Fluidmilk!E28="*","*",Fluidmilk!E28/FluidmilkPccLb!$B28))))</f>
        <v>241.69109857350514</v>
      </c>
      <c r="F28" s="46">
        <f>IF(Fluidmilk!F28=0,0,IF(FluidmilkPccLb!$B28=0,0,IF(Fluidmilk!F28="NA","NA",IF(Fluidmilk!F28="*","*",Fluidmilk!F28/FluidmilkPccLb!$B28))))</f>
        <v>2.143437877257385</v>
      </c>
      <c r="G28" s="46">
        <f>IF(Fluidmilk!G28=0,0,IF(FluidmilkPccLb!$B28=0,0,IF(Fluidmilk!G28="NA","NA",IF(Fluidmilk!G28="*","*",Fluidmilk!G28/FluidmilkPccLb!$B28))))</f>
        <v>243.83453645076253</v>
      </c>
      <c r="H28" s="46" t="str">
        <f>IF(Fluidmilk!H28=0,0,IF(FluidmilkPccLb!$B28=0,0,IF(Fluidmilk!H28="NA","NA",IF(Fluidmilk!H28="*","*",Fluidmilk!H28/FluidmilkPccLb!$B28))))</f>
        <v>NA</v>
      </c>
      <c r="I28" s="46" t="str">
        <f>IF(Fluidmilk!I28=0,0,IF(FluidmilkPccLb!$B28=0,0,IF(Fluidmilk!I28="NA","NA",IF(Fluidmilk!I28="*","*",Fluidmilk!I28/FluidmilkPccLb!$B28))))</f>
        <v>NA</v>
      </c>
      <c r="J28" s="46" t="str">
        <f>IF(Fluidmilk!J28=0,0,IF(FluidmilkPccLb!$B28=0,0,IF(Fluidmilk!J28="NA","NA",IF(Fluidmilk!J28="*","*",Fluidmilk!J28/FluidmilkPccLb!$B28))))</f>
        <v>NA</v>
      </c>
      <c r="K28" s="46">
        <f>IF(Fluidmilk!K28=0,0,IF(FluidmilkPccLb!$B28=0,0,IF(Fluidmilk!K28="NA","NA",IF(Fluidmilk!K28="*","*",Fluidmilk!K28/FluidmilkPccLb!$B28))))</f>
        <v>1.5192950470981466</v>
      </c>
      <c r="L28" s="46">
        <f>IF(Fluidmilk!L28=0,0,IF(FluidmilkPccLb!$B28=0,0,IF(Fluidmilk!L28="NA","NA",IF(Fluidmilk!L28="*","*",Fluidmilk!L28/FluidmilkPccLb!$B28))))</f>
        <v>1.5192950470981466</v>
      </c>
      <c r="M28" s="46">
        <f>IF(Fluidmilk!M28=0,0,IF(FluidmilkPccLb!$B28=0,0,IF(Fluidmilk!M28="NA","NA",IF(Fluidmilk!M28="*","*",Fluidmilk!M28/FluidmilkPccLb!$B28))))</f>
        <v>2.8579171696765133</v>
      </c>
      <c r="N28" s="46">
        <f>IF(Fluidmilk!N28=0,0,IF(FluidmilkPccLb!$B28=0,0,IF(Fluidmilk!N28="NA","NA",IF(Fluidmilk!N28="*","*",Fluidmilk!N28/FluidmilkPccLb!$B28))))</f>
        <v>1.6096315093580362</v>
      </c>
      <c r="O28" s="46">
        <f>IF(Fluidmilk!O28=0,0,IF(FluidmilkPccLb!$B28=0,0,IF(Fluidmilk!O28="NA","NA",IF(Fluidmilk!O28="*","*",Fluidmilk!O28/FluidmilkPccLb!$B28))))</f>
        <v>37.834552875573841</v>
      </c>
      <c r="P28" s="46">
        <f>IF(Fluidmilk!P28=0,0,IF(FluidmilkPccLb!$B28=0,0,IF(Fluidmilk!P28="NA","NA",IF(Fluidmilk!P28="*","*",Fluidmilk!P28/FluidmilkPccLb!$B28))))</f>
        <v>43.821396601706539</v>
      </c>
      <c r="Q28" s="46" t="str">
        <f>IF(Fluidmilk!Q28=0,0,IF(FluidmilkPccLb!$B28=0,0,IF(Fluidmilk!Q28="NA","NA",IF(Fluidmilk!Q28="*","*",Fluidmilk!Q28/FluidmilkPccLb!$B28))))</f>
        <v>*</v>
      </c>
      <c r="R28" s="46" t="str">
        <f>IF(Fluidmilk!R28=0,0,IF(FluidmilkPccLb!$B28=0,0,IF(Fluidmilk!R28="NA","NA",IF(Fluidmilk!R28="*","*",Fluidmilk!R28/FluidmilkPccLb!$B28))))</f>
        <v>NA</v>
      </c>
      <c r="S28" s="46" t="str">
        <f>IF(Fluidmilk!S28=0,0,IF(FluidmilkPccLb!$B28=0,0,IF(Fluidmilk!S28="NA","NA",IF(Fluidmilk!S28="*","*",Fluidmilk!S28/FluidmilkPccLb!$B28))))</f>
        <v>NA</v>
      </c>
      <c r="T28" s="46">
        <f>IF(Fluidmilk!T28=0,0,IF(FluidmilkPccLb!$B28=0,0,IF(Fluidmilk!T28="NA","NA",IF(Fluidmilk!T28="*","*",Fluidmilk!T28/FluidmilkPccLb!$B28))))</f>
        <v>166.93356985061635</v>
      </c>
      <c r="U28" s="46">
        <f>IF(Fluidmilk!U28=0,0,IF(FluidmilkPccLb!$B28=0,0,IF(Fluidmilk!U28="NA","NA",IF(Fluidmilk!U28="*","*",Fluidmilk!U28/FluidmilkPccLb!$B28))))</f>
        <v>287.65593305246909</v>
      </c>
    </row>
    <row r="29" spans="1:21" ht="12" customHeight="1" x14ac:dyDescent="0.2">
      <c r="A29" s="45">
        <v>1930</v>
      </c>
      <c r="B29" s="65">
        <v>123.077</v>
      </c>
      <c r="C29" s="46">
        <f>IF(Fluidmilk!C29=0,0,IF(FluidmilkPccLb!$B29=0,0,IF(Fluidmilk!C29="NA","NA",IF(Fluidmilk!C29="*","*",Fluidmilk!C29/FluidmilkPccLb!$B29))))</f>
        <v>81.745573909016315</v>
      </c>
      <c r="D29" s="46">
        <f>IF(Fluidmilk!D29=0,0,IF(FluidmilkPccLb!$B29=0,0,IF(Fluidmilk!D29="NA","NA",IF(Fluidmilk!D29="*","*",Fluidmilk!D29/FluidmilkPccLb!$B29))))</f>
        <v>158.59177588014009</v>
      </c>
      <c r="E29" s="46">
        <f>IF(Fluidmilk!E29=0,0,IF(FluidmilkPccLb!$B29=0,0,IF(Fluidmilk!E29="NA","NA",IF(Fluidmilk!E29="*","*",Fluidmilk!E29/FluidmilkPccLb!$B29))))</f>
        <v>240.33734978915638</v>
      </c>
      <c r="F29" s="46">
        <f>IF(Fluidmilk!F29=0,0,IF(FluidmilkPccLb!$B29=0,0,IF(Fluidmilk!F29="NA","NA",IF(Fluidmilk!F29="*","*",Fluidmilk!F29/FluidmilkPccLb!$B29))))</f>
        <v>2.1449986593758381</v>
      </c>
      <c r="G29" s="46">
        <f>IF(Fluidmilk!G29=0,0,IF(FluidmilkPccLb!$B29=0,0,IF(Fluidmilk!G29="NA","NA",IF(Fluidmilk!G29="*","*",Fluidmilk!G29/FluidmilkPccLb!$B29))))</f>
        <v>242.48234844853224</v>
      </c>
      <c r="H29" s="46" t="str">
        <f>IF(Fluidmilk!H29=0,0,IF(FluidmilkPccLb!$B29=0,0,IF(Fluidmilk!H29="NA","NA",IF(Fluidmilk!H29="*","*",Fluidmilk!H29/FluidmilkPccLb!$B29))))</f>
        <v>NA</v>
      </c>
      <c r="I29" s="46" t="str">
        <f>IF(Fluidmilk!I29=0,0,IF(FluidmilkPccLb!$B29=0,0,IF(Fluidmilk!I29="NA","NA",IF(Fluidmilk!I29="*","*",Fluidmilk!I29/FluidmilkPccLb!$B29))))</f>
        <v>NA</v>
      </c>
      <c r="J29" s="46" t="str">
        <f>IF(Fluidmilk!J29=0,0,IF(FluidmilkPccLb!$B29=0,0,IF(Fluidmilk!J29="NA","NA",IF(Fluidmilk!J29="*","*",Fluidmilk!J29/FluidmilkPccLb!$B29))))</f>
        <v>NA</v>
      </c>
      <c r="K29" s="46">
        <f>IF(Fluidmilk!K29=0,0,IF(FluidmilkPccLb!$B29=0,0,IF(Fluidmilk!K29="NA","NA",IF(Fluidmilk!K29="*","*",Fluidmilk!K29/FluidmilkPccLb!$B29))))</f>
        <v>1.5193740503912185</v>
      </c>
      <c r="L29" s="46">
        <f>IF(Fluidmilk!L29=0,0,IF(FluidmilkPccLb!$B29=0,0,IF(Fluidmilk!L29="NA","NA",IF(Fluidmilk!L29="*","*",Fluidmilk!L29/FluidmilkPccLb!$B29))))</f>
        <v>1.5193740503912185</v>
      </c>
      <c r="M29" s="46">
        <f>IF(Fluidmilk!M29=0,0,IF(FluidmilkPccLb!$B29=0,0,IF(Fluidmilk!M29="NA","NA",IF(Fluidmilk!M29="*","*",Fluidmilk!M29/FluidmilkPccLb!$B29))))</f>
        <v>2.851873217579239</v>
      </c>
      <c r="N29" s="46">
        <f>IF(Fluidmilk!N29=0,0,IF(FluidmilkPccLb!$B29=0,0,IF(Fluidmilk!N29="NA","NA",IF(Fluidmilk!N29="*","*",Fluidmilk!N29/FluidmilkPccLb!$B29))))</f>
        <v>1.6087489945318785</v>
      </c>
      <c r="O29" s="46">
        <f>IF(Fluidmilk!O29=0,0,IF(FluidmilkPccLb!$B29=0,0,IF(Fluidmilk!O29="NA","NA",IF(Fluidmilk!O29="*","*",Fluidmilk!O29/FluidmilkPccLb!$B29))))</f>
        <v>37.098726813295741</v>
      </c>
      <c r="P29" s="46">
        <f>IF(Fluidmilk!P29=0,0,IF(FluidmilkPccLb!$B29=0,0,IF(Fluidmilk!P29="NA","NA",IF(Fluidmilk!P29="*","*",Fluidmilk!P29/FluidmilkPccLb!$B29))))</f>
        <v>43.078723075798081</v>
      </c>
      <c r="Q29" s="46" t="str">
        <f>IF(Fluidmilk!Q29=0,0,IF(FluidmilkPccLb!$B29=0,0,IF(Fluidmilk!Q29="NA","NA",IF(Fluidmilk!Q29="*","*",Fluidmilk!Q29/FluidmilkPccLb!$B29))))</f>
        <v>*</v>
      </c>
      <c r="R29" s="46" t="str">
        <f>IF(Fluidmilk!R29=0,0,IF(FluidmilkPccLb!$B29=0,0,IF(Fluidmilk!R29="NA","NA",IF(Fluidmilk!R29="*","*",Fluidmilk!R29/FluidmilkPccLb!$B29))))</f>
        <v>NA</v>
      </c>
      <c r="S29" s="46" t="str">
        <f>IF(Fluidmilk!S29=0,0,IF(FluidmilkPccLb!$B29=0,0,IF(Fluidmilk!S29="NA","NA",IF(Fluidmilk!S29="*","*",Fluidmilk!S29/FluidmilkPccLb!$B29))))</f>
        <v>NA</v>
      </c>
      <c r="T29" s="46">
        <f>IF(Fluidmilk!T29=0,0,IF(FluidmilkPccLb!$B29=0,0,IF(Fluidmilk!T29="NA","NA",IF(Fluidmilk!T29="*","*",Fluidmilk!T29/FluidmilkPccLb!$B29))))</f>
        <v>166.71677080201826</v>
      </c>
      <c r="U29" s="46">
        <f>IF(Fluidmilk!U29=0,0,IF(FluidmilkPccLb!$B29=0,0,IF(Fluidmilk!U29="NA","NA",IF(Fluidmilk!U29="*","*",Fluidmilk!U29/FluidmilkPccLb!$B29))))</f>
        <v>285.56107152433032</v>
      </c>
    </row>
    <row r="30" spans="1:21" ht="12" customHeight="1" x14ac:dyDescent="0.2">
      <c r="A30" s="47">
        <v>1931</v>
      </c>
      <c r="B30" s="66">
        <v>124.04</v>
      </c>
      <c r="C30" s="48">
        <f>IF(Fluidmilk!C30=0,0,IF(FluidmilkPccLb!$B30=0,0,IF(Fluidmilk!C30="NA","NA",IF(Fluidmilk!C30="*","*",Fluidmilk!C30/FluidmilkPccLb!$B30))))</f>
        <v>83.892292808771359</v>
      </c>
      <c r="D30" s="48">
        <f>IF(Fluidmilk!D30=0,0,IF(FluidmilkPccLb!$B30=0,0,IF(Fluidmilk!D30="NA","NA",IF(Fluidmilk!D30="*","*",Fluidmilk!D30/FluidmilkPccLb!$B30))))</f>
        <v>155.8368268300548</v>
      </c>
      <c r="E30" s="48">
        <f>IF(Fluidmilk!E30=0,0,IF(FluidmilkPccLb!$B30=0,0,IF(Fluidmilk!E30="NA","NA",IF(Fluidmilk!E30="*","*",Fluidmilk!E30/FluidmilkPccLb!$B30))))</f>
        <v>239.72911963882618</v>
      </c>
      <c r="F30" s="48">
        <f>IF(Fluidmilk!F30=0,0,IF(FluidmilkPccLb!$B30=0,0,IF(Fluidmilk!F30="NA","NA",IF(Fluidmilk!F30="*","*",Fluidmilk!F30/FluidmilkPccLb!$B30))))</f>
        <v>2.184779103514995</v>
      </c>
      <c r="G30" s="48">
        <f>IF(Fluidmilk!G30=0,0,IF(FluidmilkPccLb!$B30=0,0,IF(Fluidmilk!G30="NA","NA",IF(Fluidmilk!G30="*","*",Fluidmilk!G30/FluidmilkPccLb!$B30))))</f>
        <v>241.91389874234116</v>
      </c>
      <c r="H30" s="48" t="str">
        <f>IF(Fluidmilk!H30=0,0,IF(FluidmilkPccLb!$B30=0,0,IF(Fluidmilk!H30="NA","NA",IF(Fluidmilk!H30="*","*",Fluidmilk!H30/FluidmilkPccLb!$B30))))</f>
        <v>NA</v>
      </c>
      <c r="I30" s="48" t="str">
        <f>IF(Fluidmilk!I30=0,0,IF(FluidmilkPccLb!$B30=0,0,IF(Fluidmilk!I30="NA","NA",IF(Fluidmilk!I30="*","*",Fluidmilk!I30/FluidmilkPccLb!$B30))))</f>
        <v>NA</v>
      </c>
      <c r="J30" s="48" t="str">
        <f>IF(Fluidmilk!J30=0,0,IF(FluidmilkPccLb!$B30=0,0,IF(Fluidmilk!J30="NA","NA",IF(Fluidmilk!J30="*","*",Fluidmilk!J30/FluidmilkPccLb!$B30))))</f>
        <v>NA</v>
      </c>
      <c r="K30" s="48">
        <f>IF(Fluidmilk!K30=0,0,IF(FluidmilkPccLb!$B30=0,0,IF(Fluidmilk!K30="NA","NA",IF(Fluidmilk!K30="*","*",Fluidmilk!K30/FluidmilkPccLb!$B30))))</f>
        <v>1.5720735246694615</v>
      </c>
      <c r="L30" s="48">
        <f>IF(Fluidmilk!L30=0,0,IF(FluidmilkPccLb!$B30=0,0,IF(Fluidmilk!L30="NA","NA",IF(Fluidmilk!L30="*","*",Fluidmilk!L30/FluidmilkPccLb!$B30))))</f>
        <v>1.5720735246694615</v>
      </c>
      <c r="M30" s="48">
        <f>IF(Fluidmilk!M30=0,0,IF(FluidmilkPccLb!$B30=0,0,IF(Fluidmilk!M30="NA","NA",IF(Fluidmilk!M30="*","*",Fluidmilk!M30/FluidmilkPccLb!$B30))))</f>
        <v>2.6523702031602707</v>
      </c>
      <c r="N30" s="48">
        <f>IF(Fluidmilk!N30=0,0,IF(FluidmilkPccLb!$B30=0,0,IF(Fluidmilk!N30="NA","NA",IF(Fluidmilk!N30="*","*",Fluidmilk!N30/FluidmilkPccLb!$B30))))</f>
        <v>1.5559496936472106</v>
      </c>
      <c r="O30" s="48">
        <f>IF(Fluidmilk!O30=0,0,IF(FluidmilkPccLb!$B30=0,0,IF(Fluidmilk!O30="NA","NA",IF(Fluidmilk!O30="*","*",Fluidmilk!O30/FluidmilkPccLb!$B30))))</f>
        <v>37.826507578200577</v>
      </c>
      <c r="P30" s="48">
        <f>IF(Fluidmilk!P30=0,0,IF(FluidmilkPccLb!$B30=0,0,IF(Fluidmilk!P30="NA","NA",IF(Fluidmilk!P30="*","*",Fluidmilk!P30/FluidmilkPccLb!$B30))))</f>
        <v>43.606900999677521</v>
      </c>
      <c r="Q30" s="48" t="str">
        <f>IF(Fluidmilk!Q30=0,0,IF(FluidmilkPccLb!$B30=0,0,IF(Fluidmilk!Q30="NA","NA",IF(Fluidmilk!Q30="*","*",Fluidmilk!Q30/FluidmilkPccLb!$B30))))</f>
        <v>*</v>
      </c>
      <c r="R30" s="48" t="str">
        <f>IF(Fluidmilk!R30=0,0,IF(FluidmilkPccLb!$B30=0,0,IF(Fluidmilk!R30="NA","NA",IF(Fluidmilk!R30="*","*",Fluidmilk!R30/FluidmilkPccLb!$B30))))</f>
        <v>NA</v>
      </c>
      <c r="S30" s="48" t="str">
        <f>IF(Fluidmilk!S30=0,0,IF(FluidmilkPccLb!$B30=0,0,IF(Fluidmilk!S30="NA","NA",IF(Fluidmilk!S30="*","*",Fluidmilk!S30/FluidmilkPccLb!$B30))))</f>
        <v>NA</v>
      </c>
      <c r="T30" s="48">
        <f>IF(Fluidmilk!T30=0,0,IF(FluidmilkPccLb!$B30=0,0,IF(Fluidmilk!T30="NA","NA",IF(Fluidmilk!T30="*","*",Fluidmilk!T30/FluidmilkPccLb!$B30))))</f>
        <v>163.80199935504675</v>
      </c>
      <c r="U30" s="48">
        <f>IF(Fluidmilk!U30=0,0,IF(FluidmilkPccLb!$B30=0,0,IF(Fluidmilk!U30="NA","NA",IF(Fluidmilk!U30="*","*",Fluidmilk!U30/FluidmilkPccLb!$B30))))</f>
        <v>285.52079974201871</v>
      </c>
    </row>
    <row r="31" spans="1:21" ht="12" customHeight="1" x14ac:dyDescent="0.2">
      <c r="A31" s="47">
        <v>1932</v>
      </c>
      <c r="B31" s="66">
        <v>124.84</v>
      </c>
      <c r="C31" s="48">
        <f>IF(Fluidmilk!C31=0,0,IF(FluidmilkPccLb!$B31=0,0,IF(Fluidmilk!C31="NA","NA",IF(Fluidmilk!C31="*","*",Fluidmilk!C31/FluidmilkPccLb!$B31))))</f>
        <v>86.190323614226202</v>
      </c>
      <c r="D31" s="48">
        <f>IF(Fluidmilk!D31=0,0,IF(FluidmilkPccLb!$B31=0,0,IF(Fluidmilk!D31="NA","NA",IF(Fluidmilk!D31="*","*",Fluidmilk!D31/FluidmilkPccLb!$B31))))</f>
        <v>158.09836590836269</v>
      </c>
      <c r="E31" s="48">
        <f>IF(Fluidmilk!E31=0,0,IF(FluidmilkPccLb!$B31=0,0,IF(Fluidmilk!E31="NA","NA",IF(Fluidmilk!E31="*","*",Fluidmilk!E31/FluidmilkPccLb!$B31))))</f>
        <v>244.2886895225889</v>
      </c>
      <c r="F31" s="48">
        <f>IF(Fluidmilk!F31=0,0,IF(FluidmilkPccLb!$B31=0,0,IF(Fluidmilk!F31="NA","NA",IF(Fluidmilk!F31="*","*",Fluidmilk!F31/FluidmilkPccLb!$B31))))</f>
        <v>2.2108298622236462</v>
      </c>
      <c r="G31" s="48">
        <f>IF(Fluidmilk!G31=0,0,IF(FluidmilkPccLb!$B31=0,0,IF(Fluidmilk!G31="NA","NA",IF(Fluidmilk!G31="*","*",Fluidmilk!G31/FluidmilkPccLb!$B31))))</f>
        <v>246.49951938481254</v>
      </c>
      <c r="H31" s="48" t="str">
        <f>IF(Fluidmilk!H31=0,0,IF(FluidmilkPccLb!$B31=0,0,IF(Fluidmilk!H31="NA","NA",IF(Fluidmilk!H31="*","*",Fluidmilk!H31/FluidmilkPccLb!$B31))))</f>
        <v>NA</v>
      </c>
      <c r="I31" s="48" t="str">
        <f>IF(Fluidmilk!I31=0,0,IF(FluidmilkPccLb!$B31=0,0,IF(Fluidmilk!I31="NA","NA",IF(Fluidmilk!I31="*","*",Fluidmilk!I31/FluidmilkPccLb!$B31))))</f>
        <v>NA</v>
      </c>
      <c r="J31" s="48" t="str">
        <f>IF(Fluidmilk!J31=0,0,IF(FluidmilkPccLb!$B31=0,0,IF(Fluidmilk!J31="NA","NA",IF(Fluidmilk!J31="*","*",Fluidmilk!J31/FluidmilkPccLb!$B31))))</f>
        <v>NA</v>
      </c>
      <c r="K31" s="48">
        <f>IF(Fluidmilk!K31=0,0,IF(FluidmilkPccLb!$B31=0,0,IF(Fluidmilk!K31="NA","NA",IF(Fluidmilk!K31="*","*",Fluidmilk!K31/FluidmilkPccLb!$B31))))</f>
        <v>1.594040371675745</v>
      </c>
      <c r="L31" s="48">
        <f>IF(Fluidmilk!L31=0,0,IF(FluidmilkPccLb!$B31=0,0,IF(Fluidmilk!L31="NA","NA",IF(Fluidmilk!L31="*","*",Fluidmilk!L31/FluidmilkPccLb!$B31))))</f>
        <v>1.594040371675745</v>
      </c>
      <c r="M31" s="48">
        <f>IF(Fluidmilk!M31=0,0,IF(FluidmilkPccLb!$B31=0,0,IF(Fluidmilk!M31="NA","NA",IF(Fluidmilk!M31="*","*",Fluidmilk!M31/FluidmilkPccLb!$B31))))</f>
        <v>2.6994553027875678</v>
      </c>
      <c r="N31" s="48">
        <f>IF(Fluidmilk!N31=0,0,IF(FluidmilkPccLb!$B31=0,0,IF(Fluidmilk!N31="NA","NA",IF(Fluidmilk!N31="*","*",Fluidmilk!N31/FluidmilkPccLb!$B31))))</f>
        <v>1.5860301185517462</v>
      </c>
      <c r="O31" s="48">
        <f>IF(Fluidmilk!O31=0,0,IF(FluidmilkPccLb!$B31=0,0,IF(Fluidmilk!O31="NA","NA",IF(Fluidmilk!O31="*","*",Fluidmilk!O31/FluidmilkPccLb!$B31))))</f>
        <v>38.68952258891381</v>
      </c>
      <c r="P31" s="48">
        <f>IF(Fluidmilk!P31=0,0,IF(FluidmilkPccLb!$B31=0,0,IF(Fluidmilk!P31="NA","NA",IF(Fluidmilk!P31="*","*",Fluidmilk!P31/FluidmilkPccLb!$B31))))</f>
        <v>44.569048381928866</v>
      </c>
      <c r="Q31" s="48" t="str">
        <f>IF(Fluidmilk!Q31=0,0,IF(FluidmilkPccLb!$B31=0,0,IF(Fluidmilk!Q31="NA","NA",IF(Fluidmilk!Q31="*","*",Fluidmilk!Q31/FluidmilkPccLb!$B31))))</f>
        <v>*</v>
      </c>
      <c r="R31" s="48" t="str">
        <f>IF(Fluidmilk!R31=0,0,IF(FluidmilkPccLb!$B31=0,0,IF(Fluidmilk!R31="NA","NA",IF(Fluidmilk!R31="*","*",Fluidmilk!R31/FluidmilkPccLb!$B31))))</f>
        <v>NA</v>
      </c>
      <c r="S31" s="48" t="str">
        <f>IF(Fluidmilk!S31=0,0,IF(FluidmilkPccLb!$B31=0,0,IF(Fluidmilk!S31="NA","NA",IF(Fluidmilk!S31="*","*",Fluidmilk!S31/FluidmilkPccLb!$B31))))</f>
        <v>NA</v>
      </c>
      <c r="T31" s="48">
        <f>IF(Fluidmilk!T31=0,0,IF(FluidmilkPccLb!$B31=0,0,IF(Fluidmilk!T31="NA","NA",IF(Fluidmilk!T31="*","*",Fluidmilk!T31/FluidmilkPccLb!$B31))))</f>
        <v>166.1887215636014</v>
      </c>
      <c r="U31" s="48">
        <f>IF(Fluidmilk!U31=0,0,IF(FluidmilkPccLb!$B31=0,0,IF(Fluidmilk!U31="NA","NA",IF(Fluidmilk!U31="*","*",Fluidmilk!U31/FluidmilkPccLb!$B31))))</f>
        <v>291.06856776674141</v>
      </c>
    </row>
    <row r="32" spans="1:21" ht="12" customHeight="1" x14ac:dyDescent="0.2">
      <c r="A32" s="47">
        <v>1933</v>
      </c>
      <c r="B32" s="66">
        <v>125.57899999999999</v>
      </c>
      <c r="C32" s="48">
        <f>IF(Fluidmilk!C32=0,0,IF(FluidmilkPccLb!$B32=0,0,IF(Fluidmilk!C32="NA","NA",IF(Fluidmilk!C32="*","*",Fluidmilk!C32/FluidmilkPccLb!$B32))))</f>
        <v>86.694431393784001</v>
      </c>
      <c r="D32" s="48">
        <f>IF(Fluidmilk!D32=0,0,IF(FluidmilkPccLb!$B32=0,0,IF(Fluidmilk!D32="NA","NA",IF(Fluidmilk!D32="*","*",Fluidmilk!D32/FluidmilkPccLb!$B32))))</f>
        <v>156.27612897060814</v>
      </c>
      <c r="E32" s="48">
        <f>IF(Fluidmilk!E32=0,0,IF(FluidmilkPccLb!$B32=0,0,IF(Fluidmilk!E32="NA","NA",IF(Fluidmilk!E32="*","*",Fluidmilk!E32/FluidmilkPccLb!$B32))))</f>
        <v>242.97056036439216</v>
      </c>
      <c r="F32" s="48">
        <f>IF(Fluidmilk!F32=0,0,IF(FluidmilkPccLb!$B32=0,0,IF(Fluidmilk!F32="NA","NA",IF(Fluidmilk!F32="*","*",Fluidmilk!F32/FluidmilkPccLb!$B32))))</f>
        <v>2.1898565843015154</v>
      </c>
      <c r="G32" s="48">
        <f>IF(Fluidmilk!G32=0,0,IF(FluidmilkPccLb!$B32=0,0,IF(Fluidmilk!G32="NA","NA",IF(Fluidmilk!G32="*","*",Fluidmilk!G32/FluidmilkPccLb!$B32))))</f>
        <v>245.16041694869367</v>
      </c>
      <c r="H32" s="48" t="str">
        <f>IF(Fluidmilk!H32=0,0,IF(FluidmilkPccLb!$B32=0,0,IF(Fluidmilk!H32="NA","NA",IF(Fluidmilk!H32="*","*",Fluidmilk!H32/FluidmilkPccLb!$B32))))</f>
        <v>NA</v>
      </c>
      <c r="I32" s="48" t="str">
        <f>IF(Fluidmilk!I32=0,0,IF(FluidmilkPccLb!$B32=0,0,IF(Fluidmilk!I32="NA","NA",IF(Fluidmilk!I32="*","*",Fluidmilk!I32/FluidmilkPccLb!$B32))))</f>
        <v>NA</v>
      </c>
      <c r="J32" s="48" t="str">
        <f>IF(Fluidmilk!J32=0,0,IF(FluidmilkPccLb!$B32=0,0,IF(Fluidmilk!J32="NA","NA",IF(Fluidmilk!J32="*","*",Fluidmilk!J32/FluidmilkPccLb!$B32))))</f>
        <v>NA</v>
      </c>
      <c r="K32" s="48">
        <f>IF(Fluidmilk!K32=0,0,IF(FluidmilkPccLb!$B32=0,0,IF(Fluidmilk!K32="NA","NA",IF(Fluidmilk!K32="*","*",Fluidmilk!K32/FluidmilkPccLb!$B32))))</f>
        <v>1.5766967406970911</v>
      </c>
      <c r="L32" s="48">
        <f>IF(Fluidmilk!L32=0,0,IF(FluidmilkPccLb!$B32=0,0,IF(Fluidmilk!L32="NA","NA",IF(Fluidmilk!L32="*","*",Fluidmilk!L32/FluidmilkPccLb!$B32))))</f>
        <v>1.5766967406970911</v>
      </c>
      <c r="M32" s="48">
        <f>IF(Fluidmilk!M32=0,0,IF(FluidmilkPccLb!$B32=0,0,IF(Fluidmilk!M32="NA","NA",IF(Fluidmilk!M32="*","*",Fluidmilk!M32/FluidmilkPccLb!$B32))))</f>
        <v>2.6676434754218463</v>
      </c>
      <c r="N32" s="48">
        <f>IF(Fluidmilk!N32=0,0,IF(FluidmilkPccLb!$B32=0,0,IF(Fluidmilk!N32="NA","NA",IF(Fluidmilk!N32="*","*",Fluidmilk!N32/FluidmilkPccLb!$B32))))</f>
        <v>1.5607705109930801</v>
      </c>
      <c r="O32" s="48">
        <f>IF(Fluidmilk!O32=0,0,IF(FluidmilkPccLb!$B32=0,0,IF(Fluidmilk!O32="NA","NA",IF(Fluidmilk!O32="*","*",Fluidmilk!O32/FluidmilkPccLb!$B32))))</f>
        <v>38.844074248082883</v>
      </c>
      <c r="P32" s="48">
        <f>IF(Fluidmilk!P32=0,0,IF(FluidmilkPccLb!$B32=0,0,IF(Fluidmilk!P32="NA","NA",IF(Fluidmilk!P32="*","*",Fluidmilk!P32/FluidmilkPccLb!$B32))))</f>
        <v>44.649184975194899</v>
      </c>
      <c r="Q32" s="48" t="str">
        <f>IF(Fluidmilk!Q32=0,0,IF(FluidmilkPccLb!$B32=0,0,IF(Fluidmilk!Q32="NA","NA",IF(Fluidmilk!Q32="*","*",Fluidmilk!Q32/FluidmilkPccLb!$B32))))</f>
        <v>*</v>
      </c>
      <c r="R32" s="48" t="str">
        <f>IF(Fluidmilk!R32=0,0,IF(FluidmilkPccLb!$B32=0,0,IF(Fluidmilk!R32="NA","NA",IF(Fluidmilk!R32="*","*",Fluidmilk!R32/FluidmilkPccLb!$B32))))</f>
        <v>NA</v>
      </c>
      <c r="S32" s="48" t="str">
        <f>IF(Fluidmilk!S32=0,0,IF(FluidmilkPccLb!$B32=0,0,IF(Fluidmilk!S32="NA","NA",IF(Fluidmilk!S32="*","*",Fluidmilk!S32/FluidmilkPccLb!$B32))))</f>
        <v>NA</v>
      </c>
      <c r="T32" s="48">
        <f>IF(Fluidmilk!T32=0,0,IF(FluidmilkPccLb!$B32=0,0,IF(Fluidmilk!T32="NA","NA",IF(Fluidmilk!T32="*","*",Fluidmilk!T32/FluidmilkPccLb!$B32))))</f>
        <v>164.27109628202169</v>
      </c>
      <c r="U32" s="48">
        <f>IF(Fluidmilk!U32=0,0,IF(FluidmilkPccLb!$B32=0,0,IF(Fluidmilk!U32="NA","NA",IF(Fluidmilk!U32="*","*",Fluidmilk!U32/FluidmilkPccLb!$B32))))</f>
        <v>289.80960192388858</v>
      </c>
    </row>
    <row r="33" spans="1:21" ht="12" customHeight="1" x14ac:dyDescent="0.2">
      <c r="A33" s="47">
        <v>1934</v>
      </c>
      <c r="B33" s="66">
        <v>126.374</v>
      </c>
      <c r="C33" s="48">
        <f>IF(Fluidmilk!C33=0,0,IF(FluidmilkPccLb!$B33=0,0,IF(Fluidmilk!C33="NA","NA",IF(Fluidmilk!C33="*","*",Fluidmilk!C33/FluidmilkPccLb!$B33))))</f>
        <v>86.085745485622041</v>
      </c>
      <c r="D33" s="48">
        <f>IF(Fluidmilk!D33=0,0,IF(FluidmilkPccLb!$B33=0,0,IF(Fluidmilk!D33="NA","NA",IF(Fluidmilk!D33="*","*",Fluidmilk!D33/FluidmilkPccLb!$B33))))</f>
        <v>147.83104119518256</v>
      </c>
      <c r="E33" s="48">
        <f>IF(Fluidmilk!E33=0,0,IF(FluidmilkPccLb!$B33=0,0,IF(Fluidmilk!E33="NA","NA",IF(Fluidmilk!E33="*","*",Fluidmilk!E33/FluidmilkPccLb!$B33))))</f>
        <v>233.91678668080459</v>
      </c>
      <c r="F33" s="48">
        <f>IF(Fluidmilk!F33=0,0,IF(FluidmilkPccLb!$B33=0,0,IF(Fluidmilk!F33="NA","NA",IF(Fluidmilk!F33="*","*",Fluidmilk!F33/FluidmilkPccLb!$B33))))</f>
        <v>2.0732112618101826</v>
      </c>
      <c r="G33" s="48">
        <f>IF(Fluidmilk!G33=0,0,IF(FluidmilkPccLb!$B33=0,0,IF(Fluidmilk!G33="NA","NA",IF(Fluidmilk!G33="*","*",Fluidmilk!G33/FluidmilkPccLb!$B33))))</f>
        <v>235.98999794261479</v>
      </c>
      <c r="H33" s="48" t="str">
        <f>IF(Fluidmilk!H33=0,0,IF(FluidmilkPccLb!$B33=0,0,IF(Fluidmilk!H33="NA","NA",IF(Fluidmilk!H33="*","*",Fluidmilk!H33/FluidmilkPccLb!$B33))))</f>
        <v>NA</v>
      </c>
      <c r="I33" s="48" t="str">
        <f>IF(Fluidmilk!I33=0,0,IF(FluidmilkPccLb!$B33=0,0,IF(Fluidmilk!I33="NA","NA",IF(Fluidmilk!I33="*","*",Fluidmilk!I33/FluidmilkPccLb!$B33))))</f>
        <v>NA</v>
      </c>
      <c r="J33" s="48" t="str">
        <f>IF(Fluidmilk!J33=0,0,IF(FluidmilkPccLb!$B33=0,0,IF(Fluidmilk!J33="NA","NA",IF(Fluidmilk!J33="*","*",Fluidmilk!J33/FluidmilkPccLb!$B33))))</f>
        <v>NA</v>
      </c>
      <c r="K33" s="48">
        <f>IF(Fluidmilk!K33=0,0,IF(FluidmilkPccLb!$B33=0,0,IF(Fluidmilk!K33="NA","NA",IF(Fluidmilk!K33="*","*",Fluidmilk!K33/FluidmilkPccLb!$B33))))</f>
        <v>1.4955607957332997</v>
      </c>
      <c r="L33" s="48">
        <f>IF(Fluidmilk!L33=0,0,IF(FluidmilkPccLb!$B33=0,0,IF(Fluidmilk!L33="NA","NA",IF(Fluidmilk!L33="*","*",Fluidmilk!L33/FluidmilkPccLb!$B33))))</f>
        <v>1.4955607957332997</v>
      </c>
      <c r="M33" s="48">
        <f>IF(Fluidmilk!M33=0,0,IF(FluidmilkPccLb!$B33=0,0,IF(Fluidmilk!M33="NA","NA",IF(Fluidmilk!M33="*","*",Fluidmilk!M33/FluidmilkPccLb!$B33))))</f>
        <v>2.5163403864719012</v>
      </c>
      <c r="N33" s="48">
        <f>IF(Fluidmilk!N33=0,0,IF(FluidmilkPccLb!$B33=0,0,IF(Fluidmilk!N33="NA","NA",IF(Fluidmilk!N33="*","*",Fluidmilk!N33/FluidmilkPccLb!$B33))))</f>
        <v>1.4797347555668097</v>
      </c>
      <c r="O33" s="48">
        <f>IF(Fluidmilk!O33=0,0,IF(FluidmilkPccLb!$B33=0,0,IF(Fluidmilk!O33="NA","NA",IF(Fluidmilk!O33="*","*",Fluidmilk!O33/FluidmilkPccLb!$B33))))</f>
        <v>38.599711966068973</v>
      </c>
      <c r="P33" s="48">
        <f>IF(Fluidmilk!P33=0,0,IF(FluidmilkPccLb!$B33=0,0,IF(Fluidmilk!P33="NA","NA",IF(Fluidmilk!P33="*","*",Fluidmilk!P33/FluidmilkPccLb!$B33))))</f>
        <v>44.091347903840983</v>
      </c>
      <c r="Q33" s="48" t="str">
        <f>IF(Fluidmilk!Q33=0,0,IF(FluidmilkPccLb!$B33=0,0,IF(Fluidmilk!Q33="NA","NA",IF(Fluidmilk!Q33="*","*",Fluidmilk!Q33/FluidmilkPccLb!$B33))))</f>
        <v>*</v>
      </c>
      <c r="R33" s="48" t="str">
        <f>IF(Fluidmilk!R33=0,0,IF(FluidmilkPccLb!$B33=0,0,IF(Fluidmilk!R33="NA","NA",IF(Fluidmilk!R33="*","*",Fluidmilk!R33/FluidmilkPccLb!$B33))))</f>
        <v>NA</v>
      </c>
      <c r="S33" s="48" t="str">
        <f>IF(Fluidmilk!S33=0,0,IF(FluidmilkPccLb!$B33=0,0,IF(Fluidmilk!S33="NA","NA",IF(Fluidmilk!S33="*","*",Fluidmilk!S33/FluidmilkPccLb!$B33))))</f>
        <v>NA</v>
      </c>
      <c r="T33" s="48">
        <f>IF(Fluidmilk!T33=0,0,IF(FluidmilkPccLb!$B33=0,0,IF(Fluidmilk!T33="NA","NA",IF(Fluidmilk!T33="*","*",Fluidmilk!T33/FluidmilkPccLb!$B33))))</f>
        <v>155.39588839476474</v>
      </c>
      <c r="U33" s="48">
        <f>IF(Fluidmilk!U33=0,0,IF(FluidmilkPccLb!$B33=0,0,IF(Fluidmilk!U33="NA","NA",IF(Fluidmilk!U33="*","*",Fluidmilk!U33/FluidmilkPccLb!$B33))))</f>
        <v>280.08134584645575</v>
      </c>
    </row>
    <row r="34" spans="1:21" ht="12" customHeight="1" x14ac:dyDescent="0.2">
      <c r="A34" s="47">
        <v>1935</v>
      </c>
      <c r="B34" s="66">
        <v>127.25</v>
      </c>
      <c r="C34" s="48">
        <f>IF(Fluidmilk!C34=0,0,IF(FluidmilkPccLb!$B34=0,0,IF(Fluidmilk!C34="NA","NA",IF(Fluidmilk!C34="*","*",Fluidmilk!C34/FluidmilkPccLb!$B34))))</f>
        <v>83.449901768172893</v>
      </c>
      <c r="D34" s="48">
        <f>IF(Fluidmilk!D34=0,0,IF(FluidmilkPccLb!$B34=0,0,IF(Fluidmilk!D34="NA","NA",IF(Fluidmilk!D34="*","*",Fluidmilk!D34/FluidmilkPccLb!$B34))))</f>
        <v>155.23772102161101</v>
      </c>
      <c r="E34" s="48">
        <f>IF(Fluidmilk!E34=0,0,IF(FluidmilkPccLb!$B34=0,0,IF(Fluidmilk!E34="NA","NA",IF(Fluidmilk!E34="*","*",Fluidmilk!E34/FluidmilkPccLb!$B34))))</f>
        <v>238.68762278978389</v>
      </c>
      <c r="F34" s="48">
        <f>IF(Fluidmilk!F34=0,0,IF(FluidmilkPccLb!$B34=0,0,IF(Fluidmilk!F34="NA","NA",IF(Fluidmilk!F34="*","*",Fluidmilk!F34/FluidmilkPccLb!$B34))))</f>
        <v>2.1768172888015718</v>
      </c>
      <c r="G34" s="48">
        <f>IF(Fluidmilk!G34=0,0,IF(FluidmilkPccLb!$B34=0,0,IF(Fluidmilk!G34="NA","NA",IF(Fluidmilk!G34="*","*",Fluidmilk!G34/FluidmilkPccLb!$B34))))</f>
        <v>240.86444007858546</v>
      </c>
      <c r="H34" s="48" t="str">
        <f>IF(Fluidmilk!H34=0,0,IF(FluidmilkPccLb!$B34=0,0,IF(Fluidmilk!H34="NA","NA",IF(Fluidmilk!H34="*","*",Fluidmilk!H34/FluidmilkPccLb!$B34))))</f>
        <v>NA</v>
      </c>
      <c r="I34" s="48" t="str">
        <f>IF(Fluidmilk!I34=0,0,IF(FluidmilkPccLb!$B34=0,0,IF(Fluidmilk!I34="NA","NA",IF(Fluidmilk!I34="*","*",Fluidmilk!I34/FluidmilkPccLb!$B34))))</f>
        <v>NA</v>
      </c>
      <c r="J34" s="48" t="str">
        <f>IF(Fluidmilk!J34=0,0,IF(FluidmilkPccLb!$B34=0,0,IF(Fluidmilk!J34="NA","NA",IF(Fluidmilk!J34="*","*",Fluidmilk!J34/FluidmilkPccLb!$B34))))</f>
        <v>NA</v>
      </c>
      <c r="K34" s="48">
        <f>IF(Fluidmilk!K34=0,0,IF(FluidmilkPccLb!$B34=0,0,IF(Fluidmilk!K34="NA","NA",IF(Fluidmilk!K34="*","*",Fluidmilk!K34/FluidmilkPccLb!$B34))))</f>
        <v>1.5638506876227898</v>
      </c>
      <c r="L34" s="48">
        <f>IF(Fluidmilk!L34=0,0,IF(FluidmilkPccLb!$B34=0,0,IF(Fluidmilk!L34="NA","NA",IF(Fluidmilk!L34="*","*",Fluidmilk!L34/FluidmilkPccLb!$B34))))</f>
        <v>1.5638506876227898</v>
      </c>
      <c r="M34" s="48">
        <f>IF(Fluidmilk!M34=0,0,IF(FluidmilkPccLb!$B34=0,0,IF(Fluidmilk!M34="NA","NA",IF(Fluidmilk!M34="*","*",Fluidmilk!M34/FluidmilkPccLb!$B34))))</f>
        <v>2.6404715127701377</v>
      </c>
      <c r="N34" s="48">
        <f>IF(Fluidmilk!N34=0,0,IF(FluidmilkPccLb!$B34=0,0,IF(Fluidmilk!N34="NA","NA",IF(Fluidmilk!N34="*","*",Fluidmilk!N34/FluidmilkPccLb!$B34))))</f>
        <v>1.5559921414538311</v>
      </c>
      <c r="O34" s="48">
        <f>IF(Fluidmilk!O34=0,0,IF(FluidmilkPccLb!$B34=0,0,IF(Fluidmilk!O34="NA","NA",IF(Fluidmilk!O34="*","*",Fluidmilk!O34/FluidmilkPccLb!$B34))))</f>
        <v>37.485265225933205</v>
      </c>
      <c r="P34" s="48">
        <f>IF(Fluidmilk!P34=0,0,IF(FluidmilkPccLb!$B34=0,0,IF(Fluidmilk!P34="NA","NA",IF(Fluidmilk!P34="*","*",Fluidmilk!P34/FluidmilkPccLb!$B34))))</f>
        <v>43.245579567779963</v>
      </c>
      <c r="Q34" s="48" t="str">
        <f>IF(Fluidmilk!Q34=0,0,IF(FluidmilkPccLb!$B34=0,0,IF(Fluidmilk!Q34="NA","NA",IF(Fluidmilk!Q34="*","*",Fluidmilk!Q34/FluidmilkPccLb!$B34))))</f>
        <v>*</v>
      </c>
      <c r="R34" s="48" t="str">
        <f>IF(Fluidmilk!R34=0,0,IF(FluidmilkPccLb!$B34=0,0,IF(Fluidmilk!R34="NA","NA",IF(Fluidmilk!R34="*","*",Fluidmilk!R34/FluidmilkPccLb!$B34))))</f>
        <v>NA</v>
      </c>
      <c r="S34" s="48" t="str">
        <f>IF(Fluidmilk!S34=0,0,IF(FluidmilkPccLb!$B34=0,0,IF(Fluidmilk!S34="NA","NA",IF(Fluidmilk!S34="*","*",Fluidmilk!S34/FluidmilkPccLb!$B34))))</f>
        <v>NA</v>
      </c>
      <c r="T34" s="48">
        <f>IF(Fluidmilk!T34=0,0,IF(FluidmilkPccLb!$B34=0,0,IF(Fluidmilk!T34="NA","NA",IF(Fluidmilk!T34="*","*",Fluidmilk!T34/FluidmilkPccLb!$B34))))</f>
        <v>163.17485265225932</v>
      </c>
      <c r="U34" s="48">
        <f>IF(Fluidmilk!U34=0,0,IF(FluidmilkPccLb!$B34=0,0,IF(Fluidmilk!U34="NA","NA",IF(Fluidmilk!U34="*","*",Fluidmilk!U34/FluidmilkPccLb!$B34))))</f>
        <v>284.1100196463654</v>
      </c>
    </row>
    <row r="35" spans="1:21" ht="12" customHeight="1" x14ac:dyDescent="0.2">
      <c r="A35" s="45">
        <v>1936</v>
      </c>
      <c r="B35" s="65">
        <v>128.053</v>
      </c>
      <c r="C35" s="46">
        <f>IF(Fluidmilk!C35=0,0,IF(FluidmilkPccLb!$B35=0,0,IF(Fluidmilk!C35="NA","NA",IF(Fluidmilk!C35="*","*",Fluidmilk!C35/FluidmilkPccLb!$B35))))</f>
        <v>80.497918830484252</v>
      </c>
      <c r="D35" s="46">
        <f>IF(Fluidmilk!D35=0,0,IF(FluidmilkPccLb!$B35=0,0,IF(Fluidmilk!D35="NA","NA",IF(Fluidmilk!D35="*","*",Fluidmilk!D35/FluidmilkPccLb!$B35))))</f>
        <v>161.43315658360211</v>
      </c>
      <c r="E35" s="46">
        <f>IF(Fluidmilk!E35=0,0,IF(FluidmilkPccLb!$B35=0,0,IF(Fluidmilk!E35="NA","NA",IF(Fluidmilk!E35="*","*",Fluidmilk!E35/FluidmilkPccLb!$B35))))</f>
        <v>241.93107541408637</v>
      </c>
      <c r="F35" s="46">
        <f>IF(Fluidmilk!F35=0,0,IF(FluidmilkPccLb!$B35=0,0,IF(Fluidmilk!F35="NA","NA",IF(Fluidmilk!F35="*","*",Fluidmilk!F35/FluidmilkPccLb!$B35))))</f>
        <v>2.342779942679984</v>
      </c>
      <c r="G35" s="46">
        <f>IF(Fluidmilk!G35=0,0,IF(FluidmilkPccLb!$B35=0,0,IF(Fluidmilk!G35="NA","NA",IF(Fluidmilk!G35="*","*",Fluidmilk!G35/FluidmilkPccLb!$B35))))</f>
        <v>244.27385535676635</v>
      </c>
      <c r="H35" s="46" t="str">
        <f>IF(Fluidmilk!H35=0,0,IF(FluidmilkPccLb!$B35=0,0,IF(Fluidmilk!H35="NA","NA",IF(Fluidmilk!H35="*","*",Fluidmilk!H35/FluidmilkPccLb!$B35))))</f>
        <v>NA</v>
      </c>
      <c r="I35" s="46" t="str">
        <f>IF(Fluidmilk!I35=0,0,IF(FluidmilkPccLb!$B35=0,0,IF(Fluidmilk!I35="NA","NA",IF(Fluidmilk!I35="*","*",Fluidmilk!I35/FluidmilkPccLb!$B35))))</f>
        <v>NA</v>
      </c>
      <c r="J35" s="46" t="str">
        <f>IF(Fluidmilk!J35=0,0,IF(FluidmilkPccLb!$B35=0,0,IF(Fluidmilk!J35="NA","NA",IF(Fluidmilk!J35="*","*",Fluidmilk!J35/FluidmilkPccLb!$B35))))</f>
        <v>NA</v>
      </c>
      <c r="K35" s="46">
        <f>IF(Fluidmilk!K35=0,0,IF(FluidmilkPccLb!$B35=0,0,IF(Fluidmilk!K35="NA","NA",IF(Fluidmilk!K35="*","*",Fluidmilk!K35/FluidmilkPccLb!$B35))))</f>
        <v>1.7102293581563883</v>
      </c>
      <c r="L35" s="46">
        <f>IF(Fluidmilk!L35=0,0,IF(FluidmilkPccLb!$B35=0,0,IF(Fluidmilk!L35="NA","NA",IF(Fluidmilk!L35="*","*",Fluidmilk!L35/FluidmilkPccLb!$B35))))</f>
        <v>1.7102293581563883</v>
      </c>
      <c r="M35" s="46">
        <f>IF(Fluidmilk!M35=0,0,IF(FluidmilkPccLb!$B35=0,0,IF(Fluidmilk!M35="NA","NA",IF(Fluidmilk!M35="*","*",Fluidmilk!M35/FluidmilkPccLb!$B35))))</f>
        <v>2.6082950028503822</v>
      </c>
      <c r="N35" s="46">
        <f>IF(Fluidmilk!N35=0,0,IF(FluidmilkPccLb!$B35=0,0,IF(Fluidmilk!N35="NA","NA",IF(Fluidmilk!N35="*","*",Fluidmilk!N35/FluidmilkPccLb!$B35))))</f>
        <v>1.6008996274979892</v>
      </c>
      <c r="O35" s="46">
        <f>IF(Fluidmilk!O35=0,0,IF(FluidmilkPccLb!$B35=0,0,IF(Fluidmilk!O35="NA","NA",IF(Fluidmilk!O35="*","*",Fluidmilk!O35/FluidmilkPccLb!$B35))))</f>
        <v>36.500511506954155</v>
      </c>
      <c r="P35" s="46">
        <f>IF(Fluidmilk!P35=0,0,IF(FluidmilkPccLb!$B35=0,0,IF(Fluidmilk!P35="NA","NA",IF(Fluidmilk!P35="*","*",Fluidmilk!P35/FluidmilkPccLb!$B35))))</f>
        <v>42.419935495458915</v>
      </c>
      <c r="Q35" s="46" t="str">
        <f>IF(Fluidmilk!Q35=0,0,IF(FluidmilkPccLb!$B35=0,0,IF(Fluidmilk!Q35="NA","NA",IF(Fluidmilk!Q35="*","*",Fluidmilk!Q35/FluidmilkPccLb!$B35))))</f>
        <v>*</v>
      </c>
      <c r="R35" s="46" t="str">
        <f>IF(Fluidmilk!R35=0,0,IF(FluidmilkPccLb!$B35=0,0,IF(Fluidmilk!R35="NA","NA",IF(Fluidmilk!R35="*","*",Fluidmilk!R35/FluidmilkPccLb!$B35))))</f>
        <v>NA</v>
      </c>
      <c r="S35" s="46" t="str">
        <f>IF(Fluidmilk!S35=0,0,IF(FluidmilkPccLb!$B35=0,0,IF(Fluidmilk!S35="NA","NA",IF(Fluidmilk!S35="*","*",Fluidmilk!S35/FluidmilkPccLb!$B35))))</f>
        <v>NA</v>
      </c>
      <c r="T35" s="46">
        <f>IF(Fluidmilk!T35=0,0,IF(FluidmilkPccLb!$B35=0,0,IF(Fluidmilk!T35="NA","NA",IF(Fluidmilk!T35="*","*",Fluidmilk!T35/FluidmilkPccLb!$B35))))</f>
        <v>169.69536051478684</v>
      </c>
      <c r="U35" s="46">
        <f>IF(Fluidmilk!U35=0,0,IF(FluidmilkPccLb!$B35=0,0,IF(Fluidmilk!U35="NA","NA",IF(Fluidmilk!U35="*","*",Fluidmilk!U35/FluidmilkPccLb!$B35))))</f>
        <v>286.69379085222528</v>
      </c>
    </row>
    <row r="36" spans="1:21" ht="12" customHeight="1" x14ac:dyDescent="0.2">
      <c r="A36" s="45">
        <v>1937</v>
      </c>
      <c r="B36" s="65">
        <v>128.82499999999999</v>
      </c>
      <c r="C36" s="46">
        <f>IF(Fluidmilk!C36=0,0,IF(FluidmilkPccLb!$B36=0,0,IF(Fluidmilk!C36="NA","NA",IF(Fluidmilk!C36="*","*",Fluidmilk!C36/FluidmilkPccLb!$B36))))</f>
        <v>79.340190180477393</v>
      </c>
      <c r="D36" s="46">
        <f>IF(Fluidmilk!D36=0,0,IF(FluidmilkPccLb!$B36=0,0,IF(Fluidmilk!D36="NA","NA",IF(Fluidmilk!D36="*","*",Fluidmilk!D36/FluidmilkPccLb!$B36))))</f>
        <v>165.3328158354357</v>
      </c>
      <c r="E36" s="46">
        <f>IF(Fluidmilk!E36=0,0,IF(FluidmilkPccLb!$B36=0,0,IF(Fluidmilk!E36="NA","NA",IF(Fluidmilk!E36="*","*",Fluidmilk!E36/FluidmilkPccLb!$B36))))</f>
        <v>244.67300601591307</v>
      </c>
      <c r="F36" s="46">
        <f>IF(Fluidmilk!F36=0,0,IF(FluidmilkPccLb!$B36=0,0,IF(Fluidmilk!F36="NA","NA",IF(Fluidmilk!F36="*","*",Fluidmilk!F36/FluidmilkPccLb!$B36))))</f>
        <v>2.3986027556763054</v>
      </c>
      <c r="G36" s="46">
        <f>IF(Fluidmilk!G36=0,0,IF(FluidmilkPccLb!$B36=0,0,IF(Fluidmilk!G36="NA","NA",IF(Fluidmilk!G36="*","*",Fluidmilk!G36/FluidmilkPccLb!$B36))))</f>
        <v>247.07160877158938</v>
      </c>
      <c r="H36" s="46" t="str">
        <f>IF(Fluidmilk!H36=0,0,IF(FluidmilkPccLb!$B36=0,0,IF(Fluidmilk!H36="NA","NA",IF(Fluidmilk!H36="*","*",Fluidmilk!H36/FluidmilkPccLb!$B36))))</f>
        <v>NA</v>
      </c>
      <c r="I36" s="46" t="str">
        <f>IF(Fluidmilk!I36=0,0,IF(FluidmilkPccLb!$B36=0,0,IF(Fluidmilk!I36="NA","NA",IF(Fluidmilk!I36="*","*",Fluidmilk!I36/FluidmilkPccLb!$B36))))</f>
        <v>NA</v>
      </c>
      <c r="J36" s="46" t="str">
        <f>IF(Fluidmilk!J36=0,0,IF(FluidmilkPccLb!$B36=0,0,IF(Fluidmilk!J36="NA","NA",IF(Fluidmilk!J36="*","*",Fluidmilk!J36/FluidmilkPccLb!$B36))))</f>
        <v>NA</v>
      </c>
      <c r="K36" s="46">
        <f>IF(Fluidmilk!K36=0,0,IF(FluidmilkPccLb!$B36=0,0,IF(Fluidmilk!K36="NA","NA",IF(Fluidmilk!K36="*","*",Fluidmilk!K36/FluidmilkPccLb!$B36))))</f>
        <v>1.7543178730836408</v>
      </c>
      <c r="L36" s="46">
        <f>IF(Fluidmilk!L36=0,0,IF(FluidmilkPccLb!$B36=0,0,IF(Fluidmilk!L36="NA","NA",IF(Fluidmilk!L36="*","*",Fluidmilk!L36/FluidmilkPccLb!$B36))))</f>
        <v>1.7543178730836408</v>
      </c>
      <c r="M36" s="46">
        <f>IF(Fluidmilk!M36=0,0,IF(FluidmilkPccLb!$B36=0,0,IF(Fluidmilk!M36="NA","NA",IF(Fluidmilk!M36="*","*",Fluidmilk!M36/FluidmilkPccLb!$B36))))</f>
        <v>2.6702891519503202</v>
      </c>
      <c r="N36" s="46">
        <f>IF(Fluidmilk!N36=0,0,IF(FluidmilkPccLb!$B36=0,0,IF(Fluidmilk!N36="NA","NA",IF(Fluidmilk!N36="*","*",Fluidmilk!N36/FluidmilkPccLb!$B36))))</f>
        <v>1.6378808461090628</v>
      </c>
      <c r="O36" s="46">
        <f>IF(Fluidmilk!O36=0,0,IF(FluidmilkPccLb!$B36=0,0,IF(Fluidmilk!O36="NA","NA",IF(Fluidmilk!O36="*","*",Fluidmilk!O36/FluidmilkPccLb!$B36))))</f>
        <v>35.583155443431011</v>
      </c>
      <c r="P36" s="46">
        <f>IF(Fluidmilk!P36=0,0,IF(FluidmilkPccLb!$B36=0,0,IF(Fluidmilk!P36="NA","NA",IF(Fluidmilk!P36="*","*",Fluidmilk!P36/FluidmilkPccLb!$B36))))</f>
        <v>41.645643314574038</v>
      </c>
      <c r="Q36" s="46" t="str">
        <f>IF(Fluidmilk!Q36=0,0,IF(FluidmilkPccLb!$B36=0,0,IF(Fluidmilk!Q36="NA","NA",IF(Fluidmilk!Q36="*","*",Fluidmilk!Q36/FluidmilkPccLb!$B36))))</f>
        <v>*</v>
      </c>
      <c r="R36" s="46" t="str">
        <f>IF(Fluidmilk!R36=0,0,IF(FluidmilkPccLb!$B36=0,0,IF(Fluidmilk!R36="NA","NA",IF(Fluidmilk!R36="*","*",Fluidmilk!R36/FluidmilkPccLb!$B36))))</f>
        <v>NA</v>
      </c>
      <c r="S36" s="46" t="str">
        <f>IF(Fluidmilk!S36=0,0,IF(FluidmilkPccLb!$B36=0,0,IF(Fluidmilk!S36="NA","NA",IF(Fluidmilk!S36="*","*",Fluidmilk!S36/FluidmilkPccLb!$B36))))</f>
        <v>NA</v>
      </c>
      <c r="T36" s="46">
        <f>IF(Fluidmilk!T36=0,0,IF(FluidmilkPccLb!$B36=0,0,IF(Fluidmilk!T36="NA","NA",IF(Fluidmilk!T36="*","*",Fluidmilk!T36/FluidmilkPccLb!$B36))))</f>
        <v>173.79390646225502</v>
      </c>
      <c r="U36" s="46">
        <f>IF(Fluidmilk!U36=0,0,IF(FluidmilkPccLb!$B36=0,0,IF(Fluidmilk!U36="NA","NA",IF(Fluidmilk!U36="*","*",Fluidmilk!U36/FluidmilkPccLb!$B36))))</f>
        <v>288.7172520861634</v>
      </c>
    </row>
    <row r="37" spans="1:21" ht="12" customHeight="1" x14ac:dyDescent="0.2">
      <c r="A37" s="45">
        <v>1938</v>
      </c>
      <c r="B37" s="65">
        <v>129.82499999999999</v>
      </c>
      <c r="C37" s="46">
        <f>IF(Fluidmilk!C37=0,0,IF(FluidmilkPccLb!$B37=0,0,IF(Fluidmilk!C37="NA","NA",IF(Fluidmilk!C37="*","*",Fluidmilk!C37/FluidmilkPccLb!$B37))))</f>
        <v>78.698247641055275</v>
      </c>
      <c r="D37" s="46">
        <f>IF(Fluidmilk!D37=0,0,IF(FluidmilkPccLb!$B37=0,0,IF(Fluidmilk!D37="NA","NA",IF(Fluidmilk!D37="*","*",Fluidmilk!D37/FluidmilkPccLb!$B37))))</f>
        <v>165.72308877334876</v>
      </c>
      <c r="E37" s="46">
        <f>IF(Fluidmilk!E37=0,0,IF(FluidmilkPccLb!$B37=0,0,IF(Fluidmilk!E37="NA","NA",IF(Fluidmilk!E37="*","*",Fluidmilk!E37/FluidmilkPccLb!$B37))))</f>
        <v>244.42133641440404</v>
      </c>
      <c r="F37" s="46">
        <f>IF(Fluidmilk!F37=0,0,IF(FluidmilkPccLb!$B37=0,0,IF(Fluidmilk!F37="NA","NA",IF(Fluidmilk!F37="*","*",Fluidmilk!F37/FluidmilkPccLb!$B37))))</f>
        <v>2.4032351242056618</v>
      </c>
      <c r="G37" s="46">
        <f>IF(Fluidmilk!G37=0,0,IF(FluidmilkPccLb!$B37=0,0,IF(Fluidmilk!G37="NA","NA",IF(Fluidmilk!G37="*","*",Fluidmilk!G37/FluidmilkPccLb!$B37))))</f>
        <v>246.82457153860969</v>
      </c>
      <c r="H37" s="46" t="str">
        <f>IF(Fluidmilk!H37=0,0,IF(FluidmilkPccLb!$B37=0,0,IF(Fluidmilk!H37="NA","NA",IF(Fluidmilk!H37="*","*",Fluidmilk!H37/FluidmilkPccLb!$B37))))</f>
        <v>NA</v>
      </c>
      <c r="I37" s="46" t="str">
        <f>IF(Fluidmilk!I37=0,0,IF(FluidmilkPccLb!$B37=0,0,IF(Fluidmilk!I37="NA","NA",IF(Fluidmilk!I37="*","*",Fluidmilk!I37/FluidmilkPccLb!$B37))))</f>
        <v>NA</v>
      </c>
      <c r="J37" s="46" t="str">
        <f>IF(Fluidmilk!J37=0,0,IF(FluidmilkPccLb!$B37=0,0,IF(Fluidmilk!J37="NA","NA",IF(Fluidmilk!J37="*","*",Fluidmilk!J37/FluidmilkPccLb!$B37))))</f>
        <v>NA</v>
      </c>
      <c r="K37" s="46">
        <f>IF(Fluidmilk!K37=0,0,IF(FluidmilkPccLb!$B37=0,0,IF(Fluidmilk!K37="NA","NA",IF(Fluidmilk!K37="*","*",Fluidmilk!K37/FluidmilkPccLb!$B37))))</f>
        <v>1.7562102830733681</v>
      </c>
      <c r="L37" s="46">
        <f>IF(Fluidmilk!L37=0,0,IF(FluidmilkPccLb!$B37=0,0,IF(Fluidmilk!L37="NA","NA",IF(Fluidmilk!L37="*","*",Fluidmilk!L37/FluidmilkPccLb!$B37))))</f>
        <v>1.7562102830733681</v>
      </c>
      <c r="M37" s="46">
        <f>IF(Fluidmilk!M37=0,0,IF(FluidmilkPccLb!$B37=0,0,IF(Fluidmilk!M37="NA","NA",IF(Fluidmilk!M37="*","*",Fluidmilk!M37/FluidmilkPccLb!$B37))))</f>
        <v>2.6805314846909303</v>
      </c>
      <c r="N37" s="46">
        <f>IF(Fluidmilk!N37=0,0,IF(FluidmilkPccLb!$B37=0,0,IF(Fluidmilk!N37="NA","NA",IF(Fluidmilk!N37="*","*",Fluidmilk!N37/FluidmilkPccLb!$B37))))</f>
        <v>1.6483728095513193</v>
      </c>
      <c r="O37" s="46">
        <f>IF(Fluidmilk!O37=0,0,IF(FluidmilkPccLb!$B37=0,0,IF(Fluidmilk!O37="NA","NA",IF(Fluidmilk!O37="*","*",Fluidmilk!O37/FluidmilkPccLb!$B37))))</f>
        <v>35.170421721548244</v>
      </c>
      <c r="P37" s="46">
        <f>IF(Fluidmilk!P37=0,0,IF(FluidmilkPccLb!$B37=0,0,IF(Fluidmilk!P37="NA","NA",IF(Fluidmilk!P37="*","*",Fluidmilk!P37/FluidmilkPccLb!$B37))))</f>
        <v>41.255536298863859</v>
      </c>
      <c r="Q37" s="46" t="str">
        <f>IF(Fluidmilk!Q37=0,0,IF(FluidmilkPccLb!$B37=0,0,IF(Fluidmilk!Q37="NA","NA",IF(Fluidmilk!Q37="*","*",Fluidmilk!Q37/FluidmilkPccLb!$B37))))</f>
        <v>*</v>
      </c>
      <c r="R37" s="46" t="str">
        <f>IF(Fluidmilk!R37=0,0,IF(FluidmilkPccLb!$B37=0,0,IF(Fluidmilk!R37="NA","NA",IF(Fluidmilk!R37="*","*",Fluidmilk!R37/FluidmilkPccLb!$B37))))</f>
        <v>NA</v>
      </c>
      <c r="S37" s="46" t="str">
        <f>IF(Fluidmilk!S37=0,0,IF(FluidmilkPccLb!$B37=0,0,IF(Fluidmilk!S37="NA","NA",IF(Fluidmilk!S37="*","*",Fluidmilk!S37/FluidmilkPccLb!$B37))))</f>
        <v>NA</v>
      </c>
      <c r="T37" s="46">
        <f>IF(Fluidmilk!T37=0,0,IF(FluidmilkPccLb!$B37=0,0,IF(Fluidmilk!T37="NA","NA",IF(Fluidmilk!T37="*","*",Fluidmilk!T37/FluidmilkPccLb!$B37))))</f>
        <v>174.21143847487002</v>
      </c>
      <c r="U37" s="46">
        <f>IF(Fluidmilk!U37=0,0,IF(FluidmilkPccLb!$B37=0,0,IF(Fluidmilk!U37="NA","NA",IF(Fluidmilk!U37="*","*",Fluidmilk!U37/FluidmilkPccLb!$B37))))</f>
        <v>288.08010783747352</v>
      </c>
    </row>
    <row r="38" spans="1:21" ht="12" customHeight="1" x14ac:dyDescent="0.2">
      <c r="A38" s="45">
        <v>1939</v>
      </c>
      <c r="B38" s="65">
        <v>130.88</v>
      </c>
      <c r="C38" s="46">
        <f>IF(Fluidmilk!C38=0,0,IF(FluidmilkPccLb!$B38=0,0,IF(Fluidmilk!C38="NA","NA",IF(Fluidmilk!C38="*","*",Fluidmilk!C38/FluidmilkPccLb!$B38))))</f>
        <v>78.720965770171148</v>
      </c>
      <c r="D38" s="46">
        <f>IF(Fluidmilk!D38=0,0,IF(FluidmilkPccLb!$B38=0,0,IF(Fluidmilk!D38="NA","NA",IF(Fluidmilk!D38="*","*",Fluidmilk!D38/FluidmilkPccLb!$B38))))</f>
        <v>170.23227383863082</v>
      </c>
      <c r="E38" s="46">
        <f>IF(Fluidmilk!E38=0,0,IF(FluidmilkPccLb!$B38=0,0,IF(Fluidmilk!E38="NA","NA",IF(Fluidmilk!E38="*","*",Fluidmilk!E38/FluidmilkPccLb!$B38))))</f>
        <v>248.95323960880197</v>
      </c>
      <c r="F38" s="46">
        <f>IF(Fluidmilk!F38=0,0,IF(FluidmilkPccLb!$B38=0,0,IF(Fluidmilk!F38="NA","NA",IF(Fluidmilk!F38="*","*",Fluidmilk!F38/FluidmilkPccLb!$B38))))</f>
        <v>2.4679095354523226</v>
      </c>
      <c r="G38" s="46">
        <f>IF(Fluidmilk!G38=0,0,IF(FluidmilkPccLb!$B38=0,0,IF(Fluidmilk!G38="NA","NA",IF(Fluidmilk!G38="*","*",Fluidmilk!G38/FluidmilkPccLb!$B38))))</f>
        <v>251.42114914425429</v>
      </c>
      <c r="H38" s="46" t="str">
        <f>IF(Fluidmilk!H38=0,0,IF(FluidmilkPccLb!$B38=0,0,IF(Fluidmilk!H38="NA","NA",IF(Fluidmilk!H38="*","*",Fluidmilk!H38/FluidmilkPccLb!$B38))))</f>
        <v>NA</v>
      </c>
      <c r="I38" s="46" t="str">
        <f>IF(Fluidmilk!I38=0,0,IF(FluidmilkPccLb!$B38=0,0,IF(Fluidmilk!I38="NA","NA",IF(Fluidmilk!I38="*","*",Fluidmilk!I38/FluidmilkPccLb!$B38))))</f>
        <v>NA</v>
      </c>
      <c r="J38" s="46" t="str">
        <f>IF(Fluidmilk!J38=0,0,IF(FluidmilkPccLb!$B38=0,0,IF(Fluidmilk!J38="NA","NA",IF(Fluidmilk!J38="*","*",Fluidmilk!J38/FluidmilkPccLb!$B38))))</f>
        <v>NA</v>
      </c>
      <c r="K38" s="46">
        <f>IF(Fluidmilk!K38=0,0,IF(FluidmilkPccLb!$B38=0,0,IF(Fluidmilk!K38="NA","NA",IF(Fluidmilk!K38="*","*",Fluidmilk!K38/FluidmilkPccLb!$B38))))</f>
        <v>1.8031784841075795</v>
      </c>
      <c r="L38" s="46">
        <f>IF(Fluidmilk!L38=0,0,IF(FluidmilkPccLb!$B38=0,0,IF(Fluidmilk!L38="NA","NA",IF(Fluidmilk!L38="*","*",Fluidmilk!L38/FluidmilkPccLb!$B38))))</f>
        <v>1.8031784841075795</v>
      </c>
      <c r="M38" s="46">
        <f>IF(Fluidmilk!M38=0,0,IF(FluidmilkPccLb!$B38=0,0,IF(Fluidmilk!M38="NA","NA",IF(Fluidmilk!M38="*","*",Fluidmilk!M38/FluidmilkPccLb!$B38))))</f>
        <v>2.7506112469437656</v>
      </c>
      <c r="N38" s="46">
        <f>IF(Fluidmilk!N38=0,0,IF(FluidmilkPccLb!$B38=0,0,IF(Fluidmilk!N38="NA","NA",IF(Fluidmilk!N38="*","*",Fluidmilk!N38/FluidmilkPccLb!$B38))))</f>
        <v>1.6885696821515892</v>
      </c>
      <c r="O38" s="46">
        <f>IF(Fluidmilk!O38=0,0,IF(FluidmilkPccLb!$B38=0,0,IF(Fluidmilk!O38="NA","NA",IF(Fluidmilk!O38="*","*",Fluidmilk!O38/FluidmilkPccLb!$B38))))</f>
        <v>35.253667481662596</v>
      </c>
      <c r="P38" s="46">
        <f>IF(Fluidmilk!P38=0,0,IF(FluidmilkPccLb!$B38=0,0,IF(Fluidmilk!P38="NA","NA",IF(Fluidmilk!P38="*","*",Fluidmilk!P38/FluidmilkPccLb!$B38))))</f>
        <v>41.49602689486553</v>
      </c>
      <c r="Q38" s="46" t="str">
        <f>IF(Fluidmilk!Q38=0,0,IF(FluidmilkPccLb!$B38=0,0,IF(Fluidmilk!Q38="NA","NA",IF(Fluidmilk!Q38="*","*",Fluidmilk!Q38/FluidmilkPccLb!$B38))))</f>
        <v>*</v>
      </c>
      <c r="R38" s="46" t="str">
        <f>IF(Fluidmilk!R38=0,0,IF(FluidmilkPccLb!$B38=0,0,IF(Fluidmilk!R38="NA","NA",IF(Fluidmilk!R38="*","*",Fluidmilk!R38/FluidmilkPccLb!$B38))))</f>
        <v>NA</v>
      </c>
      <c r="S38" s="46" t="str">
        <f>IF(Fluidmilk!S38=0,0,IF(FluidmilkPccLb!$B38=0,0,IF(Fluidmilk!S38="NA","NA",IF(Fluidmilk!S38="*","*",Fluidmilk!S38/FluidmilkPccLb!$B38))))</f>
        <v>NA</v>
      </c>
      <c r="T38" s="46">
        <f>IF(Fluidmilk!T38=0,0,IF(FluidmilkPccLb!$B38=0,0,IF(Fluidmilk!T38="NA","NA",IF(Fluidmilk!T38="*","*",Fluidmilk!T38/FluidmilkPccLb!$B38))))</f>
        <v>178.94254278728607</v>
      </c>
      <c r="U38" s="46">
        <f>IF(Fluidmilk!U38=0,0,IF(FluidmilkPccLb!$B38=0,0,IF(Fluidmilk!U38="NA","NA",IF(Fluidmilk!U38="*","*",Fluidmilk!U38/FluidmilkPccLb!$B38))))</f>
        <v>292.91717603911979</v>
      </c>
    </row>
    <row r="39" spans="1:21" ht="12" customHeight="1" x14ac:dyDescent="0.2">
      <c r="A39" s="45">
        <v>1940</v>
      </c>
      <c r="B39" s="65">
        <v>131.95400000000001</v>
      </c>
      <c r="C39" s="46">
        <f>IF(Fluidmilk!C39=0,0,IF(FluidmilkPccLb!$B39=0,0,IF(Fluidmilk!C39="NA","NA",IF(Fluidmilk!C39="*","*",Fluidmilk!C39/FluidmilkPccLb!$B39))))</f>
        <v>76.98137229640632</v>
      </c>
      <c r="D39" s="46">
        <f>IF(Fluidmilk!D39=0,0,IF(FluidmilkPccLb!$B39=0,0,IF(Fluidmilk!D39="NA","NA",IF(Fluidmilk!D39="*","*",Fluidmilk!D39/FluidmilkPccLb!$B39))))</f>
        <v>171.99175470239629</v>
      </c>
      <c r="E39" s="46">
        <f>IF(Fluidmilk!E39=0,0,IF(FluidmilkPccLb!$B39=0,0,IF(Fluidmilk!E39="NA","NA",IF(Fluidmilk!E39="*","*",Fluidmilk!E39/FluidmilkPccLb!$B39))))</f>
        <v>248.9731269988026</v>
      </c>
      <c r="F39" s="46">
        <f>IF(Fluidmilk!F39=0,0,IF(FluidmilkPccLb!$B39=0,0,IF(Fluidmilk!F39="NA","NA",IF(Fluidmilk!F39="*","*",Fluidmilk!F39/FluidmilkPccLb!$B39))))</f>
        <v>2.4932931172984523</v>
      </c>
      <c r="G39" s="46">
        <f>IF(Fluidmilk!G39=0,0,IF(FluidmilkPccLb!$B39=0,0,IF(Fluidmilk!G39="NA","NA",IF(Fluidmilk!G39="*","*",Fluidmilk!G39/FluidmilkPccLb!$B39))))</f>
        <v>251.46642011610106</v>
      </c>
      <c r="H39" s="46" t="str">
        <f>IF(Fluidmilk!H39=0,0,IF(FluidmilkPccLb!$B39=0,0,IF(Fluidmilk!H39="NA","NA",IF(Fluidmilk!H39="*","*",Fluidmilk!H39/FluidmilkPccLb!$B39))))</f>
        <v>NA</v>
      </c>
      <c r="I39" s="46" t="str">
        <f>IF(Fluidmilk!I39=0,0,IF(FluidmilkPccLb!$B39=0,0,IF(Fluidmilk!I39="NA","NA",IF(Fluidmilk!I39="*","*",Fluidmilk!I39/FluidmilkPccLb!$B39))))</f>
        <v>NA</v>
      </c>
      <c r="J39" s="46" t="str">
        <f>IF(Fluidmilk!J39=0,0,IF(FluidmilkPccLb!$B39=0,0,IF(Fluidmilk!J39="NA","NA",IF(Fluidmilk!J39="*","*",Fluidmilk!J39/FluidmilkPccLb!$B39))))</f>
        <v>NA</v>
      </c>
      <c r="K39" s="46">
        <f>IF(Fluidmilk!K39=0,0,IF(FluidmilkPccLb!$B39=0,0,IF(Fluidmilk!K39="NA","NA",IF(Fluidmilk!K39="*","*",Fluidmilk!K39/FluidmilkPccLb!$B39))))</f>
        <v>1.8188156478772906</v>
      </c>
      <c r="L39" s="46">
        <f>IF(Fluidmilk!L39=0,0,IF(FluidmilkPccLb!$B39=0,0,IF(Fluidmilk!L39="NA","NA",IF(Fluidmilk!L39="*","*",Fluidmilk!L39/FluidmilkPccLb!$B39))))</f>
        <v>1.8188156478772906</v>
      </c>
      <c r="M39" s="46">
        <f>IF(Fluidmilk!M39=0,0,IF(FluidmilkPccLb!$B39=0,0,IF(Fluidmilk!M39="NA","NA",IF(Fluidmilk!M39="*","*",Fluidmilk!M39/FluidmilkPccLb!$B39))))</f>
        <v>2.8115858556769782</v>
      </c>
      <c r="N39" s="46">
        <f>IF(Fluidmilk!N39=0,0,IF(FluidmilkPccLb!$B39=0,0,IF(Fluidmilk!N39="NA","NA",IF(Fluidmilk!N39="*","*",Fluidmilk!N39/FluidmilkPccLb!$B39))))</f>
        <v>1.720296466950604</v>
      </c>
      <c r="O39" s="46">
        <f>IF(Fluidmilk!O39=0,0,IF(FluidmilkPccLb!$B39=0,0,IF(Fluidmilk!O39="NA","NA",IF(Fluidmilk!O39="*","*",Fluidmilk!O39/FluidmilkPccLb!$B39))))</f>
        <v>34.512026918471584</v>
      </c>
      <c r="P39" s="46">
        <f>IF(Fluidmilk!P39=0,0,IF(FluidmilkPccLb!$B39=0,0,IF(Fluidmilk!P39="NA","NA",IF(Fluidmilk!P39="*","*",Fluidmilk!P39/FluidmilkPccLb!$B39))))</f>
        <v>40.862724888976459</v>
      </c>
      <c r="Q39" s="46" t="str">
        <f>IF(Fluidmilk!Q39=0,0,IF(FluidmilkPccLb!$B39=0,0,IF(Fluidmilk!Q39="NA","NA",IF(Fluidmilk!Q39="*","*",Fluidmilk!Q39/FluidmilkPccLb!$B39))))</f>
        <v>*</v>
      </c>
      <c r="R39" s="46" t="str">
        <f>IF(Fluidmilk!R39=0,0,IF(FluidmilkPccLb!$B39=0,0,IF(Fluidmilk!R39="NA","NA",IF(Fluidmilk!R39="*","*",Fluidmilk!R39/FluidmilkPccLb!$B39))))</f>
        <v>NA</v>
      </c>
      <c r="S39" s="46" t="str">
        <f>IF(Fluidmilk!S39=0,0,IF(FluidmilkPccLb!$B39=0,0,IF(Fluidmilk!S39="NA","NA",IF(Fluidmilk!S39="*","*",Fluidmilk!S39/FluidmilkPccLb!$B39))))</f>
        <v>NA</v>
      </c>
      <c r="T39" s="46">
        <f>IF(Fluidmilk!T39=0,0,IF(FluidmilkPccLb!$B39=0,0,IF(Fluidmilk!T39="NA","NA",IF(Fluidmilk!T39="*","*",Fluidmilk!T39/FluidmilkPccLb!$B39))))</f>
        <v>180.83574579019961</v>
      </c>
      <c r="U39" s="46">
        <f>IF(Fluidmilk!U39=0,0,IF(FluidmilkPccLb!$B39=0,0,IF(Fluidmilk!U39="NA","NA",IF(Fluidmilk!U39="*","*",Fluidmilk!U39/FluidmilkPccLb!$B39))))</f>
        <v>292.32914500507752</v>
      </c>
    </row>
    <row r="40" spans="1:21" ht="12" customHeight="1" x14ac:dyDescent="0.2">
      <c r="A40" s="47">
        <v>1941</v>
      </c>
      <c r="B40" s="66">
        <v>133.12100000000001</v>
      </c>
      <c r="C40" s="48">
        <f>IF(Fluidmilk!C40=0,0,IF(FluidmilkPccLb!$B40=0,0,IF(Fluidmilk!C40="NA","NA",IF(Fluidmilk!C40="*","*",Fluidmilk!C40/FluidmilkPccLb!$B40))))</f>
        <v>74.91680501198158</v>
      </c>
      <c r="D40" s="48">
        <f>IF(Fluidmilk!D40=0,0,IF(FluidmilkPccLb!$B40=0,0,IF(Fluidmilk!D40="NA","NA",IF(Fluidmilk!D40="*","*",Fluidmilk!D40/FluidmilkPccLb!$B40))))</f>
        <v>178.40160455525424</v>
      </c>
      <c r="E40" s="48">
        <f>IF(Fluidmilk!E40=0,0,IF(FluidmilkPccLb!$B40=0,0,IF(Fluidmilk!E40="NA","NA",IF(Fluidmilk!E40="*","*",Fluidmilk!E40/FluidmilkPccLb!$B40))))</f>
        <v>253.31840956723582</v>
      </c>
      <c r="F40" s="48">
        <f>IF(Fluidmilk!F40=0,0,IF(FluidmilkPccLb!$B40=0,0,IF(Fluidmilk!F40="NA","NA",IF(Fluidmilk!F40="*","*",Fluidmilk!F40/FluidmilkPccLb!$B40))))</f>
        <v>2.6216750174653134</v>
      </c>
      <c r="G40" s="48">
        <f>IF(Fluidmilk!G40=0,0,IF(FluidmilkPccLb!$B40=0,0,IF(Fluidmilk!G40="NA","NA",IF(Fluidmilk!G40="*","*",Fluidmilk!G40/FluidmilkPccLb!$B40))))</f>
        <v>255.94008458470111</v>
      </c>
      <c r="H40" s="48" t="str">
        <f>IF(Fluidmilk!H40=0,0,IF(FluidmilkPccLb!$B40=0,0,IF(Fluidmilk!H40="NA","NA",IF(Fluidmilk!H40="*","*",Fluidmilk!H40/FluidmilkPccLb!$B40))))</f>
        <v>NA</v>
      </c>
      <c r="I40" s="48" t="str">
        <f>IF(Fluidmilk!I40=0,0,IF(FluidmilkPccLb!$B40=0,0,IF(Fluidmilk!I40="NA","NA",IF(Fluidmilk!I40="*","*",Fluidmilk!I40/FluidmilkPccLb!$B40))))</f>
        <v>NA</v>
      </c>
      <c r="J40" s="48" t="str">
        <f>IF(Fluidmilk!J40=0,0,IF(FluidmilkPccLb!$B40=0,0,IF(Fluidmilk!J40="NA","NA",IF(Fluidmilk!J40="*","*",Fluidmilk!J40/FluidmilkPccLb!$B40))))</f>
        <v>NA</v>
      </c>
      <c r="K40" s="48">
        <f>IF(Fluidmilk!K40=0,0,IF(FluidmilkPccLb!$B40=0,0,IF(Fluidmilk!K40="NA","NA",IF(Fluidmilk!K40="*","*",Fluidmilk!K40/FluidmilkPccLb!$B40))))</f>
        <v>1.9380864025961342</v>
      </c>
      <c r="L40" s="48">
        <f>IF(Fluidmilk!L40=0,0,IF(FluidmilkPccLb!$B40=0,0,IF(Fluidmilk!L40="NA","NA",IF(Fluidmilk!L40="*","*",Fluidmilk!L40/FluidmilkPccLb!$B40))))</f>
        <v>1.9380864025961342</v>
      </c>
      <c r="M40" s="48">
        <f>IF(Fluidmilk!M40=0,0,IF(FluidmilkPccLb!$B40=0,0,IF(Fluidmilk!M40="NA","NA",IF(Fluidmilk!M40="*","*",Fluidmilk!M40/FluidmilkPccLb!$B40))))</f>
        <v>3.0573688599094053</v>
      </c>
      <c r="N40" s="48">
        <f>IF(Fluidmilk!N40=0,0,IF(FluidmilkPccLb!$B40=0,0,IF(Fluidmilk!N40="NA","NA",IF(Fluidmilk!N40="*","*",Fluidmilk!N40/FluidmilkPccLb!$B40))))</f>
        <v>1.9606222909984148</v>
      </c>
      <c r="O40" s="48">
        <f>IF(Fluidmilk!O40=0,0,IF(FluidmilkPccLb!$B40=0,0,IF(Fluidmilk!O40="NA","NA",IF(Fluidmilk!O40="*","*",Fluidmilk!O40/FluidmilkPccLb!$B40))))</f>
        <v>33.308043058570775</v>
      </c>
      <c r="P40" s="48">
        <f>IF(Fluidmilk!P40=0,0,IF(FluidmilkPccLb!$B40=0,0,IF(Fluidmilk!P40="NA","NA",IF(Fluidmilk!P40="*","*",Fluidmilk!P40/FluidmilkPccLb!$B40))))</f>
        <v>40.264120612074727</v>
      </c>
      <c r="Q40" s="48" t="str">
        <f>IF(Fluidmilk!Q40=0,0,IF(FluidmilkPccLb!$B40=0,0,IF(Fluidmilk!Q40="NA","NA",IF(Fluidmilk!Q40="*","*",Fluidmilk!Q40/FluidmilkPccLb!$B40))))</f>
        <v>*</v>
      </c>
      <c r="R40" s="48" t="str">
        <f>IF(Fluidmilk!R40=0,0,IF(FluidmilkPccLb!$B40=0,0,IF(Fluidmilk!R40="NA","NA",IF(Fluidmilk!R40="*","*",Fluidmilk!R40/FluidmilkPccLb!$B40))))</f>
        <v>NA</v>
      </c>
      <c r="S40" s="48" t="str">
        <f>IF(Fluidmilk!S40=0,0,IF(FluidmilkPccLb!$B40=0,0,IF(Fluidmilk!S40="NA","NA",IF(Fluidmilk!S40="*","*",Fluidmilk!S40/FluidmilkPccLb!$B40))))</f>
        <v>NA</v>
      </c>
      <c r="T40" s="48">
        <f>IF(Fluidmilk!T40=0,0,IF(FluidmilkPccLb!$B40=0,0,IF(Fluidmilk!T40="NA","NA",IF(Fluidmilk!T40="*","*",Fluidmilk!T40/FluidmilkPccLb!$B40))))</f>
        <v>187.9793571262235</v>
      </c>
      <c r="U40" s="48">
        <f>IF(Fluidmilk!U40=0,0,IF(FluidmilkPccLb!$B40=0,0,IF(Fluidmilk!U40="NA","NA",IF(Fluidmilk!U40="*","*",Fluidmilk!U40/FluidmilkPccLb!$B40))))</f>
        <v>296.20420519677583</v>
      </c>
    </row>
    <row r="41" spans="1:21" ht="12" customHeight="1" x14ac:dyDescent="0.2">
      <c r="A41" s="47">
        <v>1942</v>
      </c>
      <c r="B41" s="66">
        <v>133.91999999999999</v>
      </c>
      <c r="C41" s="48">
        <f>IF(Fluidmilk!C41=0,0,IF(FluidmilkPccLb!$B41=0,0,IF(Fluidmilk!C41="NA","NA",IF(Fluidmilk!C41="*","*",Fluidmilk!C41/FluidmilkPccLb!$B41))))</f>
        <v>74.873058542413389</v>
      </c>
      <c r="D41" s="48">
        <f>IF(Fluidmilk!D41=0,0,IF(FluidmilkPccLb!$B41=0,0,IF(Fluidmilk!D41="NA","NA",IF(Fluidmilk!D41="*","*",Fluidmilk!D41/FluidmilkPccLb!$B41))))</f>
        <v>200.77658303464756</v>
      </c>
      <c r="E41" s="48">
        <f>IF(Fluidmilk!E41=0,0,IF(FluidmilkPccLb!$B41=0,0,IF(Fluidmilk!E41="NA","NA",IF(Fluidmilk!E41="*","*",Fluidmilk!E41/FluidmilkPccLb!$B41))))</f>
        <v>275.64964157706095</v>
      </c>
      <c r="F41" s="48">
        <f>IF(Fluidmilk!F41=0,0,IF(FluidmilkPccLb!$B41=0,0,IF(Fluidmilk!F41="NA","NA",IF(Fluidmilk!F41="*","*",Fluidmilk!F41/FluidmilkPccLb!$B41))))</f>
        <v>2.9719235364396659</v>
      </c>
      <c r="G41" s="48">
        <f>IF(Fluidmilk!G41=0,0,IF(FluidmilkPccLb!$B41=0,0,IF(Fluidmilk!G41="NA","NA",IF(Fluidmilk!G41="*","*",Fluidmilk!G41/FluidmilkPccLb!$B41))))</f>
        <v>278.62156511350065</v>
      </c>
      <c r="H41" s="48" t="str">
        <f>IF(Fluidmilk!H41=0,0,IF(FluidmilkPccLb!$B41=0,0,IF(Fluidmilk!H41="NA","NA",IF(Fluidmilk!H41="*","*",Fluidmilk!H41/FluidmilkPccLb!$B41))))</f>
        <v>NA</v>
      </c>
      <c r="I41" s="48" t="str">
        <f>IF(Fluidmilk!I41=0,0,IF(FluidmilkPccLb!$B41=0,0,IF(Fluidmilk!I41="NA","NA",IF(Fluidmilk!I41="*","*",Fluidmilk!I41/FluidmilkPccLb!$B41))))</f>
        <v>NA</v>
      </c>
      <c r="J41" s="48" t="str">
        <f>IF(Fluidmilk!J41=0,0,IF(FluidmilkPccLb!$B41=0,0,IF(Fluidmilk!J41="NA","NA",IF(Fluidmilk!J41="*","*",Fluidmilk!J41/FluidmilkPccLb!$B41))))</f>
        <v>NA</v>
      </c>
      <c r="K41" s="48">
        <f>IF(Fluidmilk!K41=0,0,IF(FluidmilkPccLb!$B41=0,0,IF(Fluidmilk!K41="NA","NA",IF(Fluidmilk!K41="*","*",Fluidmilk!K41/FluidmilkPccLb!$B41))))</f>
        <v>2.2028076463560335</v>
      </c>
      <c r="L41" s="48">
        <f>IF(Fluidmilk!L41=0,0,IF(FluidmilkPccLb!$B41=0,0,IF(Fluidmilk!L41="NA","NA",IF(Fluidmilk!L41="*","*",Fluidmilk!L41/FluidmilkPccLb!$B41))))</f>
        <v>2.2028076463560335</v>
      </c>
      <c r="M41" s="48">
        <f>IF(Fluidmilk!M41=0,0,IF(FluidmilkPccLb!$B41=0,0,IF(Fluidmilk!M41="NA","NA",IF(Fluidmilk!M41="*","*",Fluidmilk!M41/FluidmilkPccLb!$B41))))</f>
        <v>3.1362007168458783</v>
      </c>
      <c r="N41" s="48">
        <f>IF(Fluidmilk!N41=0,0,IF(FluidmilkPccLb!$B41=0,0,IF(Fluidmilk!N41="NA","NA",IF(Fluidmilk!N41="*","*",Fluidmilk!N41/FluidmilkPccLb!$B41))))</f>
        <v>2.0086618876941458</v>
      </c>
      <c r="O41" s="48">
        <f>IF(Fluidmilk!O41=0,0,IF(FluidmilkPccLb!$B41=0,0,IF(Fluidmilk!O41="NA","NA",IF(Fluidmilk!O41="*","*",Fluidmilk!O41/FluidmilkPccLb!$B41))))</f>
        <v>32.706093189964157</v>
      </c>
      <c r="P41" s="48">
        <f>IF(Fluidmilk!P41=0,0,IF(FluidmilkPccLb!$B41=0,0,IF(Fluidmilk!P41="NA","NA",IF(Fluidmilk!P41="*","*",Fluidmilk!P41/FluidmilkPccLb!$B41))))</f>
        <v>40.053763440860216</v>
      </c>
      <c r="Q41" s="48" t="str">
        <f>IF(Fluidmilk!Q41=0,0,IF(FluidmilkPccLb!$B41=0,0,IF(Fluidmilk!Q41="NA","NA",IF(Fluidmilk!Q41="*","*",Fluidmilk!Q41/FluidmilkPccLb!$B41))))</f>
        <v>*</v>
      </c>
      <c r="R41" s="48" t="str">
        <f>IF(Fluidmilk!R41=0,0,IF(FluidmilkPccLb!$B41=0,0,IF(Fluidmilk!R41="NA","NA",IF(Fluidmilk!R41="*","*",Fluidmilk!R41/FluidmilkPccLb!$B41))))</f>
        <v>NA</v>
      </c>
      <c r="S41" s="48" t="str">
        <f>IF(Fluidmilk!S41=0,0,IF(FluidmilkPccLb!$B41=0,0,IF(Fluidmilk!S41="NA","NA",IF(Fluidmilk!S41="*","*",Fluidmilk!S41/FluidmilkPccLb!$B41))))</f>
        <v>NA</v>
      </c>
      <c r="T41" s="48">
        <f>IF(Fluidmilk!T41=0,0,IF(FluidmilkPccLb!$B41=0,0,IF(Fluidmilk!T41="NA","NA",IF(Fluidmilk!T41="*","*",Fluidmilk!T41/FluidmilkPccLb!$B41))))</f>
        <v>211.09617682198331</v>
      </c>
      <c r="U41" s="48">
        <f>IF(Fluidmilk!U41=0,0,IF(FluidmilkPccLb!$B41=0,0,IF(Fluidmilk!U41="NA","NA",IF(Fluidmilk!U41="*","*",Fluidmilk!U41/FluidmilkPccLb!$B41))))</f>
        <v>318.67532855436082</v>
      </c>
    </row>
    <row r="42" spans="1:21" ht="12" customHeight="1" x14ac:dyDescent="0.2">
      <c r="A42" s="47">
        <v>1943</v>
      </c>
      <c r="B42" s="66">
        <v>134.245</v>
      </c>
      <c r="C42" s="48">
        <f>IF(Fluidmilk!C42=0,0,IF(FluidmilkPccLb!$B42=0,0,IF(Fluidmilk!C42="NA","NA",IF(Fluidmilk!C42="*","*",Fluidmilk!C42/FluidmilkPccLb!$B42))))</f>
        <v>71.816454989012627</v>
      </c>
      <c r="D42" s="48">
        <f>IF(Fluidmilk!D42=0,0,IF(FluidmilkPccLb!$B42=0,0,IF(Fluidmilk!D42="NA","NA",IF(Fluidmilk!D42="*","*",Fluidmilk!D42/FluidmilkPccLb!$B42))))</f>
        <v>238.79474095869492</v>
      </c>
      <c r="E42" s="48">
        <f>IF(Fluidmilk!E42=0,0,IF(FluidmilkPccLb!$B42=0,0,IF(Fluidmilk!E42="NA","NA",IF(Fluidmilk!E42="*","*",Fluidmilk!E42/FluidmilkPccLb!$B42))))</f>
        <v>310.61119594770753</v>
      </c>
      <c r="F42" s="48">
        <f>IF(Fluidmilk!F42=0,0,IF(FluidmilkPccLb!$B42=0,0,IF(Fluidmilk!F42="NA","NA",IF(Fluidmilk!F42="*","*",Fluidmilk!F42/FluidmilkPccLb!$B42))))</f>
        <v>3.5606540280829826</v>
      </c>
      <c r="G42" s="48">
        <f>IF(Fluidmilk!G42=0,0,IF(FluidmilkPccLb!$B42=0,0,IF(Fluidmilk!G42="NA","NA",IF(Fluidmilk!G42="*","*",Fluidmilk!G42/FluidmilkPccLb!$B42))))</f>
        <v>314.17184997579051</v>
      </c>
      <c r="H42" s="48" t="str">
        <f>IF(Fluidmilk!H42=0,0,IF(FluidmilkPccLb!$B42=0,0,IF(Fluidmilk!H42="NA","NA",IF(Fluidmilk!H42="*","*",Fluidmilk!H42/FluidmilkPccLb!$B42))))</f>
        <v>NA</v>
      </c>
      <c r="I42" s="48" t="str">
        <f>IF(Fluidmilk!I42=0,0,IF(FluidmilkPccLb!$B42=0,0,IF(Fluidmilk!I42="NA","NA",IF(Fluidmilk!I42="*","*",Fluidmilk!I42/FluidmilkPccLb!$B42))))</f>
        <v>NA</v>
      </c>
      <c r="J42" s="48" t="str">
        <f>IF(Fluidmilk!J42=0,0,IF(FluidmilkPccLb!$B42=0,0,IF(Fluidmilk!J42="NA","NA",IF(Fluidmilk!J42="*","*",Fluidmilk!J42/FluidmilkPccLb!$B42))))</f>
        <v>NA</v>
      </c>
      <c r="K42" s="48">
        <f>IF(Fluidmilk!K42=0,0,IF(FluidmilkPccLb!$B42=0,0,IF(Fluidmilk!K42="NA","NA",IF(Fluidmilk!K42="*","*",Fluidmilk!K42/FluidmilkPccLb!$B42))))</f>
        <v>2.6369697195426274</v>
      </c>
      <c r="L42" s="48">
        <f>IF(Fluidmilk!L42=0,0,IF(FluidmilkPccLb!$B42=0,0,IF(Fluidmilk!L42="NA","NA",IF(Fluidmilk!L42="*","*",Fluidmilk!L42/FluidmilkPccLb!$B42))))</f>
        <v>2.6369697195426274</v>
      </c>
      <c r="M42" s="48">
        <f>IF(Fluidmilk!M42=0,0,IF(FluidmilkPccLb!$B42=0,0,IF(Fluidmilk!M42="NA","NA",IF(Fluidmilk!M42="*","*",Fluidmilk!M42/FluidmilkPccLb!$B42))))</f>
        <v>3.7096353681701366</v>
      </c>
      <c r="N42" s="48">
        <f>IF(Fluidmilk!N42=0,0,IF(FluidmilkPccLb!$B42=0,0,IF(Fluidmilk!N42="NA","NA",IF(Fluidmilk!N42="*","*",Fluidmilk!N42/FluidmilkPccLb!$B42))))</f>
        <v>2.36880330738575</v>
      </c>
      <c r="O42" s="48">
        <f>IF(Fluidmilk!O42=0,0,IF(FluidmilkPccLb!$B42=0,0,IF(Fluidmilk!O42="NA","NA",IF(Fluidmilk!O42="*","*",Fluidmilk!O42/FluidmilkPccLb!$B42))))</f>
        <v>30.161272300644342</v>
      </c>
      <c r="P42" s="48">
        <f>IF(Fluidmilk!P42=0,0,IF(FluidmilkPccLb!$B42=0,0,IF(Fluidmilk!P42="NA","NA",IF(Fluidmilk!P42="*","*",Fluidmilk!P42/FluidmilkPccLb!$B42))))</f>
        <v>38.876680695742856</v>
      </c>
      <c r="Q42" s="48" t="str">
        <f>IF(Fluidmilk!Q42=0,0,IF(FluidmilkPccLb!$B42=0,0,IF(Fluidmilk!Q42="NA","NA",IF(Fluidmilk!Q42="*","*",Fluidmilk!Q42/FluidmilkPccLb!$B42))))</f>
        <v>*</v>
      </c>
      <c r="R42" s="48" t="str">
        <f>IF(Fluidmilk!R42=0,0,IF(FluidmilkPccLb!$B42=0,0,IF(Fluidmilk!R42="NA","NA",IF(Fluidmilk!R42="*","*",Fluidmilk!R42/FluidmilkPccLb!$B42))))</f>
        <v>NA</v>
      </c>
      <c r="S42" s="48" t="str">
        <f>IF(Fluidmilk!S42=0,0,IF(FluidmilkPccLb!$B42=0,0,IF(Fluidmilk!S42="NA","NA",IF(Fluidmilk!S42="*","*",Fluidmilk!S42/FluidmilkPccLb!$B42))))</f>
        <v>NA</v>
      </c>
      <c r="T42" s="48">
        <f>IF(Fluidmilk!T42=0,0,IF(FluidmilkPccLb!$B42=0,0,IF(Fluidmilk!T42="NA","NA",IF(Fluidmilk!T42="*","*",Fluidmilk!T42/FluidmilkPccLb!$B42))))</f>
        <v>251.0708033818764</v>
      </c>
      <c r="U42" s="48">
        <f>IF(Fluidmilk!U42=0,0,IF(FluidmilkPccLb!$B42=0,0,IF(Fluidmilk!U42="NA","NA",IF(Fluidmilk!U42="*","*",Fluidmilk!U42/FluidmilkPccLb!$B42))))</f>
        <v>353.0485306715334</v>
      </c>
    </row>
    <row r="43" spans="1:21" ht="12" customHeight="1" x14ac:dyDescent="0.2">
      <c r="A43" s="47">
        <v>1944</v>
      </c>
      <c r="B43" s="66">
        <v>132.88499999999999</v>
      </c>
      <c r="C43" s="48">
        <f>IF(Fluidmilk!C43=0,0,IF(FluidmilkPccLb!$B43=0,0,IF(Fluidmilk!C43="NA","NA",IF(Fluidmilk!C43="*","*",Fluidmilk!C43/FluidmilkPccLb!$B43))))</f>
        <v>73.499642548067882</v>
      </c>
      <c r="D43" s="48">
        <f>IF(Fluidmilk!D43=0,0,IF(FluidmilkPccLb!$B43=0,0,IF(Fluidmilk!D43="NA","NA",IF(Fluidmilk!D43="*","*",Fluidmilk!D43/FluidmilkPccLb!$B43))))</f>
        <v>261.19577077924521</v>
      </c>
      <c r="E43" s="48">
        <f>IF(Fluidmilk!E43=0,0,IF(FluidmilkPccLb!$B43=0,0,IF(Fluidmilk!E43="NA","NA",IF(Fluidmilk!E43="*","*",Fluidmilk!E43/FluidmilkPccLb!$B43))))</f>
        <v>334.69541332731313</v>
      </c>
      <c r="F43" s="48">
        <f>IF(Fluidmilk!F43=0,0,IF(FluidmilkPccLb!$B43=0,0,IF(Fluidmilk!F43="NA","NA",IF(Fluidmilk!F43="*","*",Fluidmilk!F43/FluidmilkPccLb!$B43))))</f>
        <v>3.9206832975881403</v>
      </c>
      <c r="G43" s="48">
        <f>IF(Fluidmilk!G43=0,0,IF(FluidmilkPccLb!$B43=0,0,IF(Fluidmilk!G43="NA","NA",IF(Fluidmilk!G43="*","*",Fluidmilk!G43/FluidmilkPccLb!$B43))))</f>
        <v>338.61609662490127</v>
      </c>
      <c r="H43" s="48" t="str">
        <f>IF(Fluidmilk!H43=0,0,IF(FluidmilkPccLb!$B43=0,0,IF(Fluidmilk!H43="NA","NA",IF(Fluidmilk!H43="*","*",Fluidmilk!H43/FluidmilkPccLb!$B43))))</f>
        <v>NA</v>
      </c>
      <c r="I43" s="48" t="str">
        <f>IF(Fluidmilk!I43=0,0,IF(FluidmilkPccLb!$B43=0,0,IF(Fluidmilk!I43="NA","NA",IF(Fluidmilk!I43="*","*",Fluidmilk!I43/FluidmilkPccLb!$B43))))</f>
        <v>NA</v>
      </c>
      <c r="J43" s="48" t="str">
        <f>IF(Fluidmilk!J43=0,0,IF(FluidmilkPccLb!$B43=0,0,IF(Fluidmilk!J43="NA","NA",IF(Fluidmilk!J43="*","*",Fluidmilk!J43/FluidmilkPccLb!$B43))))</f>
        <v>NA</v>
      </c>
      <c r="K43" s="48">
        <f>IF(Fluidmilk!K43=0,0,IF(FluidmilkPccLb!$B43=0,0,IF(Fluidmilk!K43="NA","NA",IF(Fluidmilk!K43="*","*",Fluidmilk!K43/FluidmilkPccLb!$B43))))</f>
        <v>2.9047672799789295</v>
      </c>
      <c r="L43" s="48">
        <f>IF(Fluidmilk!L43=0,0,IF(FluidmilkPccLb!$B43=0,0,IF(Fluidmilk!L43="NA","NA",IF(Fluidmilk!L43="*","*",Fluidmilk!L43/FluidmilkPccLb!$B43))))</f>
        <v>2.9047672799789295</v>
      </c>
      <c r="M43" s="48">
        <f>IF(Fluidmilk!M43=0,0,IF(FluidmilkPccLb!$B43=0,0,IF(Fluidmilk!M43="NA","NA",IF(Fluidmilk!M43="*","*",Fluidmilk!M43/FluidmilkPccLb!$B43))))</f>
        <v>4.0109869435978478</v>
      </c>
      <c r="N43" s="48">
        <f>IF(Fluidmilk!N43=0,0,IF(FluidmilkPccLb!$B43=0,0,IF(Fluidmilk!N43="NA","NA",IF(Fluidmilk!N43="*","*",Fluidmilk!N43/FluidmilkPccLb!$B43))))</f>
        <v>2.5586033036083835</v>
      </c>
      <c r="O43" s="48">
        <f>IF(Fluidmilk!O43=0,0,IF(FluidmilkPccLb!$B43=0,0,IF(Fluidmilk!O43="NA","NA",IF(Fluidmilk!O43="*","*",Fluidmilk!O43/FluidmilkPccLb!$B43))))</f>
        <v>27.422207171614556</v>
      </c>
      <c r="P43" s="48">
        <f>IF(Fluidmilk!P43=0,0,IF(FluidmilkPccLb!$B43=0,0,IF(Fluidmilk!P43="NA","NA",IF(Fluidmilk!P43="*","*",Fluidmilk!P43/FluidmilkPccLb!$B43))))</f>
        <v>36.896564698799715</v>
      </c>
      <c r="Q43" s="48" t="str">
        <f>IF(Fluidmilk!Q43=0,0,IF(FluidmilkPccLb!$B43=0,0,IF(Fluidmilk!Q43="NA","NA",IF(Fluidmilk!Q43="*","*",Fluidmilk!Q43/FluidmilkPccLb!$B43))))</f>
        <v>*</v>
      </c>
      <c r="R43" s="48" t="str">
        <f>IF(Fluidmilk!R43=0,0,IF(FluidmilkPccLb!$B43=0,0,IF(Fluidmilk!R43="NA","NA",IF(Fluidmilk!R43="*","*",Fluidmilk!R43/FluidmilkPccLb!$B43))))</f>
        <v>NA</v>
      </c>
      <c r="S43" s="48" t="str">
        <f>IF(Fluidmilk!S43=0,0,IF(FluidmilkPccLb!$B43=0,0,IF(Fluidmilk!S43="NA","NA",IF(Fluidmilk!S43="*","*",Fluidmilk!S43/FluidmilkPccLb!$B43))))</f>
        <v>NA</v>
      </c>
      <c r="T43" s="48">
        <f>IF(Fluidmilk!T43=0,0,IF(FluidmilkPccLb!$B43=0,0,IF(Fluidmilk!T43="NA","NA",IF(Fluidmilk!T43="*","*",Fluidmilk!T43/FluidmilkPccLb!$B43))))</f>
        <v>274.59081160401854</v>
      </c>
      <c r="U43" s="48">
        <f>IF(Fluidmilk!U43=0,0,IF(FluidmilkPccLb!$B43=0,0,IF(Fluidmilk!U43="NA","NA",IF(Fluidmilk!U43="*","*",Fluidmilk!U43/FluidmilkPccLb!$B43))))</f>
        <v>375.51266132370097</v>
      </c>
    </row>
    <row r="44" spans="1:21" ht="12" customHeight="1" x14ac:dyDescent="0.2">
      <c r="A44" s="47">
        <v>1945</v>
      </c>
      <c r="B44" s="66">
        <v>132.48099999999999</v>
      </c>
      <c r="C44" s="48">
        <f>IF(Fluidmilk!C44=0,0,IF(FluidmilkPccLb!$B44=0,0,IF(Fluidmilk!C44="NA","NA",IF(Fluidmilk!C44="*","*",Fluidmilk!C44/FluidmilkPccLb!$B44))))</f>
        <v>71.610268642295878</v>
      </c>
      <c r="D44" s="48">
        <f>IF(Fluidmilk!D44=0,0,IF(FluidmilkPccLb!$B44=0,0,IF(Fluidmilk!D44="NA","NA",IF(Fluidmilk!D44="*","*",Fluidmilk!D44/FluidmilkPccLb!$B44))))</f>
        <v>272.84667235301669</v>
      </c>
      <c r="E44" s="48">
        <f>IF(Fluidmilk!E44=0,0,IF(FluidmilkPccLb!$B44=0,0,IF(Fluidmilk!E44="NA","NA",IF(Fluidmilk!E44="*","*",Fluidmilk!E44/FluidmilkPccLb!$B44))))</f>
        <v>344.45694099531255</v>
      </c>
      <c r="F44" s="48">
        <f>IF(Fluidmilk!F44=0,0,IF(FluidmilkPccLb!$B44=0,0,IF(Fluidmilk!F44="NA","NA",IF(Fluidmilk!F44="*","*",Fluidmilk!F44/FluidmilkPccLb!$B44))))</f>
        <v>4.1213457024026088</v>
      </c>
      <c r="G44" s="48">
        <f>IF(Fluidmilk!G44=0,0,IF(FluidmilkPccLb!$B44=0,0,IF(Fluidmilk!G44="NA","NA",IF(Fluidmilk!G44="*","*",Fluidmilk!G44/FluidmilkPccLb!$B44))))</f>
        <v>348.57828669771516</v>
      </c>
      <c r="H44" s="48" t="str">
        <f>IF(Fluidmilk!H44=0,0,IF(FluidmilkPccLb!$B44=0,0,IF(Fluidmilk!H44="NA","NA",IF(Fluidmilk!H44="*","*",Fluidmilk!H44/FluidmilkPccLb!$B44))))</f>
        <v>NA</v>
      </c>
      <c r="I44" s="48" t="str">
        <f>IF(Fluidmilk!I44=0,0,IF(FluidmilkPccLb!$B44=0,0,IF(Fluidmilk!I44="NA","NA",IF(Fluidmilk!I44="*","*",Fluidmilk!I44/FluidmilkPccLb!$B44))))</f>
        <v>NA</v>
      </c>
      <c r="J44" s="48" t="str">
        <f>IF(Fluidmilk!J44=0,0,IF(FluidmilkPccLb!$B44=0,0,IF(Fluidmilk!J44="NA","NA",IF(Fluidmilk!J44="*","*",Fluidmilk!J44/FluidmilkPccLb!$B44))))</f>
        <v>NA</v>
      </c>
      <c r="K44" s="48">
        <f>IF(Fluidmilk!K44=0,0,IF(FluidmilkPccLb!$B44=0,0,IF(Fluidmilk!K44="NA","NA",IF(Fluidmilk!K44="*","*",Fluidmilk!K44/FluidmilkPccLb!$B44))))</f>
        <v>3.0494938896898423</v>
      </c>
      <c r="L44" s="48">
        <f>IF(Fluidmilk!L44=0,0,IF(FluidmilkPccLb!$B44=0,0,IF(Fluidmilk!L44="NA","NA",IF(Fluidmilk!L44="*","*",Fluidmilk!L44/FluidmilkPccLb!$B44))))</f>
        <v>3.0494938896898423</v>
      </c>
      <c r="M44" s="48">
        <f>IF(Fluidmilk!M44=0,0,IF(FluidmilkPccLb!$B44=0,0,IF(Fluidmilk!M44="NA","NA",IF(Fluidmilk!M44="*","*",Fluidmilk!M44/FluidmilkPccLb!$B44))))</f>
        <v>4.3176002596598764</v>
      </c>
      <c r="N44" s="48">
        <f>IF(Fluidmilk!N44=0,0,IF(FluidmilkPccLb!$B44=0,0,IF(Fluidmilk!N44="NA","NA",IF(Fluidmilk!N44="*","*",Fluidmilk!N44/FluidmilkPccLb!$B44))))</f>
        <v>2.7626603060061443</v>
      </c>
      <c r="O44" s="48">
        <f>IF(Fluidmilk!O44=0,0,IF(FluidmilkPccLb!$B44=0,0,IF(Fluidmilk!O44="NA","NA",IF(Fluidmilk!O44="*","*",Fluidmilk!O44/FluidmilkPccLb!$B44))))</f>
        <v>25.535737200051329</v>
      </c>
      <c r="P44" s="48">
        <f>IF(Fluidmilk!P44=0,0,IF(FluidmilkPccLb!$B44=0,0,IF(Fluidmilk!P44="NA","NA",IF(Fluidmilk!P44="*","*",Fluidmilk!P44/FluidmilkPccLb!$B44))))</f>
        <v>35.665491655407195</v>
      </c>
      <c r="Q44" s="48" t="str">
        <f>IF(Fluidmilk!Q44=0,0,IF(FluidmilkPccLb!$B44=0,0,IF(Fluidmilk!Q44="NA","NA",IF(Fluidmilk!Q44="*","*",Fluidmilk!Q44/FluidmilkPccLb!$B44))))</f>
        <v>*</v>
      </c>
      <c r="R44" s="48" t="str">
        <f>IF(Fluidmilk!R44=0,0,IF(FluidmilkPccLb!$B44=0,0,IF(Fluidmilk!R44="NA","NA",IF(Fluidmilk!R44="*","*",Fluidmilk!R44/FluidmilkPccLb!$B44))))</f>
        <v>NA</v>
      </c>
      <c r="S44" s="48" t="str">
        <f>IF(Fluidmilk!S44=0,0,IF(FluidmilkPccLb!$B44=0,0,IF(Fluidmilk!S44="NA","NA",IF(Fluidmilk!S44="*","*",Fluidmilk!S44/FluidmilkPccLb!$B44))))</f>
        <v>NA</v>
      </c>
      <c r="T44" s="48">
        <f>IF(Fluidmilk!T44=0,0,IF(FluidmilkPccLb!$B44=0,0,IF(Fluidmilk!T44="NA","NA",IF(Fluidmilk!T44="*","*",Fluidmilk!T44/FluidmilkPccLb!$B44))))</f>
        <v>287.09777251077514</v>
      </c>
      <c r="U44" s="48">
        <f>IF(Fluidmilk!U44=0,0,IF(FluidmilkPccLb!$B44=0,0,IF(Fluidmilk!U44="NA","NA",IF(Fluidmilk!U44="*","*",Fluidmilk!U44/FluidmilkPccLb!$B44))))</f>
        <v>384.24377835312237</v>
      </c>
    </row>
    <row r="45" spans="1:21" ht="12" customHeight="1" x14ac:dyDescent="0.2">
      <c r="A45" s="45">
        <v>1946</v>
      </c>
      <c r="B45" s="65">
        <v>140.054</v>
      </c>
      <c r="C45" s="46">
        <f>IF(Fluidmilk!C45=0,0,IF(FluidmilkPccLb!$B45=0,0,IF(Fluidmilk!C45="NA","NA",IF(Fluidmilk!C45="*","*",Fluidmilk!C45/FluidmilkPccLb!$B45))))</f>
        <v>71.115426906764526</v>
      </c>
      <c r="D45" s="46">
        <f>IF(Fluidmilk!D45=0,0,IF(FluidmilkPccLb!$B45=0,0,IF(Fluidmilk!D45="NA","NA",IF(Fluidmilk!D45="*","*",Fluidmilk!D45/FluidmilkPccLb!$B45))))</f>
        <v>253.81638510860097</v>
      </c>
      <c r="E45" s="46">
        <f>IF(Fluidmilk!E45=0,0,IF(FluidmilkPccLb!$B45=0,0,IF(Fluidmilk!E45="NA","NA",IF(Fluidmilk!E45="*","*",Fluidmilk!E45/FluidmilkPccLb!$B45))))</f>
        <v>324.93181201536549</v>
      </c>
      <c r="F45" s="46">
        <f>IF(Fluidmilk!F45=0,0,IF(FluidmilkPccLb!$B45=0,0,IF(Fluidmilk!F45="NA","NA",IF(Fluidmilk!F45="*","*",Fluidmilk!F45/FluidmilkPccLb!$B45))))</f>
        <v>3.8556556756679567</v>
      </c>
      <c r="G45" s="46">
        <f>IF(Fluidmilk!G45=0,0,IF(FluidmilkPccLb!$B45=0,0,IF(Fluidmilk!G45="NA","NA",IF(Fluidmilk!G45="*","*",Fluidmilk!G45/FluidmilkPccLb!$B45))))</f>
        <v>328.78746769103344</v>
      </c>
      <c r="H45" s="46" t="str">
        <f>IF(Fluidmilk!H45=0,0,IF(FluidmilkPccLb!$B45=0,0,IF(Fluidmilk!H45="NA","NA",IF(Fluidmilk!H45="*","*",Fluidmilk!H45/FluidmilkPccLb!$B45))))</f>
        <v>NA</v>
      </c>
      <c r="I45" s="46" t="str">
        <f>IF(Fluidmilk!I45=0,0,IF(FluidmilkPccLb!$B45=0,0,IF(Fluidmilk!I45="NA","NA",IF(Fluidmilk!I45="*","*",Fluidmilk!I45/FluidmilkPccLb!$B45))))</f>
        <v>NA</v>
      </c>
      <c r="J45" s="46" t="str">
        <f>IF(Fluidmilk!J45=0,0,IF(FluidmilkPccLb!$B45=0,0,IF(Fluidmilk!J45="NA","NA",IF(Fluidmilk!J45="*","*",Fluidmilk!J45/FluidmilkPccLb!$B45))))</f>
        <v>NA</v>
      </c>
      <c r="K45" s="46">
        <f>IF(Fluidmilk!K45=0,0,IF(FluidmilkPccLb!$B45=0,0,IF(Fluidmilk!K45="NA","NA",IF(Fluidmilk!K45="*","*",Fluidmilk!K45/FluidmilkPccLb!$B45))))</f>
        <v>2.8917417567509673</v>
      </c>
      <c r="L45" s="46">
        <f>IF(Fluidmilk!L45=0,0,IF(FluidmilkPccLb!$B45=0,0,IF(Fluidmilk!L45="NA","NA",IF(Fluidmilk!L45="*","*",Fluidmilk!L45/FluidmilkPccLb!$B45))))</f>
        <v>2.8917417567509673</v>
      </c>
      <c r="M45" s="46">
        <f>IF(Fluidmilk!M45=0,0,IF(FluidmilkPccLb!$B45=0,0,IF(Fluidmilk!M45="NA","NA",IF(Fluidmilk!M45="*","*",Fluidmilk!M45/FluidmilkPccLb!$B45))))</f>
        <v>3.8128150570494239</v>
      </c>
      <c r="N45" s="46">
        <f>IF(Fluidmilk!N45=0,0,IF(FluidmilkPccLb!$B45=0,0,IF(Fluidmilk!N45="NA","NA",IF(Fluidmilk!N45="*","*",Fluidmilk!N45/FluidmilkPccLb!$B45))))</f>
        <v>2.5418767046996158</v>
      </c>
      <c r="O45" s="46">
        <f>IF(Fluidmilk!O45=0,0,IF(FluidmilkPccLb!$B45=0,0,IF(Fluidmilk!O45="NA","NA",IF(Fluidmilk!O45="*","*",Fluidmilk!O45/FluidmilkPccLb!$B45))))</f>
        <v>23.990746426378397</v>
      </c>
      <c r="P45" s="46">
        <f>IF(Fluidmilk!P45=0,0,IF(FluidmilkPccLb!$B45=0,0,IF(Fluidmilk!P45="NA","NA",IF(Fluidmilk!P45="*","*",Fluidmilk!P45/FluidmilkPccLb!$B45))))</f>
        <v>33.237179944878406</v>
      </c>
      <c r="Q45" s="46" t="str">
        <f>IF(Fluidmilk!Q45=0,0,IF(FluidmilkPccLb!$B45=0,0,IF(Fluidmilk!Q45="NA","NA",IF(Fluidmilk!Q45="*","*",Fluidmilk!Q45/FluidmilkPccLb!$B45))))</f>
        <v>*</v>
      </c>
      <c r="R45" s="46" t="str">
        <f>IF(Fluidmilk!R45=0,0,IF(FluidmilkPccLb!$B45=0,0,IF(Fluidmilk!R45="NA","NA",IF(Fluidmilk!R45="*","*",Fluidmilk!R45/FluidmilkPccLb!$B45))))</f>
        <v>NA</v>
      </c>
      <c r="S45" s="46" t="str">
        <f>IF(Fluidmilk!S45=0,0,IF(FluidmilkPccLb!$B45=0,0,IF(Fluidmilk!S45="NA","NA",IF(Fluidmilk!S45="*","*",Fluidmilk!S45/FluidmilkPccLb!$B45))))</f>
        <v>NA</v>
      </c>
      <c r="T45" s="46">
        <f>IF(Fluidmilk!T45=0,0,IF(FluidmilkPccLb!$B45=0,0,IF(Fluidmilk!T45="NA","NA",IF(Fluidmilk!T45="*","*",Fluidmilk!T45/FluidmilkPccLb!$B45))))</f>
        <v>266.91847430276891</v>
      </c>
      <c r="U45" s="46">
        <f>IF(Fluidmilk!U45=0,0,IF(FluidmilkPccLb!$B45=0,0,IF(Fluidmilk!U45="NA","NA",IF(Fluidmilk!U45="*","*",Fluidmilk!U45/FluidmilkPccLb!$B45))))</f>
        <v>362.02464763591183</v>
      </c>
    </row>
    <row r="46" spans="1:21" ht="12" customHeight="1" x14ac:dyDescent="0.2">
      <c r="A46" s="45">
        <v>1947</v>
      </c>
      <c r="B46" s="65">
        <v>143.446</v>
      </c>
      <c r="C46" s="46">
        <f>IF(Fluidmilk!C46=0,0,IF(FluidmilkPccLb!$B46=0,0,IF(Fluidmilk!C46="NA","NA",IF(Fluidmilk!C46="*","*",Fluidmilk!C46/FluidmilkPccLb!$B46))))</f>
        <v>67.830403078510386</v>
      </c>
      <c r="D46" s="46">
        <f>IF(Fluidmilk!D46=0,0,IF(FluidmilkPccLb!$B46=0,0,IF(Fluidmilk!D46="NA","NA",IF(Fluidmilk!D46="*","*",Fluidmilk!D46/FluidmilkPccLb!$B46))))</f>
        <v>241.09420966774954</v>
      </c>
      <c r="E46" s="46">
        <f>IF(Fluidmilk!E46=0,0,IF(FluidmilkPccLb!$B46=0,0,IF(Fluidmilk!E46="NA","NA",IF(Fluidmilk!E46="*","*",Fluidmilk!E46/FluidmilkPccLb!$B46))))</f>
        <v>308.92461274625992</v>
      </c>
      <c r="F46" s="46">
        <f>IF(Fluidmilk!F46=0,0,IF(FluidmilkPccLb!$B46=0,0,IF(Fluidmilk!F46="NA","NA",IF(Fluidmilk!F46="*","*",Fluidmilk!F46/FluidmilkPccLb!$B46))))</f>
        <v>3.6877988929632055</v>
      </c>
      <c r="G46" s="46">
        <f>IF(Fluidmilk!G46=0,0,IF(FluidmilkPccLb!$B46=0,0,IF(Fluidmilk!G46="NA","NA",IF(Fluidmilk!G46="*","*",Fluidmilk!G46/FluidmilkPccLb!$B46))))</f>
        <v>312.61241163922313</v>
      </c>
      <c r="H46" s="46" t="str">
        <f>IF(Fluidmilk!H46=0,0,IF(FluidmilkPccLb!$B46=0,0,IF(Fluidmilk!H46="NA","NA",IF(Fluidmilk!H46="*","*",Fluidmilk!H46/FluidmilkPccLb!$B46))))</f>
        <v>NA</v>
      </c>
      <c r="I46" s="46" t="str">
        <f>IF(Fluidmilk!I46=0,0,IF(FluidmilkPccLb!$B46=0,0,IF(Fluidmilk!I46="NA","NA",IF(Fluidmilk!I46="*","*",Fluidmilk!I46/FluidmilkPccLb!$B46))))</f>
        <v>NA</v>
      </c>
      <c r="J46" s="46" t="str">
        <f>IF(Fluidmilk!J46=0,0,IF(FluidmilkPccLb!$B46=0,0,IF(Fluidmilk!J46="NA","NA",IF(Fluidmilk!J46="*","*",Fluidmilk!J46/FluidmilkPccLb!$B46))))</f>
        <v>NA</v>
      </c>
      <c r="K46" s="46">
        <f>IF(Fluidmilk!K46=0,0,IF(FluidmilkPccLb!$B46=0,0,IF(Fluidmilk!K46="NA","NA",IF(Fluidmilk!K46="*","*",Fluidmilk!K46/FluidmilkPccLb!$B46))))</f>
        <v>2.7675919858343905</v>
      </c>
      <c r="L46" s="46">
        <f>IF(Fluidmilk!L46=0,0,IF(FluidmilkPccLb!$B46=0,0,IF(Fluidmilk!L46="NA","NA",IF(Fluidmilk!L46="*","*",Fluidmilk!L46/FluidmilkPccLb!$B46))))</f>
        <v>2.7675919858343905</v>
      </c>
      <c r="M46" s="46">
        <f>IF(Fluidmilk!M46=0,0,IF(FluidmilkPccLb!$B46=0,0,IF(Fluidmilk!M46="NA","NA",IF(Fluidmilk!M46="*","*",Fluidmilk!M46/FluidmilkPccLb!$B46))))</f>
        <v>3.5623161329001856</v>
      </c>
      <c r="N46" s="46">
        <f>IF(Fluidmilk!N46=0,0,IF(FluidmilkPccLb!$B46=0,0,IF(Fluidmilk!N46="NA","NA",IF(Fluidmilk!N46="*","*",Fluidmilk!N46/FluidmilkPccLb!$B46))))</f>
        <v>2.377201176749439</v>
      </c>
      <c r="O46" s="46">
        <f>IF(Fluidmilk!O46=0,0,IF(FluidmilkPccLb!$B46=0,0,IF(Fluidmilk!O46="NA","NA",IF(Fluidmilk!O46="*","*",Fluidmilk!O46/FluidmilkPccLb!$B46))))</f>
        <v>22.147707151123072</v>
      </c>
      <c r="P46" s="46">
        <f>IF(Fluidmilk!P46=0,0,IF(FluidmilkPccLb!$B46=0,0,IF(Fluidmilk!P46="NA","NA",IF(Fluidmilk!P46="*","*",Fluidmilk!P46/FluidmilkPccLb!$B46))))</f>
        <v>30.854816446607085</v>
      </c>
      <c r="Q46" s="46" t="str">
        <f>IF(Fluidmilk!Q46=0,0,IF(FluidmilkPccLb!$B46=0,0,IF(Fluidmilk!Q46="NA","NA",IF(Fluidmilk!Q46="*","*",Fluidmilk!Q46/FluidmilkPccLb!$B46))))</f>
        <v>*</v>
      </c>
      <c r="R46" s="46" t="str">
        <f>IF(Fluidmilk!R46=0,0,IF(FluidmilkPccLb!$B46=0,0,IF(Fluidmilk!R46="NA","NA",IF(Fluidmilk!R46="*","*",Fluidmilk!R46/FluidmilkPccLb!$B46))))</f>
        <v>NA</v>
      </c>
      <c r="S46" s="46" t="str">
        <f>IF(Fluidmilk!S46=0,0,IF(FluidmilkPccLb!$B46=0,0,IF(Fluidmilk!S46="NA","NA",IF(Fluidmilk!S46="*","*",Fluidmilk!S46/FluidmilkPccLb!$B46))))</f>
        <v>NA</v>
      </c>
      <c r="T46" s="46">
        <f>IF(Fluidmilk!T46=0,0,IF(FluidmilkPccLb!$B46=0,0,IF(Fluidmilk!T46="NA","NA",IF(Fluidmilk!T46="*","*",Fluidmilk!T46/FluidmilkPccLb!$B46))))</f>
        <v>253.48911785619677</v>
      </c>
      <c r="U46" s="46">
        <f>IF(Fluidmilk!U46=0,0,IF(FluidmilkPccLb!$B46=0,0,IF(Fluidmilk!U46="NA","NA",IF(Fluidmilk!U46="*","*",Fluidmilk!U46/FluidmilkPccLb!$B46))))</f>
        <v>343.46722808583019</v>
      </c>
    </row>
    <row r="47" spans="1:21" ht="12" customHeight="1" x14ac:dyDescent="0.2">
      <c r="A47" s="45">
        <v>1948</v>
      </c>
      <c r="B47" s="65">
        <v>146.09299999999999</v>
      </c>
      <c r="C47" s="46">
        <f>IF(Fluidmilk!C47=0,0,IF(FluidmilkPccLb!$B47=0,0,IF(Fluidmilk!C47="NA","NA",IF(Fluidmilk!C47="*","*",Fluidmilk!C47/FluidmilkPccLb!$B47))))</f>
        <v>62.316469646047388</v>
      </c>
      <c r="D47" s="46">
        <f>IF(Fluidmilk!D47=0,0,IF(FluidmilkPccLb!$B47=0,0,IF(Fluidmilk!D47="NA","NA",IF(Fluidmilk!D47="*","*",Fluidmilk!D47/FluidmilkPccLb!$B47))))</f>
        <v>233.65253639804783</v>
      </c>
      <c r="E47" s="46">
        <f>IF(Fluidmilk!E47=0,0,IF(FluidmilkPccLb!$B47=0,0,IF(Fluidmilk!E47="NA","NA",IF(Fluidmilk!E47="*","*",Fluidmilk!E47/FluidmilkPccLb!$B47))))</f>
        <v>295.96900604409524</v>
      </c>
      <c r="F47" s="46">
        <f>IF(Fluidmilk!F47=0,0,IF(FluidmilkPccLb!$B47=0,0,IF(Fluidmilk!F47="NA","NA",IF(Fluidmilk!F47="*","*",Fluidmilk!F47/FluidmilkPccLb!$B47))))</f>
        <v>3.6004462910611736</v>
      </c>
      <c r="G47" s="46">
        <f>IF(Fluidmilk!G47=0,0,IF(FluidmilkPccLb!$B47=0,0,IF(Fluidmilk!G47="NA","NA",IF(Fluidmilk!G47="*","*",Fluidmilk!G47/FluidmilkPccLb!$B47))))</f>
        <v>299.56945233515637</v>
      </c>
      <c r="H47" s="46" t="str">
        <f>IF(Fluidmilk!H47=0,0,IF(FluidmilkPccLb!$B47=0,0,IF(Fluidmilk!H47="NA","NA",IF(Fluidmilk!H47="*","*",Fluidmilk!H47/FluidmilkPccLb!$B47))))</f>
        <v>NA</v>
      </c>
      <c r="I47" s="46" t="str">
        <f>IF(Fluidmilk!I47=0,0,IF(FluidmilkPccLb!$B47=0,0,IF(Fluidmilk!I47="NA","NA",IF(Fluidmilk!I47="*","*",Fluidmilk!I47/FluidmilkPccLb!$B47))))</f>
        <v>NA</v>
      </c>
      <c r="J47" s="46" t="str">
        <f>IF(Fluidmilk!J47=0,0,IF(FluidmilkPccLb!$B47=0,0,IF(Fluidmilk!J47="NA","NA",IF(Fluidmilk!J47="*","*",Fluidmilk!J47/FluidmilkPccLb!$B47))))</f>
        <v>NA</v>
      </c>
      <c r="K47" s="46">
        <f>IF(Fluidmilk!K47=0,0,IF(FluidmilkPccLb!$B47=0,0,IF(Fluidmilk!K47="NA","NA",IF(Fluidmilk!K47="*","*",Fluidmilk!K47/FluidmilkPccLb!$B47))))</f>
        <v>2.703757195758866</v>
      </c>
      <c r="L47" s="46">
        <f>IF(Fluidmilk!L47=0,0,IF(FluidmilkPccLb!$B47=0,0,IF(Fluidmilk!L47="NA","NA",IF(Fluidmilk!L47="*","*",Fluidmilk!L47/FluidmilkPccLb!$B47))))</f>
        <v>2.703757195758866</v>
      </c>
      <c r="M47" s="46">
        <f>IF(Fluidmilk!M47=0,0,IF(FluidmilkPccLb!$B47=0,0,IF(Fluidmilk!M47="NA","NA",IF(Fluidmilk!M47="*","*",Fluidmilk!M47/FluidmilkPccLb!$B47))))</f>
        <v>3.4156325080599346</v>
      </c>
      <c r="N47" s="46">
        <f>IF(Fluidmilk!N47=0,0,IF(FluidmilkPccLb!$B47=0,0,IF(Fluidmilk!N47="NA","NA",IF(Fluidmilk!N47="*","*",Fluidmilk!N47/FluidmilkPccLb!$B47))))</f>
        <v>2.2793699903486138</v>
      </c>
      <c r="O47" s="46">
        <f>IF(Fluidmilk!O47=0,0,IF(FluidmilkPccLb!$B47=0,0,IF(Fluidmilk!O47="NA","NA",IF(Fluidmilk!O47="*","*",Fluidmilk!O47/FluidmilkPccLb!$B47))))</f>
        <v>19.48074171931578</v>
      </c>
      <c r="P47" s="46">
        <f>IF(Fluidmilk!P47=0,0,IF(FluidmilkPccLb!$B47=0,0,IF(Fluidmilk!P47="NA","NA",IF(Fluidmilk!P47="*","*",Fluidmilk!P47/FluidmilkPccLb!$B47))))</f>
        <v>27.879501413483194</v>
      </c>
      <c r="Q47" s="46" t="str">
        <f>IF(Fluidmilk!Q47=0,0,IF(FluidmilkPccLb!$B47=0,0,IF(Fluidmilk!Q47="NA","NA",IF(Fluidmilk!Q47="*","*",Fluidmilk!Q47/FluidmilkPccLb!$B47))))</f>
        <v>*</v>
      </c>
      <c r="R47" s="46" t="str">
        <f>IF(Fluidmilk!R47=0,0,IF(FluidmilkPccLb!$B47=0,0,IF(Fluidmilk!R47="NA","NA",IF(Fluidmilk!R47="*","*",Fluidmilk!R47/FluidmilkPccLb!$B47))))</f>
        <v>NA</v>
      </c>
      <c r="S47" s="46" t="str">
        <f>IF(Fluidmilk!S47=0,0,IF(FluidmilkPccLb!$B47=0,0,IF(Fluidmilk!S47="NA","NA",IF(Fluidmilk!S47="*","*",Fluidmilk!S47/FluidmilkPccLb!$B47))))</f>
        <v>NA</v>
      </c>
      <c r="T47" s="46">
        <f>IF(Fluidmilk!T47=0,0,IF(FluidmilkPccLb!$B47=0,0,IF(Fluidmilk!T47="NA","NA",IF(Fluidmilk!T47="*","*",Fluidmilk!T47/FluidmilkPccLb!$B47))))</f>
        <v>245.65174238327643</v>
      </c>
      <c r="U47" s="46">
        <f>IF(Fluidmilk!U47=0,0,IF(FluidmilkPccLb!$B47=0,0,IF(Fluidmilk!U47="NA","NA",IF(Fluidmilk!U47="*","*",Fluidmilk!U47/FluidmilkPccLb!$B47))))</f>
        <v>327.44895374863961</v>
      </c>
    </row>
    <row r="48" spans="1:21" ht="12" customHeight="1" x14ac:dyDescent="0.2">
      <c r="A48" s="45">
        <v>1949</v>
      </c>
      <c r="B48" s="65">
        <v>148.66499999999999</v>
      </c>
      <c r="C48" s="46">
        <f>IF(Fluidmilk!C48=0,0,IF(FluidmilkPccLb!$B48=0,0,IF(Fluidmilk!C48="NA","NA",IF(Fluidmilk!C48="*","*",Fluidmilk!C48/FluidmilkPccLb!$B48))))</f>
        <v>57.61275350620523</v>
      </c>
      <c r="D48" s="46">
        <f>IF(Fluidmilk!D48=0,0,IF(FluidmilkPccLb!$B48=0,0,IF(Fluidmilk!D48="NA","NA",IF(Fluidmilk!D48="*","*",Fluidmilk!D48/FluidmilkPccLb!$B48))))</f>
        <v>235.10577472841626</v>
      </c>
      <c r="E48" s="46">
        <f>IF(Fluidmilk!E48=0,0,IF(FluidmilkPccLb!$B48=0,0,IF(Fluidmilk!E48="NA","NA",IF(Fluidmilk!E48="*","*",Fluidmilk!E48/FluidmilkPccLb!$B48))))</f>
        <v>292.71852823462149</v>
      </c>
      <c r="F48" s="46">
        <f>IF(Fluidmilk!F48=0,0,IF(FluidmilkPccLb!$B48=0,0,IF(Fluidmilk!F48="NA","NA",IF(Fluidmilk!F48="*","*",Fluidmilk!F48/FluidmilkPccLb!$B48))))</f>
        <v>3.6457807822957657</v>
      </c>
      <c r="G48" s="46">
        <f>IF(Fluidmilk!G48=0,0,IF(FluidmilkPccLb!$B48=0,0,IF(Fluidmilk!G48="NA","NA",IF(Fluidmilk!G48="*","*",Fluidmilk!G48/FluidmilkPccLb!$B48))))</f>
        <v>296.36430901691722</v>
      </c>
      <c r="H48" s="46" t="str">
        <f>IF(Fluidmilk!H48=0,0,IF(FluidmilkPccLb!$B48=0,0,IF(Fluidmilk!H48="NA","NA",IF(Fluidmilk!H48="*","*",Fluidmilk!H48/FluidmilkPccLb!$B48))))</f>
        <v>NA</v>
      </c>
      <c r="I48" s="46" t="str">
        <f>IF(Fluidmilk!I48=0,0,IF(FluidmilkPccLb!$B48=0,0,IF(Fluidmilk!I48="NA","NA",IF(Fluidmilk!I48="*","*",Fluidmilk!I48/FluidmilkPccLb!$B48))))</f>
        <v>NA</v>
      </c>
      <c r="J48" s="46" t="str">
        <f>IF(Fluidmilk!J48=0,0,IF(FluidmilkPccLb!$B48=0,0,IF(Fluidmilk!J48="NA","NA",IF(Fluidmilk!J48="*","*",Fluidmilk!J48/FluidmilkPccLb!$B48))))</f>
        <v>NA</v>
      </c>
      <c r="K48" s="46">
        <f>IF(Fluidmilk!K48=0,0,IF(FluidmilkPccLb!$B48=0,0,IF(Fluidmilk!K48="NA","NA",IF(Fluidmilk!K48="*","*",Fluidmilk!K48/FluidmilkPccLb!$B48))))</f>
        <v>2.7309723203174925</v>
      </c>
      <c r="L48" s="46">
        <f>IF(Fluidmilk!L48=0,0,IF(FluidmilkPccLb!$B48=0,0,IF(Fluidmilk!L48="NA","NA",IF(Fluidmilk!L48="*","*",Fluidmilk!L48/FluidmilkPccLb!$B48))))</f>
        <v>2.7309723203174925</v>
      </c>
      <c r="M48" s="46">
        <f>IF(Fluidmilk!M48=0,0,IF(FluidmilkPccLb!$B48=0,0,IF(Fluidmilk!M48="NA","NA",IF(Fluidmilk!M48="*","*",Fluidmilk!M48/FluidmilkPccLb!$B48))))</f>
        <v>3.7332257088083951</v>
      </c>
      <c r="N48" s="46">
        <f>IF(Fluidmilk!N48=0,0,IF(FluidmilkPccLb!$B48=0,0,IF(Fluidmilk!N48="NA","NA",IF(Fluidmilk!N48="*","*",Fluidmilk!N48/FluidmilkPccLb!$B48))))</f>
        <v>2.508996737631588</v>
      </c>
      <c r="O48" s="46">
        <f>IF(Fluidmilk!O48=0,0,IF(FluidmilkPccLb!$B48=0,0,IF(Fluidmilk!O48="NA","NA",IF(Fluidmilk!O48="*","*",Fluidmilk!O48/FluidmilkPccLb!$B48))))</f>
        <v>17.509164900951806</v>
      </c>
      <c r="P48" s="46">
        <f>IF(Fluidmilk!P48=0,0,IF(FluidmilkPccLb!$B48=0,0,IF(Fluidmilk!P48="NA","NA",IF(Fluidmilk!P48="*","*",Fluidmilk!P48/FluidmilkPccLb!$B48))))</f>
        <v>26.482359667709282</v>
      </c>
      <c r="Q48" s="46" t="str">
        <f>IF(Fluidmilk!Q48=0,0,IF(FluidmilkPccLb!$B48=0,0,IF(Fluidmilk!Q48="NA","NA",IF(Fluidmilk!Q48="*","*",Fluidmilk!Q48/FluidmilkPccLb!$B48))))</f>
        <v>*</v>
      </c>
      <c r="R48" s="46" t="str">
        <f>IF(Fluidmilk!R48=0,0,IF(FluidmilkPccLb!$B48=0,0,IF(Fluidmilk!R48="NA","NA",IF(Fluidmilk!R48="*","*",Fluidmilk!R48/FluidmilkPccLb!$B48))))</f>
        <v>NA</v>
      </c>
      <c r="S48" s="46" t="str">
        <f>IF(Fluidmilk!S48=0,0,IF(FluidmilkPccLb!$B48=0,0,IF(Fluidmilk!S48="NA","NA",IF(Fluidmilk!S48="*","*",Fluidmilk!S48/FluidmilkPccLb!$B48))))</f>
        <v>NA</v>
      </c>
      <c r="T48" s="46">
        <f>IF(Fluidmilk!T48=0,0,IF(FluidmilkPccLb!$B48=0,0,IF(Fluidmilk!T48="NA","NA",IF(Fluidmilk!T48="*","*",Fluidmilk!T48/FluidmilkPccLb!$B48))))</f>
        <v>247.7247502774695</v>
      </c>
      <c r="U48" s="46">
        <f>IF(Fluidmilk!U48=0,0,IF(FluidmilkPccLb!$B48=0,0,IF(Fluidmilk!U48="NA","NA",IF(Fluidmilk!U48="*","*",Fluidmilk!U48/FluidmilkPccLb!$B48))))</f>
        <v>322.84666868462654</v>
      </c>
    </row>
    <row r="49" spans="1:21" ht="12" customHeight="1" x14ac:dyDescent="0.2">
      <c r="A49" s="45">
        <v>1950</v>
      </c>
      <c r="B49" s="65">
        <v>151.23500000000001</v>
      </c>
      <c r="C49" s="46">
        <f>IF(Fluidmilk!C49=0,0,IF(FluidmilkPccLb!$B49=0,0,IF(Fluidmilk!C49="NA","NA",IF(Fluidmilk!C49="*","*",Fluidmilk!C49/FluidmilkPccLb!$B49))))</f>
        <v>54.24670215227956</v>
      </c>
      <c r="D49" s="46">
        <f>IF(Fluidmilk!D49=0,0,IF(FluidmilkPccLb!$B49=0,0,IF(Fluidmilk!D49="NA","NA",IF(Fluidmilk!D49="*","*",Fluidmilk!D49/FluidmilkPccLb!$B49))))</f>
        <v>236.81687440076701</v>
      </c>
      <c r="E49" s="46">
        <f>IF(Fluidmilk!E49=0,0,IF(FluidmilkPccLb!$B49=0,0,IF(Fluidmilk!E49="NA","NA",IF(Fluidmilk!E49="*","*",Fluidmilk!E49/FluidmilkPccLb!$B49))))</f>
        <v>291.06357655304657</v>
      </c>
      <c r="F49" s="46">
        <f>IF(Fluidmilk!F49=0,0,IF(FluidmilkPccLb!$B49=0,0,IF(Fluidmilk!F49="NA","NA",IF(Fluidmilk!F49="*","*",Fluidmilk!F49/FluidmilkPccLb!$B49))))</f>
        <v>3.6962343372896482</v>
      </c>
      <c r="G49" s="46">
        <f>IF(Fluidmilk!G49=0,0,IF(FluidmilkPccLb!$B49=0,0,IF(Fluidmilk!G49="NA","NA",IF(Fluidmilk!G49="*","*",Fluidmilk!G49/FluidmilkPccLb!$B49))))</f>
        <v>294.75981089033621</v>
      </c>
      <c r="H49" s="46">
        <f>IF(Fluidmilk!H49=0,0,IF(FluidmilkPccLb!$B49=0,0,IF(Fluidmilk!H49="NA","NA",IF(Fluidmilk!H49="*","*",Fluidmilk!H49/FluidmilkPccLb!$B49))))</f>
        <v>6.6122260058848808E-3</v>
      </c>
      <c r="I49" s="46" t="str">
        <f>IF(Fluidmilk!I49=0,0,IF(FluidmilkPccLb!$B49=0,0,IF(Fluidmilk!I49="NA","NA",IF(Fluidmilk!I49="*","*",Fluidmilk!I49/FluidmilkPccLb!$B49))))</f>
        <v>NA</v>
      </c>
      <c r="J49" s="46">
        <f>IF(Fluidmilk!J49=0,0,IF(FluidmilkPccLb!$B49=0,0,IF(Fluidmilk!J49="NA","NA",IF(Fluidmilk!J49="*","*",Fluidmilk!J49/FluidmilkPccLb!$B49))))</f>
        <v>6.6122260058848808E-3</v>
      </c>
      <c r="K49" s="46">
        <f>IF(Fluidmilk!K49=0,0,IF(FluidmilkPccLb!$B49=0,0,IF(Fluidmilk!K49="NA","NA",IF(Fluidmilk!K49="*","*",Fluidmilk!K49/FluidmilkPccLb!$B49))))</f>
        <v>2.7705226964657648</v>
      </c>
      <c r="L49" s="46">
        <f>IF(Fluidmilk!L49=0,0,IF(FluidmilkPccLb!$B49=0,0,IF(Fluidmilk!L49="NA","NA",IF(Fluidmilk!L49="*","*",Fluidmilk!L49/FluidmilkPccLb!$B49))))</f>
        <v>2.7771349224716499</v>
      </c>
      <c r="M49" s="46">
        <f>IF(Fluidmilk!M49=0,0,IF(FluidmilkPccLb!$B49=0,0,IF(Fluidmilk!M49="NA","NA",IF(Fluidmilk!M49="*","*",Fluidmilk!M49/FluidmilkPccLb!$B49))))</f>
        <v>4.1194168016662802</v>
      </c>
      <c r="N49" s="46">
        <f>IF(Fluidmilk!N49=0,0,IF(FluidmilkPccLb!$B49=0,0,IF(Fluidmilk!N49="NA","NA",IF(Fluidmilk!N49="*","*",Fluidmilk!N49/FluidmilkPccLb!$B49))))</f>
        <v>2.7506860184481101</v>
      </c>
      <c r="O49" s="46">
        <f>IF(Fluidmilk!O49=0,0,IF(FluidmilkPccLb!$B49=0,0,IF(Fluidmilk!O49="NA","NA",IF(Fluidmilk!O49="*","*",Fluidmilk!O49/FluidmilkPccLb!$B49))))</f>
        <v>15.862730188117828</v>
      </c>
      <c r="P49" s="46">
        <f>IF(Fluidmilk!P49=0,0,IF(FluidmilkPccLb!$B49=0,0,IF(Fluidmilk!P49="NA","NA",IF(Fluidmilk!P49="*","*",Fluidmilk!P49/FluidmilkPccLb!$B49))))</f>
        <v>25.509967930703869</v>
      </c>
      <c r="Q49" s="46" t="str">
        <f>IF(Fluidmilk!Q49=0,0,IF(FluidmilkPccLb!$B49=0,0,IF(Fluidmilk!Q49="NA","NA",IF(Fluidmilk!Q49="*","*",Fluidmilk!Q49/FluidmilkPccLb!$B49))))</f>
        <v>*</v>
      </c>
      <c r="R49" s="46" t="str">
        <f>IF(Fluidmilk!R49=0,0,IF(FluidmilkPccLb!$B49=0,0,IF(Fluidmilk!R49="NA","NA",IF(Fluidmilk!R49="*","*",Fluidmilk!R49/FluidmilkPccLb!$B49))))</f>
        <v>NA</v>
      </c>
      <c r="S49" s="46" t="str">
        <f>IF(Fluidmilk!S49=0,0,IF(FluidmilkPccLb!$B49=0,0,IF(Fluidmilk!S49="NA","NA",IF(Fluidmilk!S49="*","*",Fluidmilk!S49/FluidmilkPccLb!$B49))))</f>
        <v>NA</v>
      </c>
      <c r="T49" s="46">
        <f>IF(Fluidmilk!T49=0,0,IF(FluidmilkPccLb!$B49=0,0,IF(Fluidmilk!T49="NA","NA",IF(Fluidmilk!T49="*","*",Fluidmilk!T49/FluidmilkPccLb!$B49))))</f>
        <v>250.16034648064269</v>
      </c>
      <c r="U49" s="46">
        <f>IF(Fluidmilk!U49=0,0,IF(FluidmilkPccLb!$B49=0,0,IF(Fluidmilk!U49="NA","NA",IF(Fluidmilk!U49="*","*",Fluidmilk!U49/FluidmilkPccLb!$B49))))</f>
        <v>320.26977882104006</v>
      </c>
    </row>
    <row r="50" spans="1:21" ht="12" customHeight="1" x14ac:dyDescent="0.2">
      <c r="A50" s="47">
        <v>1951</v>
      </c>
      <c r="B50" s="66">
        <v>153.31</v>
      </c>
      <c r="C50" s="48">
        <f>IF(Fluidmilk!C50=0,0,IF(FluidmilkPccLb!$B50=0,0,IF(Fluidmilk!C50="NA","NA",IF(Fluidmilk!C50="*","*",Fluidmilk!C50/FluidmilkPccLb!$B50))))</f>
        <v>53.251581762442108</v>
      </c>
      <c r="D50" s="48">
        <f>IF(Fluidmilk!D50=0,0,IF(FluidmilkPccLb!$B50=0,0,IF(Fluidmilk!D50="NA","NA",IF(Fluidmilk!D50="*","*",Fluidmilk!D50/FluidmilkPccLb!$B50))))</f>
        <v>239.48861783314851</v>
      </c>
      <c r="E50" s="48">
        <f>IF(Fluidmilk!E50=0,0,IF(FluidmilkPccLb!$B50=0,0,IF(Fluidmilk!E50="NA","NA",IF(Fluidmilk!E50="*","*",Fluidmilk!E50/FluidmilkPccLb!$B50))))</f>
        <v>292.74019959559064</v>
      </c>
      <c r="F50" s="48">
        <f>IF(Fluidmilk!F50=0,0,IF(FluidmilkPccLb!$B50=0,0,IF(Fluidmilk!F50="NA","NA",IF(Fluidmilk!F50="*","*",Fluidmilk!F50/FluidmilkPccLb!$B50))))</f>
        <v>3.7375252755854151</v>
      </c>
      <c r="G50" s="48">
        <f>IF(Fluidmilk!G50=0,0,IF(FluidmilkPccLb!$B50=0,0,IF(Fluidmilk!G50="NA","NA",IF(Fluidmilk!G50="*","*",Fluidmilk!G50/FluidmilkPccLb!$B50))))</f>
        <v>296.47772487117606</v>
      </c>
      <c r="H50" s="48">
        <f>IF(Fluidmilk!H50=0,0,IF(FluidmilkPccLb!$B50=0,0,IF(Fluidmilk!H50="NA","NA",IF(Fluidmilk!H50="*","*",Fluidmilk!H50/FluidmilkPccLb!$B50))))</f>
        <v>1.3045463440088709E-2</v>
      </c>
      <c r="I50" s="48" t="str">
        <f>IF(Fluidmilk!I50=0,0,IF(FluidmilkPccLb!$B50=0,0,IF(Fluidmilk!I50="NA","NA",IF(Fluidmilk!I50="*","*",Fluidmilk!I50/FluidmilkPccLb!$B50))))</f>
        <v>NA</v>
      </c>
      <c r="J50" s="48">
        <f>IF(Fluidmilk!J50=0,0,IF(FluidmilkPccLb!$B50=0,0,IF(Fluidmilk!J50="NA","NA",IF(Fluidmilk!J50="*","*",Fluidmilk!J50/FluidmilkPccLb!$B50))))</f>
        <v>1.3045463440088709E-2</v>
      </c>
      <c r="K50" s="48">
        <f>IF(Fluidmilk!K50=0,0,IF(FluidmilkPccLb!$B50=0,0,IF(Fluidmilk!K50="NA","NA",IF(Fluidmilk!K50="*","*",Fluidmilk!K50/FluidmilkPccLb!$B50))))</f>
        <v>2.8243428347792054</v>
      </c>
      <c r="L50" s="48">
        <f>IF(Fluidmilk!L50=0,0,IF(FluidmilkPccLb!$B50=0,0,IF(Fluidmilk!L50="NA","NA",IF(Fluidmilk!L50="*","*",Fluidmilk!L50/FluidmilkPccLb!$B50))))</f>
        <v>2.8373882982192944</v>
      </c>
      <c r="M50" s="48">
        <f>IF(Fluidmilk!M50=0,0,IF(FluidmilkPccLb!$B50=0,0,IF(Fluidmilk!M50="NA","NA",IF(Fluidmilk!M50="*","*",Fluidmilk!M50/FluidmilkPccLb!$B50))))</f>
        <v>5.4530037179570803</v>
      </c>
      <c r="N50" s="48">
        <f>IF(Fluidmilk!N50=0,0,IF(FluidmilkPccLb!$B50=0,0,IF(Fluidmilk!N50="NA","NA",IF(Fluidmilk!N50="*","*",Fluidmilk!N50/FluidmilkPccLb!$B50))))</f>
        <v>3.78970712934577</v>
      </c>
      <c r="O50" s="48">
        <f>IF(Fluidmilk!O50=0,0,IF(FluidmilkPccLb!$B50=0,0,IF(Fluidmilk!O50="NA","NA",IF(Fluidmilk!O50="*","*",Fluidmilk!O50/FluidmilkPccLb!$B50))))</f>
        <v>14.258691540016958</v>
      </c>
      <c r="P50" s="48">
        <f>IF(Fluidmilk!P50=0,0,IF(FluidmilkPccLb!$B50=0,0,IF(Fluidmilk!P50="NA","NA",IF(Fluidmilk!P50="*","*",Fluidmilk!P50/FluidmilkPccLb!$B50))))</f>
        <v>26.338790685539102</v>
      </c>
      <c r="Q50" s="48" t="str">
        <f>IF(Fluidmilk!Q50=0,0,IF(FluidmilkPccLb!$B50=0,0,IF(Fluidmilk!Q50="NA","NA",IF(Fluidmilk!Q50="*","*",Fluidmilk!Q50/FluidmilkPccLb!$B50))))</f>
        <v>*</v>
      </c>
      <c r="R50" s="48" t="str">
        <f>IF(Fluidmilk!R50=0,0,IF(FluidmilkPccLb!$B50=0,0,IF(Fluidmilk!R50="NA","NA",IF(Fluidmilk!R50="*","*",Fluidmilk!R50/FluidmilkPccLb!$B50))))</f>
        <v>NA</v>
      </c>
      <c r="S50" s="48" t="str">
        <f>IF(Fluidmilk!S50=0,0,IF(FluidmilkPccLb!$B50=0,0,IF(Fluidmilk!S50="NA","NA",IF(Fluidmilk!S50="*","*",Fluidmilk!S50/FluidmilkPccLb!$B50))))</f>
        <v>NA</v>
      </c>
      <c r="T50" s="48">
        <f>IF(Fluidmilk!T50=0,0,IF(FluidmilkPccLb!$B50=0,0,IF(Fluidmilk!T50="NA","NA",IF(Fluidmilk!T50="*","*",Fluidmilk!T50/FluidmilkPccLb!$B50))))</f>
        <v>255.30624225425609</v>
      </c>
      <c r="U50" s="48">
        <f>IF(Fluidmilk!U50=0,0,IF(FluidmilkPccLb!$B50=0,0,IF(Fluidmilk!U50="NA","NA",IF(Fluidmilk!U50="*","*",Fluidmilk!U50/FluidmilkPccLb!$B50))))</f>
        <v>322.81651555671516</v>
      </c>
    </row>
    <row r="51" spans="1:21" ht="12" customHeight="1" x14ac:dyDescent="0.2">
      <c r="A51" s="47">
        <v>1952</v>
      </c>
      <c r="B51" s="66">
        <v>155.68700000000001</v>
      </c>
      <c r="C51" s="48">
        <f>IF(Fluidmilk!C51=0,0,IF(FluidmilkPccLb!$B51=0,0,IF(Fluidmilk!C51="NA","NA",IF(Fluidmilk!C51="*","*",Fluidmilk!C51/FluidmilkPccLb!$B51))))</f>
        <v>51.218149235324717</v>
      </c>
      <c r="D51" s="48">
        <f>IF(Fluidmilk!D51=0,0,IF(FluidmilkPccLb!$B51=0,0,IF(Fluidmilk!D51="NA","NA",IF(Fluidmilk!D51="*","*",Fluidmilk!D51/FluidmilkPccLb!$B51))))</f>
        <v>240.75227861028858</v>
      </c>
      <c r="E51" s="48">
        <f>IF(Fluidmilk!E51=0,0,IF(FluidmilkPccLb!$B51=0,0,IF(Fluidmilk!E51="NA","NA",IF(Fluidmilk!E51="*","*",Fluidmilk!E51/FluidmilkPccLb!$B51))))</f>
        <v>291.9704278456133</v>
      </c>
      <c r="F51" s="48">
        <f>IF(Fluidmilk!F51=0,0,IF(FluidmilkPccLb!$B51=0,0,IF(Fluidmilk!F51="NA","NA",IF(Fluidmilk!F51="*","*",Fluidmilk!F51/FluidmilkPccLb!$B51))))</f>
        <v>3.7575391651197592</v>
      </c>
      <c r="G51" s="48">
        <f>IF(Fluidmilk!G51=0,0,IF(FluidmilkPccLb!$B51=0,0,IF(Fluidmilk!G51="NA","NA",IF(Fluidmilk!G51="*","*",Fluidmilk!G51/FluidmilkPccLb!$B51))))</f>
        <v>295.72796701073304</v>
      </c>
      <c r="H51" s="48">
        <f>IF(Fluidmilk!H51=0,0,IF(FluidmilkPccLb!$B51=0,0,IF(Fluidmilk!H51="NA","NA",IF(Fluidmilk!H51="*","*",Fluidmilk!H51/FluidmilkPccLb!$B51))))</f>
        <v>6.4231438719995884E-2</v>
      </c>
      <c r="I51" s="48" t="str">
        <f>IF(Fluidmilk!I51=0,0,IF(FluidmilkPccLb!$B51=0,0,IF(Fluidmilk!I51="NA","NA",IF(Fluidmilk!I51="*","*",Fluidmilk!I51/FluidmilkPccLb!$B51))))</f>
        <v>NA</v>
      </c>
      <c r="J51" s="48">
        <f>IF(Fluidmilk!J51=0,0,IF(FluidmilkPccLb!$B51=0,0,IF(Fluidmilk!J51="NA","NA",IF(Fluidmilk!J51="*","*",Fluidmilk!J51/FluidmilkPccLb!$B51))))</f>
        <v>6.4231438719995884E-2</v>
      </c>
      <c r="K51" s="48">
        <f>IF(Fluidmilk!K51=0,0,IF(FluidmilkPccLb!$B51=0,0,IF(Fluidmilk!K51="NA","NA",IF(Fluidmilk!K51="*","*",Fluidmilk!K51/FluidmilkPccLb!$B51))))</f>
        <v>3.0831090585598027</v>
      </c>
      <c r="L51" s="48">
        <f>IF(Fluidmilk!L51=0,0,IF(FluidmilkPccLb!$B51=0,0,IF(Fluidmilk!L51="NA","NA",IF(Fluidmilk!L51="*","*",Fluidmilk!L51/FluidmilkPccLb!$B51))))</f>
        <v>3.1473404972797985</v>
      </c>
      <c r="M51" s="48">
        <f>IF(Fluidmilk!M51=0,0,IF(FluidmilkPccLb!$B51=0,0,IF(Fluidmilk!M51="NA","NA",IF(Fluidmilk!M51="*","*",Fluidmilk!M51/FluidmilkPccLb!$B51))))</f>
        <v>6.7828399288315655</v>
      </c>
      <c r="N51" s="48">
        <f>IF(Fluidmilk!N51=0,0,IF(FluidmilkPccLb!$B51=0,0,IF(Fluidmilk!N51="NA","NA",IF(Fluidmilk!N51="*","*",Fluidmilk!N51/FluidmilkPccLb!$B51))))</f>
        <v>4.9072819182076852</v>
      </c>
      <c r="O51" s="48">
        <f>IF(Fluidmilk!O51=0,0,IF(FluidmilkPccLb!$B51=0,0,IF(Fluidmilk!O51="NA","NA",IF(Fluidmilk!O51="*","*",Fluidmilk!O51/FluidmilkPccLb!$B51))))</f>
        <v>12.794902593023179</v>
      </c>
      <c r="P51" s="48">
        <f>IF(Fluidmilk!P51=0,0,IF(FluidmilkPccLb!$B51=0,0,IF(Fluidmilk!P51="NA","NA",IF(Fluidmilk!P51="*","*",Fluidmilk!P51/FluidmilkPccLb!$B51))))</f>
        <v>27.632364937342228</v>
      </c>
      <c r="Q51" s="48" t="str">
        <f>IF(Fluidmilk!Q51=0,0,IF(FluidmilkPccLb!$B51=0,0,IF(Fluidmilk!Q51="NA","NA",IF(Fluidmilk!Q51="*","*",Fluidmilk!Q51/FluidmilkPccLb!$B51))))</f>
        <v>*</v>
      </c>
      <c r="R51" s="48" t="str">
        <f>IF(Fluidmilk!R51=0,0,IF(FluidmilkPccLb!$B51=0,0,IF(Fluidmilk!R51="NA","NA",IF(Fluidmilk!R51="*","*",Fluidmilk!R51/FluidmilkPccLb!$B51))))</f>
        <v>NA</v>
      </c>
      <c r="S51" s="48" t="str">
        <f>IF(Fluidmilk!S51=0,0,IF(FluidmilkPccLb!$B51=0,0,IF(Fluidmilk!S51="NA","NA",IF(Fluidmilk!S51="*","*",Fluidmilk!S51/FluidmilkPccLb!$B51))))</f>
        <v>NA</v>
      </c>
      <c r="T51" s="48">
        <f>IF(Fluidmilk!T51=0,0,IF(FluidmilkPccLb!$B51=0,0,IF(Fluidmilk!T51="NA","NA",IF(Fluidmilk!T51="*","*",Fluidmilk!T51/FluidmilkPccLb!$B51))))</f>
        <v>259.34728011972737</v>
      </c>
      <c r="U51" s="48">
        <f>IF(Fluidmilk!U51=0,0,IF(FluidmilkPccLb!$B51=0,0,IF(Fluidmilk!U51="NA","NA",IF(Fluidmilk!U51="*","*",Fluidmilk!U51/FluidmilkPccLb!$B51))))</f>
        <v>323.36033194807527</v>
      </c>
    </row>
    <row r="52" spans="1:21" ht="12" customHeight="1" x14ac:dyDescent="0.2">
      <c r="A52" s="47">
        <v>1953</v>
      </c>
      <c r="B52" s="66">
        <v>158.24199999999999</v>
      </c>
      <c r="C52" s="48">
        <f>IF(Fluidmilk!C52=0,0,IF(FluidmilkPccLb!$B52=0,0,IF(Fluidmilk!C52="NA","NA",IF(Fluidmilk!C52="*","*",Fluidmilk!C52/FluidmilkPccLb!$B52))))</f>
        <v>47.016594835757893</v>
      </c>
      <c r="D52" s="48">
        <f>IF(Fluidmilk!D52=0,0,IF(FluidmilkPccLb!$B52=0,0,IF(Fluidmilk!D52="NA","NA",IF(Fluidmilk!D52="*","*",Fluidmilk!D52/FluidmilkPccLb!$B52))))</f>
        <v>239.78463366236525</v>
      </c>
      <c r="E52" s="48">
        <f>IF(Fluidmilk!E52=0,0,IF(FluidmilkPccLb!$B52=0,0,IF(Fluidmilk!E52="NA","NA",IF(Fluidmilk!E52="*","*",Fluidmilk!E52/FluidmilkPccLb!$B52))))</f>
        <v>286.80122849812312</v>
      </c>
      <c r="F52" s="48">
        <f>IF(Fluidmilk!F52=0,0,IF(FluidmilkPccLb!$B52=0,0,IF(Fluidmilk!F52="NA","NA",IF(Fluidmilk!F52="*","*",Fluidmilk!F52/FluidmilkPccLb!$B52))))</f>
        <v>3.7474248303231761</v>
      </c>
      <c r="G52" s="48">
        <f>IF(Fluidmilk!G52=0,0,IF(FluidmilkPccLb!$B52=0,0,IF(Fluidmilk!G52="NA","NA",IF(Fluidmilk!G52="*","*",Fluidmilk!G52/FluidmilkPccLb!$B52))))</f>
        <v>290.54865332844633</v>
      </c>
      <c r="H52" s="48">
        <f>IF(Fluidmilk!H52=0,0,IF(FluidmilkPccLb!$B52=0,0,IF(Fluidmilk!H52="NA","NA",IF(Fluidmilk!H52="*","*",Fluidmilk!H52/FluidmilkPccLb!$B52))))</f>
        <v>0.12638869579504811</v>
      </c>
      <c r="I52" s="48" t="str">
        <f>IF(Fluidmilk!I52=0,0,IF(FluidmilkPccLb!$B52=0,0,IF(Fluidmilk!I52="NA","NA",IF(Fluidmilk!I52="*","*",Fluidmilk!I52/FluidmilkPccLb!$B52))))</f>
        <v>NA</v>
      </c>
      <c r="J52" s="48">
        <f>IF(Fluidmilk!J52=0,0,IF(FluidmilkPccLb!$B52=0,0,IF(Fluidmilk!J52="NA","NA",IF(Fluidmilk!J52="*","*",Fluidmilk!J52/FluidmilkPccLb!$B52))))</f>
        <v>0.12638869579504811</v>
      </c>
      <c r="K52" s="48">
        <f>IF(Fluidmilk!K52=0,0,IF(FluidmilkPccLb!$B52=0,0,IF(Fluidmilk!K52="NA","NA",IF(Fluidmilk!K52="*","*",Fluidmilk!K52/FluidmilkPccLb!$B52))))</f>
        <v>2.7805513074910584</v>
      </c>
      <c r="L52" s="48">
        <f>IF(Fluidmilk!L52=0,0,IF(FluidmilkPccLb!$B52=0,0,IF(Fluidmilk!L52="NA","NA",IF(Fluidmilk!L52="*","*",Fluidmilk!L52/FluidmilkPccLb!$B52))))</f>
        <v>2.9069400032861061</v>
      </c>
      <c r="M52" s="48">
        <f>IF(Fluidmilk!M52=0,0,IF(FluidmilkPccLb!$B52=0,0,IF(Fluidmilk!M52="NA","NA",IF(Fluidmilk!M52="*","*",Fluidmilk!M52/FluidmilkPccLb!$B52))))</f>
        <v>7.4885302258566</v>
      </c>
      <c r="N52" s="48">
        <f>IF(Fluidmilk!N52=0,0,IF(FluidmilkPccLb!$B52=0,0,IF(Fluidmilk!N52="NA","NA",IF(Fluidmilk!N52="*","*",Fluidmilk!N52/FluidmilkPccLb!$B52))))</f>
        <v>6.319434789752405</v>
      </c>
      <c r="O52" s="48">
        <f>IF(Fluidmilk!O52=0,0,IF(FluidmilkPccLb!$B52=0,0,IF(Fluidmilk!O52="NA","NA",IF(Fluidmilk!O52="*","*",Fluidmilk!O52/FluidmilkPccLb!$B52))))</f>
        <v>11.191719012651509</v>
      </c>
      <c r="P52" s="48">
        <f>IF(Fluidmilk!P52=0,0,IF(FluidmilkPccLb!$B52=0,0,IF(Fluidmilk!P52="NA","NA",IF(Fluidmilk!P52="*","*",Fluidmilk!P52/FluidmilkPccLb!$B52))))</f>
        <v>27.90662403154662</v>
      </c>
      <c r="Q52" s="48" t="str">
        <f>IF(Fluidmilk!Q52=0,0,IF(FluidmilkPccLb!$B52=0,0,IF(Fluidmilk!Q52="NA","NA",IF(Fluidmilk!Q52="*","*",Fluidmilk!Q52/FluidmilkPccLb!$B52))))</f>
        <v>*</v>
      </c>
      <c r="R52" s="48" t="str">
        <f>IF(Fluidmilk!R52=0,0,IF(FluidmilkPccLb!$B52=0,0,IF(Fluidmilk!R52="NA","NA",IF(Fluidmilk!R52="*","*",Fluidmilk!R52/FluidmilkPccLb!$B52))))</f>
        <v>NA</v>
      </c>
      <c r="S52" s="48" t="str">
        <f>IF(Fluidmilk!S52=0,0,IF(FluidmilkPccLb!$B52=0,0,IF(Fluidmilk!S52="NA","NA",IF(Fluidmilk!S52="*","*",Fluidmilk!S52/FluidmilkPccLb!$B52))))</f>
        <v>NA</v>
      </c>
      <c r="T52" s="48">
        <f>IF(Fluidmilk!T52=0,0,IF(FluidmilkPccLb!$B52=0,0,IF(Fluidmilk!T52="NA","NA",IF(Fluidmilk!T52="*","*",Fluidmilk!T52/FluidmilkPccLb!$B52))))</f>
        <v>260.24696351158354</v>
      </c>
      <c r="U52" s="48">
        <f>IF(Fluidmilk!U52=0,0,IF(FluidmilkPccLb!$B52=0,0,IF(Fluidmilk!U52="NA","NA",IF(Fluidmilk!U52="*","*",Fluidmilk!U52/FluidmilkPccLb!$B52))))</f>
        <v>318.45527735999292</v>
      </c>
    </row>
    <row r="53" spans="1:21" ht="12" customHeight="1" x14ac:dyDescent="0.2">
      <c r="A53" s="47">
        <v>1954</v>
      </c>
      <c r="B53" s="66">
        <v>161.16399999999999</v>
      </c>
      <c r="C53" s="48">
        <f>IF(Fluidmilk!C53=0,0,IF(FluidmilkPccLb!$B53=0,0,IF(Fluidmilk!C53="NA","NA",IF(Fluidmilk!C53="*","*",Fluidmilk!C53/FluidmilkPccLb!$B53))))</f>
        <v>43.440222382169722</v>
      </c>
      <c r="D53" s="48">
        <f>IF(Fluidmilk!D53=0,0,IF(FluidmilkPccLb!$B53=0,0,IF(Fluidmilk!D53="NA","NA",IF(Fluidmilk!D53="*","*",Fluidmilk!D53/FluidmilkPccLb!$B53))))</f>
        <v>239.5386066367179</v>
      </c>
      <c r="E53" s="48">
        <f>IF(Fluidmilk!E53=0,0,IF(FluidmilkPccLb!$B53=0,0,IF(Fluidmilk!E53="NA","NA",IF(Fluidmilk!E53="*","*",Fluidmilk!E53/FluidmilkPccLb!$B53))))</f>
        <v>282.97882901888761</v>
      </c>
      <c r="F53" s="48">
        <f>IF(Fluidmilk!F53=0,0,IF(FluidmilkPccLb!$B53=0,0,IF(Fluidmilk!F53="NA","NA",IF(Fluidmilk!F53="*","*",Fluidmilk!F53/FluidmilkPccLb!$B53))))</f>
        <v>3.7415303665831083</v>
      </c>
      <c r="G53" s="48">
        <f>IF(Fluidmilk!G53=0,0,IF(FluidmilkPccLb!$B53=0,0,IF(Fluidmilk!G53="NA","NA",IF(Fluidmilk!G53="*","*",Fluidmilk!G53/FluidmilkPccLb!$B53))))</f>
        <v>286.72035938547072</v>
      </c>
      <c r="H53" s="48">
        <f>IF(Fluidmilk!H53=0,0,IF(FluidmilkPccLb!$B53=0,0,IF(Fluidmilk!H53="NA","NA",IF(Fluidmilk!H53="*","*",Fluidmilk!H53/FluidmilkPccLb!$B53))))</f>
        <v>0.21096522796654341</v>
      </c>
      <c r="I53" s="48" t="str">
        <f>IF(Fluidmilk!I53=0,0,IF(FluidmilkPccLb!$B53=0,0,IF(Fluidmilk!I53="NA","NA",IF(Fluidmilk!I53="*","*",Fluidmilk!I53/FluidmilkPccLb!$B53))))</f>
        <v>NA</v>
      </c>
      <c r="J53" s="48">
        <f>IF(Fluidmilk!J53=0,0,IF(FluidmilkPccLb!$B53=0,0,IF(Fluidmilk!J53="NA","NA",IF(Fluidmilk!J53="*","*",Fluidmilk!J53/FluidmilkPccLb!$B53))))</f>
        <v>0.21096522796654341</v>
      </c>
      <c r="K53" s="48">
        <f>IF(Fluidmilk!K53=0,0,IF(FluidmilkPccLb!$B53=0,0,IF(Fluidmilk!K53="NA","NA",IF(Fluidmilk!K53="*","*",Fluidmilk!K53/FluidmilkPccLb!$B53))))</f>
        <v>2.9038743143630095</v>
      </c>
      <c r="L53" s="48">
        <f>IF(Fluidmilk!L53=0,0,IF(FluidmilkPccLb!$B53=0,0,IF(Fluidmilk!L53="NA","NA",IF(Fluidmilk!L53="*","*",Fluidmilk!L53/FluidmilkPccLb!$B53))))</f>
        <v>3.1148395423295527</v>
      </c>
      <c r="M53" s="48">
        <f>IF(Fluidmilk!M53=0,0,IF(FluidmilkPccLb!$B53=0,0,IF(Fluidmilk!M53="NA","NA",IF(Fluidmilk!M53="*","*",Fluidmilk!M53/FluidmilkPccLb!$B53))))</f>
        <v>7.5575190489191142</v>
      </c>
      <c r="N53" s="48">
        <f>IF(Fluidmilk!N53=0,0,IF(FluidmilkPccLb!$B53=0,0,IF(Fluidmilk!N53="NA","NA",IF(Fluidmilk!N53="*","*",Fluidmilk!N53/FluidmilkPccLb!$B53))))</f>
        <v>5.9628701198778886</v>
      </c>
      <c r="O53" s="48">
        <f>IF(Fluidmilk!O53=0,0,IF(FluidmilkPccLb!$B53=0,0,IF(Fluidmilk!O53="NA","NA",IF(Fluidmilk!O53="*","*",Fluidmilk!O53/FluidmilkPccLb!$B53))))</f>
        <v>8.0787272591893977</v>
      </c>
      <c r="P53" s="48">
        <f>IF(Fluidmilk!P53=0,0,IF(FluidmilkPccLb!$B53=0,0,IF(Fluidmilk!P53="NA","NA",IF(Fluidmilk!P53="*","*",Fluidmilk!P53/FluidmilkPccLb!$B53))))</f>
        <v>24.713955970315954</v>
      </c>
      <c r="Q53" s="48">
        <f>IF(Fluidmilk!Q53=0,0,IF(FluidmilkPccLb!$B53=0,0,IF(Fluidmilk!Q53="NA","NA",IF(Fluidmilk!Q53="*","*",Fluidmilk!Q53/FluidmilkPccLb!$B53))))</f>
        <v>0.19855550867439381</v>
      </c>
      <c r="R53" s="48" t="str">
        <f>IF(Fluidmilk!R53=0,0,IF(FluidmilkPccLb!$B53=0,0,IF(Fluidmilk!R53="NA","NA",IF(Fluidmilk!R53="*","*",Fluidmilk!R53/FluidmilkPccLb!$B53))))</f>
        <v>NA</v>
      </c>
      <c r="S53" s="48">
        <f>IF(Fluidmilk!S53=0,0,IF(FluidmilkPccLb!$B53=0,0,IF(Fluidmilk!S53="NA","NA",IF(Fluidmilk!S53="*","*",Fluidmilk!S53/FluidmilkPccLb!$B53))))</f>
        <v>0.19855550867439381</v>
      </c>
      <c r="T53" s="48">
        <f>IF(Fluidmilk!T53=0,0,IF(FluidmilkPccLb!$B53=0,0,IF(Fluidmilk!T53="NA","NA",IF(Fluidmilk!T53="*","*",Fluidmilk!T53/FluidmilkPccLb!$B53))))</f>
        <v>260.11392122310195</v>
      </c>
      <c r="U53" s="48">
        <f>IF(Fluidmilk!U53=0,0,IF(FluidmilkPccLb!$B53=0,0,IF(Fluidmilk!U53="NA","NA",IF(Fluidmilk!U53="*","*",Fluidmilk!U53/FluidmilkPccLb!$B53))))</f>
        <v>311.6328708644611</v>
      </c>
    </row>
    <row r="54" spans="1:21" ht="12" customHeight="1" x14ac:dyDescent="0.2">
      <c r="A54" s="47">
        <v>1955</v>
      </c>
      <c r="B54" s="66">
        <v>164.30799999999999</v>
      </c>
      <c r="C54" s="48">
        <f>IF(Fluidmilk!C54=0,0,IF(FluidmilkPccLb!$B54=0,0,IF(Fluidmilk!C54="NA","NA",IF(Fluidmilk!C54="*","*",Fluidmilk!C54/FluidmilkPccLb!$B54))))</f>
        <v>40.777077196484655</v>
      </c>
      <c r="D54" s="48">
        <f>IF(Fluidmilk!D54=0,0,IF(FluidmilkPccLb!$B54=0,0,IF(Fluidmilk!D54="NA","NA",IF(Fluidmilk!D54="*","*",Fluidmilk!D54/FluidmilkPccLb!$B54))))</f>
        <v>242.93400199625094</v>
      </c>
      <c r="E54" s="48">
        <f>IF(Fluidmilk!E54=0,0,IF(FluidmilkPccLb!$B54=0,0,IF(Fluidmilk!E54="NA","NA",IF(Fluidmilk!E54="*","*",Fluidmilk!E54/FluidmilkPccLb!$B54))))</f>
        <v>283.71107919273561</v>
      </c>
      <c r="F54" s="48">
        <f>IF(Fluidmilk!F54=0,0,IF(FluidmilkPccLb!$B54=0,0,IF(Fluidmilk!F54="NA","NA",IF(Fluidmilk!F54="*","*",Fluidmilk!F54/FluidmilkPccLb!$B54))))</f>
        <v>3.9255544465272538</v>
      </c>
      <c r="G54" s="48">
        <f>IF(Fluidmilk!G54=0,0,IF(FluidmilkPccLb!$B54=0,0,IF(Fluidmilk!G54="NA","NA",IF(Fluidmilk!G54="*","*",Fluidmilk!G54/FluidmilkPccLb!$B54))))</f>
        <v>287.63663363926287</v>
      </c>
      <c r="H54" s="48">
        <f>IF(Fluidmilk!H54=0,0,IF(FluidmilkPccLb!$B54=0,0,IF(Fluidmilk!H54="NA","NA",IF(Fluidmilk!H54="*","*",Fluidmilk!H54/FluidmilkPccLb!$B54))))</f>
        <v>0.30430654624242276</v>
      </c>
      <c r="I54" s="48" t="str">
        <f>IF(Fluidmilk!I54=0,0,IF(FluidmilkPccLb!$B54=0,0,IF(Fluidmilk!I54="NA","NA",IF(Fluidmilk!I54="*","*",Fluidmilk!I54/FluidmilkPccLb!$B54))))</f>
        <v>NA</v>
      </c>
      <c r="J54" s="48">
        <f>IF(Fluidmilk!J54=0,0,IF(FluidmilkPccLb!$B54=0,0,IF(Fluidmilk!J54="NA","NA",IF(Fluidmilk!J54="*","*",Fluidmilk!J54/FluidmilkPccLb!$B54))))</f>
        <v>0.30430654624242276</v>
      </c>
      <c r="K54" s="48">
        <f>IF(Fluidmilk!K54=0,0,IF(FluidmilkPccLb!$B54=0,0,IF(Fluidmilk!K54="NA","NA",IF(Fluidmilk!K54="*","*",Fluidmilk!K54/FluidmilkPccLb!$B54))))</f>
        <v>3.0552377242739248</v>
      </c>
      <c r="L54" s="48">
        <f>IF(Fluidmilk!L54=0,0,IF(FluidmilkPccLb!$B54=0,0,IF(Fluidmilk!L54="NA","NA",IF(Fluidmilk!L54="*","*",Fluidmilk!L54/FluidmilkPccLb!$B54))))</f>
        <v>3.3595442705163476</v>
      </c>
      <c r="M54" s="48">
        <f>IF(Fluidmilk!M54=0,0,IF(FluidmilkPccLb!$B54=0,0,IF(Fluidmilk!M54="NA","NA",IF(Fluidmilk!M54="*","*",Fluidmilk!M54/FluidmilkPccLb!$B54))))</f>
        <v>7.5285439540375396</v>
      </c>
      <c r="N54" s="48">
        <f>IF(Fluidmilk!N54=0,0,IF(FluidmilkPccLb!$B54=0,0,IF(Fluidmilk!N54="NA","NA",IF(Fluidmilk!N54="*","*",Fluidmilk!N54/FluidmilkPccLb!$B54))))</f>
        <v>6.372179078316333</v>
      </c>
      <c r="O54" s="48">
        <f>IF(Fluidmilk!O54=0,0,IF(FluidmilkPccLb!$B54=0,0,IF(Fluidmilk!O54="NA","NA",IF(Fluidmilk!O54="*","*",Fluidmilk!O54/FluidmilkPccLb!$B54))))</f>
        <v>6.8895002069284521</v>
      </c>
      <c r="P54" s="48">
        <f>IF(Fluidmilk!P54=0,0,IF(FluidmilkPccLb!$B54=0,0,IF(Fluidmilk!P54="NA","NA",IF(Fluidmilk!P54="*","*",Fluidmilk!P54/FluidmilkPccLb!$B54))))</f>
        <v>24.149767509798671</v>
      </c>
      <c r="Q54" s="48">
        <f>IF(Fluidmilk!Q54=0,0,IF(FluidmilkPccLb!$B54=0,0,IF(Fluidmilk!Q54="NA","NA",IF(Fluidmilk!Q54="*","*",Fluidmilk!Q54/FluidmilkPccLb!$B54))))</f>
        <v>0.21910071329454439</v>
      </c>
      <c r="R54" s="48" t="str">
        <f>IF(Fluidmilk!R54=0,0,IF(FluidmilkPccLb!$B54=0,0,IF(Fluidmilk!R54="NA","NA",IF(Fluidmilk!R54="*","*",Fluidmilk!R54/FluidmilkPccLb!$B54))))</f>
        <v>NA</v>
      </c>
      <c r="S54" s="48">
        <f>IF(Fluidmilk!S54=0,0,IF(FluidmilkPccLb!$B54=0,0,IF(Fluidmilk!S54="NA","NA",IF(Fluidmilk!S54="*","*",Fluidmilk!S54/FluidmilkPccLb!$B54))))</f>
        <v>0.21910071329454439</v>
      </c>
      <c r="T54" s="48">
        <f>IF(Fluidmilk!T54=0,0,IF(FluidmilkPccLb!$B54=0,0,IF(Fluidmilk!T54="NA","NA",IF(Fluidmilk!T54="*","*",Fluidmilk!T54/FluidmilkPccLb!$B54))))</f>
        <v>264.33892445894298</v>
      </c>
      <c r="U54" s="48">
        <f>IF(Fluidmilk!U54=0,0,IF(FluidmilkPccLb!$B54=0,0,IF(Fluidmilk!U54="NA","NA",IF(Fluidmilk!U54="*","*",Fluidmilk!U54/FluidmilkPccLb!$B54))))</f>
        <v>312.00550186235608</v>
      </c>
    </row>
    <row r="55" spans="1:21" ht="12" customHeight="1" x14ac:dyDescent="0.2">
      <c r="A55" s="45">
        <v>1956</v>
      </c>
      <c r="B55" s="65">
        <v>167.30600000000001</v>
      </c>
      <c r="C55" s="46">
        <f>IF(Fluidmilk!C55=0,0,IF(FluidmilkPccLb!$B55=0,0,IF(Fluidmilk!C55="NA","NA",IF(Fluidmilk!C55="*","*",Fluidmilk!C55/FluidmilkPccLb!$B55))))</f>
        <v>38.014177614670125</v>
      </c>
      <c r="D55" s="46">
        <f>IF(Fluidmilk!D55=0,0,IF(FluidmilkPccLb!$B55=0,0,IF(Fluidmilk!D55="NA","NA",IF(Fluidmilk!D55="*","*",Fluidmilk!D55/FluidmilkPccLb!$B55))))</f>
        <v>246.71559896238028</v>
      </c>
      <c r="E55" s="46">
        <f>IF(Fluidmilk!E55=0,0,IF(FluidmilkPccLb!$B55=0,0,IF(Fluidmilk!E55="NA","NA",IF(Fluidmilk!E55="*","*",Fluidmilk!E55/FluidmilkPccLb!$B55))))</f>
        <v>284.72977657705042</v>
      </c>
      <c r="F55" s="46">
        <f>IF(Fluidmilk!F55=0,0,IF(FluidmilkPccLb!$B55=0,0,IF(Fluidmilk!F55="NA","NA",IF(Fluidmilk!F55="*","*",Fluidmilk!F55/FluidmilkPccLb!$B55))))</f>
        <v>3.9030279846508789</v>
      </c>
      <c r="G55" s="46">
        <f>IF(Fluidmilk!G55=0,0,IF(FluidmilkPccLb!$B55=0,0,IF(Fluidmilk!G55="NA","NA",IF(Fluidmilk!G55="*","*",Fluidmilk!G55/FluidmilkPccLb!$B55))))</f>
        <v>288.63280456170128</v>
      </c>
      <c r="H55" s="46">
        <f>IF(Fluidmilk!H55=0,0,IF(FluidmilkPccLb!$B55=0,0,IF(Fluidmilk!H55="NA","NA",IF(Fluidmilk!H55="*","*",Fluidmilk!H55/FluidmilkPccLb!$B55))))</f>
        <v>0.40046382078347459</v>
      </c>
      <c r="I55" s="46" t="str">
        <f>IF(Fluidmilk!I55=0,0,IF(FluidmilkPccLb!$B55=0,0,IF(Fluidmilk!I55="NA","NA",IF(Fluidmilk!I55="*","*",Fluidmilk!I55/FluidmilkPccLb!$B55))))</f>
        <v>NA</v>
      </c>
      <c r="J55" s="46">
        <f>IF(Fluidmilk!J55=0,0,IF(FluidmilkPccLb!$B55=0,0,IF(Fluidmilk!J55="NA","NA",IF(Fluidmilk!J55="*","*",Fluidmilk!J55/FluidmilkPccLb!$B55))))</f>
        <v>0.40046382078347459</v>
      </c>
      <c r="K55" s="46">
        <f>IF(Fluidmilk!K55=0,0,IF(FluidmilkPccLb!$B55=0,0,IF(Fluidmilk!K55="NA","NA",IF(Fluidmilk!K55="*","*",Fluidmilk!K55/FluidmilkPccLb!$B55))))</f>
        <v>3.2037105662677967</v>
      </c>
      <c r="L55" s="46">
        <f>IF(Fluidmilk!L55=0,0,IF(FluidmilkPccLb!$B55=0,0,IF(Fluidmilk!L55="NA","NA",IF(Fluidmilk!L55="*","*",Fluidmilk!L55/FluidmilkPccLb!$B55))))</f>
        <v>3.604174387051271</v>
      </c>
      <c r="M55" s="46">
        <f>IF(Fluidmilk!M55=0,0,IF(FluidmilkPccLb!$B55=0,0,IF(Fluidmilk!M55="NA","NA",IF(Fluidmilk!M55="*","*",Fluidmilk!M55/FluidmilkPccLb!$B55))))</f>
        <v>7.1485780545826207</v>
      </c>
      <c r="N55" s="46">
        <f>IF(Fluidmilk!N55=0,0,IF(FluidmilkPccLb!$B55=0,0,IF(Fluidmilk!N55="NA","NA",IF(Fluidmilk!N55="*","*",Fluidmilk!N55/FluidmilkPccLb!$B55))))</f>
        <v>7.0708761192067229</v>
      </c>
      <c r="O55" s="46">
        <f>IF(Fluidmilk!O55=0,0,IF(FluidmilkPccLb!$B55=0,0,IF(Fluidmilk!O55="NA","NA",IF(Fluidmilk!O55="*","*",Fluidmilk!O55/FluidmilkPccLb!$B55))))</f>
        <v>5.8814388007602831</v>
      </c>
      <c r="P55" s="46">
        <f>IF(Fluidmilk!P55=0,0,IF(FluidmilkPccLb!$B55=0,0,IF(Fluidmilk!P55="NA","NA",IF(Fluidmilk!P55="*","*",Fluidmilk!P55/FluidmilkPccLb!$B55))))</f>
        <v>23.705067361600896</v>
      </c>
      <c r="Q55" s="46">
        <f>IF(Fluidmilk!Q55=0,0,IF(FluidmilkPccLb!$B55=0,0,IF(Fluidmilk!Q55="NA","NA",IF(Fluidmilk!Q55="*","*",Fluidmilk!Q55/FluidmilkPccLb!$B55))))</f>
        <v>0.21517459027171768</v>
      </c>
      <c r="R55" s="46" t="str">
        <f>IF(Fluidmilk!R55=0,0,IF(FluidmilkPccLb!$B55=0,0,IF(Fluidmilk!R55="NA","NA",IF(Fluidmilk!R55="*","*",Fluidmilk!R55/FluidmilkPccLb!$B55))))</f>
        <v>NA</v>
      </c>
      <c r="S55" s="46">
        <f>IF(Fluidmilk!S55=0,0,IF(FluidmilkPccLb!$B55=0,0,IF(Fluidmilk!S55="NA","NA",IF(Fluidmilk!S55="*","*",Fluidmilk!S55/FluidmilkPccLb!$B55))))</f>
        <v>0.21517459027171768</v>
      </c>
      <c r="T55" s="46">
        <f>IF(Fluidmilk!T55=0,0,IF(FluidmilkPccLb!$B55=0,0,IF(Fluidmilk!T55="NA","NA",IF(Fluidmilk!T55="*","*",Fluidmilk!T55/FluidmilkPccLb!$B55))))</f>
        <v>268.65743009814349</v>
      </c>
      <c r="U55" s="46">
        <f>IF(Fluidmilk!U55=0,0,IF(FluidmilkPccLb!$B55=0,0,IF(Fluidmilk!U55="NA","NA",IF(Fluidmilk!U55="*","*",Fluidmilk!U55/FluidmilkPccLb!$B55))))</f>
        <v>312.55304651357392</v>
      </c>
    </row>
    <row r="56" spans="1:21" ht="12" customHeight="1" x14ac:dyDescent="0.2">
      <c r="A56" s="45">
        <v>1957</v>
      </c>
      <c r="B56" s="65">
        <v>170.37100000000001</v>
      </c>
      <c r="C56" s="46">
        <f>IF(Fluidmilk!C56=0,0,IF(FluidmilkPccLb!$B56=0,0,IF(Fluidmilk!C56="NA","NA",IF(Fluidmilk!C56="*","*",Fluidmilk!C56/FluidmilkPccLb!$B56))))</f>
        <v>34.237047384824884</v>
      </c>
      <c r="D56" s="46">
        <f>IF(Fluidmilk!D56=0,0,IF(FluidmilkPccLb!$B56=0,0,IF(Fluidmilk!D56="NA","NA",IF(Fluidmilk!D56="*","*",Fluidmilk!D56/FluidmilkPccLb!$B56))))</f>
        <v>247.80038856378138</v>
      </c>
      <c r="E56" s="46">
        <f>IF(Fluidmilk!E56=0,0,IF(FluidmilkPccLb!$B56=0,0,IF(Fluidmilk!E56="NA","NA",IF(Fluidmilk!E56="*","*",Fluidmilk!E56/FluidmilkPccLb!$B56))))</f>
        <v>282.03743594860629</v>
      </c>
      <c r="F56" s="46">
        <f>IF(Fluidmilk!F56=0,0,IF(FluidmilkPccLb!$B56=0,0,IF(Fluidmilk!F56="NA","NA",IF(Fluidmilk!F56="*","*",Fluidmilk!F56/FluidmilkPccLb!$B56))))</f>
        <v>3.6038997247184086</v>
      </c>
      <c r="G56" s="46">
        <f>IF(Fluidmilk!G56=0,0,IF(FluidmilkPccLb!$B56=0,0,IF(Fluidmilk!G56="NA","NA",IF(Fluidmilk!G56="*","*",Fluidmilk!G56/FluidmilkPccLb!$B56))))</f>
        <v>285.64133567332465</v>
      </c>
      <c r="H56" s="46">
        <f>IF(Fluidmilk!H56=0,0,IF(FluidmilkPccLb!$B56=0,0,IF(Fluidmilk!H56="NA","NA",IF(Fluidmilk!H56="*","*",Fluidmilk!H56/FluidmilkPccLb!$B56))))</f>
        <v>0.47543302557360112</v>
      </c>
      <c r="I56" s="46" t="str">
        <f>IF(Fluidmilk!I56=0,0,IF(FluidmilkPccLb!$B56=0,0,IF(Fluidmilk!I56="NA","NA",IF(Fluidmilk!I56="*","*",Fluidmilk!I56/FluidmilkPccLb!$B56))))</f>
        <v>NA</v>
      </c>
      <c r="J56" s="46">
        <f>IF(Fluidmilk!J56=0,0,IF(FluidmilkPccLb!$B56=0,0,IF(Fluidmilk!J56="NA","NA",IF(Fluidmilk!J56="*","*",Fluidmilk!J56/FluidmilkPccLb!$B56))))</f>
        <v>0.47543302557360112</v>
      </c>
      <c r="K56" s="46">
        <f>IF(Fluidmilk!K56=0,0,IF(FluidmilkPccLb!$B56=0,0,IF(Fluidmilk!K56="NA","NA",IF(Fluidmilk!K56="*","*",Fluidmilk!K56/FluidmilkPccLb!$B56))))</f>
        <v>3.2223793955544076</v>
      </c>
      <c r="L56" s="46">
        <f>IF(Fluidmilk!L56=0,0,IF(FluidmilkPccLb!$B56=0,0,IF(Fluidmilk!L56="NA","NA",IF(Fluidmilk!L56="*","*",Fluidmilk!L56/FluidmilkPccLb!$B56))))</f>
        <v>3.6978124211280088</v>
      </c>
      <c r="M56" s="46">
        <f>IF(Fluidmilk!M56=0,0,IF(FluidmilkPccLb!$B56=0,0,IF(Fluidmilk!M56="NA","NA",IF(Fluidmilk!M56="*","*",Fluidmilk!M56/FluidmilkPccLb!$B56))))</f>
        <v>6.949539534310416</v>
      </c>
      <c r="N56" s="46">
        <f>IF(Fluidmilk!N56=0,0,IF(FluidmilkPccLb!$B56=0,0,IF(Fluidmilk!N56="NA","NA",IF(Fluidmilk!N56="*","*",Fluidmilk!N56/FluidmilkPccLb!$B56))))</f>
        <v>7.9356228466112189</v>
      </c>
      <c r="O56" s="46">
        <f>IF(Fluidmilk!O56=0,0,IF(FluidmilkPccLb!$B56=0,0,IF(Fluidmilk!O56="NA","NA",IF(Fluidmilk!O56="*","*",Fluidmilk!O56/FluidmilkPccLb!$B56))))</f>
        <v>4.7543302557360114</v>
      </c>
      <c r="P56" s="46">
        <f>IF(Fluidmilk!P56=0,0,IF(FluidmilkPccLb!$B56=0,0,IF(Fluidmilk!P56="NA","NA",IF(Fluidmilk!P56="*","*",Fluidmilk!P56/FluidmilkPccLb!$B56))))</f>
        <v>23.337305057785656</v>
      </c>
      <c r="Q56" s="46">
        <f>IF(Fluidmilk!Q56=0,0,IF(FluidmilkPccLb!$B56=0,0,IF(Fluidmilk!Q56="NA","NA",IF(Fluidmilk!Q56="*","*",Fluidmilk!Q56/FluidmilkPccLb!$B56))))</f>
        <v>0.22304265397280051</v>
      </c>
      <c r="R56" s="46" t="str">
        <f>IF(Fluidmilk!R56=0,0,IF(FluidmilkPccLb!$B56=0,0,IF(Fluidmilk!R56="NA","NA",IF(Fluidmilk!R56="*","*",Fluidmilk!R56/FluidmilkPccLb!$B56))))</f>
        <v>NA</v>
      </c>
      <c r="S56" s="46">
        <f>IF(Fluidmilk!S56=0,0,IF(FluidmilkPccLb!$B56=0,0,IF(Fluidmilk!S56="NA","NA",IF(Fluidmilk!S56="*","*",Fluidmilk!S56/FluidmilkPccLb!$B56))))</f>
        <v>0.22304265397280051</v>
      </c>
      <c r="T56" s="46">
        <f>IF(Fluidmilk!T56=0,0,IF(FluidmilkPccLb!$B56=0,0,IF(Fluidmilk!T56="NA","NA",IF(Fluidmilk!T56="*","*",Fluidmilk!T56/FluidmilkPccLb!$B56))))</f>
        <v>270.21030574452226</v>
      </c>
      <c r="U56" s="46">
        <f>IF(Fluidmilk!U56=0,0,IF(FluidmilkPccLb!$B56=0,0,IF(Fluidmilk!U56="NA","NA",IF(Fluidmilk!U56="*","*",Fluidmilk!U56/FluidmilkPccLb!$B56))))</f>
        <v>309.20168338508313</v>
      </c>
    </row>
    <row r="57" spans="1:21" ht="12" customHeight="1" x14ac:dyDescent="0.2">
      <c r="A57" s="45">
        <v>1958</v>
      </c>
      <c r="B57" s="65">
        <v>173.32</v>
      </c>
      <c r="C57" s="46">
        <f>IF(Fluidmilk!C57=0,0,IF(FluidmilkPccLb!$B57=0,0,IF(Fluidmilk!C57="NA","NA",IF(Fluidmilk!C57="*","*",Fluidmilk!C57/FluidmilkPccLb!$B57))))</f>
        <v>31.012000923147937</v>
      </c>
      <c r="D57" s="46">
        <f>IF(Fluidmilk!D57=0,0,IF(FluidmilkPccLb!$B57=0,0,IF(Fluidmilk!D57="NA","NA",IF(Fluidmilk!D57="*","*",Fluidmilk!D57/FluidmilkPccLb!$B57))))</f>
        <v>244.53611816293562</v>
      </c>
      <c r="E57" s="46">
        <f>IF(Fluidmilk!E57=0,0,IF(FluidmilkPccLb!$B57=0,0,IF(Fluidmilk!E57="NA","NA",IF(Fluidmilk!E57="*","*",Fluidmilk!E57/FluidmilkPccLb!$B57))))</f>
        <v>275.54811908608355</v>
      </c>
      <c r="F57" s="46">
        <f>IF(Fluidmilk!F57=0,0,IF(FluidmilkPccLb!$B57=0,0,IF(Fluidmilk!F57="NA","NA",IF(Fluidmilk!F57="*","*",Fluidmilk!F57/FluidmilkPccLb!$B57))))</f>
        <v>3.7964458804523424</v>
      </c>
      <c r="G57" s="46">
        <f>IF(Fluidmilk!G57=0,0,IF(FluidmilkPccLb!$B57=0,0,IF(Fluidmilk!G57="NA","NA",IF(Fluidmilk!G57="*","*",Fluidmilk!G57/FluidmilkPccLb!$B57))))</f>
        <v>279.34456496653587</v>
      </c>
      <c r="H57" s="46">
        <f>IF(Fluidmilk!H57=0,0,IF(FluidmilkPccLb!$B57=0,0,IF(Fluidmilk!H57="NA","NA",IF(Fluidmilk!H57="*","*",Fluidmilk!H57/FluidmilkPccLb!$B57))))</f>
        <v>1.1077775213477961</v>
      </c>
      <c r="I57" s="46" t="str">
        <f>IF(Fluidmilk!I57=0,0,IF(FluidmilkPccLb!$B57=0,0,IF(Fluidmilk!I57="NA","NA",IF(Fluidmilk!I57="*","*",Fluidmilk!I57/FluidmilkPccLb!$B57))))</f>
        <v>NA</v>
      </c>
      <c r="J57" s="46">
        <f>IF(Fluidmilk!J57=0,0,IF(FluidmilkPccLb!$B57=0,0,IF(Fluidmilk!J57="NA","NA",IF(Fluidmilk!J57="*","*",Fluidmilk!J57/FluidmilkPccLb!$B57))))</f>
        <v>1.1077775213477961</v>
      </c>
      <c r="K57" s="46">
        <f>IF(Fluidmilk!K57=0,0,IF(FluidmilkPccLb!$B57=0,0,IF(Fluidmilk!K57="NA","NA",IF(Fluidmilk!K57="*","*",Fluidmilk!K57/FluidmilkPccLb!$B57))))</f>
        <v>3.0117701361643205</v>
      </c>
      <c r="L57" s="46">
        <f>IF(Fluidmilk!L57=0,0,IF(FluidmilkPccLb!$B57=0,0,IF(Fluidmilk!L57="NA","NA",IF(Fluidmilk!L57="*","*",Fluidmilk!L57/FluidmilkPccLb!$B57))))</f>
        <v>4.1195476575121166</v>
      </c>
      <c r="M57" s="46">
        <f>IF(Fluidmilk!M57=0,0,IF(FluidmilkPccLb!$B57=0,0,IF(Fluidmilk!M57="NA","NA",IF(Fluidmilk!M57="*","*",Fluidmilk!M57/FluidmilkPccLb!$B57))))</f>
        <v>6.6928225248096007</v>
      </c>
      <c r="N57" s="46">
        <f>IF(Fluidmilk!N57=0,0,IF(FluidmilkPccLb!$B57=0,0,IF(Fluidmilk!N57="NA","NA",IF(Fluidmilk!N57="*","*",Fluidmilk!N57/FluidmilkPccLb!$B57))))</f>
        <v>8.6083544888068317</v>
      </c>
      <c r="O57" s="46">
        <f>IF(Fluidmilk!O57=0,0,IF(FluidmilkPccLb!$B57=0,0,IF(Fluidmilk!O57="NA","NA",IF(Fluidmilk!O57="*","*",Fluidmilk!O57/FluidmilkPccLb!$B57))))</f>
        <v>3.8426032771751673</v>
      </c>
      <c r="P57" s="46">
        <f>IF(Fluidmilk!P57=0,0,IF(FluidmilkPccLb!$B57=0,0,IF(Fluidmilk!P57="NA","NA",IF(Fluidmilk!P57="*","*",Fluidmilk!P57/FluidmilkPccLb!$B57))))</f>
        <v>23.263327948303715</v>
      </c>
      <c r="Q57" s="46">
        <f>IF(Fluidmilk!Q57=0,0,IF(FluidmilkPccLb!$B57=0,0,IF(Fluidmilk!Q57="NA","NA",IF(Fluidmilk!Q57="*","*",Fluidmilk!Q57/FluidmilkPccLb!$B57))))</f>
        <v>0.24809600738518348</v>
      </c>
      <c r="R57" s="46" t="str">
        <f>IF(Fluidmilk!R57=0,0,IF(FluidmilkPccLb!$B57=0,0,IF(Fluidmilk!R57="NA","NA",IF(Fluidmilk!R57="*","*",Fluidmilk!R57/FluidmilkPccLb!$B57))))</f>
        <v>NA</v>
      </c>
      <c r="S57" s="46">
        <f>IF(Fluidmilk!S57=0,0,IF(FluidmilkPccLb!$B57=0,0,IF(Fluidmilk!S57="NA","NA",IF(Fluidmilk!S57="*","*",Fluidmilk!S57/FluidmilkPccLb!$B57))))</f>
        <v>0.24809600738518348</v>
      </c>
      <c r="T57" s="46">
        <f>IF(Fluidmilk!T57=0,0,IF(FluidmilkPccLb!$B57=0,0,IF(Fluidmilk!T57="NA","NA",IF(Fluidmilk!T57="*","*",Fluidmilk!T57/FluidmilkPccLb!$B57))))</f>
        <v>268.00138472190167</v>
      </c>
      <c r="U57" s="46">
        <f>IF(Fluidmilk!U57=0,0,IF(FluidmilkPccLb!$B57=0,0,IF(Fluidmilk!U57="NA","NA",IF(Fluidmilk!U57="*","*",Fluidmilk!U57/FluidmilkPccLb!$B57))))</f>
        <v>302.85598892222481</v>
      </c>
    </row>
    <row r="58" spans="1:21" ht="12" customHeight="1" x14ac:dyDescent="0.2">
      <c r="A58" s="45">
        <v>1959</v>
      </c>
      <c r="B58" s="65">
        <v>176.28899999999999</v>
      </c>
      <c r="C58" s="46">
        <f>IF(Fluidmilk!C58=0,0,IF(FluidmilkPccLb!$B58=0,0,IF(Fluidmilk!C58="NA","NA",IF(Fluidmilk!C58="*","*",Fluidmilk!C58/FluidmilkPccLb!$B58))))</f>
        <v>27.738542960706567</v>
      </c>
      <c r="D58" s="46">
        <f>IF(Fluidmilk!D58=0,0,IF(FluidmilkPccLb!$B58=0,0,IF(Fluidmilk!D58="NA","NA",IF(Fluidmilk!D58="*","*",Fluidmilk!D58/FluidmilkPccLb!$B58))))</f>
        <v>241.35368627651189</v>
      </c>
      <c r="E58" s="46">
        <f>IF(Fluidmilk!E58=0,0,IF(FluidmilkPccLb!$B58=0,0,IF(Fluidmilk!E58="NA","NA",IF(Fluidmilk!E58="*","*",Fluidmilk!E58/FluidmilkPccLb!$B58))))</f>
        <v>269.09222923721848</v>
      </c>
      <c r="F58" s="46">
        <f>IF(Fluidmilk!F58=0,0,IF(FluidmilkPccLb!$B58=0,0,IF(Fluidmilk!F58="NA","NA",IF(Fluidmilk!F58="*","*",Fluidmilk!F58/FluidmilkPccLb!$B58))))</f>
        <v>4.174962703288351</v>
      </c>
      <c r="G58" s="46">
        <f>IF(Fluidmilk!G58=0,0,IF(FluidmilkPccLb!$B58=0,0,IF(Fluidmilk!G58="NA","NA",IF(Fluidmilk!G58="*","*",Fluidmilk!G58/FluidmilkPccLb!$B58))))</f>
        <v>273.26719194050679</v>
      </c>
      <c r="H58" s="46">
        <f>IF(Fluidmilk!H58=0,0,IF(FluidmilkPccLb!$B58=0,0,IF(Fluidmilk!H58="NA","NA",IF(Fluidmilk!H58="*","*",Fluidmilk!H58/FluidmilkPccLb!$B58))))</f>
        <v>1.6166635467896466</v>
      </c>
      <c r="I58" s="46" t="str">
        <f>IF(Fluidmilk!I58=0,0,IF(FluidmilkPccLb!$B58=0,0,IF(Fluidmilk!I58="NA","NA",IF(Fluidmilk!I58="*","*",Fluidmilk!I58/FluidmilkPccLb!$B58))))</f>
        <v>NA</v>
      </c>
      <c r="J58" s="46">
        <f>IF(Fluidmilk!J58=0,0,IF(FluidmilkPccLb!$B58=0,0,IF(Fluidmilk!J58="NA","NA",IF(Fluidmilk!J58="*","*",Fluidmilk!J58/FluidmilkPccLb!$B58))))</f>
        <v>1.6166635467896466</v>
      </c>
      <c r="K58" s="46">
        <f>IF(Fluidmilk!K58=0,0,IF(FluidmilkPccLb!$B58=0,0,IF(Fluidmilk!K58="NA","NA",IF(Fluidmilk!K58="*","*",Fluidmilk!K58/FluidmilkPccLb!$B58))))</f>
        <v>2.5696441638445964</v>
      </c>
      <c r="L58" s="46">
        <f>IF(Fluidmilk!L58=0,0,IF(FluidmilkPccLb!$B58=0,0,IF(Fluidmilk!L58="NA","NA",IF(Fluidmilk!L58="*","*",Fluidmilk!L58/FluidmilkPccLb!$B58))))</f>
        <v>4.1863077106342432</v>
      </c>
      <c r="M58" s="46">
        <f>IF(Fluidmilk!M58=0,0,IF(FluidmilkPccLb!$B58=0,0,IF(Fluidmilk!M58="NA","NA",IF(Fluidmilk!M58="*","*",Fluidmilk!M58/FluidmilkPccLb!$B58))))</f>
        <v>6.5347242312339402</v>
      </c>
      <c r="N58" s="46">
        <f>IF(Fluidmilk!N58=0,0,IF(FluidmilkPccLb!$B58=0,0,IF(Fluidmilk!N58="NA","NA",IF(Fluidmilk!N58="*","*",Fluidmilk!N58/FluidmilkPccLb!$B58))))</f>
        <v>9.3482860530152205</v>
      </c>
      <c r="O58" s="46">
        <f>IF(Fluidmilk!O58=0,0,IF(FluidmilkPccLb!$B58=0,0,IF(Fluidmilk!O58="NA","NA",IF(Fluidmilk!O58="*","*",Fluidmilk!O58/FluidmilkPccLb!$B58))))</f>
        <v>3.000754442988502</v>
      </c>
      <c r="P58" s="46">
        <f>IF(Fluidmilk!P58=0,0,IF(FluidmilkPccLb!$B58=0,0,IF(Fluidmilk!P58="NA","NA",IF(Fluidmilk!P58="*","*",Fluidmilk!P58/FluidmilkPccLb!$B58))))</f>
        <v>23.070072437871904</v>
      </c>
      <c r="Q58" s="46">
        <f>IF(Fluidmilk!Q58=0,0,IF(FluidmilkPccLb!$B58=0,0,IF(Fluidmilk!Q58="NA","NA",IF(Fluidmilk!Q58="*","*",Fluidmilk!Q58/FluidmilkPccLb!$B58))))</f>
        <v>0.26093516895552193</v>
      </c>
      <c r="R58" s="46" t="str">
        <f>IF(Fluidmilk!R58=0,0,IF(FluidmilkPccLb!$B58=0,0,IF(Fluidmilk!R58="NA","NA",IF(Fluidmilk!R58="*","*",Fluidmilk!R58/FluidmilkPccLb!$B58))))</f>
        <v>NA</v>
      </c>
      <c r="S58" s="46">
        <f>IF(Fluidmilk!S58=0,0,IF(FluidmilkPccLb!$B58=0,0,IF(Fluidmilk!S58="NA","NA",IF(Fluidmilk!S58="*","*",Fluidmilk!S58/FluidmilkPccLb!$B58))))</f>
        <v>0.26093516895552193</v>
      </c>
      <c r="T58" s="46">
        <f>IF(Fluidmilk!T58=0,0,IF(FluidmilkPccLb!$B58=0,0,IF(Fluidmilk!T58="NA","NA",IF(Fluidmilk!T58="*","*",Fluidmilk!T58/FluidmilkPccLb!$B58))))</f>
        <v>265.85890214363917</v>
      </c>
      <c r="U58" s="46">
        <f>IF(Fluidmilk!U58=0,0,IF(FluidmilkPccLb!$B58=0,0,IF(Fluidmilk!U58="NA","NA",IF(Fluidmilk!U58="*","*",Fluidmilk!U58/FluidmilkPccLb!$B58))))</f>
        <v>296.59819954733422</v>
      </c>
    </row>
    <row r="59" spans="1:21" ht="12" customHeight="1" x14ac:dyDescent="0.2">
      <c r="A59" s="45">
        <v>1960</v>
      </c>
      <c r="B59" s="65">
        <v>179.97900000000001</v>
      </c>
      <c r="C59" s="46">
        <f>IF(Fluidmilk!C59=0,0,IF(FluidmilkPccLb!$B59=0,0,IF(Fluidmilk!C59="NA","NA",IF(Fluidmilk!C59="*","*",Fluidmilk!C59/FluidmilkPccLb!$B59))))</f>
        <v>25.025141822101464</v>
      </c>
      <c r="D59" s="46">
        <f>IF(Fluidmilk!D59=0,0,IF(FluidmilkPccLb!$B59=0,0,IF(Fluidmilk!D59="NA","NA",IF(Fluidmilk!D59="*","*",Fluidmilk!D59/FluidmilkPccLb!$B59))))</f>
        <v>238.91120630740252</v>
      </c>
      <c r="E59" s="46">
        <f>IF(Fluidmilk!E59=0,0,IF(FluidmilkPccLb!$B59=0,0,IF(Fluidmilk!E59="NA","NA",IF(Fluidmilk!E59="*","*",Fluidmilk!E59/FluidmilkPccLb!$B59))))</f>
        <v>263.93634812950398</v>
      </c>
      <c r="F59" s="46">
        <f>IF(Fluidmilk!F59=0,0,IF(FluidmilkPccLb!$B59=0,0,IF(Fluidmilk!F59="NA","NA",IF(Fluidmilk!F59="*","*",Fluidmilk!F59/FluidmilkPccLb!$B59))))</f>
        <v>4.2393834836286448</v>
      </c>
      <c r="G59" s="46">
        <f>IF(Fluidmilk!G59=0,0,IF(FluidmilkPccLb!$B59=0,0,IF(Fluidmilk!G59="NA","NA",IF(Fluidmilk!G59="*","*",Fluidmilk!G59/FluidmilkPccLb!$B59))))</f>
        <v>268.1757316131326</v>
      </c>
      <c r="H59" s="46">
        <f>IF(Fluidmilk!H59=0,0,IF(FluidmilkPccLb!$B59=0,0,IF(Fluidmilk!H59="NA","NA",IF(Fluidmilk!H59="*","*",Fluidmilk!H59/FluidmilkPccLb!$B59))))</f>
        <v>2.1613632701592964</v>
      </c>
      <c r="I59" s="46" t="str">
        <f>IF(Fluidmilk!I59=0,0,IF(FluidmilkPccLb!$B59=0,0,IF(Fluidmilk!I59="NA","NA",IF(Fluidmilk!I59="*","*",Fluidmilk!I59/FluidmilkPccLb!$B59))))</f>
        <v>NA</v>
      </c>
      <c r="J59" s="46">
        <f>IF(Fluidmilk!J59=0,0,IF(FluidmilkPccLb!$B59=0,0,IF(Fluidmilk!J59="NA","NA",IF(Fluidmilk!J59="*","*",Fluidmilk!J59/FluidmilkPccLb!$B59))))</f>
        <v>2.1613632701592964</v>
      </c>
      <c r="K59" s="46">
        <f>IF(Fluidmilk!K59=0,0,IF(FluidmilkPccLb!$B59=0,0,IF(Fluidmilk!K59="NA","NA",IF(Fluidmilk!K59="*","*",Fluidmilk!K59/FluidmilkPccLb!$B59))))</f>
        <v>2.428061051567127</v>
      </c>
      <c r="L59" s="46">
        <f>IF(Fluidmilk!L59=0,0,IF(FluidmilkPccLb!$B59=0,0,IF(Fluidmilk!L59="NA","NA",IF(Fluidmilk!L59="*","*",Fluidmilk!L59/FluidmilkPccLb!$B59))))</f>
        <v>4.5894243217264235</v>
      </c>
      <c r="M59" s="46">
        <f>IF(Fluidmilk!M59=0,0,IF(FluidmilkPccLb!$B59=0,0,IF(Fluidmilk!M59="NA","NA",IF(Fluidmilk!M59="*","*",Fluidmilk!M59/FluidmilkPccLb!$B59))))</f>
        <v>6.3340723084359833</v>
      </c>
      <c r="N59" s="46">
        <f>IF(Fluidmilk!N59=0,0,IF(FluidmilkPccLb!$B59=0,0,IF(Fluidmilk!N59="NA","NA",IF(Fluidmilk!N59="*","*",Fluidmilk!N59/FluidmilkPccLb!$B59))))</f>
        <v>10.167852916173553</v>
      </c>
      <c r="O59" s="46">
        <f>IF(Fluidmilk!O59=0,0,IF(FluidmilkPccLb!$B59=0,0,IF(Fluidmilk!O59="NA","NA",IF(Fluidmilk!O59="*","*",Fluidmilk!O59/FluidmilkPccLb!$B59))))</f>
        <v>2.3224931797598609</v>
      </c>
      <c r="P59" s="46">
        <f>IF(Fluidmilk!P59=0,0,IF(FluidmilkPccLb!$B59=0,0,IF(Fluidmilk!P59="NA","NA",IF(Fluidmilk!P59="*","*",Fluidmilk!P59/FluidmilkPccLb!$B59))))</f>
        <v>23.413842726095819</v>
      </c>
      <c r="Q59" s="46">
        <f>IF(Fluidmilk!Q59=0,0,IF(FluidmilkPccLb!$B59=0,0,IF(Fluidmilk!Q59="NA","NA",IF(Fluidmilk!Q59="*","*",Fluidmilk!Q59/FluidmilkPccLb!$B59))))</f>
        <v>0.25558537384917129</v>
      </c>
      <c r="R59" s="46" t="str">
        <f>IF(Fluidmilk!R59=0,0,IF(FluidmilkPccLb!$B59=0,0,IF(Fluidmilk!R59="NA","NA",IF(Fluidmilk!R59="*","*",Fluidmilk!R59/FluidmilkPccLb!$B59))))</f>
        <v>NA</v>
      </c>
      <c r="S59" s="46">
        <f>IF(Fluidmilk!S59=0,0,IF(FluidmilkPccLb!$B59=0,0,IF(Fluidmilk!S59="NA","NA",IF(Fluidmilk!S59="*","*",Fluidmilk!S59/FluidmilkPccLb!$B59))))</f>
        <v>0.25558537384917129</v>
      </c>
      <c r="T59" s="46">
        <f>IF(Fluidmilk!T59=0,0,IF(FluidmilkPccLb!$B59=0,0,IF(Fluidmilk!T59="NA","NA",IF(Fluidmilk!T59="*","*",Fluidmilk!T59/FluidmilkPccLb!$B59))))</f>
        <v>264.49752471121627</v>
      </c>
      <c r="U59" s="46">
        <f>IF(Fluidmilk!U59=0,0,IF(FluidmilkPccLb!$B59=0,0,IF(Fluidmilk!U59="NA","NA",IF(Fluidmilk!U59="*","*",Fluidmilk!U59/FluidmilkPccLb!$B59))))</f>
        <v>291.84515971307763</v>
      </c>
    </row>
    <row r="60" spans="1:21" ht="12" customHeight="1" x14ac:dyDescent="0.2">
      <c r="A60" s="47">
        <v>1961</v>
      </c>
      <c r="B60" s="66">
        <v>182.99199999999999</v>
      </c>
      <c r="C60" s="48">
        <f>IF(Fluidmilk!C60=0,0,IF(FluidmilkPccLb!$B60=0,0,IF(Fluidmilk!C60="NA","NA",IF(Fluidmilk!C60="*","*",Fluidmilk!C60/FluidmilkPccLb!$B60))))</f>
        <v>22.782416717670721</v>
      </c>
      <c r="D60" s="48">
        <f>IF(Fluidmilk!D60=0,0,IF(FluidmilkPccLb!$B60=0,0,IF(Fluidmilk!D60="NA","NA",IF(Fluidmilk!D60="*","*",Fluidmilk!D60/FluidmilkPccLb!$B60))))</f>
        <v>232.82985048526712</v>
      </c>
      <c r="E60" s="48">
        <f>IF(Fluidmilk!E60=0,0,IF(FluidmilkPccLb!$B60=0,0,IF(Fluidmilk!E60="NA","NA",IF(Fluidmilk!E60="*","*",Fluidmilk!E60/FluidmilkPccLb!$B60))))</f>
        <v>255.61226720293786</v>
      </c>
      <c r="F60" s="48">
        <f>IF(Fluidmilk!F60=0,0,IF(FluidmilkPccLb!$B60=0,0,IF(Fluidmilk!F60="NA","NA",IF(Fluidmilk!F60="*","*",Fluidmilk!F60/FluidmilkPccLb!$B60))))</f>
        <v>4.4428171723354026</v>
      </c>
      <c r="G60" s="48">
        <f>IF(Fluidmilk!G60=0,0,IF(FluidmilkPccLb!$B60=0,0,IF(Fluidmilk!G60="NA","NA",IF(Fluidmilk!G60="*","*",Fluidmilk!G60/FluidmilkPccLb!$B60))))</f>
        <v>260.05508437527322</v>
      </c>
      <c r="H60" s="48">
        <f>IF(Fluidmilk!H60=0,0,IF(FluidmilkPccLb!$B60=0,0,IF(Fluidmilk!H60="NA","NA",IF(Fluidmilk!H60="*","*",Fluidmilk!H60/FluidmilkPccLb!$B60))))</f>
        <v>3.2842965812713127</v>
      </c>
      <c r="I60" s="48" t="str">
        <f>IF(Fluidmilk!I60=0,0,IF(FluidmilkPccLb!$B60=0,0,IF(Fluidmilk!I60="NA","NA",IF(Fluidmilk!I60="*","*",Fluidmilk!I60/FluidmilkPccLb!$B60))))</f>
        <v>NA</v>
      </c>
      <c r="J60" s="48">
        <f>IF(Fluidmilk!J60=0,0,IF(FluidmilkPccLb!$B60=0,0,IF(Fluidmilk!J60="NA","NA",IF(Fluidmilk!J60="*","*",Fluidmilk!J60/FluidmilkPccLb!$B60))))</f>
        <v>3.2842965812713127</v>
      </c>
      <c r="K60" s="48">
        <f>IF(Fluidmilk!K60=0,0,IF(FluidmilkPccLb!$B60=0,0,IF(Fluidmilk!K60="NA","NA",IF(Fluidmilk!K60="*","*",Fluidmilk!K60/FluidmilkPccLb!$B60))))</f>
        <v>2.5410946926641604</v>
      </c>
      <c r="L60" s="48">
        <f>IF(Fluidmilk!L60=0,0,IF(FluidmilkPccLb!$B60=0,0,IF(Fluidmilk!L60="NA","NA",IF(Fluidmilk!L60="*","*",Fluidmilk!L60/FluidmilkPccLb!$B60))))</f>
        <v>5.8253912739354732</v>
      </c>
      <c r="M60" s="48">
        <f>IF(Fluidmilk!M60=0,0,IF(FluidmilkPccLb!$B60=0,0,IF(Fluidmilk!M60="NA","NA",IF(Fluidmilk!M60="*","*",Fluidmilk!M60/FluidmilkPccLb!$B60))))</f>
        <v>5.9674739879338992</v>
      </c>
      <c r="N60" s="48">
        <f>IF(Fluidmilk!N60=0,0,IF(FluidmilkPccLb!$B60=0,0,IF(Fluidmilk!N60="NA","NA",IF(Fluidmilk!N60="*","*",Fluidmilk!N60/FluidmilkPccLb!$B60))))</f>
        <v>10.80921570341873</v>
      </c>
      <c r="O60" s="48">
        <f>IF(Fluidmilk!O60=0,0,IF(FluidmilkPccLb!$B60=0,0,IF(Fluidmilk!O60="NA","NA",IF(Fluidmilk!O60="*","*",Fluidmilk!O60/FluidmilkPccLb!$B60))))</f>
        <v>1.6995278482119438</v>
      </c>
      <c r="P60" s="48">
        <f>IF(Fluidmilk!P60=0,0,IF(FluidmilkPccLb!$B60=0,0,IF(Fluidmilk!P60="NA","NA",IF(Fluidmilk!P60="*","*",Fluidmilk!P60/FluidmilkPccLb!$B60))))</f>
        <v>24.301608813500046</v>
      </c>
      <c r="Q60" s="48">
        <f>IF(Fluidmilk!Q60=0,0,IF(FluidmilkPccLb!$B60=0,0,IF(Fluidmilk!Q60="NA","NA",IF(Fluidmilk!Q60="*","*",Fluidmilk!Q60/FluidmilkPccLb!$B60))))</f>
        <v>0.25137710938183089</v>
      </c>
      <c r="R60" s="48" t="str">
        <f>IF(Fluidmilk!R60=0,0,IF(FluidmilkPccLb!$B60=0,0,IF(Fluidmilk!R60="NA","NA",IF(Fluidmilk!R60="*","*",Fluidmilk!R60/FluidmilkPccLb!$B60))))</f>
        <v>NA</v>
      </c>
      <c r="S60" s="48">
        <f>IF(Fluidmilk!S60=0,0,IF(FluidmilkPccLb!$B60=0,0,IF(Fluidmilk!S60="NA","NA",IF(Fluidmilk!S60="*","*",Fluidmilk!S60/FluidmilkPccLb!$B60))))</f>
        <v>0.25137710938183089</v>
      </c>
      <c r="T60" s="48">
        <f>IF(Fluidmilk!T60=0,0,IF(FluidmilkPccLb!$B60=0,0,IF(Fluidmilk!T60="NA","NA",IF(Fluidmilk!T60="*","*",Fluidmilk!T60/FluidmilkPccLb!$B60))))</f>
        <v>260.12612573227244</v>
      </c>
      <c r="U60" s="48">
        <f>IF(Fluidmilk!U60=0,0,IF(FluidmilkPccLb!$B60=0,0,IF(Fluidmilk!U60="NA","NA",IF(Fluidmilk!U60="*","*",Fluidmilk!U60/FluidmilkPccLb!$B60))))</f>
        <v>284.6080702981551</v>
      </c>
    </row>
    <row r="61" spans="1:21" ht="12" customHeight="1" x14ac:dyDescent="0.2">
      <c r="A61" s="47">
        <v>1962</v>
      </c>
      <c r="B61" s="66">
        <v>185.77099999999999</v>
      </c>
      <c r="C61" s="48">
        <f>IF(Fluidmilk!C61=0,0,IF(FluidmilkPccLb!$B61=0,0,IF(Fluidmilk!C61="NA","NA",IF(Fluidmilk!C61="*","*",Fluidmilk!C61/FluidmilkPccLb!$B61))))</f>
        <v>20.756738134585056</v>
      </c>
      <c r="D61" s="48">
        <f>IF(Fluidmilk!D61=0,0,IF(FluidmilkPccLb!$B61=0,0,IF(Fluidmilk!D61="NA","NA",IF(Fluidmilk!D61="*","*",Fluidmilk!D61/FluidmilkPccLb!$B61))))</f>
        <v>231.68309370138505</v>
      </c>
      <c r="E61" s="48">
        <f>IF(Fluidmilk!E61=0,0,IF(FluidmilkPccLb!$B61=0,0,IF(Fluidmilk!E61="NA","NA",IF(Fluidmilk!E61="*","*",Fluidmilk!E61/FluidmilkPccLb!$B61))))</f>
        <v>252.4398318359701</v>
      </c>
      <c r="F61" s="48">
        <f>IF(Fluidmilk!F61=0,0,IF(FluidmilkPccLb!$B61=0,0,IF(Fluidmilk!F61="NA","NA",IF(Fluidmilk!F61="*","*",Fluidmilk!F61/FluidmilkPccLb!$B61))))</f>
        <v>4.8500573286465603</v>
      </c>
      <c r="G61" s="48">
        <f>IF(Fluidmilk!G61=0,0,IF(FluidmilkPccLb!$B61=0,0,IF(Fluidmilk!G61="NA","NA",IF(Fluidmilk!G61="*","*",Fluidmilk!G61/FluidmilkPccLb!$B61))))</f>
        <v>257.28988916461668</v>
      </c>
      <c r="H61" s="48">
        <f>IF(Fluidmilk!H61=0,0,IF(FluidmilkPccLb!$B61=0,0,IF(Fluidmilk!H61="NA","NA",IF(Fluidmilk!H61="*","*",Fluidmilk!H61/FluidmilkPccLb!$B61))))</f>
        <v>4.5216960666627193</v>
      </c>
      <c r="I61" s="48" t="str">
        <f>IF(Fluidmilk!I61=0,0,IF(FluidmilkPccLb!$B61=0,0,IF(Fluidmilk!I61="NA","NA",IF(Fluidmilk!I61="*","*",Fluidmilk!I61/FluidmilkPccLb!$B61))))</f>
        <v>NA</v>
      </c>
      <c r="J61" s="48">
        <f>IF(Fluidmilk!J61=0,0,IF(FluidmilkPccLb!$B61=0,0,IF(Fluidmilk!J61="NA","NA",IF(Fluidmilk!J61="*","*",Fluidmilk!J61/FluidmilkPccLb!$B61))))</f>
        <v>4.5216960666627193</v>
      </c>
      <c r="K61" s="48">
        <f>IF(Fluidmilk!K61=0,0,IF(FluidmilkPccLb!$B61=0,0,IF(Fluidmilk!K61="NA","NA",IF(Fluidmilk!K61="*","*",Fluidmilk!K61/FluidmilkPccLb!$B61))))</f>
        <v>2.3792734065058596</v>
      </c>
      <c r="L61" s="48">
        <f>IF(Fluidmilk!L61=0,0,IF(FluidmilkPccLb!$B61=0,0,IF(Fluidmilk!L61="NA","NA",IF(Fluidmilk!L61="*","*",Fluidmilk!L61/FluidmilkPccLb!$B61))))</f>
        <v>6.9009694731685789</v>
      </c>
      <c r="M61" s="48">
        <f>IF(Fluidmilk!M61=0,0,IF(FluidmilkPccLb!$B61=0,0,IF(Fluidmilk!M61="NA","NA",IF(Fluidmilk!M61="*","*",Fluidmilk!M61/FluidmilkPccLb!$B61))))</f>
        <v>6.2442469492008987</v>
      </c>
      <c r="N61" s="48">
        <f>IF(Fluidmilk!N61=0,0,IF(FluidmilkPccLb!$B61=0,0,IF(Fluidmilk!N61="NA","NA",IF(Fluidmilk!N61="*","*",Fluidmilk!N61/FluidmilkPccLb!$B61))))</f>
        <v>11.185814793482299</v>
      </c>
      <c r="O61" s="48">
        <f>IF(Fluidmilk!O61=0,0,IF(FluidmilkPccLb!$B61=0,0,IF(Fluidmilk!O61="NA","NA",IF(Fluidmilk!O61="*","*",Fluidmilk!O61/FluidmilkPccLb!$B61))))</f>
        <v>1.3295939624591568</v>
      </c>
      <c r="P61" s="48">
        <f>IF(Fluidmilk!P61=0,0,IF(FluidmilkPccLb!$B61=0,0,IF(Fluidmilk!P61="NA","NA",IF(Fluidmilk!P61="*","*",Fluidmilk!P61/FluidmilkPccLb!$B61))))</f>
        <v>25.660625178310934</v>
      </c>
      <c r="Q61" s="48">
        <f>IF(Fluidmilk!Q61=0,0,IF(FluidmilkPccLb!$B61=0,0,IF(Fluidmilk!Q61="NA","NA",IF(Fluidmilk!Q61="*","*",Fluidmilk!Q61/FluidmilkPccLb!$B61))))</f>
        <v>0.26914857539659043</v>
      </c>
      <c r="R61" s="48" t="str">
        <f>IF(Fluidmilk!R61=0,0,IF(FluidmilkPccLb!$B61=0,0,IF(Fluidmilk!R61="NA","NA",IF(Fluidmilk!R61="*","*",Fluidmilk!R61/FluidmilkPccLb!$B61))))</f>
        <v>NA</v>
      </c>
      <c r="S61" s="48">
        <f>IF(Fluidmilk!S61=0,0,IF(FluidmilkPccLb!$B61=0,0,IF(Fluidmilk!S61="NA","NA",IF(Fluidmilk!S61="*","*",Fluidmilk!S61/FluidmilkPccLb!$B61))))</f>
        <v>0.26914857539659043</v>
      </c>
      <c r="T61" s="48">
        <f>IF(Fluidmilk!T61=0,0,IF(FluidmilkPccLb!$B61=0,0,IF(Fluidmilk!T61="NA","NA",IF(Fluidmilk!T61="*","*",Fluidmilk!T61/FluidmilkPccLb!$B61))))</f>
        <v>261.13333082127997</v>
      </c>
      <c r="U61" s="48">
        <f>IF(Fluidmilk!U61=0,0,IF(FluidmilkPccLb!$B61=0,0,IF(Fluidmilk!U61="NA","NA",IF(Fluidmilk!U61="*","*",Fluidmilk!U61/FluidmilkPccLb!$B61))))</f>
        <v>283.21966291832422</v>
      </c>
    </row>
    <row r="62" spans="1:21" ht="12" customHeight="1" x14ac:dyDescent="0.2">
      <c r="A62" s="47">
        <v>1963</v>
      </c>
      <c r="B62" s="66">
        <v>188.483</v>
      </c>
      <c r="C62" s="48">
        <f>IF(Fluidmilk!C62=0,0,IF(FluidmilkPccLb!$B62=0,0,IF(Fluidmilk!C62="NA","NA",IF(Fluidmilk!C62="*","*",Fluidmilk!C62/FluidmilkPccLb!$B62))))</f>
        <v>19.036199551153153</v>
      </c>
      <c r="D62" s="48">
        <f>IF(Fluidmilk!D62=0,0,IF(FluidmilkPccLb!$B62=0,0,IF(Fluidmilk!D62="NA","NA",IF(Fluidmilk!D62="*","*",Fluidmilk!D62/FluidmilkPccLb!$B62))))</f>
        <v>232.1111187746375</v>
      </c>
      <c r="E62" s="48">
        <f>IF(Fluidmilk!E62=0,0,IF(FluidmilkPccLb!$B62=0,0,IF(Fluidmilk!E62="NA","NA",IF(Fluidmilk!E62="*","*",Fluidmilk!E62/FluidmilkPccLb!$B62))))</f>
        <v>251.14731832579065</v>
      </c>
      <c r="F62" s="48">
        <f>IF(Fluidmilk!F62=0,0,IF(FluidmilkPccLb!$B62=0,0,IF(Fluidmilk!F62="NA","NA",IF(Fluidmilk!F62="*","*",Fluidmilk!F62/FluidmilkPccLb!$B62))))</f>
        <v>5.3532679339781302</v>
      </c>
      <c r="G62" s="48">
        <f>IF(Fluidmilk!G62=0,0,IF(FluidmilkPccLb!$B62=0,0,IF(Fluidmilk!G62="NA","NA",IF(Fluidmilk!G62="*","*",Fluidmilk!G62/FluidmilkPccLb!$B62))))</f>
        <v>256.5005862597688</v>
      </c>
      <c r="H62" s="48">
        <f>IF(Fluidmilk!H62=0,0,IF(FluidmilkPccLb!$B62=0,0,IF(Fluidmilk!H62="NA","NA",IF(Fluidmilk!H62="*","*",Fluidmilk!H62/FluidmilkPccLb!$B62))))</f>
        <v>6.2127618936455811</v>
      </c>
      <c r="I62" s="48" t="str">
        <f>IF(Fluidmilk!I62=0,0,IF(FluidmilkPccLb!$B62=0,0,IF(Fluidmilk!I62="NA","NA",IF(Fluidmilk!I62="*","*",Fluidmilk!I62/FluidmilkPccLb!$B62))))</f>
        <v>NA</v>
      </c>
      <c r="J62" s="48">
        <f>IF(Fluidmilk!J62=0,0,IF(FluidmilkPccLb!$B62=0,0,IF(Fluidmilk!J62="NA","NA",IF(Fluidmilk!J62="*","*",Fluidmilk!J62/FluidmilkPccLb!$B62))))</f>
        <v>6.2127618936455811</v>
      </c>
      <c r="K62" s="48">
        <f>IF(Fluidmilk!K62=0,0,IF(FluidmilkPccLb!$B62=0,0,IF(Fluidmilk!K62="NA","NA",IF(Fluidmilk!K62="*","*",Fluidmilk!K62/FluidmilkPccLb!$B62))))</f>
        <v>2.5519542876545893</v>
      </c>
      <c r="L62" s="48">
        <f>IF(Fluidmilk!L62=0,0,IF(FluidmilkPccLb!$B62=0,0,IF(Fluidmilk!L62="NA","NA",IF(Fluidmilk!L62="*","*",Fluidmilk!L62/FluidmilkPccLb!$B62))))</f>
        <v>8.7647161813001695</v>
      </c>
      <c r="M62" s="48">
        <f>IF(Fluidmilk!M62=0,0,IF(FluidmilkPccLb!$B62=0,0,IF(Fluidmilk!M62="NA","NA",IF(Fluidmilk!M62="*","*",Fluidmilk!M62/FluidmilkPccLb!$B62))))</f>
        <v>6.2180674119151327</v>
      </c>
      <c r="N62" s="48">
        <f>IF(Fluidmilk!N62=0,0,IF(FluidmilkPccLb!$B62=0,0,IF(Fluidmilk!N62="NA","NA",IF(Fluidmilk!N62="*","*",Fluidmilk!N62/FluidmilkPccLb!$B62))))</f>
        <v>11.820694704562214</v>
      </c>
      <c r="O62" s="48">
        <f>IF(Fluidmilk!O62=0,0,IF(FluidmilkPccLb!$B62=0,0,IF(Fluidmilk!O62="NA","NA",IF(Fluidmilk!O62="*","*",Fluidmilk!O62/FluidmilkPccLb!$B62))))</f>
        <v>0.85418844139789796</v>
      </c>
      <c r="P62" s="48">
        <f>IF(Fluidmilk!P62=0,0,IF(FluidmilkPccLb!$B62=0,0,IF(Fluidmilk!P62="NA","NA",IF(Fluidmilk!P62="*","*",Fluidmilk!P62/FluidmilkPccLb!$B62))))</f>
        <v>27.657666739175415</v>
      </c>
      <c r="Q62" s="48">
        <f>IF(Fluidmilk!Q62=0,0,IF(FluidmilkPccLb!$B62=0,0,IF(Fluidmilk!Q62="NA","NA",IF(Fluidmilk!Q62="*","*",Fluidmilk!Q62/FluidmilkPccLb!$B62))))</f>
        <v>0.25997039520805587</v>
      </c>
      <c r="R62" s="48" t="str">
        <f>IF(Fluidmilk!R62=0,0,IF(FluidmilkPccLb!$B62=0,0,IF(Fluidmilk!R62="NA","NA",IF(Fluidmilk!R62="*","*",Fluidmilk!R62/FluidmilkPccLb!$B62))))</f>
        <v>NA</v>
      </c>
      <c r="S62" s="48">
        <f>IF(Fluidmilk!S62=0,0,IF(FluidmilkPccLb!$B62=0,0,IF(Fluidmilk!S62="NA","NA",IF(Fluidmilk!S62="*","*",Fluidmilk!S62/FluidmilkPccLb!$B62))))</f>
        <v>0.25997039520805587</v>
      </c>
      <c r="T62" s="48">
        <f>IF(Fluidmilk!T62=0,0,IF(FluidmilkPccLb!$B62=0,0,IF(Fluidmilk!T62="NA","NA",IF(Fluidmilk!T62="*","*",Fluidmilk!T62/FluidmilkPccLb!$B62))))</f>
        <v>264.52783540160118</v>
      </c>
      <c r="U62" s="48">
        <f>IF(Fluidmilk!U62=0,0,IF(FluidmilkPccLb!$B62=0,0,IF(Fluidmilk!U62="NA","NA",IF(Fluidmilk!U62="*","*",Fluidmilk!U62/FluidmilkPccLb!$B62))))</f>
        <v>284.41822339415228</v>
      </c>
    </row>
    <row r="63" spans="1:21" ht="12" customHeight="1" x14ac:dyDescent="0.2">
      <c r="A63" s="47">
        <v>1964</v>
      </c>
      <c r="B63" s="66">
        <v>191.14099999999999</v>
      </c>
      <c r="C63" s="48">
        <f>IF(Fluidmilk!C63=0,0,IF(FluidmilkPccLb!$B63=0,0,IF(Fluidmilk!C63="NA","NA",IF(Fluidmilk!C63="*","*",Fluidmilk!C63/FluidmilkPccLb!$B63))))</f>
        <v>17.385071753312999</v>
      </c>
      <c r="D63" s="48">
        <f>IF(Fluidmilk!D63=0,0,IF(FluidmilkPccLb!$B63=0,0,IF(Fluidmilk!D63="NA","NA",IF(Fluidmilk!D63="*","*",Fluidmilk!D63/FluidmilkPccLb!$B63))))</f>
        <v>231.26906315233259</v>
      </c>
      <c r="E63" s="48">
        <f>IF(Fluidmilk!E63=0,0,IF(FluidmilkPccLb!$B63=0,0,IF(Fluidmilk!E63="NA","NA",IF(Fluidmilk!E63="*","*",Fluidmilk!E63/FluidmilkPccLb!$B63))))</f>
        <v>248.65413490564558</v>
      </c>
      <c r="F63" s="48">
        <f>IF(Fluidmilk!F63=0,0,IF(FluidmilkPccLb!$B63=0,0,IF(Fluidmilk!F63="NA","NA",IF(Fluidmilk!F63="*","*",Fluidmilk!F63/FluidmilkPccLb!$B63))))</f>
        <v>5.6084251939667578</v>
      </c>
      <c r="G63" s="48">
        <f>IF(Fluidmilk!G63=0,0,IF(FluidmilkPccLb!$B63=0,0,IF(Fluidmilk!G63="NA","NA",IF(Fluidmilk!G63="*","*",Fluidmilk!G63/FluidmilkPccLb!$B63))))</f>
        <v>254.26256009961233</v>
      </c>
      <c r="H63" s="48">
        <f>IF(Fluidmilk!H63=0,0,IF(FluidmilkPccLb!$B63=0,0,IF(Fluidmilk!H63="NA","NA",IF(Fluidmilk!H63="*","*",Fluidmilk!H63/FluidmilkPccLb!$B63))))</f>
        <v>8.4021743111106471</v>
      </c>
      <c r="I63" s="48" t="str">
        <f>IF(Fluidmilk!I63=0,0,IF(FluidmilkPccLb!$B63=0,0,IF(Fluidmilk!I63="NA","NA",IF(Fluidmilk!I63="*","*",Fluidmilk!I63/FluidmilkPccLb!$B63))))</f>
        <v>NA</v>
      </c>
      <c r="J63" s="48">
        <f>IF(Fluidmilk!J63=0,0,IF(FluidmilkPccLb!$B63=0,0,IF(Fluidmilk!J63="NA","NA",IF(Fluidmilk!J63="*","*",Fluidmilk!J63/FluidmilkPccLb!$B63))))</f>
        <v>8.4021743111106471</v>
      </c>
      <c r="K63" s="48">
        <f>IF(Fluidmilk!K63=0,0,IF(FluidmilkPccLb!$B63=0,0,IF(Fluidmilk!K63="NA","NA",IF(Fluidmilk!K63="*","*",Fluidmilk!K63/FluidmilkPccLb!$B63))))</f>
        <v>2.61063821995281</v>
      </c>
      <c r="L63" s="48">
        <f>IF(Fluidmilk!L63=0,0,IF(FluidmilkPccLb!$B63=0,0,IF(Fluidmilk!L63="NA","NA",IF(Fluidmilk!L63="*","*",Fluidmilk!L63/FluidmilkPccLb!$B63))))</f>
        <v>11.012812531063457</v>
      </c>
      <c r="M63" s="48">
        <f>IF(Fluidmilk!M63=0,0,IF(FluidmilkPccLb!$B63=0,0,IF(Fluidmilk!M63="NA","NA",IF(Fluidmilk!M63="*","*",Fluidmilk!M63/FluidmilkPccLb!$B63))))</f>
        <v>6.1002087464227985</v>
      </c>
      <c r="N63" s="48">
        <f>IF(Fluidmilk!N63=0,0,IF(FluidmilkPccLb!$B63=0,0,IF(Fluidmilk!N63="NA","NA",IF(Fluidmilk!N63="*","*",Fluidmilk!N63/FluidmilkPccLb!$B63))))</f>
        <v>12.221344452524576</v>
      </c>
      <c r="O63" s="48">
        <f>IF(Fluidmilk!O63=0,0,IF(FluidmilkPccLb!$B63=0,0,IF(Fluidmilk!O63="NA","NA",IF(Fluidmilk!O63="*","*",Fluidmilk!O63/FluidmilkPccLb!$B63))))</f>
        <v>0.49178355245604033</v>
      </c>
      <c r="P63" s="48">
        <f>IF(Fluidmilk!P63=0,0,IF(FluidmilkPccLb!$B63=0,0,IF(Fluidmilk!P63="NA","NA",IF(Fluidmilk!P63="*","*",Fluidmilk!P63/FluidmilkPccLb!$B63))))</f>
        <v>29.826149282466872</v>
      </c>
      <c r="Q63" s="48">
        <f>IF(Fluidmilk!Q63=0,0,IF(FluidmilkPccLb!$B63=0,0,IF(Fluidmilk!Q63="NA","NA",IF(Fluidmilk!Q63="*","*",Fluidmilk!Q63/FluidmilkPccLb!$B63))))</f>
        <v>0.24589177622802016</v>
      </c>
      <c r="R63" s="48" t="str">
        <f>IF(Fluidmilk!R63=0,0,IF(FluidmilkPccLb!$B63=0,0,IF(Fluidmilk!R63="NA","NA",IF(Fluidmilk!R63="*","*",Fluidmilk!R63/FluidmilkPccLb!$B63))))</f>
        <v>NA</v>
      </c>
      <c r="S63" s="48">
        <f>IF(Fluidmilk!S63=0,0,IF(FluidmilkPccLb!$B63=0,0,IF(Fluidmilk!S63="NA","NA",IF(Fluidmilk!S63="*","*",Fluidmilk!S63/FluidmilkPccLb!$B63))))</f>
        <v>0.24589177622802016</v>
      </c>
      <c r="T63" s="48">
        <f>IF(Fluidmilk!T63=0,0,IF(FluidmilkPccLb!$B63=0,0,IF(Fluidmilk!T63="NA","NA",IF(Fluidmilk!T63="*","*",Fluidmilk!T63/FluidmilkPccLb!$B63))))</f>
        <v>266.45774585253821</v>
      </c>
      <c r="U63" s="48">
        <f>IF(Fluidmilk!U63=0,0,IF(FluidmilkPccLb!$B63=0,0,IF(Fluidmilk!U63="NA","NA",IF(Fluidmilk!U63="*","*",Fluidmilk!U63/FluidmilkPccLb!$B63))))</f>
        <v>284.33460115830724</v>
      </c>
    </row>
    <row r="64" spans="1:21" ht="12" customHeight="1" x14ac:dyDescent="0.2">
      <c r="A64" s="47">
        <v>1965</v>
      </c>
      <c r="B64" s="66">
        <v>193.52600000000001</v>
      </c>
      <c r="C64" s="48">
        <f>IF(Fluidmilk!C64=0,0,IF(FluidmilkPccLb!$B64=0,0,IF(Fluidmilk!C64="NA","NA",IF(Fluidmilk!C64="*","*",Fluidmilk!C64/FluidmilkPccLb!$B64))))</f>
        <v>15.961679567603319</v>
      </c>
      <c r="D64" s="48">
        <f>IF(Fluidmilk!D64=0,0,IF(FluidmilkPccLb!$B64=0,0,IF(Fluidmilk!D64="NA","NA",IF(Fluidmilk!D64="*","*",Fluidmilk!D64/FluidmilkPccLb!$B64))))</f>
        <v>230.00527060963384</v>
      </c>
      <c r="E64" s="48">
        <f>IF(Fluidmilk!E64=0,0,IF(FluidmilkPccLb!$B64=0,0,IF(Fluidmilk!E64="NA","NA",IF(Fluidmilk!E64="*","*",Fluidmilk!E64/FluidmilkPccLb!$B64))))</f>
        <v>245.96695017723715</v>
      </c>
      <c r="F64" s="48">
        <f>IF(Fluidmilk!F64=0,0,IF(FluidmilkPccLb!$B64=0,0,IF(Fluidmilk!F64="NA","NA",IF(Fluidmilk!F64="*","*",Fluidmilk!F64/FluidmilkPccLb!$B64))))</f>
        <v>5.8028378615793228</v>
      </c>
      <c r="G64" s="48">
        <f>IF(Fluidmilk!G64=0,0,IF(FluidmilkPccLb!$B64=0,0,IF(Fluidmilk!G64="NA","NA",IF(Fluidmilk!G64="*","*",Fluidmilk!G64/FluidmilkPccLb!$B64))))</f>
        <v>251.76978803881647</v>
      </c>
      <c r="H64" s="48">
        <f>IF(Fluidmilk!H64=0,0,IF(FluidmilkPccLb!$B64=0,0,IF(Fluidmilk!H64="NA","NA",IF(Fluidmilk!H64="*","*",Fluidmilk!H64/FluidmilkPccLb!$B64))))</f>
        <v>10.629062761592756</v>
      </c>
      <c r="I64" s="48" t="str">
        <f>IF(Fluidmilk!I64=0,0,IF(FluidmilkPccLb!$B64=0,0,IF(Fluidmilk!I64="NA","NA",IF(Fluidmilk!I64="*","*",Fluidmilk!I64/FluidmilkPccLb!$B64))))</f>
        <v>NA</v>
      </c>
      <c r="J64" s="48">
        <f>IF(Fluidmilk!J64=0,0,IF(FluidmilkPccLb!$B64=0,0,IF(Fluidmilk!J64="NA","NA",IF(Fluidmilk!J64="*","*",Fluidmilk!J64/FluidmilkPccLb!$B64))))</f>
        <v>10.629062761592756</v>
      </c>
      <c r="K64" s="48">
        <f>IF(Fluidmilk!K64=0,0,IF(FluidmilkPccLb!$B64=0,0,IF(Fluidmilk!K64="NA","NA",IF(Fluidmilk!K64="*","*",Fluidmilk!K64/FluidmilkPccLb!$B64))))</f>
        <v>2.7076465177805566</v>
      </c>
      <c r="L64" s="48">
        <f>IF(Fluidmilk!L64=0,0,IF(FluidmilkPccLb!$B64=0,0,IF(Fluidmilk!L64="NA","NA",IF(Fluidmilk!L64="*","*",Fluidmilk!L64/FluidmilkPccLb!$B64))))</f>
        <v>13.336709279373313</v>
      </c>
      <c r="M64" s="48">
        <f>IF(Fluidmilk!M64=0,0,IF(FluidmilkPccLb!$B64=0,0,IF(Fluidmilk!M64="NA","NA",IF(Fluidmilk!M64="*","*",Fluidmilk!M64/FluidmilkPccLb!$B64))))</f>
        <v>5.9733575850273342</v>
      </c>
      <c r="N64" s="48">
        <f>IF(Fluidmilk!N64=0,0,IF(FluidmilkPccLb!$B64=0,0,IF(Fluidmilk!N64="NA","NA",IF(Fluidmilk!N64="*","*",Fluidmilk!N64/FluidmilkPccLb!$B64))))</f>
        <v>12.236081973481598</v>
      </c>
      <c r="O64" s="48">
        <f>IF(Fluidmilk!O64=0,0,IF(FluidmilkPccLb!$B64=0,0,IF(Fluidmilk!O64="NA","NA",IF(Fluidmilk!O64="*","*",Fluidmilk!O64/FluidmilkPccLb!$B64))))</f>
        <v>0.16018519475419324</v>
      </c>
      <c r="P64" s="48">
        <f>IF(Fluidmilk!P64=0,0,IF(FluidmilkPccLb!$B64=0,0,IF(Fluidmilk!P64="NA","NA",IF(Fluidmilk!P64="*","*",Fluidmilk!P64/FluidmilkPccLb!$B64))))</f>
        <v>31.706334032636441</v>
      </c>
      <c r="Q64" s="48">
        <f>IF(Fluidmilk!Q64=0,0,IF(FluidmilkPccLb!$B64=0,0,IF(Fluidmilk!Q64="NA","NA",IF(Fluidmilk!Q64="*","*",Fluidmilk!Q64/FluidmilkPccLb!$B64))))</f>
        <v>0.25319595299856351</v>
      </c>
      <c r="R64" s="48" t="str">
        <f>IF(Fluidmilk!R64=0,0,IF(FluidmilkPccLb!$B64=0,0,IF(Fluidmilk!R64="NA","NA",IF(Fluidmilk!R64="*","*",Fluidmilk!R64/FluidmilkPccLb!$B64))))</f>
        <v>NA</v>
      </c>
      <c r="S64" s="48">
        <f>IF(Fluidmilk!S64=0,0,IF(FluidmilkPccLb!$B64=0,0,IF(Fluidmilk!S64="NA","NA",IF(Fluidmilk!S64="*","*",Fluidmilk!S64/FluidmilkPccLb!$B64))))</f>
        <v>0.25319595299856351</v>
      </c>
      <c r="T64" s="48">
        <f>IF(Fluidmilk!T64=0,0,IF(FluidmilkPccLb!$B64=0,0,IF(Fluidmilk!T64="NA","NA",IF(Fluidmilk!T64="*","*",Fluidmilk!T64/FluidmilkPccLb!$B64))))</f>
        <v>267.60745326209394</v>
      </c>
      <c r="U64" s="48">
        <f>IF(Fluidmilk!U64=0,0,IF(FluidmilkPccLb!$B64=0,0,IF(Fluidmilk!U64="NA","NA",IF(Fluidmilk!U64="*","*",Fluidmilk!U64/FluidmilkPccLb!$B64))))</f>
        <v>283.72931802445146</v>
      </c>
    </row>
    <row r="65" spans="1:237" ht="12" customHeight="1" x14ac:dyDescent="0.2">
      <c r="A65" s="45">
        <v>1966</v>
      </c>
      <c r="B65" s="65">
        <v>195.57599999999999</v>
      </c>
      <c r="C65" s="46">
        <f>IF(Fluidmilk!C65=0,0,IF(FluidmilkPccLb!$B65=0,0,IF(Fluidmilk!C65="NA","NA",IF(Fluidmilk!C65="*","*",Fluidmilk!C65/FluidmilkPccLb!$B65))))</f>
        <v>16.009121773632756</v>
      </c>
      <c r="D65" s="46">
        <f>IF(Fluidmilk!D65=0,0,IF(FluidmilkPccLb!$B65=0,0,IF(Fluidmilk!D65="NA","NA",IF(Fluidmilk!D65="*","*",Fluidmilk!D65/FluidmilkPccLb!$B65))))</f>
        <v>228.4124841493844</v>
      </c>
      <c r="E65" s="46">
        <f>IF(Fluidmilk!E65=0,0,IF(FluidmilkPccLb!$B65=0,0,IF(Fluidmilk!E65="NA","NA",IF(Fluidmilk!E65="*","*",Fluidmilk!E65/FluidmilkPccLb!$B65))))</f>
        <v>244.42160592301715</v>
      </c>
      <c r="F65" s="46">
        <f>IF(Fluidmilk!F65=0,0,IF(FluidmilkPccLb!$B65=0,0,IF(Fluidmilk!F65="NA","NA",IF(Fluidmilk!F65="*","*",Fluidmilk!F65/FluidmilkPccLb!$B65))))</f>
        <v>6.1203828690636888</v>
      </c>
      <c r="G65" s="46">
        <f>IF(Fluidmilk!G65=0,0,IF(FluidmilkPccLb!$B65=0,0,IF(Fluidmilk!G65="NA","NA",IF(Fluidmilk!G65="*","*",Fluidmilk!G65/FluidmilkPccLb!$B65))))</f>
        <v>250.54198879208084</v>
      </c>
      <c r="H65" s="46">
        <f>IF(Fluidmilk!H65=0,0,IF(FluidmilkPccLb!$B65=0,0,IF(Fluidmilk!H65="NA","NA",IF(Fluidmilk!H65="*","*",Fluidmilk!H65/FluidmilkPccLb!$B65))))</f>
        <v>14.163292019470692</v>
      </c>
      <c r="I65" s="46" t="str">
        <f>IF(Fluidmilk!I65=0,0,IF(FluidmilkPccLb!$B65=0,0,IF(Fluidmilk!I65="NA","NA",IF(Fluidmilk!I65="*","*",Fluidmilk!I65/FluidmilkPccLb!$B65))))</f>
        <v>NA</v>
      </c>
      <c r="J65" s="46">
        <f>IF(Fluidmilk!J65=0,0,IF(FluidmilkPccLb!$B65=0,0,IF(Fluidmilk!J65="NA","NA",IF(Fluidmilk!J65="*","*",Fluidmilk!J65/FluidmilkPccLb!$B65))))</f>
        <v>14.163292019470692</v>
      </c>
      <c r="K65" s="46">
        <f>IF(Fluidmilk!K65=0,0,IF(FluidmilkPccLb!$B65=0,0,IF(Fluidmilk!K65="NA","NA",IF(Fluidmilk!K65="*","*",Fluidmilk!K65/FluidmilkPccLb!$B65))))</f>
        <v>2.6741522477195567</v>
      </c>
      <c r="L65" s="46">
        <f>IF(Fluidmilk!L65=0,0,IF(FluidmilkPccLb!$B65=0,0,IF(Fluidmilk!L65="NA","NA",IF(Fluidmilk!L65="*","*",Fluidmilk!L65/FluidmilkPccLb!$B65))))</f>
        <v>16.83744426719025</v>
      </c>
      <c r="M65" s="46">
        <f>IF(Fluidmilk!M65=0,0,IF(FluidmilkPccLb!$B65=0,0,IF(Fluidmilk!M65="NA","NA",IF(Fluidmilk!M65="*","*",Fluidmilk!M65/FluidmilkPccLb!$B65))))</f>
        <v>5.9056325929561915</v>
      </c>
      <c r="N65" s="46">
        <f>IF(Fluidmilk!N65=0,0,IF(FluidmilkPccLb!$B65=0,0,IF(Fluidmilk!N65="NA","NA",IF(Fluidmilk!N65="*","*",Fluidmilk!N65/FluidmilkPccLb!$B65))))</f>
        <v>10.722174499938642</v>
      </c>
      <c r="O65" s="46" t="str">
        <f>IF(Fluidmilk!O65=0,0,IF(FluidmilkPccLb!$B65=0,0,IF(Fluidmilk!O65="NA","NA",IF(Fluidmilk!O65="*","*",Fluidmilk!O65/FluidmilkPccLb!$B65))))</f>
        <v>NA</v>
      </c>
      <c r="P65" s="46">
        <f>IF(Fluidmilk!P65=0,0,IF(FluidmilkPccLb!$B65=0,0,IF(Fluidmilk!P65="NA","NA",IF(Fluidmilk!P65="*","*",Fluidmilk!P65/FluidmilkPccLb!$B65))))</f>
        <v>33.465251360085084</v>
      </c>
      <c r="Q65" s="46">
        <f>IF(Fluidmilk!Q65=0,0,IF(FluidmilkPccLb!$B65=0,0,IF(Fluidmilk!Q65="NA","NA",IF(Fluidmilk!Q65="*","*",Fluidmilk!Q65/FluidmilkPccLb!$B65))))</f>
        <v>0.26588129422833068</v>
      </c>
      <c r="R65" s="46" t="str">
        <f>IF(Fluidmilk!R65=0,0,IF(FluidmilkPccLb!$B65=0,0,IF(Fluidmilk!R65="NA","NA",IF(Fluidmilk!R65="*","*",Fluidmilk!R65/FluidmilkPccLb!$B65))))</f>
        <v>NA</v>
      </c>
      <c r="S65" s="46">
        <f>IF(Fluidmilk!S65=0,0,IF(FluidmilkPccLb!$B65=0,0,IF(Fluidmilk!S65="NA","NA",IF(Fluidmilk!S65="*","*",Fluidmilk!S65/FluidmilkPccLb!$B65))))</f>
        <v>0.26588129422833068</v>
      </c>
      <c r="T65" s="46">
        <f>IF(Fluidmilk!T65=0,0,IF(FluidmilkPccLb!$B65=0,0,IF(Fluidmilk!T65="NA","NA",IF(Fluidmilk!T65="*","*",Fluidmilk!T65/FluidmilkPccLb!$B65))))</f>
        <v>268.26399967276149</v>
      </c>
      <c r="U65" s="46">
        <f>IF(Fluidmilk!U65=0,0,IF(FluidmilkPccLb!$B65=0,0,IF(Fluidmilk!U65="NA","NA",IF(Fluidmilk!U65="*","*",Fluidmilk!U65/FluidmilkPccLb!$B65))))</f>
        <v>284.27312144639427</v>
      </c>
    </row>
    <row r="66" spans="1:237" ht="12" customHeight="1" x14ac:dyDescent="0.2">
      <c r="A66" s="45">
        <v>1967</v>
      </c>
      <c r="B66" s="65">
        <v>197.45699999999999</v>
      </c>
      <c r="C66" s="46">
        <f>IF(Fluidmilk!C66=0,0,IF(FluidmilkPccLb!$B66=0,0,IF(Fluidmilk!C66="NA","NA",IF(Fluidmilk!C66="*","*",Fluidmilk!C66/FluidmilkPccLb!$B66))))</f>
        <v>14.509488141721995</v>
      </c>
      <c r="D66" s="46">
        <f>IF(Fluidmilk!D66=0,0,IF(FluidmilkPccLb!$B66=0,0,IF(Fluidmilk!D66="NA","NA",IF(Fluidmilk!D66="*","*",Fluidmilk!D66/FluidmilkPccLb!$B66))))</f>
        <v>212.75518214092182</v>
      </c>
      <c r="E66" s="46">
        <f>IF(Fluidmilk!E66=0,0,IF(FluidmilkPccLb!$B66=0,0,IF(Fluidmilk!E66="NA","NA",IF(Fluidmilk!E66="*","*",Fluidmilk!E66/FluidmilkPccLb!$B66))))</f>
        <v>227.26467028264383</v>
      </c>
      <c r="F66" s="46">
        <f>IF(Fluidmilk!F66=0,0,IF(FluidmilkPccLb!$B66=0,0,IF(Fluidmilk!F66="NA","NA",IF(Fluidmilk!F66="*","*",Fluidmilk!F66/FluidmilkPccLb!$B66))))</f>
        <v>6.1228520639936796</v>
      </c>
      <c r="G66" s="46">
        <f>IF(Fluidmilk!G66=0,0,IF(FluidmilkPccLb!$B66=0,0,IF(Fluidmilk!G66="NA","NA",IF(Fluidmilk!G66="*","*",Fluidmilk!G66/FluidmilkPccLb!$B66))))</f>
        <v>233.3875223466375</v>
      </c>
      <c r="H66" s="46">
        <f>IF(Fluidmilk!H66=0,0,IF(FluidmilkPccLb!$B66=0,0,IF(Fluidmilk!H66="NA","NA",IF(Fluidmilk!H66="*","*",Fluidmilk!H66/FluidmilkPccLb!$B66))))</f>
        <v>17.153101687962444</v>
      </c>
      <c r="I66" s="46">
        <f>IF(Fluidmilk!I66=0,0,IF(FluidmilkPccLb!$B66=0,0,IF(Fluidmilk!I66="NA","NA",IF(Fluidmilk!I66="*","*",Fluidmilk!I66/FluidmilkPccLb!$B66))))</f>
        <v>0.83056057774604097</v>
      </c>
      <c r="J66" s="46">
        <f>IF(Fluidmilk!J66=0,0,IF(FluidmilkPccLb!$B66=0,0,IF(Fluidmilk!J66="NA","NA",IF(Fluidmilk!J66="*","*",Fluidmilk!J66/FluidmilkPccLb!$B66))))</f>
        <v>17.983662265708485</v>
      </c>
      <c r="K66" s="46">
        <f>IF(Fluidmilk!K66=0,0,IF(FluidmilkPccLb!$B66=0,0,IF(Fluidmilk!K66="NA","NA",IF(Fluidmilk!K66="*","*",Fluidmilk!K66/FluidmilkPccLb!$B66))))</f>
        <v>2.2941703763351007</v>
      </c>
      <c r="L66" s="46">
        <f>IF(Fluidmilk!L66=0,0,IF(FluidmilkPccLb!$B66=0,0,IF(Fluidmilk!L66="NA","NA",IF(Fluidmilk!L66="*","*",Fluidmilk!L66/FluidmilkPccLb!$B66))))</f>
        <v>20.277832642043585</v>
      </c>
      <c r="M66" s="46">
        <f>IF(Fluidmilk!M66=0,0,IF(FluidmilkPccLb!$B66=0,0,IF(Fluidmilk!M66="NA","NA",IF(Fluidmilk!M66="*","*",Fluidmilk!M66/FluidmilkPccLb!$B66))))</f>
        <v>5.7683445003215894</v>
      </c>
      <c r="N66" s="46">
        <f>IF(Fluidmilk!N66=0,0,IF(FluidmilkPccLb!$B66=0,0,IF(Fluidmilk!N66="NA","NA",IF(Fluidmilk!N66="*","*",Fluidmilk!N66/FluidmilkPccLb!$B66))))</f>
        <v>10.518745853527603</v>
      </c>
      <c r="O66" s="46" t="str">
        <f>IF(Fluidmilk!O66=0,0,IF(FluidmilkPccLb!$B66=0,0,IF(Fluidmilk!O66="NA","NA",IF(Fluidmilk!O66="*","*",Fluidmilk!O66/FluidmilkPccLb!$B66))))</f>
        <v>NA</v>
      </c>
      <c r="P66" s="46">
        <f>IF(Fluidmilk!P66=0,0,IF(FluidmilkPccLb!$B66=0,0,IF(Fluidmilk!P66="NA","NA",IF(Fluidmilk!P66="*","*",Fluidmilk!P66/FluidmilkPccLb!$B66))))</f>
        <v>36.564922995892779</v>
      </c>
      <c r="Q66" s="46">
        <f>IF(Fluidmilk!Q66=0,0,IF(FluidmilkPccLb!$B66=0,0,IF(Fluidmilk!Q66="NA","NA",IF(Fluidmilk!Q66="*","*",Fluidmilk!Q66/FluidmilkPccLb!$B66))))</f>
        <v>0.25321968833720759</v>
      </c>
      <c r="R66" s="46" t="str">
        <f>IF(Fluidmilk!R66=0,0,IF(FluidmilkPccLb!$B66=0,0,IF(Fluidmilk!R66="NA","NA",IF(Fluidmilk!R66="*","*",Fluidmilk!R66/FluidmilkPccLb!$B66))))</f>
        <v>NA</v>
      </c>
      <c r="S66" s="46">
        <f>IF(Fluidmilk!S66=0,0,IF(FluidmilkPccLb!$B66=0,0,IF(Fluidmilk!S66="NA","NA",IF(Fluidmilk!S66="*","*",Fluidmilk!S66/FluidmilkPccLb!$B66))))</f>
        <v>0.25321968833720759</v>
      </c>
      <c r="T66" s="46">
        <f>IF(Fluidmilk!T66=0,0,IF(FluidmilkPccLb!$B66=0,0,IF(Fluidmilk!T66="NA","NA",IF(Fluidmilk!T66="*","*",Fluidmilk!T66/FluidmilkPccLb!$B66))))</f>
        <v>255.69617688914551</v>
      </c>
      <c r="U66" s="46">
        <f>IF(Fluidmilk!U66=0,0,IF(FluidmilkPccLb!$B66=0,0,IF(Fluidmilk!U66="NA","NA",IF(Fluidmilk!U66="*","*",Fluidmilk!U66/FluidmilkPccLb!$B66))))</f>
        <v>270.20566503086746</v>
      </c>
    </row>
    <row r="67" spans="1:237" ht="12" customHeight="1" x14ac:dyDescent="0.2">
      <c r="A67" s="45">
        <v>1968</v>
      </c>
      <c r="B67" s="65">
        <v>199.399</v>
      </c>
      <c r="C67" s="46">
        <f>IF(Fluidmilk!C67=0,0,IF(FluidmilkPccLb!$B67=0,0,IF(Fluidmilk!C67="NA","NA",IF(Fluidmilk!C67="*","*",Fluidmilk!C67/FluidmilkPccLb!$B67))))</f>
        <v>13.119423868725519</v>
      </c>
      <c r="D67" s="46">
        <f>IF(Fluidmilk!D67=0,0,IF(FluidmilkPccLb!$B67=0,0,IF(Fluidmilk!D67="NA","NA",IF(Fluidmilk!D67="*","*",Fluidmilk!D67/FluidmilkPccLb!$B67))))</f>
        <v>208.36614025145562</v>
      </c>
      <c r="E67" s="46">
        <f>IF(Fluidmilk!E67=0,0,IF(FluidmilkPccLb!$B67=0,0,IF(Fluidmilk!E67="NA","NA",IF(Fluidmilk!E67="*","*",Fluidmilk!E67/FluidmilkPccLb!$B67))))</f>
        <v>221.48556412018115</v>
      </c>
      <c r="F67" s="46">
        <f>IF(Fluidmilk!F67=0,0,IF(FluidmilkPccLb!$B67=0,0,IF(Fluidmilk!F67="NA","NA",IF(Fluidmilk!F67="*","*",Fluidmilk!F67/FluidmilkPccLb!$B67))))</f>
        <v>5.8074513914312504</v>
      </c>
      <c r="G67" s="46">
        <f>IF(Fluidmilk!G67=0,0,IF(FluidmilkPccLb!$B67=0,0,IF(Fluidmilk!G67="NA","NA",IF(Fluidmilk!G67="*","*",Fluidmilk!G67/FluidmilkPccLb!$B67))))</f>
        <v>227.2930155116124</v>
      </c>
      <c r="H67" s="46">
        <f>IF(Fluidmilk!H67=0,0,IF(FluidmilkPccLb!$B67=0,0,IF(Fluidmilk!H67="NA","NA",IF(Fluidmilk!H67="*","*",Fluidmilk!H67/FluidmilkPccLb!$B67))))</f>
        <v>20.626984087181981</v>
      </c>
      <c r="I67" s="46">
        <f>IF(Fluidmilk!I67=0,0,IF(FluidmilkPccLb!$B67=0,0,IF(Fluidmilk!I67="NA","NA",IF(Fluidmilk!I67="*","*",Fluidmilk!I67/FluidmilkPccLb!$B67))))</f>
        <v>1.5747320698699592</v>
      </c>
      <c r="J67" s="46">
        <f>IF(Fluidmilk!J67=0,0,IF(FluidmilkPccLb!$B67=0,0,IF(Fluidmilk!J67="NA","NA",IF(Fluidmilk!J67="*","*",Fluidmilk!J67/FluidmilkPccLb!$B67))))</f>
        <v>22.201716157051941</v>
      </c>
      <c r="K67" s="46">
        <f>IF(Fluidmilk!K67=0,0,IF(FluidmilkPccLb!$B67=0,0,IF(Fluidmilk!K67="NA","NA",IF(Fluidmilk!K67="*","*",Fluidmilk!K67/FluidmilkPccLb!$B67))))</f>
        <v>3.0090421717260369</v>
      </c>
      <c r="L67" s="46">
        <f>IF(Fluidmilk!L67=0,0,IF(FluidmilkPccLb!$B67=0,0,IF(Fluidmilk!L67="NA","NA",IF(Fluidmilk!L67="*","*",Fluidmilk!L67/FluidmilkPccLb!$B67))))</f>
        <v>25.210758328777978</v>
      </c>
      <c r="M67" s="46">
        <f>IF(Fluidmilk!M67=0,0,IF(FluidmilkPccLb!$B67=0,0,IF(Fluidmilk!M67="NA","NA",IF(Fluidmilk!M67="*","*",Fluidmilk!M67/FluidmilkPccLb!$B67))))</f>
        <v>5.7272102668518903</v>
      </c>
      <c r="N67" s="46">
        <f>IF(Fluidmilk!N67=0,0,IF(FluidmilkPccLb!$B67=0,0,IF(Fluidmilk!N67="NA","NA",IF(Fluidmilk!N67="*","*",Fluidmilk!N67/FluidmilkPccLb!$B67))))</f>
        <v>11.068260121665604</v>
      </c>
      <c r="O67" s="46" t="str">
        <f>IF(Fluidmilk!O67=0,0,IF(FluidmilkPccLb!$B67=0,0,IF(Fluidmilk!O67="NA","NA",IF(Fluidmilk!O67="*","*",Fluidmilk!O67/FluidmilkPccLb!$B67))))</f>
        <v>NA</v>
      </c>
      <c r="P67" s="46">
        <f>IF(Fluidmilk!P67=0,0,IF(FluidmilkPccLb!$B67=0,0,IF(Fluidmilk!P67="NA","NA",IF(Fluidmilk!P67="*","*",Fluidmilk!P67/FluidmilkPccLb!$B67))))</f>
        <v>42.006228717295471</v>
      </c>
      <c r="Q67" s="46">
        <f>IF(Fluidmilk!Q67=0,0,IF(FluidmilkPccLb!$B67=0,0,IF(Fluidmilk!Q67="NA","NA",IF(Fluidmilk!Q67="*","*",Fluidmilk!Q67/FluidmilkPccLb!$B67))))</f>
        <v>0.29087407660018355</v>
      </c>
      <c r="R67" s="46" t="str">
        <f>IF(Fluidmilk!R67=0,0,IF(FluidmilkPccLb!$B67=0,0,IF(Fluidmilk!R67="NA","NA",IF(Fluidmilk!R67="*","*",Fluidmilk!R67/FluidmilkPccLb!$B67))))</f>
        <v>NA</v>
      </c>
      <c r="S67" s="46">
        <f>IF(Fluidmilk!S67=0,0,IF(FluidmilkPccLb!$B67=0,0,IF(Fluidmilk!S67="NA","NA",IF(Fluidmilk!S67="*","*",Fluidmilk!S67/FluidmilkPccLb!$B67))))</f>
        <v>0.29087407660018355</v>
      </c>
      <c r="T67" s="46">
        <f>IF(Fluidmilk!T67=0,0,IF(FluidmilkPccLb!$B67=0,0,IF(Fluidmilk!T67="NA","NA",IF(Fluidmilk!T67="*","*",Fluidmilk!T67/FluidmilkPccLb!$B67))))</f>
        <v>256.47069443678254</v>
      </c>
      <c r="U67" s="46">
        <f>IF(Fluidmilk!U67=0,0,IF(FluidmilkPccLb!$B67=0,0,IF(Fluidmilk!U67="NA","NA",IF(Fluidmilk!U67="*","*",Fluidmilk!U67/FluidmilkPccLb!$B67))))</f>
        <v>269.59011830550804</v>
      </c>
    </row>
    <row r="68" spans="1:237" ht="12" customHeight="1" x14ac:dyDescent="0.2">
      <c r="A68" s="45">
        <v>1969</v>
      </c>
      <c r="B68" s="65">
        <v>201.38499999999999</v>
      </c>
      <c r="C68" s="46">
        <f>IF(Fluidmilk!C68=0,0,IF(FluidmilkPccLb!$B68=0,0,IF(Fluidmilk!C68="NA","NA",IF(Fluidmilk!C68="*","*",Fluidmilk!C68/FluidmilkPccLb!$B68))))</f>
        <v>11.902574670407429</v>
      </c>
      <c r="D68" s="46">
        <f>IF(Fluidmilk!D68=0,0,IF(FluidmilkPccLb!$B68=0,0,IF(Fluidmilk!D68="NA","NA",IF(Fluidmilk!D68="*","*",Fluidmilk!D68/FluidmilkPccLb!$B68))))</f>
        <v>202.68639670283289</v>
      </c>
      <c r="E68" s="46">
        <f>IF(Fluidmilk!E68=0,0,IF(FluidmilkPccLb!$B68=0,0,IF(Fluidmilk!E68="NA","NA",IF(Fluidmilk!E68="*","*",Fluidmilk!E68/FluidmilkPccLb!$B68))))</f>
        <v>214.58897137324033</v>
      </c>
      <c r="F68" s="46">
        <f>IF(Fluidmilk!F68=0,0,IF(FluidmilkPccLb!$B68=0,0,IF(Fluidmilk!F68="NA","NA",IF(Fluidmilk!F68="*","*",Fluidmilk!F68/FluidmilkPccLb!$B68))))</f>
        <v>5.5465898651836039</v>
      </c>
      <c r="G68" s="46">
        <f>IF(Fluidmilk!G68=0,0,IF(FluidmilkPccLb!$B68=0,0,IF(Fluidmilk!G68="NA","NA",IF(Fluidmilk!G68="*","*",Fluidmilk!G68/FluidmilkPccLb!$B68))))</f>
        <v>220.13556123842392</v>
      </c>
      <c r="H68" s="46">
        <f>IF(Fluidmilk!H68=0,0,IF(FluidmilkPccLb!$B68=0,0,IF(Fluidmilk!H68="NA","NA",IF(Fluidmilk!H68="*","*",Fluidmilk!H68/FluidmilkPccLb!$B68))))</f>
        <v>25.081311914988703</v>
      </c>
      <c r="I68" s="46">
        <f>IF(Fluidmilk!I68=0,0,IF(FluidmilkPccLb!$B68=0,0,IF(Fluidmilk!I68="NA","NA",IF(Fluidmilk!I68="*","*",Fluidmilk!I68/FluidmilkPccLb!$B68))))</f>
        <v>1.7131365295329841</v>
      </c>
      <c r="J68" s="46">
        <f>IF(Fluidmilk!J68=0,0,IF(FluidmilkPccLb!$B68=0,0,IF(Fluidmilk!J68="NA","NA",IF(Fluidmilk!J68="*","*",Fluidmilk!J68/FluidmilkPccLb!$B68))))</f>
        <v>26.794448444521688</v>
      </c>
      <c r="K68" s="46">
        <f>IF(Fluidmilk!K68=0,0,IF(FluidmilkPccLb!$B68=0,0,IF(Fluidmilk!K68="NA","NA",IF(Fluidmilk!K68="*","*",Fluidmilk!K68/FluidmilkPccLb!$B68))))</f>
        <v>3.1382674975792639</v>
      </c>
      <c r="L68" s="46">
        <f>IF(Fluidmilk!L68=0,0,IF(FluidmilkPccLb!$B68=0,0,IF(Fluidmilk!L68="NA","NA",IF(Fluidmilk!L68="*","*",Fluidmilk!L68/FluidmilkPccLb!$B68))))</f>
        <v>29.932715942100952</v>
      </c>
      <c r="M68" s="46">
        <f>IF(Fluidmilk!M68=0,0,IF(FluidmilkPccLb!$B68=0,0,IF(Fluidmilk!M68="NA","NA",IF(Fluidmilk!M68="*","*",Fluidmilk!M68/FluidmilkPccLb!$B68))))</f>
        <v>5.6955582590560372</v>
      </c>
      <c r="N68" s="46">
        <f>IF(Fluidmilk!N68=0,0,IF(FluidmilkPccLb!$B68=0,0,IF(Fluidmilk!N68="NA","NA",IF(Fluidmilk!N68="*","*",Fluidmilk!N68/FluidmilkPccLb!$B68))))</f>
        <v>11.520222459468183</v>
      </c>
      <c r="O68" s="46" t="str">
        <f>IF(Fluidmilk!O68=0,0,IF(FluidmilkPccLb!$B68=0,0,IF(Fluidmilk!O68="NA","NA",IF(Fluidmilk!O68="*","*",Fluidmilk!O68/FluidmilkPccLb!$B68))))</f>
        <v>NA</v>
      </c>
      <c r="P68" s="46">
        <f>IF(Fluidmilk!P68=0,0,IF(FluidmilkPccLb!$B68=0,0,IF(Fluidmilk!P68="NA","NA",IF(Fluidmilk!P68="*","*",Fluidmilk!P68/FluidmilkPccLb!$B68))))</f>
        <v>47.14849666062517</v>
      </c>
      <c r="Q68" s="46">
        <f>IF(Fluidmilk!Q68=0,0,IF(FluidmilkPccLb!$B68=0,0,IF(Fluidmilk!Q68="NA","NA",IF(Fluidmilk!Q68="*","*",Fluidmilk!Q68/FluidmilkPccLb!$B68))))</f>
        <v>0.28303994835762347</v>
      </c>
      <c r="R68" s="46" t="str">
        <f>IF(Fluidmilk!R68=0,0,IF(FluidmilkPccLb!$B68=0,0,IF(Fluidmilk!R68="NA","NA",IF(Fluidmilk!R68="*","*",Fluidmilk!R68/FluidmilkPccLb!$B68))))</f>
        <v>NA</v>
      </c>
      <c r="S68" s="46">
        <f>IF(Fluidmilk!S68=0,0,IF(FluidmilkPccLb!$B68=0,0,IF(Fluidmilk!S68="NA","NA",IF(Fluidmilk!S68="*","*",Fluidmilk!S68/FluidmilkPccLb!$B68))))</f>
        <v>0.28303994835762347</v>
      </c>
      <c r="T68" s="46">
        <f>IF(Fluidmilk!T68=0,0,IF(FluidmilkPccLb!$B68=0,0,IF(Fluidmilk!T68="NA","NA",IF(Fluidmilk!T68="*","*",Fluidmilk!T68/FluidmilkPccLb!$B68))))</f>
        <v>255.6645231769993</v>
      </c>
      <c r="U68" s="46">
        <f>IF(Fluidmilk!U68=0,0,IF(FluidmilkPccLb!$B68=0,0,IF(Fluidmilk!U68="NA","NA",IF(Fluidmilk!U68="*","*",Fluidmilk!U68/FluidmilkPccLb!$B68))))</f>
        <v>267.56709784740673</v>
      </c>
    </row>
    <row r="69" spans="1:237" ht="12" customHeight="1" x14ac:dyDescent="0.2">
      <c r="A69" s="45">
        <v>1970</v>
      </c>
      <c r="B69" s="65">
        <v>203.98399999999998</v>
      </c>
      <c r="C69" s="46">
        <f>IF(Fluidmilk!C69=0,0,IF(FluidmilkPccLb!$B69=0,0,IF(Fluidmilk!C69="NA","NA",IF(Fluidmilk!C69="*","*",Fluidmilk!C69/FluidmilkPccLb!$B69))))</f>
        <v>10.76555023923445</v>
      </c>
      <c r="D69" s="46">
        <f>IF(Fluidmilk!D69=0,0,IF(FluidmilkPccLb!$B69=0,0,IF(Fluidmilk!D69="NA","NA",IF(Fluidmilk!D69="*","*",Fluidmilk!D69/FluidmilkPccLb!$B69))))</f>
        <v>202.77570789865874</v>
      </c>
      <c r="E69" s="46">
        <f>IF(Fluidmilk!E69=0,0,IF(FluidmilkPccLb!$B69=0,0,IF(Fluidmilk!E69="NA","NA",IF(Fluidmilk!E69="*","*",Fluidmilk!E69/FluidmilkPccLb!$B69))))</f>
        <v>213.54125813789318</v>
      </c>
      <c r="F69" s="46">
        <f>IF(Fluidmilk!F69=0,0,IF(FluidmilkPccLb!$B69=0,0,IF(Fluidmilk!F69="NA","NA",IF(Fluidmilk!F69="*","*",Fluidmilk!F69/FluidmilkPccLb!$B69))))</f>
        <v>5.6082830025884389</v>
      </c>
      <c r="G69" s="46">
        <f>IF(Fluidmilk!G69=0,0,IF(FluidmilkPccLb!$B69=0,0,IF(Fluidmilk!G69="NA","NA",IF(Fluidmilk!G69="*","*",Fluidmilk!G69/FluidmilkPccLb!$B69))))</f>
        <v>219.14954114048163</v>
      </c>
      <c r="H69" s="46">
        <f>IF(Fluidmilk!H69=0,0,IF(FluidmilkPccLb!$B69=0,0,IF(Fluidmilk!H69="NA","NA",IF(Fluidmilk!H69="*","*",Fluidmilk!H69/FluidmilkPccLb!$B69))))</f>
        <v>27.997293905404348</v>
      </c>
      <c r="I69" s="46">
        <f>IF(Fluidmilk!I69=0,0,IF(FluidmilkPccLb!$B69=0,0,IF(Fluidmilk!I69="NA","NA",IF(Fluidmilk!I69="*","*",Fluidmilk!I69/FluidmilkPccLb!$B69))))</f>
        <v>1.8187700996156564</v>
      </c>
      <c r="J69" s="46">
        <f>IF(Fluidmilk!J69=0,0,IF(FluidmilkPccLb!$B69=0,0,IF(Fluidmilk!J69="NA","NA",IF(Fluidmilk!J69="*","*",Fluidmilk!J69/FluidmilkPccLb!$B69))))</f>
        <v>29.816064005020003</v>
      </c>
      <c r="K69" s="46">
        <f>IF(Fluidmilk!K69=0,0,IF(FluidmilkPccLb!$B69=0,0,IF(Fluidmilk!K69="NA","NA",IF(Fluidmilk!K69="*","*",Fluidmilk!K69/FluidmilkPccLb!$B69))))</f>
        <v>2.9953329672915525</v>
      </c>
      <c r="L69" s="46">
        <f>IF(Fluidmilk!L69=0,0,IF(FluidmilkPccLb!$B69=0,0,IF(Fluidmilk!L69="NA","NA",IF(Fluidmilk!L69="*","*",Fluidmilk!L69/FluidmilkPccLb!$B69))))</f>
        <v>32.811396972311556</v>
      </c>
      <c r="M69" s="46">
        <f>IF(Fluidmilk!M69=0,0,IF(FluidmilkPccLb!$B69=0,0,IF(Fluidmilk!M69="NA","NA",IF(Fluidmilk!M69="*","*",Fluidmilk!M69/FluidmilkPccLb!$B69))))</f>
        <v>5.5396501686406783</v>
      </c>
      <c r="N69" s="46">
        <f>IF(Fluidmilk!N69=0,0,IF(FluidmilkPccLb!$B69=0,0,IF(Fluidmilk!N69="NA","NA",IF(Fluidmilk!N69="*","*",Fluidmilk!N69/FluidmilkPccLb!$B69))))</f>
        <v>11.60875362773551</v>
      </c>
      <c r="O69" s="46" t="str">
        <f>IF(Fluidmilk!O69=0,0,IF(FluidmilkPccLb!$B69=0,0,IF(Fluidmilk!O69="NA","NA",IF(Fluidmilk!O69="*","*",Fluidmilk!O69/FluidmilkPccLb!$B69))))</f>
        <v>NA</v>
      </c>
      <c r="P69" s="46">
        <f>IF(Fluidmilk!P69=0,0,IF(FluidmilkPccLb!$B69=0,0,IF(Fluidmilk!P69="NA","NA",IF(Fluidmilk!P69="*","*",Fluidmilk!P69/FluidmilkPccLb!$B69))))</f>
        <v>49.959800768687742</v>
      </c>
      <c r="Q69" s="46">
        <f>IF(Fluidmilk!Q69=0,0,IF(FluidmilkPccLb!$B69=0,0,IF(Fluidmilk!Q69="NA","NA",IF(Fluidmilk!Q69="*","*",Fluidmilk!Q69/FluidmilkPccLb!$B69))))</f>
        <v>0.29904306220095694</v>
      </c>
      <c r="R69" s="46" t="str">
        <f>IF(Fluidmilk!R69=0,0,IF(FluidmilkPccLb!$B69=0,0,IF(Fluidmilk!R69="NA","NA",IF(Fluidmilk!R69="*","*",Fluidmilk!R69/FluidmilkPccLb!$B69))))</f>
        <v>NA</v>
      </c>
      <c r="S69" s="46">
        <f>IF(Fluidmilk!S69=0,0,IF(FluidmilkPccLb!$B69=0,0,IF(Fluidmilk!S69="NA","NA",IF(Fluidmilk!S69="*","*",Fluidmilk!S69/FluidmilkPccLb!$B69))))</f>
        <v>0.29904306220095694</v>
      </c>
      <c r="T69" s="46">
        <f>IF(Fluidmilk!T69=0,0,IF(FluidmilkPccLb!$B69=0,0,IF(Fluidmilk!T69="NA","NA",IF(Fluidmilk!T69="*","*",Fluidmilk!T69/FluidmilkPccLb!$B69))))</f>
        <v>258.6428347321359</v>
      </c>
      <c r="U69" s="46">
        <f>IF(Fluidmilk!U69=0,0,IF(FluidmilkPccLb!$B69=0,0,IF(Fluidmilk!U69="NA","NA",IF(Fluidmilk!U69="*","*",Fluidmilk!U69/FluidmilkPccLb!$B69))))</f>
        <v>269.40838497137031</v>
      </c>
      <c r="V69" s="31"/>
      <c r="W69" s="31"/>
      <c r="X69" s="31"/>
      <c r="Y69" s="31"/>
      <c r="Z69" s="31"/>
      <c r="AA69" s="31"/>
      <c r="AB69" s="31"/>
      <c r="AC69" s="31"/>
      <c r="AD69" s="31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6">
        <v>206.827</v>
      </c>
      <c r="C70" s="48">
        <f>IF(Fluidmilk!C70=0,0,IF(FluidmilkPccLb!$B70=0,0,IF(Fluidmilk!C70="NA","NA",IF(Fluidmilk!C70="*","*",Fluidmilk!C70/FluidmilkPccLb!$B70))))</f>
        <v>10.235607536733598</v>
      </c>
      <c r="D70" s="48">
        <f>IF(Fluidmilk!D70=0,0,IF(FluidmilkPccLb!$B70=0,0,IF(Fluidmilk!D70="NA","NA",IF(Fluidmilk!D70="*","*",Fluidmilk!D70/FluidmilkPccLb!$B70))))</f>
        <v>198.43637436118109</v>
      </c>
      <c r="E70" s="48">
        <f>IF(Fluidmilk!E70=0,0,IF(FluidmilkPccLb!$B70=0,0,IF(Fluidmilk!E70="NA","NA",IF(Fluidmilk!E70="*","*",Fluidmilk!E70/FluidmilkPccLb!$B70))))</f>
        <v>208.67198189791469</v>
      </c>
      <c r="F70" s="48">
        <f>IF(Fluidmilk!F70=0,0,IF(FluidmilkPccLb!$B70=0,0,IF(Fluidmilk!F70="NA","NA",IF(Fluidmilk!F70="*","*",Fluidmilk!F70/FluidmilkPccLb!$B70))))</f>
        <v>6.2225918279528303</v>
      </c>
      <c r="G70" s="48">
        <f>IF(Fluidmilk!G70=0,0,IF(FluidmilkPccLb!$B70=0,0,IF(Fluidmilk!G70="NA","NA",IF(Fluidmilk!G70="*","*",Fluidmilk!G70/FluidmilkPccLb!$B70))))</f>
        <v>214.8945737258675</v>
      </c>
      <c r="H70" s="48">
        <f>IF(Fluidmilk!H70=0,0,IF(FluidmilkPccLb!$B70=0,0,IF(Fluidmilk!H70="NA","NA",IF(Fluidmilk!H70="*","*",Fluidmilk!H70/FluidmilkPccLb!$B70))))</f>
        <v>30.948570544464697</v>
      </c>
      <c r="I70" s="48">
        <f>IF(Fluidmilk!I70=0,0,IF(FluidmilkPccLb!$B70=0,0,IF(Fluidmilk!I70="NA","NA",IF(Fluidmilk!I70="*","*",Fluidmilk!I70/FluidmilkPccLb!$B70))))</f>
        <v>3.0025093435576595</v>
      </c>
      <c r="J70" s="48">
        <f>IF(Fluidmilk!J70=0,0,IF(FluidmilkPccLb!$B70=0,0,IF(Fluidmilk!J70="NA","NA",IF(Fluidmilk!J70="*","*",Fluidmilk!J70/FluidmilkPccLb!$B70))))</f>
        <v>33.951079888022356</v>
      </c>
      <c r="K70" s="48">
        <f>IF(Fluidmilk!K70=0,0,IF(FluidmilkPccLb!$B70=0,0,IF(Fluidmilk!K70="NA","NA",IF(Fluidmilk!K70="*","*",Fluidmilk!K70/FluidmilkPccLb!$B70))))</f>
        <v>2.6012077726795826</v>
      </c>
      <c r="L70" s="48">
        <f>IF(Fluidmilk!L70=0,0,IF(FluidmilkPccLb!$B70=0,0,IF(Fluidmilk!L70="NA","NA",IF(Fluidmilk!L70="*","*",Fluidmilk!L70/FluidmilkPccLb!$B70))))</f>
        <v>36.552287660701943</v>
      </c>
      <c r="M70" s="48">
        <f>IF(Fluidmilk!M70=0,0,IF(FluidmilkPccLb!$B70=0,0,IF(Fluidmilk!M70="NA","NA",IF(Fluidmilk!M70="*","*",Fluidmilk!M70/FluidmilkPccLb!$B70))))</f>
        <v>5.5747073641255733</v>
      </c>
      <c r="N70" s="48">
        <f>IF(Fluidmilk!N70=0,0,IF(FluidmilkPccLb!$B70=0,0,IF(Fluidmilk!N70="NA","NA",IF(Fluidmilk!N70="*","*",Fluidmilk!N70/FluidmilkPccLb!$B70))))</f>
        <v>12.338814564829544</v>
      </c>
      <c r="O70" s="48" t="str">
        <f>IF(Fluidmilk!O70=0,0,IF(FluidmilkPccLb!$B70=0,0,IF(Fluidmilk!O70="NA","NA",IF(Fluidmilk!O70="*","*",Fluidmilk!O70/FluidmilkPccLb!$B70))))</f>
        <v>NA</v>
      </c>
      <c r="P70" s="48">
        <f>IF(Fluidmilk!P70=0,0,IF(FluidmilkPccLb!$B70=0,0,IF(Fluidmilk!P70="NA","NA",IF(Fluidmilk!P70="*","*",Fluidmilk!P70/FluidmilkPccLb!$B70))))</f>
        <v>54.465809589657056</v>
      </c>
      <c r="Q70" s="48">
        <f>IF(Fluidmilk!Q70=0,0,IF(FluidmilkPccLb!$B70=0,0,IF(Fluidmilk!Q70="NA","NA",IF(Fluidmilk!Q70="*","*",Fluidmilk!Q70/FluidmilkPccLb!$B70))))</f>
        <v>0.35778694271057454</v>
      </c>
      <c r="R70" s="48" t="str">
        <f>IF(Fluidmilk!R70=0,0,IF(FluidmilkPccLb!$B70=0,0,IF(Fluidmilk!R70="NA","NA",IF(Fluidmilk!R70="*","*",Fluidmilk!R70/FluidmilkPccLb!$B70))))</f>
        <v>NA</v>
      </c>
      <c r="S70" s="48">
        <f>IF(Fluidmilk!S70=0,0,IF(FluidmilkPccLb!$B70=0,0,IF(Fluidmilk!S70="NA","NA",IF(Fluidmilk!S70="*","*",Fluidmilk!S70/FluidmilkPccLb!$B70))))</f>
        <v>0.35778694271057454</v>
      </c>
      <c r="T70" s="48">
        <f>IF(Fluidmilk!T70=0,0,IF(FluidmilkPccLb!$B70=0,0,IF(Fluidmilk!T70="NA","NA",IF(Fluidmilk!T70="*","*",Fluidmilk!T70/FluidmilkPccLb!$B70))))</f>
        <v>259.48256272150155</v>
      </c>
      <c r="U70" s="48">
        <f>IF(Fluidmilk!U70=0,0,IF(FluidmilkPccLb!$B70=0,0,IF(Fluidmilk!U70="NA","NA",IF(Fluidmilk!U70="*","*",Fluidmilk!U70/FluidmilkPccLb!$B70))))</f>
        <v>269.71817025823515</v>
      </c>
      <c r="V70" s="31"/>
      <c r="W70" s="31"/>
      <c r="X70" s="31"/>
      <c r="Y70" s="31"/>
      <c r="Z70" s="31"/>
      <c r="AA70" s="31"/>
      <c r="AB70" s="31"/>
      <c r="AC70" s="31"/>
      <c r="AD70" s="31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6">
        <v>209.28399999999999</v>
      </c>
      <c r="C71" s="48">
        <f>IF(Fluidmilk!C71=0,0,IF(FluidmilkPccLb!$B71=0,0,IF(Fluidmilk!C71="NA","NA",IF(Fluidmilk!C71="*","*",Fluidmilk!C71/FluidmilkPccLb!$B71))))</f>
        <v>9.1454674031459646</v>
      </c>
      <c r="D71" s="48">
        <f>IF(Fluidmilk!D71=0,0,IF(FluidmilkPccLb!$B71=0,0,IF(Fluidmilk!D71="NA","NA",IF(Fluidmilk!D71="*","*",Fluidmilk!D71/FluidmilkPccLb!$B71))))</f>
        <v>191.26641310372509</v>
      </c>
      <c r="E71" s="48">
        <f>IF(Fluidmilk!E71=0,0,IF(FluidmilkPccLb!$B71=0,0,IF(Fluidmilk!E71="NA","NA",IF(Fluidmilk!E71="*","*",Fluidmilk!E71/FluidmilkPccLb!$B71))))</f>
        <v>200.41188050687106</v>
      </c>
      <c r="F71" s="48">
        <f>IF(Fluidmilk!F71=0,0,IF(FluidmilkPccLb!$B71=0,0,IF(Fluidmilk!F71="NA","NA",IF(Fluidmilk!F71="*","*",Fluidmilk!F71/FluidmilkPccLb!$B71))))</f>
        <v>7.0908430649261289</v>
      </c>
      <c r="G71" s="48">
        <f>IF(Fluidmilk!G71=0,0,IF(FluidmilkPccLb!$B71=0,0,IF(Fluidmilk!G71="NA","NA",IF(Fluidmilk!G71="*","*",Fluidmilk!G71/FluidmilkPccLb!$B71))))</f>
        <v>207.50272357179719</v>
      </c>
      <c r="H71" s="48">
        <f>IF(Fluidmilk!H71=0,0,IF(FluidmilkPccLb!$B71=0,0,IF(Fluidmilk!H71="NA","NA",IF(Fluidmilk!H71="*","*",Fluidmilk!H71/FluidmilkPccLb!$B71))))</f>
        <v>34.56547084344718</v>
      </c>
      <c r="I71" s="48">
        <f>IF(Fluidmilk!I71=0,0,IF(FluidmilkPccLb!$B71=0,0,IF(Fluidmilk!I71="NA","NA",IF(Fluidmilk!I71="*","*",Fluidmilk!I71/FluidmilkPccLb!$B71))))</f>
        <v>4.6491848397393021</v>
      </c>
      <c r="J71" s="48">
        <f>IF(Fluidmilk!J71=0,0,IF(FluidmilkPccLb!$B71=0,0,IF(Fluidmilk!J71="NA","NA",IF(Fluidmilk!J71="*","*",Fluidmilk!J71/FluidmilkPccLb!$B71))))</f>
        <v>39.214655683186486</v>
      </c>
      <c r="K71" s="48">
        <f>IF(Fluidmilk!K71=0,0,IF(FluidmilkPccLb!$B71=0,0,IF(Fluidmilk!K71="NA","NA",IF(Fluidmilk!K71="*","*",Fluidmilk!K71/FluidmilkPccLb!$B71))))</f>
        <v>2.546778540165517</v>
      </c>
      <c r="L71" s="48">
        <f>IF(Fluidmilk!L71=0,0,IF(FluidmilkPccLb!$B71=0,0,IF(Fluidmilk!L71="NA","NA",IF(Fluidmilk!L71="*","*",Fluidmilk!L71/FluidmilkPccLb!$B71))))</f>
        <v>41.761434223352005</v>
      </c>
      <c r="M71" s="48">
        <f>IF(Fluidmilk!M71=0,0,IF(FluidmilkPccLb!$B71=0,0,IF(Fluidmilk!M71="NA","NA",IF(Fluidmilk!M71="*","*",Fluidmilk!M71/FluidmilkPccLb!$B71))))</f>
        <v>5.4041398291317062</v>
      </c>
      <c r="N71" s="48">
        <f>IF(Fluidmilk!N71=0,0,IF(FluidmilkPccLb!$B71=0,0,IF(Fluidmilk!N71="NA","NA",IF(Fluidmilk!N71="*","*",Fluidmilk!N71/FluidmilkPccLb!$B71))))</f>
        <v>12.418531755891516</v>
      </c>
      <c r="O71" s="48" t="str">
        <f>IF(Fluidmilk!O71=0,0,IF(FluidmilkPccLb!$B71=0,0,IF(Fluidmilk!O71="NA","NA",IF(Fluidmilk!O71="*","*",Fluidmilk!O71/FluidmilkPccLb!$B71))))</f>
        <v>NA</v>
      </c>
      <c r="P71" s="48">
        <f>IF(Fluidmilk!P71=0,0,IF(FluidmilkPccLb!$B71=0,0,IF(Fluidmilk!P71="NA","NA",IF(Fluidmilk!P71="*","*",Fluidmilk!P71/FluidmilkPccLb!$B71))))</f>
        <v>59.584105808375227</v>
      </c>
      <c r="Q71" s="48">
        <f>IF(Fluidmilk!Q71=0,0,IF(FluidmilkPccLb!$B71=0,0,IF(Fluidmilk!Q71="NA","NA",IF(Fluidmilk!Q71="*","*",Fluidmilk!Q71/FluidmilkPccLb!$B71))))</f>
        <v>0.49215420194568149</v>
      </c>
      <c r="R71" s="48" t="str">
        <f>IF(Fluidmilk!R71=0,0,IF(FluidmilkPccLb!$B71=0,0,IF(Fluidmilk!R71="NA","NA",IF(Fluidmilk!R71="*","*",Fluidmilk!R71/FluidmilkPccLb!$B71))))</f>
        <v>NA</v>
      </c>
      <c r="S71" s="48">
        <f>IF(Fluidmilk!S71=0,0,IF(FluidmilkPccLb!$B71=0,0,IF(Fluidmilk!S71="NA","NA",IF(Fluidmilk!S71="*","*",Fluidmilk!S71/FluidmilkPccLb!$B71))))</f>
        <v>0.49215420194568149</v>
      </c>
      <c r="T71" s="48">
        <f>IF(Fluidmilk!T71=0,0,IF(FluidmilkPccLb!$B71=0,0,IF(Fluidmilk!T71="NA","NA",IF(Fluidmilk!T71="*","*",Fluidmilk!T71/FluidmilkPccLb!$B71))))</f>
        <v>258.43351617897213</v>
      </c>
      <c r="U71" s="48">
        <f>IF(Fluidmilk!U71=0,0,IF(FluidmilkPccLb!$B71=0,0,IF(Fluidmilk!U71="NA","NA",IF(Fluidmilk!U71="*","*",Fluidmilk!U71/FluidmilkPccLb!$B71))))</f>
        <v>267.5789835821181</v>
      </c>
      <c r="V71" s="31"/>
      <c r="W71" s="31"/>
      <c r="X71" s="31"/>
      <c r="Y71" s="31"/>
      <c r="Z71" s="31"/>
      <c r="AA71" s="31"/>
      <c r="AB71" s="31"/>
      <c r="AC71" s="31"/>
      <c r="AD71" s="31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6">
        <v>211.357</v>
      </c>
      <c r="C72" s="48">
        <f>IF(Fluidmilk!C72=0,0,IF(FluidmilkPccLb!$B72=0,0,IF(Fluidmilk!C72="NA","NA",IF(Fluidmilk!C72="*","*",Fluidmilk!C72/FluidmilkPccLb!$B72))))</f>
        <v>8.3555311629139322</v>
      </c>
      <c r="D72" s="48">
        <f>IF(Fluidmilk!D72=0,0,IF(FluidmilkPccLb!$B72=0,0,IF(Fluidmilk!D72="NA","NA",IF(Fluidmilk!D72="*","*",Fluidmilk!D72/FluidmilkPccLb!$B72))))</f>
        <v>182.02851100271104</v>
      </c>
      <c r="E72" s="48">
        <f>IF(Fluidmilk!E72=0,0,IF(FluidmilkPccLb!$B72=0,0,IF(Fluidmilk!E72="NA","NA",IF(Fluidmilk!E72="*","*",Fluidmilk!E72/FluidmilkPccLb!$B72))))</f>
        <v>190.38404216562498</v>
      </c>
      <c r="F72" s="48">
        <f>IF(Fluidmilk!F72=0,0,IF(FluidmilkPccLb!$B72=0,0,IF(Fluidmilk!F72="NA","NA",IF(Fluidmilk!F72="*","*",Fluidmilk!F72/FluidmilkPccLb!$B72))))</f>
        <v>7.3288322601096727</v>
      </c>
      <c r="G72" s="48">
        <f>IF(Fluidmilk!G72=0,0,IF(FluidmilkPccLb!$B72=0,0,IF(Fluidmilk!G72="NA","NA",IF(Fluidmilk!G72="*","*",Fluidmilk!G72/FluidmilkPccLb!$B72))))</f>
        <v>197.71287442573467</v>
      </c>
      <c r="H72" s="48">
        <f>IF(Fluidmilk!H72=0,0,IF(FluidmilkPccLb!$B72=0,0,IF(Fluidmilk!H72="NA","NA",IF(Fluidmilk!H72="*","*",Fluidmilk!H72/FluidmilkPccLb!$B72))))</f>
        <v>39.09499093950047</v>
      </c>
      <c r="I72" s="48">
        <f>IF(Fluidmilk!I72=0,0,IF(FluidmilkPccLb!$B72=0,0,IF(Fluidmilk!I72="NA","NA",IF(Fluidmilk!I72="*","*",Fluidmilk!I72/FluidmilkPccLb!$B72))))</f>
        <v>3.9601243393878605</v>
      </c>
      <c r="J72" s="48">
        <f>IF(Fluidmilk!J72=0,0,IF(FluidmilkPccLb!$B72=0,0,IF(Fluidmilk!J72="NA","NA",IF(Fluidmilk!J72="*","*",Fluidmilk!J72/FluidmilkPccLb!$B72))))</f>
        <v>43.05511527888833</v>
      </c>
      <c r="K72" s="48">
        <f>IF(Fluidmilk!K72=0,0,IF(FluidmilkPccLb!$B72=0,0,IF(Fluidmilk!K72="NA","NA",IF(Fluidmilk!K72="*","*",Fluidmilk!K72/FluidmilkPccLb!$B72))))</f>
        <v>2.7015902004665091</v>
      </c>
      <c r="L72" s="48">
        <f>IF(Fluidmilk!L72=0,0,IF(FluidmilkPccLb!$B72=0,0,IF(Fluidmilk!L72="NA","NA",IF(Fluidmilk!L72="*","*",Fluidmilk!L72/FluidmilkPccLb!$B72))))</f>
        <v>45.756705479354835</v>
      </c>
      <c r="M72" s="48">
        <f>IF(Fluidmilk!M72=0,0,IF(FluidmilkPccLb!$B72=0,0,IF(Fluidmilk!M72="NA","NA",IF(Fluidmilk!M72="*","*",Fluidmilk!M72/FluidmilkPccLb!$B72))))</f>
        <v>5.0388678870347325</v>
      </c>
      <c r="N72" s="48">
        <f>IF(Fluidmilk!N72=0,0,IF(FluidmilkPccLb!$B72=0,0,IF(Fluidmilk!N72="NA","NA",IF(Fluidmilk!N72="*","*",Fluidmilk!N72/FluidmilkPccLb!$B72))))</f>
        <v>13.820218871388221</v>
      </c>
      <c r="O72" s="48" t="str">
        <f>IF(Fluidmilk!O72=0,0,IF(FluidmilkPccLb!$B72=0,0,IF(Fluidmilk!O72="NA","NA",IF(Fluidmilk!O72="*","*",Fluidmilk!O72/FluidmilkPccLb!$B72))))</f>
        <v>NA</v>
      </c>
      <c r="P72" s="48">
        <f>IF(Fluidmilk!P72=0,0,IF(FluidmilkPccLb!$B72=0,0,IF(Fluidmilk!P72="NA","NA",IF(Fluidmilk!P72="*","*",Fluidmilk!P72/FluidmilkPccLb!$B72))))</f>
        <v>64.615792237777782</v>
      </c>
      <c r="Q72" s="48">
        <f>IF(Fluidmilk!Q72=0,0,IF(FluidmilkPccLb!$B72=0,0,IF(Fluidmilk!Q72="NA","NA",IF(Fluidmilk!Q72="*","*",Fluidmilk!Q72/FluidmilkPccLb!$B72))))</f>
        <v>0.378506507946271</v>
      </c>
      <c r="R72" s="48" t="str">
        <f>IF(Fluidmilk!R72=0,0,IF(FluidmilkPccLb!$B72=0,0,IF(Fluidmilk!R72="NA","NA",IF(Fluidmilk!R72="*","*",Fluidmilk!R72/FluidmilkPccLb!$B72))))</f>
        <v>NA</v>
      </c>
      <c r="S72" s="48">
        <f>IF(Fluidmilk!S72=0,0,IF(FluidmilkPccLb!$B72=0,0,IF(Fluidmilk!S72="NA","NA",IF(Fluidmilk!S72="*","*",Fluidmilk!S72/FluidmilkPccLb!$B72))))</f>
        <v>0.378506507946271</v>
      </c>
      <c r="T72" s="48">
        <f>IF(Fluidmilk!T72=0,0,IF(FluidmilkPccLb!$B72=0,0,IF(Fluidmilk!T72="NA","NA",IF(Fluidmilk!T72="*","*",Fluidmilk!T72/FluidmilkPccLb!$B72))))</f>
        <v>254.35164200854479</v>
      </c>
      <c r="U72" s="48">
        <f>IF(Fluidmilk!U72=0,0,IF(FluidmilkPccLb!$B72=0,0,IF(Fluidmilk!U72="NA","NA",IF(Fluidmilk!U72="*","*",Fluidmilk!U72/FluidmilkPccLb!$B72))))</f>
        <v>262.70717317145869</v>
      </c>
      <c r="V72" s="31"/>
      <c r="W72" s="31"/>
      <c r="X72" s="31"/>
      <c r="Y72" s="31"/>
      <c r="Z72" s="31"/>
      <c r="AA72" s="31"/>
      <c r="AB72" s="31"/>
      <c r="AC72" s="31"/>
      <c r="AD72" s="31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6">
        <v>213.34199999999998</v>
      </c>
      <c r="C73" s="48">
        <f>IF(Fluidmilk!C73=0,0,IF(FluidmilkPccLb!$B73=0,0,IF(Fluidmilk!C73="NA","NA",IF(Fluidmilk!C73="*","*",Fluidmilk!C73/FluidmilkPccLb!$B73))))</f>
        <v>7.7012496367335084</v>
      </c>
      <c r="D73" s="48">
        <f>IF(Fluidmilk!D73=0,0,IF(FluidmilkPccLb!$B73=0,0,IF(Fluidmilk!D73="NA","NA",IF(Fluidmilk!D73="*","*",Fluidmilk!D73/FluidmilkPccLb!$B73))))</f>
        <v>172.32424932737109</v>
      </c>
      <c r="E73" s="48">
        <f>IF(Fluidmilk!E73=0,0,IF(FluidmilkPccLb!$B73=0,0,IF(Fluidmilk!E73="NA","NA",IF(Fluidmilk!E73="*","*",Fluidmilk!E73/FluidmilkPccLb!$B73))))</f>
        <v>180.0254989641046</v>
      </c>
      <c r="F73" s="48">
        <f>IF(Fluidmilk!F73=0,0,IF(FluidmilkPccLb!$B73=0,0,IF(Fluidmilk!F73="NA","NA",IF(Fluidmilk!F73="*","*",Fluidmilk!F73/FluidmilkPccLb!$B73))))</f>
        <v>6.7497257923896843</v>
      </c>
      <c r="G73" s="48">
        <f>IF(Fluidmilk!G73=0,0,IF(FluidmilkPccLb!$B73=0,0,IF(Fluidmilk!G73="NA","NA",IF(Fluidmilk!G73="*","*",Fluidmilk!G73/FluidmilkPccLb!$B73))))</f>
        <v>186.77522475649428</v>
      </c>
      <c r="H73" s="48">
        <f>IF(Fluidmilk!H73=0,0,IF(FluidmilkPccLb!$B73=0,0,IF(Fluidmilk!H73="NA","NA",IF(Fluidmilk!H73="*","*",Fluidmilk!H73/FluidmilkPccLb!$B73))))</f>
        <v>38.150012655735864</v>
      </c>
      <c r="I73" s="48">
        <f>IF(Fluidmilk!I73=0,0,IF(FluidmilkPccLb!$B73=0,0,IF(Fluidmilk!I73="NA","NA",IF(Fluidmilk!I73="*","*",Fluidmilk!I73/FluidmilkPccLb!$B73))))</f>
        <v>7.6121907547505892</v>
      </c>
      <c r="J73" s="48">
        <f>IF(Fluidmilk!J73=0,0,IF(FluidmilkPccLb!$B73=0,0,IF(Fluidmilk!J73="NA","NA",IF(Fluidmilk!J73="*","*",Fluidmilk!J73/FluidmilkPccLb!$B73))))</f>
        <v>45.76220341048645</v>
      </c>
      <c r="K73" s="48">
        <f>IF(Fluidmilk!K73=0,0,IF(FluidmilkPccLb!$B73=0,0,IF(Fluidmilk!K73="NA","NA",IF(Fluidmilk!K73="*","*",Fluidmilk!K73/FluidmilkPccLb!$B73))))</f>
        <v>2.6295806732851479</v>
      </c>
      <c r="L73" s="48">
        <f>IF(Fluidmilk!L73=0,0,IF(FluidmilkPccLb!$B73=0,0,IF(Fluidmilk!L73="NA","NA",IF(Fluidmilk!L73="*","*",Fluidmilk!L73/FluidmilkPccLb!$B73))))</f>
        <v>48.391784083771597</v>
      </c>
      <c r="M73" s="48">
        <f>IF(Fluidmilk!M73=0,0,IF(FluidmilkPccLb!$B73=0,0,IF(Fluidmilk!M73="NA","NA",IF(Fluidmilk!M73="*","*",Fluidmilk!M73/FluidmilkPccLb!$B73))))</f>
        <v>4.6310618631118112</v>
      </c>
      <c r="N73" s="48">
        <f>IF(Fluidmilk!N73=0,0,IF(FluidmilkPccLb!$B73=0,0,IF(Fluidmilk!N73="NA","NA",IF(Fluidmilk!N73="*","*",Fluidmilk!N73/FluidmilkPccLb!$B73))))</f>
        <v>13.869749041445193</v>
      </c>
      <c r="O73" s="48" t="str">
        <f>IF(Fluidmilk!O73=0,0,IF(FluidmilkPccLb!$B73=0,0,IF(Fluidmilk!O73="NA","NA",IF(Fluidmilk!O73="*","*",Fluidmilk!O73/FluidmilkPccLb!$B73))))</f>
        <v>NA</v>
      </c>
      <c r="P73" s="48">
        <f>IF(Fluidmilk!P73=0,0,IF(FluidmilkPccLb!$B73=0,0,IF(Fluidmilk!P73="NA","NA",IF(Fluidmilk!P73="*","*",Fluidmilk!P73/FluidmilkPccLb!$B73))))</f>
        <v>66.892594988328611</v>
      </c>
      <c r="Q73" s="48">
        <f>IF(Fluidmilk!Q73=0,0,IF(FluidmilkPccLb!$B73=0,0,IF(Fluidmilk!Q73="NA","NA",IF(Fluidmilk!Q73="*","*",Fluidmilk!Q73/FluidmilkPccLb!$B73))))</f>
        <v>0.37967207582191975</v>
      </c>
      <c r="R73" s="48" t="str">
        <f>IF(Fluidmilk!R73=0,0,IF(FluidmilkPccLb!$B73=0,0,IF(Fluidmilk!R73="NA","NA",IF(Fluidmilk!R73="*","*",Fluidmilk!R73/FluidmilkPccLb!$B73))))</f>
        <v>NA</v>
      </c>
      <c r="S73" s="48">
        <f>IF(Fluidmilk!S73=0,0,IF(FluidmilkPccLb!$B73=0,0,IF(Fluidmilk!S73="NA","NA",IF(Fluidmilk!S73="*","*",Fluidmilk!S73/FluidmilkPccLb!$B73))))</f>
        <v>0.37967207582191975</v>
      </c>
      <c r="T73" s="48">
        <f>IF(Fluidmilk!T73=0,0,IF(FluidmilkPccLb!$B73=0,0,IF(Fluidmilk!T73="NA","NA",IF(Fluidmilk!T73="*","*",Fluidmilk!T73/FluidmilkPccLb!$B73))))</f>
        <v>246.3462421839113</v>
      </c>
      <c r="U73" s="48">
        <f>IF(Fluidmilk!U73=0,0,IF(FluidmilkPccLb!$B73=0,0,IF(Fluidmilk!U73="NA","NA",IF(Fluidmilk!U73="*","*",Fluidmilk!U73/FluidmilkPccLb!$B73))))</f>
        <v>254.04749182064481</v>
      </c>
      <c r="V73" s="31"/>
      <c r="W73" s="31"/>
      <c r="X73" s="31"/>
      <c r="Y73" s="31"/>
      <c r="Z73" s="31"/>
      <c r="AA73" s="31"/>
      <c r="AB73" s="31"/>
      <c r="AC73" s="31"/>
      <c r="AD73" s="31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6">
        <v>215.465</v>
      </c>
      <c r="C74" s="48">
        <f>IF(Fluidmilk!C74=0,0,IF(FluidmilkPccLb!$B74=0,0,IF(Fluidmilk!C74="NA","NA",IF(Fluidmilk!C74="*","*",Fluidmilk!C74/FluidmilkPccLb!$B74))))</f>
        <v>6.9384818880096537</v>
      </c>
      <c r="D74" s="48">
        <f>IF(Fluidmilk!D74=0,0,IF(FluidmilkPccLb!$B74=0,0,IF(Fluidmilk!D74="NA","NA",IF(Fluidmilk!D74="*","*",Fluidmilk!D74/FluidmilkPccLb!$B74))))</f>
        <v>167.95303181491192</v>
      </c>
      <c r="E74" s="48">
        <f>IF(Fluidmilk!E74=0,0,IF(FluidmilkPccLb!$B74=0,0,IF(Fluidmilk!E74="NA","NA",IF(Fluidmilk!E74="*","*",Fluidmilk!E74/FluidmilkPccLb!$B74))))</f>
        <v>174.89151370292157</v>
      </c>
      <c r="F74" s="48">
        <f>IF(Fluidmilk!F74=0,0,IF(FluidmilkPccLb!$B74=0,0,IF(Fluidmilk!F74="NA","NA",IF(Fluidmilk!F74="*","*",Fluidmilk!F74/FluidmilkPccLb!$B74))))</f>
        <v>6.3397767618870811</v>
      </c>
      <c r="G74" s="48">
        <f>IF(Fluidmilk!G74=0,0,IF(FluidmilkPccLb!$B74=0,0,IF(Fluidmilk!G74="NA","NA",IF(Fluidmilk!G74="*","*",Fluidmilk!G74/FluidmilkPccLb!$B74))))</f>
        <v>181.23129046480867</v>
      </c>
      <c r="H74" s="48">
        <f>IF(Fluidmilk!H74=0,0,IF(FluidmilkPccLb!$B74=0,0,IF(Fluidmilk!H74="NA","NA",IF(Fluidmilk!H74="*","*",Fluidmilk!H74/FluidmilkPccLb!$B74))))</f>
        <v>40.498456825934603</v>
      </c>
      <c r="I74" s="48">
        <f>IF(Fluidmilk!I74=0,0,IF(FluidmilkPccLb!$B74=0,0,IF(Fluidmilk!I74="NA","NA",IF(Fluidmilk!I74="*","*",Fluidmilk!I74/FluidmilkPccLb!$B74))))</f>
        <v>12.725964773861184</v>
      </c>
      <c r="J74" s="48">
        <f>IF(Fluidmilk!J74=0,0,IF(FluidmilkPccLb!$B74=0,0,IF(Fluidmilk!J74="NA","NA",IF(Fluidmilk!J74="*","*",Fluidmilk!J74/FluidmilkPccLb!$B74))))</f>
        <v>53.224421599795789</v>
      </c>
      <c r="K74" s="48">
        <f>IF(Fluidmilk!K74=0,0,IF(FluidmilkPccLb!$B74=0,0,IF(Fluidmilk!K74="NA","NA",IF(Fluidmilk!K74="*","*",Fluidmilk!K74/FluidmilkPccLb!$B74))))</f>
        <v>3.3369688812568166</v>
      </c>
      <c r="L74" s="48">
        <f>IF(Fluidmilk!L74=0,0,IF(FluidmilkPccLb!$B74=0,0,IF(Fluidmilk!L74="NA","NA",IF(Fluidmilk!L74="*","*",Fluidmilk!L74/FluidmilkPccLb!$B74))))</f>
        <v>56.561390481052605</v>
      </c>
      <c r="M74" s="48">
        <f>IF(Fluidmilk!M74=0,0,IF(FluidmilkPccLb!$B74=0,0,IF(Fluidmilk!M74="NA","NA",IF(Fluidmilk!M74="*","*",Fluidmilk!M74/FluidmilkPccLb!$B74))))</f>
        <v>4.6921773837978327</v>
      </c>
      <c r="N74" s="48">
        <f>IF(Fluidmilk!N74=0,0,IF(FluidmilkPccLb!$B74=0,0,IF(Fluidmilk!N74="NA","NA",IF(Fluidmilk!N74="*","*",Fluidmilk!N74/FluidmilkPccLb!$B74))))</f>
        <v>11.509990021581231</v>
      </c>
      <c r="O74" s="48" t="str">
        <f>IF(Fluidmilk!O74=0,0,IF(FluidmilkPccLb!$B74=0,0,IF(Fluidmilk!O74="NA","NA",IF(Fluidmilk!O74="*","*",Fluidmilk!O74/FluidmilkPccLb!$B74))))</f>
        <v>NA</v>
      </c>
      <c r="P74" s="48">
        <f>IF(Fluidmilk!P74=0,0,IF(FluidmilkPccLb!$B74=0,0,IF(Fluidmilk!P74="NA","NA",IF(Fluidmilk!P74="*","*",Fluidmilk!P74/FluidmilkPccLb!$B74))))</f>
        <v>72.76355788643167</v>
      </c>
      <c r="Q74" s="48">
        <f>IF(Fluidmilk!Q74=0,0,IF(FluidmilkPccLb!$B74=0,0,IF(Fluidmilk!Q74="NA","NA",IF(Fluidmilk!Q74="*","*",Fluidmilk!Q74/FluidmilkPccLb!$B74))))</f>
        <v>0.35272550066136032</v>
      </c>
      <c r="R74" s="48" t="str">
        <f>IF(Fluidmilk!R74=0,0,IF(FluidmilkPccLb!$B74=0,0,IF(Fluidmilk!R74="NA","NA",IF(Fluidmilk!R74="*","*",Fluidmilk!R74/FluidmilkPccLb!$B74))))</f>
        <v>NA</v>
      </c>
      <c r="S74" s="48">
        <f>IF(Fluidmilk!S74=0,0,IF(FluidmilkPccLb!$B74=0,0,IF(Fluidmilk!S74="NA","NA",IF(Fluidmilk!S74="*","*",Fluidmilk!S74/FluidmilkPccLb!$B74))))</f>
        <v>0.35272550066136032</v>
      </c>
      <c r="T74" s="48">
        <f>IF(Fluidmilk!T74=0,0,IF(FluidmilkPccLb!$B74=0,0,IF(Fluidmilk!T74="NA","NA",IF(Fluidmilk!T74="*","*",Fluidmilk!T74/FluidmilkPccLb!$B74))))</f>
        <v>247.40909196389205</v>
      </c>
      <c r="U74" s="48">
        <f>IF(Fluidmilk!U74=0,0,IF(FluidmilkPccLb!$B74=0,0,IF(Fluidmilk!U74="NA","NA",IF(Fluidmilk!U74="*","*",Fluidmilk!U74/FluidmilkPccLb!$B74))))</f>
        <v>254.3475738519017</v>
      </c>
      <c r="V74" s="31"/>
      <c r="W74" s="31"/>
      <c r="X74" s="31"/>
      <c r="Y74" s="31"/>
      <c r="Z74" s="31"/>
      <c r="AA74" s="31"/>
      <c r="AB74" s="31"/>
      <c r="AC74" s="31"/>
      <c r="AD74" s="31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5">
        <v>217.56299999999999</v>
      </c>
      <c r="C75" s="46">
        <f>IF(Fluidmilk!C75=0,0,IF(FluidmilkPccLb!$B75=0,0,IF(Fluidmilk!C75="NA","NA",IF(Fluidmilk!C75="*","*",Fluidmilk!C75/FluidmilkPccLb!$B75))))</f>
        <v>6.3981467437018242</v>
      </c>
      <c r="D75" s="46">
        <f>IF(Fluidmilk!D75=0,0,IF(FluidmilkPccLb!$B75=0,0,IF(Fluidmilk!D75="NA","NA",IF(Fluidmilk!D75="*","*",Fluidmilk!D75/FluidmilkPccLb!$B75))))</f>
        <v>161.9806676686753</v>
      </c>
      <c r="E75" s="46">
        <f>IF(Fluidmilk!E75=0,0,IF(FluidmilkPccLb!$B75=0,0,IF(Fluidmilk!E75="NA","NA",IF(Fluidmilk!E75="*","*",Fluidmilk!E75/FluidmilkPccLb!$B75))))</f>
        <v>168.37881441237712</v>
      </c>
      <c r="F75" s="46">
        <f>IF(Fluidmilk!F75=0,0,IF(FluidmilkPccLb!$B75=0,0,IF(Fluidmilk!F75="NA","NA",IF(Fluidmilk!F75="*","*",Fluidmilk!F75/FluidmilkPccLb!$B75))))</f>
        <v>6.7796454360346203</v>
      </c>
      <c r="G75" s="46">
        <f>IF(Fluidmilk!G75=0,0,IF(FluidmilkPccLb!$B75=0,0,IF(Fluidmilk!G75="NA","NA",IF(Fluidmilk!G75="*","*",Fluidmilk!G75/FluidmilkPccLb!$B75))))</f>
        <v>175.15845984841172</v>
      </c>
      <c r="H75" s="46">
        <f>IF(Fluidmilk!H75=0,0,IF(FluidmilkPccLb!$B75=0,0,IF(Fluidmilk!H75="NA","NA",IF(Fluidmilk!H75="*","*",Fluidmilk!H75/FluidmilkPccLb!$B75))))</f>
        <v>43.922909685930058</v>
      </c>
      <c r="I75" s="46">
        <f>IF(Fluidmilk!I75=0,0,IF(FluidmilkPccLb!$B75=0,0,IF(Fluidmilk!I75="NA","NA",IF(Fluidmilk!I75="*","*",Fluidmilk!I75/FluidmilkPccLb!$B75))))</f>
        <v>13.214563138033581</v>
      </c>
      <c r="J75" s="46">
        <f>IF(Fluidmilk!J75=0,0,IF(FluidmilkPccLb!$B75=0,0,IF(Fluidmilk!J75="NA","NA",IF(Fluidmilk!J75="*","*",Fluidmilk!J75/FluidmilkPccLb!$B75))))</f>
        <v>57.137472823963634</v>
      </c>
      <c r="K75" s="46">
        <f>IF(Fluidmilk!K75=0,0,IF(FluidmilkPccLb!$B75=0,0,IF(Fluidmilk!K75="NA","NA",IF(Fluidmilk!K75="*","*",Fluidmilk!K75/FluidmilkPccLb!$B75))))</f>
        <v>3.9712634960907875</v>
      </c>
      <c r="L75" s="46">
        <f>IF(Fluidmilk!L75=0,0,IF(FluidmilkPccLb!$B75=0,0,IF(Fluidmilk!L75="NA","NA",IF(Fluidmilk!L75="*","*",Fluidmilk!L75/FluidmilkPccLb!$B75))))</f>
        <v>61.108736320054426</v>
      </c>
      <c r="M75" s="46">
        <f>IF(Fluidmilk!M75=0,0,IF(FluidmilkPccLb!$B75=0,0,IF(Fluidmilk!M75="NA","NA",IF(Fluidmilk!M75="*","*",Fluidmilk!M75/FluidmilkPccLb!$B75))))</f>
        <v>4.6928935526720998</v>
      </c>
      <c r="N75" s="46">
        <f>IF(Fluidmilk!N75=0,0,IF(FluidmilkPccLb!$B75=0,0,IF(Fluidmilk!N75="NA","NA",IF(Fluidmilk!N75="*","*",Fluidmilk!N75/FluidmilkPccLb!$B75))))</f>
        <v>11.6012373427467</v>
      </c>
      <c r="O75" s="46" t="str">
        <f>IF(Fluidmilk!O75=0,0,IF(FluidmilkPccLb!$B75=0,0,IF(Fluidmilk!O75="NA","NA",IF(Fluidmilk!O75="*","*",Fluidmilk!O75/FluidmilkPccLb!$B75))))</f>
        <v>NA</v>
      </c>
      <c r="P75" s="46">
        <f>IF(Fluidmilk!P75=0,0,IF(FluidmilkPccLb!$B75=0,0,IF(Fluidmilk!P75="NA","NA",IF(Fluidmilk!P75="*","*",Fluidmilk!P75/FluidmilkPccLb!$B75))))</f>
        <v>77.402867215473222</v>
      </c>
      <c r="Q75" s="46">
        <f>IF(Fluidmilk!Q75=0,0,IF(FluidmilkPccLb!$B75=0,0,IF(Fluidmilk!Q75="NA","NA",IF(Fluidmilk!Q75="*","*",Fluidmilk!Q75/FluidmilkPccLb!$B75))))</f>
        <v>0.39988417148136401</v>
      </c>
      <c r="R75" s="46" t="str">
        <f>IF(Fluidmilk!R75=0,0,IF(FluidmilkPccLb!$B75=0,0,IF(Fluidmilk!R75="NA","NA",IF(Fluidmilk!R75="*","*",Fluidmilk!R75/FluidmilkPccLb!$B75))))</f>
        <v>NA</v>
      </c>
      <c r="S75" s="46">
        <f>IF(Fluidmilk!S75=0,0,IF(FluidmilkPccLb!$B75=0,0,IF(Fluidmilk!S75="NA","NA",IF(Fluidmilk!S75="*","*",Fluidmilk!S75/FluidmilkPccLb!$B75))))</f>
        <v>0.39988417148136401</v>
      </c>
      <c r="T75" s="46">
        <f>IF(Fluidmilk!T75=0,0,IF(FluidmilkPccLb!$B75=0,0,IF(Fluidmilk!T75="NA","NA",IF(Fluidmilk!T75="*","*",Fluidmilk!T75/FluidmilkPccLb!$B75))))</f>
        <v>246.56306449166451</v>
      </c>
      <c r="U75" s="46">
        <f>IF(Fluidmilk!U75=0,0,IF(FluidmilkPccLb!$B75=0,0,IF(Fluidmilk!U75="NA","NA",IF(Fluidmilk!U75="*","*",Fluidmilk!U75/FluidmilkPccLb!$B75))))</f>
        <v>252.96121123536633</v>
      </c>
      <c r="V75" s="31"/>
      <c r="W75" s="31"/>
      <c r="X75" s="31"/>
      <c r="Y75" s="31"/>
      <c r="Z75" s="31"/>
      <c r="AA75" s="31"/>
      <c r="AB75" s="31"/>
      <c r="AC75" s="31"/>
      <c r="AD75" s="31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5">
        <v>219.76</v>
      </c>
      <c r="C76" s="46">
        <f>IF(Fluidmilk!C76=0,0,IF(FluidmilkPccLb!$B76=0,0,IF(Fluidmilk!C76="NA","NA",IF(Fluidmilk!C76="*","*",Fluidmilk!C76/FluidmilkPccLb!$B76))))</f>
        <v>5.8381871132144161</v>
      </c>
      <c r="D76" s="46">
        <f>IF(Fluidmilk!D76=0,0,IF(FluidmilkPccLb!$B76=0,0,IF(Fluidmilk!D76="NA","NA",IF(Fluidmilk!D76="*","*",Fluidmilk!D76/FluidmilkPccLb!$B76))))</f>
        <v>154.8780487804878</v>
      </c>
      <c r="E76" s="46">
        <f>IF(Fluidmilk!E76=0,0,IF(FluidmilkPccLb!$B76=0,0,IF(Fluidmilk!E76="NA","NA",IF(Fluidmilk!E76="*","*",Fluidmilk!E76/FluidmilkPccLb!$B76))))</f>
        <v>160.71623589370222</v>
      </c>
      <c r="F76" s="46">
        <f>IF(Fluidmilk!F76=0,0,IF(FluidmilkPccLb!$B76=0,0,IF(Fluidmilk!F76="NA","NA",IF(Fluidmilk!F76="*","*",Fluidmilk!F76/FluidmilkPccLb!$B76))))</f>
        <v>6.5799053512923189</v>
      </c>
      <c r="G76" s="46">
        <f>IF(Fluidmilk!G76=0,0,IF(FluidmilkPccLb!$B76=0,0,IF(Fluidmilk!G76="NA","NA",IF(Fluidmilk!G76="*","*",Fluidmilk!G76/FluidmilkPccLb!$B76))))</f>
        <v>167.29614124499454</v>
      </c>
      <c r="H76" s="46">
        <f>IF(Fluidmilk!H76=0,0,IF(FluidmilkPccLb!$B76=0,0,IF(Fluidmilk!H76="NA","NA",IF(Fluidmilk!H76="*","*",Fluidmilk!H76/FluidmilkPccLb!$B76))))</f>
        <v>47.429013469239173</v>
      </c>
      <c r="I76" s="46">
        <f>IF(Fluidmilk!I76=0,0,IF(FluidmilkPccLb!$B76=0,0,IF(Fluidmilk!I76="NA","NA",IF(Fluidmilk!I76="*","*",Fluidmilk!I76/FluidmilkPccLb!$B76))))</f>
        <v>13.664907171459776</v>
      </c>
      <c r="J76" s="46">
        <f>IF(Fluidmilk!J76=0,0,IF(FluidmilkPccLb!$B76=0,0,IF(Fluidmilk!J76="NA","NA",IF(Fluidmilk!J76="*","*",Fluidmilk!J76/FluidmilkPccLb!$B76))))</f>
        <v>61.093920640698947</v>
      </c>
      <c r="K76" s="46">
        <f>IF(Fluidmilk!K76=0,0,IF(FluidmilkPccLb!$B76=0,0,IF(Fluidmilk!K76="NA","NA",IF(Fluidmilk!K76="*","*",Fluidmilk!K76/FluidmilkPccLb!$B76))))</f>
        <v>4.8325445941026572</v>
      </c>
      <c r="L76" s="46">
        <f>IF(Fluidmilk!L76=0,0,IF(FluidmilkPccLb!$B76=0,0,IF(Fluidmilk!L76="NA","NA",IF(Fluidmilk!L76="*","*",Fluidmilk!L76/FluidmilkPccLb!$B76))))</f>
        <v>65.926465234801611</v>
      </c>
      <c r="M76" s="46">
        <f>IF(Fluidmilk!M76=0,0,IF(FluidmilkPccLb!$B76=0,0,IF(Fluidmilk!M76="NA","NA",IF(Fluidmilk!M76="*","*",Fluidmilk!M76/FluidmilkPccLb!$B76))))</f>
        <v>4.5822715689843472</v>
      </c>
      <c r="N76" s="46">
        <f>IF(Fluidmilk!N76=0,0,IF(FluidmilkPccLb!$B76=0,0,IF(Fluidmilk!N76="NA","NA",IF(Fluidmilk!N76="*","*",Fluidmilk!N76/FluidmilkPccLb!$B76))))</f>
        <v>11.908445576993083</v>
      </c>
      <c r="O76" s="46" t="str">
        <f>IF(Fluidmilk!O76=0,0,IF(FluidmilkPccLb!$B76=0,0,IF(Fluidmilk!O76="NA","NA",IF(Fluidmilk!O76="*","*",Fluidmilk!O76/FluidmilkPccLb!$B76))))</f>
        <v>NA</v>
      </c>
      <c r="P76" s="46">
        <f>IF(Fluidmilk!P76=0,0,IF(FluidmilkPccLb!$B76=0,0,IF(Fluidmilk!P76="NA","NA",IF(Fluidmilk!P76="*","*",Fluidmilk!P76/FluidmilkPccLb!$B76))))</f>
        <v>82.417182380779039</v>
      </c>
      <c r="Q76" s="46">
        <f>IF(Fluidmilk!Q76=0,0,IF(FluidmilkPccLb!$B76=0,0,IF(Fluidmilk!Q76="NA","NA",IF(Fluidmilk!Q76="*","*",Fluidmilk!Q76/FluidmilkPccLb!$B76))))</f>
        <v>0.42773935202038588</v>
      </c>
      <c r="R76" s="46" t="str">
        <f>IF(Fluidmilk!R76=0,0,IF(FluidmilkPccLb!$B76=0,0,IF(Fluidmilk!R76="NA","NA",IF(Fluidmilk!R76="*","*",Fluidmilk!R76/FluidmilkPccLb!$B76))))</f>
        <v>NA</v>
      </c>
      <c r="S76" s="46">
        <f>IF(Fluidmilk!S76=0,0,IF(FluidmilkPccLb!$B76=0,0,IF(Fluidmilk!S76="NA","NA",IF(Fluidmilk!S76="*","*",Fluidmilk!S76/FluidmilkPccLb!$B76))))</f>
        <v>0.42773935202038588</v>
      </c>
      <c r="T76" s="46">
        <f>IF(Fluidmilk!T76=0,0,IF(FluidmilkPccLb!$B76=0,0,IF(Fluidmilk!T76="NA","NA",IF(Fluidmilk!T76="*","*",Fluidmilk!T76/FluidmilkPccLb!$B76))))</f>
        <v>244.30287586457956</v>
      </c>
      <c r="U76" s="46">
        <f>IF(Fluidmilk!U76=0,0,IF(FluidmilkPccLb!$B76=0,0,IF(Fluidmilk!U76="NA","NA",IF(Fluidmilk!U76="*","*",Fluidmilk!U76/FluidmilkPccLb!$B76))))</f>
        <v>250.14106297779398</v>
      </c>
      <c r="V76" s="31"/>
      <c r="W76" s="31"/>
      <c r="X76" s="31"/>
      <c r="Y76" s="31"/>
      <c r="Z76" s="31"/>
      <c r="AA76" s="31"/>
      <c r="AB76" s="31"/>
      <c r="AC76" s="31"/>
      <c r="AD76" s="3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5">
        <v>222.095</v>
      </c>
      <c r="C77" s="46">
        <f>IF(Fluidmilk!C77=0,0,IF(FluidmilkPccLb!$B77=0,0,IF(Fluidmilk!C77="NA","NA",IF(Fluidmilk!C77="*","*",Fluidmilk!C77/FluidmilkPccLb!$B77))))</f>
        <v>5.259010783673653</v>
      </c>
      <c r="D77" s="46">
        <f>IF(Fluidmilk!D77=0,0,IF(FluidmilkPccLb!$B77=0,0,IF(Fluidmilk!D77="NA","NA",IF(Fluidmilk!D77="*","*",Fluidmilk!D77/FluidmilkPccLb!$B77))))</f>
        <v>149.64317071523448</v>
      </c>
      <c r="E77" s="46">
        <f>IF(Fluidmilk!E77=0,0,IF(FluidmilkPccLb!$B77=0,0,IF(Fluidmilk!E77="NA","NA",IF(Fluidmilk!E77="*","*",Fluidmilk!E77/FluidmilkPccLb!$B77))))</f>
        <v>154.90218149890813</v>
      </c>
      <c r="F77" s="46">
        <f>IF(Fluidmilk!F77=0,0,IF(FluidmilkPccLb!$B77=0,0,IF(Fluidmilk!F77="NA","NA",IF(Fluidmilk!F77="*","*",Fluidmilk!F77/FluidmilkPccLb!$B77))))</f>
        <v>6.119003129291519</v>
      </c>
      <c r="G77" s="46">
        <f>IF(Fluidmilk!G77=0,0,IF(FluidmilkPccLb!$B77=0,0,IF(Fluidmilk!G77="NA","NA",IF(Fluidmilk!G77="*","*",Fluidmilk!G77/FluidmilkPccLb!$B77))))</f>
        <v>161.02118462819965</v>
      </c>
      <c r="H77" s="46">
        <f>IF(Fluidmilk!H77=0,0,IF(FluidmilkPccLb!$B77=0,0,IF(Fluidmilk!H77="NA","NA",IF(Fluidmilk!H77="*","*",Fluidmilk!H77/FluidmilkPccLb!$B77))))</f>
        <v>49.604898804565615</v>
      </c>
      <c r="I77" s="46">
        <f>IF(Fluidmilk!I77=0,0,IF(FluidmilkPccLb!$B77=0,0,IF(Fluidmilk!I77="NA","NA",IF(Fluidmilk!I77="*","*",Fluidmilk!I77/FluidmilkPccLb!$B77))))</f>
        <v>14.556833787343255</v>
      </c>
      <c r="J77" s="46">
        <f>IF(Fluidmilk!J77=0,0,IF(FluidmilkPccLb!$B77=0,0,IF(Fluidmilk!J77="NA","NA",IF(Fluidmilk!J77="*","*",Fluidmilk!J77/FluidmilkPccLb!$B77))))</f>
        <v>64.161732591908873</v>
      </c>
      <c r="K77" s="46">
        <f>IF(Fluidmilk!K77=0,0,IF(FluidmilkPccLb!$B77=0,0,IF(Fluidmilk!K77="NA","NA",IF(Fluidmilk!K77="*","*",Fluidmilk!K77/FluidmilkPccLb!$B77))))</f>
        <v>4.9393277651455456</v>
      </c>
      <c r="L77" s="46">
        <f>IF(Fluidmilk!L77=0,0,IF(FluidmilkPccLb!$B77=0,0,IF(Fluidmilk!L77="NA","NA",IF(Fluidmilk!L77="*","*",Fluidmilk!L77/FluidmilkPccLb!$B77))))</f>
        <v>69.101060357054408</v>
      </c>
      <c r="M77" s="46">
        <f>IF(Fluidmilk!M77=0,0,IF(FluidmilkPccLb!$B77=0,0,IF(Fluidmilk!M77="NA","NA",IF(Fluidmilk!M77="*","*",Fluidmilk!M77/FluidmilkPccLb!$B77))))</f>
        <v>4.426033904410275</v>
      </c>
      <c r="N77" s="46">
        <f>IF(Fluidmilk!N77=0,0,IF(FluidmilkPccLb!$B77=0,0,IF(Fluidmilk!N77="NA","NA",IF(Fluidmilk!N77="*","*",Fluidmilk!N77/FluidmilkPccLb!$B77))))</f>
        <v>11.450055156577141</v>
      </c>
      <c r="O77" s="46" t="str">
        <f>IF(Fluidmilk!O77=0,0,IF(FluidmilkPccLb!$B77=0,0,IF(Fluidmilk!O77="NA","NA",IF(Fluidmilk!O77="*","*",Fluidmilk!O77/FluidmilkPccLb!$B77))))</f>
        <v>NA</v>
      </c>
      <c r="P77" s="46">
        <f>IF(Fluidmilk!P77=0,0,IF(FluidmilkPccLb!$B77=0,0,IF(Fluidmilk!P77="NA","NA",IF(Fluidmilk!P77="*","*",Fluidmilk!P77/FluidmilkPccLb!$B77))))</f>
        <v>84.977149418041833</v>
      </c>
      <c r="Q77" s="46">
        <f>IF(Fluidmilk!Q77=0,0,IF(FluidmilkPccLb!$B77=0,0,IF(Fluidmilk!Q77="NA","NA",IF(Fluidmilk!Q77="*","*",Fluidmilk!Q77/FluidmilkPccLb!$B77))))</f>
        <v>0.42324230622031112</v>
      </c>
      <c r="R77" s="46" t="str">
        <f>IF(Fluidmilk!R77=0,0,IF(FluidmilkPccLb!$B77=0,0,IF(Fluidmilk!R77="NA","NA",IF(Fluidmilk!R77="*","*",Fluidmilk!R77/FluidmilkPccLb!$B77))))</f>
        <v>NA</v>
      </c>
      <c r="S77" s="46">
        <f>IF(Fluidmilk!S77=0,0,IF(FluidmilkPccLb!$B77=0,0,IF(Fluidmilk!S77="NA","NA",IF(Fluidmilk!S77="*","*",Fluidmilk!S77/FluidmilkPccLb!$B77))))</f>
        <v>0.42324230622031112</v>
      </c>
      <c r="T77" s="46">
        <f>IF(Fluidmilk!T77=0,0,IF(FluidmilkPccLb!$B77=0,0,IF(Fluidmilk!T77="NA","NA",IF(Fluidmilk!T77="*","*",Fluidmilk!T77/FluidmilkPccLb!$B77))))</f>
        <v>241.16256556878812</v>
      </c>
      <c r="U77" s="46">
        <f>IF(Fluidmilk!U77=0,0,IF(FluidmilkPccLb!$B77=0,0,IF(Fluidmilk!U77="NA","NA",IF(Fluidmilk!U77="*","*",Fluidmilk!U77/FluidmilkPccLb!$B77))))</f>
        <v>246.42157635246178</v>
      </c>
      <c r="V77" s="31"/>
      <c r="W77" s="31"/>
      <c r="X77" s="31"/>
      <c r="Y77" s="31"/>
      <c r="Z77" s="31"/>
      <c r="AA77" s="31"/>
      <c r="AB77" s="31"/>
      <c r="AC77" s="31"/>
      <c r="AD77" s="3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5">
        <v>224.56699999999998</v>
      </c>
      <c r="C78" s="46">
        <f>IF(Fluidmilk!C78=0,0,IF(FluidmilkPccLb!$B78=0,0,IF(Fluidmilk!C78="NA","NA",IF(Fluidmilk!C78="*","*",Fluidmilk!C78/FluidmilkPccLb!$B78))))</f>
        <v>4.6266815694202625</v>
      </c>
      <c r="D78" s="46">
        <f>IF(Fluidmilk!D78=0,0,IF(FluidmilkPccLb!$B78=0,0,IF(Fluidmilk!D78="NA","NA",IF(Fluidmilk!D78="*","*",Fluidmilk!D78/FluidmilkPccLb!$B78))))</f>
        <v>144.63389545213678</v>
      </c>
      <c r="E78" s="46">
        <f>IF(Fluidmilk!E78=0,0,IF(FluidmilkPccLb!$B78=0,0,IF(Fluidmilk!E78="NA","NA",IF(Fluidmilk!E78="*","*",Fluidmilk!E78/FluidmilkPccLb!$B78))))</f>
        <v>149.26057702155705</v>
      </c>
      <c r="F78" s="46">
        <f>IF(Fluidmilk!F78=0,0,IF(FluidmilkPccLb!$B78=0,0,IF(Fluidmilk!F78="NA","NA",IF(Fluidmilk!F78="*","*",Fluidmilk!F78/FluidmilkPccLb!$B78))))</f>
        <v>5.503925331860871</v>
      </c>
      <c r="G78" s="46">
        <f>IF(Fluidmilk!G78=0,0,IF(FluidmilkPccLb!$B78=0,0,IF(Fluidmilk!G78="NA","NA",IF(Fluidmilk!G78="*","*",Fluidmilk!G78/FluidmilkPccLb!$B78))))</f>
        <v>154.76450235341792</v>
      </c>
      <c r="H78" s="46">
        <f>IF(Fluidmilk!H78=0,0,IF(FluidmilkPccLb!$B78=0,0,IF(Fluidmilk!H78="NA","NA",IF(Fluidmilk!H78="*","*",Fluidmilk!H78/FluidmilkPccLb!$B78))))</f>
        <v>52.376350933129096</v>
      </c>
      <c r="I78" s="46">
        <f>IF(Fluidmilk!I78=0,0,IF(FluidmilkPccLb!$B78=0,0,IF(Fluidmilk!I78="NA","NA",IF(Fluidmilk!I78="*","*",Fluidmilk!I78/FluidmilkPccLb!$B78))))</f>
        <v>14.610339007957537</v>
      </c>
      <c r="J78" s="46">
        <f>IF(Fluidmilk!J78=0,0,IF(FluidmilkPccLb!$B78=0,0,IF(Fluidmilk!J78="NA","NA",IF(Fluidmilk!J78="*","*",Fluidmilk!J78/FluidmilkPccLb!$B78))))</f>
        <v>66.986689941086624</v>
      </c>
      <c r="K78" s="46">
        <f>IF(Fluidmilk!K78=0,0,IF(FluidmilkPccLb!$B78=0,0,IF(Fluidmilk!K78="NA","NA",IF(Fluidmilk!K78="*","*",Fluidmilk!K78/FluidmilkPccLb!$B78))))</f>
        <v>5.0274528314489668</v>
      </c>
      <c r="L78" s="46">
        <f>IF(Fluidmilk!L78=0,0,IF(FluidmilkPccLb!$B78=0,0,IF(Fluidmilk!L78="NA","NA",IF(Fluidmilk!L78="*","*",Fluidmilk!L78/FluidmilkPccLb!$B78))))</f>
        <v>72.014142772535592</v>
      </c>
      <c r="M78" s="46">
        <f>IF(Fluidmilk!M78=0,0,IF(FluidmilkPccLb!$B78=0,0,IF(Fluidmilk!M78="NA","NA",IF(Fluidmilk!M78="*","*",Fluidmilk!M78/FluidmilkPccLb!$B78))))</f>
        <v>4.1813801671661466</v>
      </c>
      <c r="N78" s="46">
        <f>IF(Fluidmilk!N78=0,0,IF(FluidmilkPccLb!$B78=0,0,IF(Fluidmilk!N78="NA","NA",IF(Fluidmilk!N78="*","*",Fluidmilk!N78/FluidmilkPccLb!$B78))))</f>
        <v>11.595648514697174</v>
      </c>
      <c r="O78" s="46" t="str">
        <f>IF(Fluidmilk!O78=0,0,IF(FluidmilkPccLb!$B78=0,0,IF(Fluidmilk!O78="NA","NA",IF(Fluidmilk!O78="*","*",Fluidmilk!O78/FluidmilkPccLb!$B78))))</f>
        <v>NA</v>
      </c>
      <c r="P78" s="46">
        <f>IF(Fluidmilk!P78=0,0,IF(FluidmilkPccLb!$B78=0,0,IF(Fluidmilk!P78="NA","NA",IF(Fluidmilk!P78="*","*",Fluidmilk!P78/FluidmilkPccLb!$B78))))</f>
        <v>87.791171454398921</v>
      </c>
      <c r="Q78" s="46">
        <f>IF(Fluidmilk!Q78=0,0,IF(FluidmilkPccLb!$B78=0,0,IF(Fluidmilk!Q78="NA","NA",IF(Fluidmilk!Q78="*","*",Fluidmilk!Q78/FluidmilkPccLb!$B78))))</f>
        <v>0.41858331811886879</v>
      </c>
      <c r="R78" s="46" t="str">
        <f>IF(Fluidmilk!R78=0,0,IF(FluidmilkPccLb!$B78=0,0,IF(Fluidmilk!R78="NA","NA",IF(Fluidmilk!R78="*","*",Fluidmilk!R78/FluidmilkPccLb!$B78))))</f>
        <v>NA</v>
      </c>
      <c r="S78" s="46">
        <f>IF(Fluidmilk!S78=0,0,IF(FluidmilkPccLb!$B78=0,0,IF(Fluidmilk!S78="NA","NA",IF(Fluidmilk!S78="*","*",Fluidmilk!S78/FluidmilkPccLb!$B78))))</f>
        <v>0.41858331811886879</v>
      </c>
      <c r="T78" s="46">
        <f>IF(Fluidmilk!T78=0,0,IF(FluidmilkPccLb!$B78=0,0,IF(Fluidmilk!T78="NA","NA",IF(Fluidmilk!T78="*","*",Fluidmilk!T78/FluidmilkPccLb!$B78))))</f>
        <v>238.34757555651544</v>
      </c>
      <c r="U78" s="46">
        <f>IF(Fluidmilk!U78=0,0,IF(FluidmilkPccLb!$B78=0,0,IF(Fluidmilk!U78="NA","NA",IF(Fluidmilk!U78="*","*",Fluidmilk!U78/FluidmilkPccLb!$B78))))</f>
        <v>242.97425712593571</v>
      </c>
      <c r="V78" s="31"/>
      <c r="W78" s="31"/>
      <c r="X78" s="31"/>
      <c r="Y78" s="31"/>
      <c r="Z78" s="31"/>
      <c r="AA78" s="31"/>
      <c r="AB78" s="31"/>
      <c r="AC78" s="31"/>
      <c r="AD78" s="3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5">
        <v>227.22499999999999</v>
      </c>
      <c r="C79" s="46">
        <f>IF(Fluidmilk!C79=0,0,IF(FluidmilkPccLb!$B79=0,0,IF(Fluidmilk!C79="NA","NA",IF(Fluidmilk!C79="*","*",Fluidmilk!C79/FluidmilkPccLb!$B79))))</f>
        <v>4.150071515018154</v>
      </c>
      <c r="D79" s="46">
        <f>IF(Fluidmilk!D79=0,0,IF(FluidmilkPccLb!$B79=0,0,IF(Fluidmilk!D79="NA","NA",IF(Fluidmilk!D79="*","*",Fluidmilk!D79/FluidmilkPccLb!$B79))))</f>
        <v>137.5420838376059</v>
      </c>
      <c r="E79" s="46">
        <f>IF(Fluidmilk!E79=0,0,IF(FluidmilkPccLb!$B79=0,0,IF(Fluidmilk!E79="NA","NA",IF(Fluidmilk!E79="*","*",Fluidmilk!E79/FluidmilkPccLb!$B79))))</f>
        <v>141.69215535262404</v>
      </c>
      <c r="F79" s="46">
        <f>IF(Fluidmilk!F79=0,0,IF(FluidmilkPccLb!$B79=0,0,IF(Fluidmilk!F79="NA","NA",IF(Fluidmilk!F79="*","*",Fluidmilk!F79/FluidmilkPccLb!$B79))))</f>
        <v>4.7309935086368142</v>
      </c>
      <c r="G79" s="46">
        <f>IF(Fluidmilk!G79=0,0,IF(FluidmilkPccLb!$B79=0,0,IF(Fluidmilk!G79="NA","NA",IF(Fluidmilk!G79="*","*",Fluidmilk!G79/FluidmilkPccLb!$B79))))</f>
        <v>146.42314886126087</v>
      </c>
      <c r="H79" s="46">
        <f>IF(Fluidmilk!H79=0,0,IF(FluidmilkPccLb!$B79=0,0,IF(Fluidmilk!H79="NA","NA",IF(Fluidmilk!H79="*","*",Fluidmilk!H79/FluidmilkPccLb!$B79))))</f>
        <v>54.725492353394216</v>
      </c>
      <c r="I79" s="46">
        <f>IF(Fluidmilk!I79=0,0,IF(FluidmilkPccLb!$B79=0,0,IF(Fluidmilk!I79="NA","NA",IF(Fluidmilk!I79="*","*",Fluidmilk!I79/FluidmilkPccLb!$B79))))</f>
        <v>15.328418967983277</v>
      </c>
      <c r="J79" s="46">
        <f>IF(Fluidmilk!J79=0,0,IF(FluidmilkPccLb!$B79=0,0,IF(Fluidmilk!J79="NA","NA",IF(Fluidmilk!J79="*","*",Fluidmilk!J79/FluidmilkPccLb!$B79))))</f>
        <v>70.053911321377484</v>
      </c>
      <c r="K79" s="46">
        <f>IF(Fluidmilk!K79=0,0,IF(FluidmilkPccLb!$B79=0,0,IF(Fluidmilk!K79="NA","NA",IF(Fluidmilk!K79="*","*",Fluidmilk!K79/FluidmilkPccLb!$B79))))</f>
        <v>5.2679062603146658</v>
      </c>
      <c r="L79" s="46">
        <f>IF(Fluidmilk!L79=0,0,IF(FluidmilkPccLb!$B79=0,0,IF(Fluidmilk!L79="NA","NA",IF(Fluidmilk!L79="*","*",Fluidmilk!L79/FluidmilkPccLb!$B79))))</f>
        <v>75.321817581692159</v>
      </c>
      <c r="M79" s="46">
        <f>IF(Fluidmilk!M79=0,0,IF(FluidmilkPccLb!$B79=0,0,IF(Fluidmilk!M79="NA","NA",IF(Fluidmilk!M79="*","*",Fluidmilk!M79/FluidmilkPccLb!$B79))))</f>
        <v>4.0796567279128615</v>
      </c>
      <c r="N79" s="46">
        <f>IF(Fluidmilk!N79=0,0,IF(FluidmilkPccLb!$B79=0,0,IF(Fluidmilk!N79="NA","NA",IF(Fluidmilk!N79="*","*",Fluidmilk!N79/FluidmilkPccLb!$B79))))</f>
        <v>11.600836175596875</v>
      </c>
      <c r="O79" s="46" t="str">
        <f>IF(Fluidmilk!O79=0,0,IF(FluidmilkPccLb!$B79=0,0,IF(Fluidmilk!O79="NA","NA",IF(Fluidmilk!O79="*","*",Fluidmilk!O79/FluidmilkPccLb!$B79))))</f>
        <v>NA</v>
      </c>
      <c r="P79" s="46">
        <f>IF(Fluidmilk!P79=0,0,IF(FluidmilkPccLb!$B79=0,0,IF(Fluidmilk!P79="NA","NA",IF(Fluidmilk!P79="*","*",Fluidmilk!P79/FluidmilkPccLb!$B79))))</f>
        <v>91.002310485201889</v>
      </c>
      <c r="Q79" s="46">
        <f>IF(Fluidmilk!Q79=0,0,IF(FluidmilkPccLb!$B79=0,0,IF(Fluidmilk!Q79="NA","NA",IF(Fluidmilk!Q79="*","*",Fluidmilk!Q79/FluidmilkPccLb!$B79))))</f>
        <v>0.41808779843767191</v>
      </c>
      <c r="R79" s="46" t="str">
        <f>IF(Fluidmilk!R79=0,0,IF(FluidmilkPccLb!$B79=0,0,IF(Fluidmilk!R79="NA","NA",IF(Fluidmilk!R79="*","*",Fluidmilk!R79/FluidmilkPccLb!$B79))))</f>
        <v>NA</v>
      </c>
      <c r="S79" s="46">
        <f>IF(Fluidmilk!S79=0,0,IF(FluidmilkPccLb!$B79=0,0,IF(Fluidmilk!S79="NA","NA",IF(Fluidmilk!S79="*","*",Fluidmilk!S79/FluidmilkPccLb!$B79))))</f>
        <v>0.41808779843767191</v>
      </c>
      <c r="T79" s="46">
        <f>IF(Fluidmilk!T79=0,0,IF(FluidmilkPccLb!$B79=0,0,IF(Fluidmilk!T79="NA","NA",IF(Fluidmilk!T79="*","*",Fluidmilk!T79/FluidmilkPccLb!$B79))))</f>
        <v>233.69347562988227</v>
      </c>
      <c r="U79" s="46">
        <f>IF(Fluidmilk!U79=0,0,IF(FluidmilkPccLb!$B79=0,0,IF(Fluidmilk!U79="NA","NA",IF(Fluidmilk!U79="*","*",Fluidmilk!U79/FluidmilkPccLb!$B79))))</f>
        <v>237.84354714490044</v>
      </c>
      <c r="V79" s="31"/>
      <c r="W79" s="31"/>
      <c r="X79" s="31"/>
      <c r="Y79" s="31"/>
      <c r="Z79" s="31"/>
      <c r="AA79" s="31"/>
      <c r="AB79" s="31"/>
      <c r="AC79" s="31"/>
      <c r="AD79" s="3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6">
        <v>229.46600000000001</v>
      </c>
      <c r="C80" s="48">
        <f>IF(Fluidmilk!C80=0,0,IF(FluidmilkPccLb!$B80=0,0,IF(Fluidmilk!C80="NA","NA",IF(Fluidmilk!C80="*","*",Fluidmilk!C80/FluidmilkPccLb!$B80))))</f>
        <v>3.8611384693157156</v>
      </c>
      <c r="D80" s="48">
        <f>IF(Fluidmilk!D80=0,0,IF(FluidmilkPccLb!$B80=0,0,IF(Fluidmilk!D80="NA","NA",IF(Fluidmilk!D80="*","*",Fluidmilk!D80/FluidmilkPccLb!$B80))))</f>
        <v>132.46842669502234</v>
      </c>
      <c r="E80" s="48">
        <f>IF(Fluidmilk!E80=0,0,IF(FluidmilkPccLb!$B80=0,0,IF(Fluidmilk!E80="NA","NA",IF(Fluidmilk!E80="*","*",Fluidmilk!E80/FluidmilkPccLb!$B80))))</f>
        <v>136.32956516433808</v>
      </c>
      <c r="F80" s="48">
        <f>IF(Fluidmilk!F80=0,0,IF(FluidmilkPccLb!$B80=0,0,IF(Fluidmilk!F80="NA","NA",IF(Fluidmilk!F80="*","*",Fluidmilk!F80/FluidmilkPccLb!$B80))))</f>
        <v>3.6737468731751108</v>
      </c>
      <c r="G80" s="48">
        <f>IF(Fluidmilk!G80=0,0,IF(FluidmilkPccLb!$B80=0,0,IF(Fluidmilk!G80="NA","NA",IF(Fluidmilk!G80="*","*",Fluidmilk!G80/FluidmilkPccLb!$B80))))</f>
        <v>140.00331203751318</v>
      </c>
      <c r="H80" s="48">
        <f>IF(Fluidmilk!H80=0,0,IF(FluidmilkPccLb!$B80=0,0,IF(Fluidmilk!H80="NA","NA",IF(Fluidmilk!H80="*","*",Fluidmilk!H80/FluidmilkPccLb!$B80))))</f>
        <v>57.036772332284521</v>
      </c>
      <c r="I80" s="48">
        <f>IF(Fluidmilk!I80=0,0,IF(FluidmilkPccLb!$B80=0,0,IF(Fluidmilk!I80="NA","NA",IF(Fluidmilk!I80="*","*",Fluidmilk!I80/FluidmilkPccLb!$B80))))</f>
        <v>15.575292200151656</v>
      </c>
      <c r="J80" s="48">
        <f>IF(Fluidmilk!J80=0,0,IF(FluidmilkPccLb!$B80=0,0,IF(Fluidmilk!J80="NA","NA",IF(Fluidmilk!J80="*","*",Fluidmilk!J80/FluidmilkPccLb!$B80))))</f>
        <v>72.612064532436179</v>
      </c>
      <c r="K80" s="48">
        <f>IF(Fluidmilk!K80=0,0,IF(FluidmilkPccLb!$B80=0,0,IF(Fluidmilk!K80="NA","NA",IF(Fluidmilk!K80="*","*",Fluidmilk!K80/FluidmilkPccLb!$B80))))</f>
        <v>5.6130319960255548</v>
      </c>
      <c r="L80" s="48">
        <f>IF(Fluidmilk!L80=0,0,IF(FluidmilkPccLb!$B80=0,0,IF(Fluidmilk!L80="NA","NA",IF(Fluidmilk!L80="*","*",Fluidmilk!L80/FluidmilkPccLb!$B80))))</f>
        <v>78.225096528461734</v>
      </c>
      <c r="M80" s="48">
        <f>IF(Fluidmilk!M80=0,0,IF(FluidmilkPccLb!$B80=0,0,IF(Fluidmilk!M80="NA","NA",IF(Fluidmilk!M80="*","*",Fluidmilk!M80/FluidmilkPccLb!$B80))))</f>
        <v>4.0354562331674408</v>
      </c>
      <c r="N80" s="48">
        <f>IF(Fluidmilk!N80=0,0,IF(FluidmilkPccLb!$B80=0,0,IF(Fluidmilk!N80="NA","NA",IF(Fluidmilk!N80="*","*",Fluidmilk!N80/FluidmilkPccLb!$B80))))</f>
        <v>11.256569600725161</v>
      </c>
      <c r="O80" s="48" t="str">
        <f>IF(Fluidmilk!O80=0,0,IF(FluidmilkPccLb!$B80=0,0,IF(Fluidmilk!O80="NA","NA",IF(Fluidmilk!O80="*","*",Fluidmilk!O80/FluidmilkPccLb!$B80))))</f>
        <v>NA</v>
      </c>
      <c r="P80" s="48">
        <f>IF(Fluidmilk!P80=0,0,IF(FluidmilkPccLb!$B80=0,0,IF(Fluidmilk!P80="NA","NA",IF(Fluidmilk!P80="*","*",Fluidmilk!P80/FluidmilkPccLb!$B80))))</f>
        <v>93.517122362354328</v>
      </c>
      <c r="Q80" s="48">
        <f>IF(Fluidmilk!Q80=0,0,IF(FluidmilkPccLb!$B80=0,0,IF(Fluidmilk!Q80="NA","NA",IF(Fluidmilk!Q80="*","*",Fluidmilk!Q80/FluidmilkPccLb!$B80))))</f>
        <v>0.43579440962931326</v>
      </c>
      <c r="R80" s="48" t="str">
        <f>IF(Fluidmilk!R80=0,0,IF(FluidmilkPccLb!$B80=0,0,IF(Fluidmilk!R80="NA","NA",IF(Fluidmilk!R80="*","*",Fluidmilk!R80/FluidmilkPccLb!$B80))))</f>
        <v>NA</v>
      </c>
      <c r="S80" s="48">
        <f>IF(Fluidmilk!S80=0,0,IF(FluidmilkPccLb!$B80=0,0,IF(Fluidmilk!S80="NA","NA",IF(Fluidmilk!S80="*","*",Fluidmilk!S80/FluidmilkPccLb!$B80))))</f>
        <v>0.43579440962931326</v>
      </c>
      <c r="T80" s="48">
        <f>IF(Fluidmilk!T80=0,0,IF(FluidmilkPccLb!$B80=0,0,IF(Fluidmilk!T80="NA","NA",IF(Fluidmilk!T80="*","*",Fluidmilk!T80/FluidmilkPccLb!$B80))))</f>
        <v>230.09509034018112</v>
      </c>
      <c r="U80" s="48">
        <f>IF(Fluidmilk!U80=0,0,IF(FluidmilkPccLb!$B80=0,0,IF(Fluidmilk!U80="NA","NA",IF(Fluidmilk!U80="*","*",Fluidmilk!U80/FluidmilkPccLb!$B80))))</f>
        <v>233.95622880949682</v>
      </c>
      <c r="V80" s="31"/>
      <c r="W80" s="31"/>
      <c r="X80" s="31"/>
      <c r="Y80" s="31"/>
      <c r="Z80" s="31"/>
      <c r="AA80" s="31"/>
      <c r="AB80" s="31"/>
      <c r="AC80" s="31"/>
      <c r="AD80" s="3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6">
        <v>231.66399999999999</v>
      </c>
      <c r="C81" s="48">
        <f>IF(Fluidmilk!C81=0,0,IF(FluidmilkPccLb!$B81=0,0,IF(Fluidmilk!C81="NA","NA",IF(Fluidmilk!C81="*","*",Fluidmilk!C81/FluidmilkPccLb!$B81))))</f>
        <v>3.621624421576076</v>
      </c>
      <c r="D81" s="48">
        <f>IF(Fluidmilk!D81=0,0,IF(FluidmilkPccLb!$B81=0,0,IF(Fluidmilk!D81="NA","NA",IF(Fluidmilk!D81="*","*",Fluidmilk!D81/FluidmilkPccLb!$B81))))</f>
        <v>126.69210580841219</v>
      </c>
      <c r="E81" s="48">
        <f>IF(Fluidmilk!E81=0,0,IF(FluidmilkPccLb!$B81=0,0,IF(Fluidmilk!E81="NA","NA",IF(Fluidmilk!E81="*","*",Fluidmilk!E81/FluidmilkPccLb!$B81))))</f>
        <v>130.31373022998827</v>
      </c>
      <c r="F81" s="48">
        <f>IF(Fluidmilk!F81=0,0,IF(FluidmilkPccLb!$B81=0,0,IF(Fluidmilk!F81="NA","NA",IF(Fluidmilk!F81="*","*",Fluidmilk!F81/FluidmilkPccLb!$B81))))</f>
        <v>3.0647834795220668</v>
      </c>
      <c r="G81" s="48">
        <f>IF(Fluidmilk!G81=0,0,IF(FluidmilkPccLb!$B81=0,0,IF(Fluidmilk!G81="NA","NA",IF(Fluidmilk!G81="*","*",Fluidmilk!G81/FluidmilkPccLb!$B81))))</f>
        <v>133.37851370951034</v>
      </c>
      <c r="H81" s="48">
        <f>IF(Fluidmilk!H81=0,0,IF(FluidmilkPccLb!$B81=0,0,IF(Fluidmilk!H81="NA","NA",IF(Fluidmilk!H81="*","*",Fluidmilk!H81/FluidmilkPccLb!$B81))))</f>
        <v>58.278368671869607</v>
      </c>
      <c r="I81" s="48">
        <f>IF(Fluidmilk!I81=0,0,IF(FluidmilkPccLb!$B81=0,0,IF(Fluidmilk!I81="NA","NA",IF(Fluidmilk!I81="*","*",Fluidmilk!I81/FluidmilkPccLb!$B81))))</f>
        <v>15.267801643759929</v>
      </c>
      <c r="J81" s="48">
        <f>IF(Fluidmilk!J81=0,0,IF(FluidmilkPccLb!$B81=0,0,IF(Fluidmilk!J81="NA","NA",IF(Fluidmilk!J81="*","*",Fluidmilk!J81/FluidmilkPccLb!$B81))))</f>
        <v>73.546170315629539</v>
      </c>
      <c r="K81" s="48">
        <f>IF(Fluidmilk!K81=0,0,IF(FluidmilkPccLb!$B81=0,0,IF(Fluidmilk!K81="NA","NA",IF(Fluidmilk!K81="*","*",Fluidmilk!K81/FluidmilkPccLb!$B81))))</f>
        <v>5.5381932453898752</v>
      </c>
      <c r="L81" s="48">
        <f>IF(Fluidmilk!L81=0,0,IF(FluidmilkPccLb!$B81=0,0,IF(Fluidmilk!L81="NA","NA",IF(Fluidmilk!L81="*","*",Fluidmilk!L81/FluidmilkPccLb!$B81))))</f>
        <v>79.084363561019416</v>
      </c>
      <c r="M81" s="48">
        <f>IF(Fluidmilk!M81=0,0,IF(FluidmilkPccLb!$B81=0,0,IF(Fluidmilk!M81="NA","NA",IF(Fluidmilk!M81="*","*",Fluidmilk!M81/FluidmilkPccLb!$B81))))</f>
        <v>4.1007666275295254</v>
      </c>
      <c r="N81" s="48">
        <f>IF(Fluidmilk!N81=0,0,IF(FluidmilkPccLb!$B81=0,0,IF(Fluidmilk!N81="NA","NA",IF(Fluidmilk!N81="*","*",Fluidmilk!N81/FluidmilkPccLb!$B81))))</f>
        <v>10.571344706126114</v>
      </c>
      <c r="O81" s="48" t="str">
        <f>IF(Fluidmilk!O81=0,0,IF(FluidmilkPccLb!$B81=0,0,IF(Fluidmilk!O81="NA","NA",IF(Fluidmilk!O81="*","*",Fluidmilk!O81/FluidmilkPccLb!$B81))))</f>
        <v>NA</v>
      </c>
      <c r="P81" s="48">
        <f>IF(Fluidmilk!P81=0,0,IF(FluidmilkPccLb!$B81=0,0,IF(Fluidmilk!P81="NA","NA",IF(Fluidmilk!P81="*","*",Fluidmilk!P81/FluidmilkPccLb!$B81))))</f>
        <v>93.756474894675051</v>
      </c>
      <c r="Q81" s="48">
        <f>IF(Fluidmilk!Q81=0,0,IF(FluidmilkPccLb!$B81=0,0,IF(Fluidmilk!Q81="NA","NA",IF(Fluidmilk!Q81="*","*",Fluidmilk!Q81/FluidmilkPccLb!$B81))))</f>
        <v>0.44892603080323229</v>
      </c>
      <c r="R81" s="48" t="str">
        <f>IF(Fluidmilk!R81=0,0,IF(FluidmilkPccLb!$B81=0,0,IF(Fluidmilk!R81="NA","NA",IF(Fluidmilk!R81="*","*",Fluidmilk!R81/FluidmilkPccLb!$B81))))</f>
        <v>NA</v>
      </c>
      <c r="S81" s="48">
        <f>IF(Fluidmilk!S81=0,0,IF(FluidmilkPccLb!$B81=0,0,IF(Fluidmilk!S81="NA","NA",IF(Fluidmilk!S81="*","*",Fluidmilk!S81/FluidmilkPccLb!$B81))))</f>
        <v>0.44892603080323229</v>
      </c>
      <c r="T81" s="48">
        <f>IF(Fluidmilk!T81=0,0,IF(FluidmilkPccLb!$B81=0,0,IF(Fluidmilk!T81="NA","NA",IF(Fluidmilk!T81="*","*",Fluidmilk!T81/FluidmilkPccLb!$B81))))</f>
        <v>223.96229021341253</v>
      </c>
      <c r="U81" s="48">
        <f>IF(Fluidmilk!U81=0,0,IF(FluidmilkPccLb!$B81=0,0,IF(Fluidmilk!U81="NA","NA",IF(Fluidmilk!U81="*","*",Fluidmilk!U81/FluidmilkPccLb!$B81))))</f>
        <v>227.58391463498862</v>
      </c>
      <c r="V81" s="31"/>
      <c r="W81" s="31"/>
      <c r="X81" s="31"/>
      <c r="Y81" s="31"/>
      <c r="Z81" s="31"/>
      <c r="AA81" s="31"/>
      <c r="AB81" s="31"/>
      <c r="AC81" s="31"/>
      <c r="AD81" s="3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6">
        <v>233.792</v>
      </c>
      <c r="C82" s="48">
        <f>IF(Fluidmilk!C82=0,0,IF(FluidmilkPccLb!$B82=0,0,IF(Fluidmilk!C82="NA","NA",IF(Fluidmilk!C82="*","*",Fluidmilk!C82/FluidmilkPccLb!$B82))))</f>
        <v>3.588660005474952</v>
      </c>
      <c r="D82" s="48">
        <f>IF(Fluidmilk!D82=0,0,IF(FluidmilkPccLb!$B82=0,0,IF(Fluidmilk!D82="NA","NA",IF(Fluidmilk!D82="*","*",Fluidmilk!D82/FluidmilkPccLb!$B82))))</f>
        <v>123.4901108677799</v>
      </c>
      <c r="E82" s="48">
        <f>IF(Fluidmilk!E82=0,0,IF(FluidmilkPccLb!$B82=0,0,IF(Fluidmilk!E82="NA","NA",IF(Fluidmilk!E82="*","*",Fluidmilk!E82/FluidmilkPccLb!$B82))))</f>
        <v>127.07877087325485</v>
      </c>
      <c r="F82" s="48">
        <f>IF(Fluidmilk!F82=0,0,IF(FluidmilkPccLb!$B82=0,0,IF(Fluidmilk!F82="NA","NA",IF(Fluidmilk!F82="*","*",Fluidmilk!F82/FluidmilkPccLb!$B82))))</f>
        <v>3.2037024363536819</v>
      </c>
      <c r="G82" s="48">
        <f>IF(Fluidmilk!G82=0,0,IF(FluidmilkPccLb!$B82=0,0,IF(Fluidmilk!G82="NA","NA",IF(Fluidmilk!G82="*","*",Fluidmilk!G82/FluidmilkPccLb!$B82))))</f>
        <v>130.28247330960855</v>
      </c>
      <c r="H82" s="48">
        <f>IF(Fluidmilk!H82=0,0,IF(FluidmilkPccLb!$B82=0,0,IF(Fluidmilk!H82="NA","NA",IF(Fluidmilk!H82="*","*",Fluidmilk!H82/FluidmilkPccLb!$B82))))</f>
        <v>60.665035587188612</v>
      </c>
      <c r="I82" s="48">
        <f>IF(Fluidmilk!I82=0,0,IF(FluidmilkPccLb!$B82=0,0,IF(Fluidmilk!I82="NA","NA",IF(Fluidmilk!I82="*","*",Fluidmilk!I82/FluidmilkPccLb!$B82))))</f>
        <v>14.778093347933206</v>
      </c>
      <c r="J82" s="48">
        <f>IF(Fluidmilk!J82=0,0,IF(FluidmilkPccLb!$B82=0,0,IF(Fluidmilk!J82="NA","NA",IF(Fluidmilk!J82="*","*",Fluidmilk!J82/FluidmilkPccLb!$B82))))</f>
        <v>75.44312893512182</v>
      </c>
      <c r="K82" s="48">
        <f>IF(Fluidmilk!K82=0,0,IF(FluidmilkPccLb!$B82=0,0,IF(Fluidmilk!K82="NA","NA",IF(Fluidmilk!K82="*","*",Fluidmilk!K82/FluidmilkPccLb!$B82))))</f>
        <v>5.8770188885847245</v>
      </c>
      <c r="L82" s="48">
        <f>IF(Fluidmilk!L82=0,0,IF(FluidmilkPccLb!$B82=0,0,IF(Fluidmilk!L82="NA","NA",IF(Fluidmilk!L82="*","*",Fluidmilk!L82/FluidmilkPccLb!$B82))))</f>
        <v>81.320147823706549</v>
      </c>
      <c r="M82" s="48">
        <f>IF(Fluidmilk!M82=0,0,IF(FluidmilkPccLb!$B82=0,0,IF(Fluidmilk!M82="NA","NA",IF(Fluidmilk!M82="*","*",Fluidmilk!M82/FluidmilkPccLb!$B82))))</f>
        <v>4.3029701615110865</v>
      </c>
      <c r="N82" s="48">
        <f>IF(Fluidmilk!N82=0,0,IF(FluidmilkPccLb!$B82=0,0,IF(Fluidmilk!N82="NA","NA",IF(Fluidmilk!N82="*","*",Fluidmilk!N82/FluidmilkPccLb!$B82))))</f>
        <v>10.582055844511361</v>
      </c>
      <c r="O82" s="48" t="str">
        <f>IF(Fluidmilk!O82=0,0,IF(FluidmilkPccLb!$B82=0,0,IF(Fluidmilk!O82="NA","NA",IF(Fluidmilk!O82="*","*",Fluidmilk!O82/FluidmilkPccLb!$B82))))</f>
        <v>NA</v>
      </c>
      <c r="P82" s="48">
        <f>IF(Fluidmilk!P82=0,0,IF(FluidmilkPccLb!$B82=0,0,IF(Fluidmilk!P82="NA","NA",IF(Fluidmilk!P82="*","*",Fluidmilk!P82/FluidmilkPccLb!$B82))))</f>
        <v>96.205173829728992</v>
      </c>
      <c r="Q82" s="48">
        <f>IF(Fluidmilk!Q82=0,0,IF(FluidmilkPccLb!$B82=0,0,IF(Fluidmilk!Q82="NA","NA",IF(Fluidmilk!Q82="*","*",Fluidmilk!Q82/FluidmilkPccLb!$B82))))</f>
        <v>0.47905830823980289</v>
      </c>
      <c r="R82" s="48" t="str">
        <f>IF(Fluidmilk!R82=0,0,IF(FluidmilkPccLb!$B82=0,0,IF(Fluidmilk!R82="NA","NA",IF(Fluidmilk!R82="*","*",Fluidmilk!R82/FluidmilkPccLb!$B82))))</f>
        <v>NA</v>
      </c>
      <c r="S82" s="48">
        <f>IF(Fluidmilk!S82=0,0,IF(FluidmilkPccLb!$B82=0,0,IF(Fluidmilk!S82="NA","NA",IF(Fluidmilk!S82="*","*",Fluidmilk!S82/FluidmilkPccLb!$B82))))</f>
        <v>0.47905830823980289</v>
      </c>
      <c r="T82" s="48">
        <f>IF(Fluidmilk!T82=0,0,IF(FluidmilkPccLb!$B82=0,0,IF(Fluidmilk!T82="NA","NA",IF(Fluidmilk!T82="*","*",Fluidmilk!T82/FluidmilkPccLb!$B82))))</f>
        <v>223.37804544210238</v>
      </c>
      <c r="U82" s="48">
        <f>IF(Fluidmilk!U82=0,0,IF(FluidmilkPccLb!$B82=0,0,IF(Fluidmilk!U82="NA","NA",IF(Fluidmilk!U82="*","*",Fluidmilk!U82/FluidmilkPccLb!$B82))))</f>
        <v>226.96670544757734</v>
      </c>
      <c r="V82" s="31"/>
      <c r="W82" s="31"/>
      <c r="X82" s="31"/>
      <c r="Y82" s="31"/>
      <c r="Z82" s="31"/>
      <c r="AA82" s="31"/>
      <c r="AB82" s="31"/>
      <c r="AC82" s="31"/>
      <c r="AD82" s="3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6">
        <v>235.82499999999999</v>
      </c>
      <c r="C83" s="48">
        <f>IF(Fluidmilk!C83=0,0,IF(FluidmilkPccLb!$B83=0,0,IF(Fluidmilk!C83="NA","NA",IF(Fluidmilk!C83="*","*",Fluidmilk!C83/FluidmilkPccLb!$B83))))</f>
        <v>3.4008268843422029</v>
      </c>
      <c r="D83" s="48">
        <f>IF(Fluidmilk!D83=0,0,IF(FluidmilkPccLb!$B83=0,0,IF(Fluidmilk!D83="NA","NA",IF(Fluidmilk!D83="*","*",Fluidmilk!D83/FluidmilkPccLb!$B83))))</f>
        <v>119.59715891020885</v>
      </c>
      <c r="E83" s="48">
        <f>IF(Fluidmilk!E83=0,0,IF(FluidmilkPccLb!$B83=0,0,IF(Fluidmilk!E83="NA","NA",IF(Fluidmilk!E83="*","*",Fluidmilk!E83/FluidmilkPccLb!$B83))))</f>
        <v>122.99798579455106</v>
      </c>
      <c r="F83" s="48">
        <f>IF(Fluidmilk!F83=0,0,IF(FluidmilkPccLb!$B83=0,0,IF(Fluidmilk!F83="NA","NA",IF(Fluidmilk!F83="*","*",Fluidmilk!F83/FluidmilkPccLb!$B83))))</f>
        <v>3.8460722993745362</v>
      </c>
      <c r="G83" s="48">
        <f>IF(Fluidmilk!G83=0,0,IF(FluidmilkPccLb!$B83=0,0,IF(Fluidmilk!G83="NA","NA",IF(Fluidmilk!G83="*","*",Fluidmilk!G83/FluidmilkPccLb!$B83))))</f>
        <v>126.84405809392558</v>
      </c>
      <c r="H83" s="48">
        <f>IF(Fluidmilk!H83=0,0,IF(FluidmilkPccLb!$B83=0,0,IF(Fluidmilk!H83="NA","NA",IF(Fluidmilk!H83="*","*",Fluidmilk!H83/FluidmilkPccLb!$B83))))</f>
        <v>64.212869712710699</v>
      </c>
      <c r="I83" s="48">
        <f>IF(Fluidmilk!I83=0,0,IF(FluidmilkPccLb!$B83=0,0,IF(Fluidmilk!I83="NA","NA",IF(Fluidmilk!I83="*","*",Fluidmilk!I83/FluidmilkPccLb!$B83))))</f>
        <v>14.341142796565251</v>
      </c>
      <c r="J83" s="48">
        <f>IF(Fluidmilk!J83=0,0,IF(FluidmilkPccLb!$B83=0,0,IF(Fluidmilk!J83="NA","NA",IF(Fluidmilk!J83="*","*",Fluidmilk!J83/FluidmilkPccLb!$B83))))</f>
        <v>78.55401250927595</v>
      </c>
      <c r="K83" s="48">
        <f>IF(Fluidmilk!K83=0,0,IF(FluidmilkPccLb!$B83=0,0,IF(Fluidmilk!K83="NA","NA",IF(Fluidmilk!K83="*","*",Fluidmilk!K83/FluidmilkPccLb!$B83))))</f>
        <v>5.974769426481501</v>
      </c>
      <c r="L83" s="48">
        <f>IF(Fluidmilk!L83=0,0,IF(FluidmilkPccLb!$B83=0,0,IF(Fluidmilk!L83="NA","NA",IF(Fluidmilk!L83="*","*",Fluidmilk!L83/FluidmilkPccLb!$B83))))</f>
        <v>84.528781935757451</v>
      </c>
      <c r="M83" s="48">
        <f>IF(Fluidmilk!M83=0,0,IF(FluidmilkPccLb!$B83=0,0,IF(Fluidmilk!M83="NA","NA",IF(Fluidmilk!M83="*","*",Fluidmilk!M83/FluidmilkPccLb!$B83))))</f>
        <v>4.3252411745998094</v>
      </c>
      <c r="N83" s="48">
        <f>IF(Fluidmilk!N83=0,0,IF(FluidmilkPccLb!$B83=0,0,IF(Fluidmilk!N83="NA","NA",IF(Fluidmilk!N83="*","*",Fluidmilk!N83/FluidmilkPccLb!$B83))))</f>
        <v>11.559419060744197</v>
      </c>
      <c r="O83" s="48" t="str">
        <f>IF(Fluidmilk!O83=0,0,IF(FluidmilkPccLb!$B83=0,0,IF(Fluidmilk!O83="NA","NA",IF(Fluidmilk!O83="*","*",Fluidmilk!O83/FluidmilkPccLb!$B83))))</f>
        <v>NA</v>
      </c>
      <c r="P83" s="48">
        <f>IF(Fluidmilk!P83=0,0,IF(FluidmilkPccLb!$B83=0,0,IF(Fluidmilk!P83="NA","NA",IF(Fluidmilk!P83="*","*",Fluidmilk!P83/FluidmilkPccLb!$B83))))</f>
        <v>100.41344217110145</v>
      </c>
      <c r="Q83" s="48">
        <f>IF(Fluidmilk!Q83=0,0,IF(FluidmilkPccLb!$B83=0,0,IF(Fluidmilk!Q83="NA","NA",IF(Fluidmilk!Q83="*","*",Fluidmilk!Q83/FluidmilkPccLb!$B83))))</f>
        <v>0.49189017279762537</v>
      </c>
      <c r="R83" s="48" t="str">
        <f>IF(Fluidmilk!R83=0,0,IF(FluidmilkPccLb!$B83=0,0,IF(Fluidmilk!R83="NA","NA",IF(Fluidmilk!R83="*","*",Fluidmilk!R83/FluidmilkPccLb!$B83))))</f>
        <v>NA</v>
      </c>
      <c r="S83" s="48">
        <f>IF(Fluidmilk!S83=0,0,IF(FluidmilkPccLb!$B83=0,0,IF(Fluidmilk!S83="NA","NA",IF(Fluidmilk!S83="*","*",Fluidmilk!S83/FluidmilkPccLb!$B83))))</f>
        <v>0.49189017279762537</v>
      </c>
      <c r="T83" s="48">
        <f>IF(Fluidmilk!T83=0,0,IF(FluidmilkPccLb!$B83=0,0,IF(Fluidmilk!T83="NA","NA",IF(Fluidmilk!T83="*","*",Fluidmilk!T83/FluidmilkPccLb!$B83))))</f>
        <v>224.34856355348248</v>
      </c>
      <c r="U83" s="48">
        <f>IF(Fluidmilk!U83=0,0,IF(FluidmilkPccLb!$B83=0,0,IF(Fluidmilk!U83="NA","NA",IF(Fluidmilk!U83="*","*",Fluidmilk!U83/FluidmilkPccLb!$B83))))</f>
        <v>227.74939043782467</v>
      </c>
      <c r="V83" s="31"/>
      <c r="W83" s="31"/>
      <c r="X83" s="31"/>
      <c r="Y83" s="31"/>
      <c r="Z83" s="31"/>
      <c r="AA83" s="31"/>
      <c r="AB83" s="31"/>
      <c r="AC83" s="31"/>
      <c r="AD83" s="3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6">
        <v>237.92400000000001</v>
      </c>
      <c r="C84" s="48">
        <f>IF(Fluidmilk!C84=0,0,IF(FluidmilkPccLb!$B84=0,0,IF(Fluidmilk!C84="NA","NA",IF(Fluidmilk!C84="*","*",Fluidmilk!C84/FluidmilkPccLb!$B84))))</f>
        <v>2.9799431751315546</v>
      </c>
      <c r="D84" s="48">
        <f>IF(Fluidmilk!D84=0,0,IF(FluidmilkPccLb!$B84=0,0,IF(Fluidmilk!D84="NA","NA",IF(Fluidmilk!D84="*","*",Fluidmilk!D84/FluidmilkPccLb!$B84))))</f>
        <v>116.67591331685747</v>
      </c>
      <c r="E84" s="48">
        <f>IF(Fluidmilk!E84=0,0,IF(FluidmilkPccLb!$B84=0,0,IF(Fluidmilk!E84="NA","NA",IF(Fluidmilk!E84="*","*",Fluidmilk!E84/FluidmilkPccLb!$B84))))</f>
        <v>119.65585649198904</v>
      </c>
      <c r="F84" s="48">
        <f>IF(Fluidmilk!F84=0,0,IF(FluidmilkPccLb!$B84=0,0,IF(Fluidmilk!F84="NA","NA",IF(Fluidmilk!F84="*","*",Fluidmilk!F84/FluidmilkPccLb!$B84))))</f>
        <v>3.7070661219549099</v>
      </c>
      <c r="G84" s="48">
        <f>IF(Fluidmilk!G84=0,0,IF(FluidmilkPccLb!$B84=0,0,IF(Fluidmilk!G84="NA","NA",IF(Fluidmilk!G84="*","*",Fluidmilk!G84/FluidmilkPccLb!$B84))))</f>
        <v>123.36292261394395</v>
      </c>
      <c r="H84" s="48">
        <f>IF(Fluidmilk!H84=0,0,IF(FluidmilkPccLb!$B84=0,0,IF(Fluidmilk!H84="NA","NA",IF(Fluidmilk!H84="*","*",Fluidmilk!H84/FluidmilkPccLb!$B84))))</f>
        <v>68.547099073653769</v>
      </c>
      <c r="I84" s="48">
        <f>IF(Fluidmilk!I84=0,0,IF(FluidmilkPccLb!$B84=0,0,IF(Fluidmilk!I84="NA","NA",IF(Fluidmilk!I84="*","*",Fluidmilk!I84/FluidmilkPccLb!$B84))))</f>
        <v>14.723188917469443</v>
      </c>
      <c r="J84" s="48">
        <f>IF(Fluidmilk!J84=0,0,IF(FluidmilkPccLb!$B84=0,0,IF(Fluidmilk!J84="NA","NA",IF(Fluidmilk!J84="*","*",Fluidmilk!J84/FluidmilkPccLb!$B84))))</f>
        <v>83.270287991123212</v>
      </c>
      <c r="K84" s="48">
        <f>IF(Fluidmilk!K84=0,0,IF(FluidmilkPccLb!$B84=0,0,IF(Fluidmilk!K84="NA","NA",IF(Fluidmilk!K84="*","*",Fluidmilk!K84/FluidmilkPccLb!$B84))))</f>
        <v>6.0103226240312031</v>
      </c>
      <c r="L84" s="48">
        <f>IF(Fluidmilk!L84=0,0,IF(FluidmilkPccLb!$B84=0,0,IF(Fluidmilk!L84="NA","NA",IF(Fluidmilk!L84="*","*",Fluidmilk!L84/FluidmilkPccLb!$B84))))</f>
        <v>89.280610615154416</v>
      </c>
      <c r="M84" s="48">
        <f>IF(Fluidmilk!M84=0,0,IF(FluidmilkPccLb!$B84=0,0,IF(Fluidmilk!M84="NA","NA",IF(Fluidmilk!M84="*","*",Fluidmilk!M84/FluidmilkPccLb!$B84))))</f>
        <v>4.3963618634521948</v>
      </c>
      <c r="N84" s="48">
        <f>IF(Fluidmilk!N84=0,0,IF(FluidmilkPccLb!$B84=0,0,IF(Fluidmilk!N84="NA","NA",IF(Fluidmilk!N84="*","*",Fluidmilk!N84/FluidmilkPccLb!$B84))))</f>
        <v>12.646895647349574</v>
      </c>
      <c r="O84" s="48" t="str">
        <f>IF(Fluidmilk!O84=0,0,IF(FluidmilkPccLb!$B84=0,0,IF(Fluidmilk!O84="NA","NA",IF(Fluidmilk!O84="*","*",Fluidmilk!O84/FluidmilkPccLb!$B84))))</f>
        <v>NA</v>
      </c>
      <c r="P84" s="48">
        <f>IF(Fluidmilk!P84=0,0,IF(FluidmilkPccLb!$B84=0,0,IF(Fluidmilk!P84="NA","NA",IF(Fluidmilk!P84="*","*",Fluidmilk!P84/FluidmilkPccLb!$B84))))</f>
        <v>106.32386812595618</v>
      </c>
      <c r="Q84" s="48">
        <f>IF(Fluidmilk!Q84=0,0,IF(FluidmilkPccLb!$B84=0,0,IF(Fluidmilk!Q84="NA","NA",IF(Fluidmilk!Q84="*","*",Fluidmilk!Q84/FluidmilkPccLb!$B84))))</f>
        <v>0.50856576049494795</v>
      </c>
      <c r="R84" s="48" t="str">
        <f>IF(Fluidmilk!R84=0,0,IF(FluidmilkPccLb!$B84=0,0,IF(Fluidmilk!R84="NA","NA",IF(Fluidmilk!R84="*","*",Fluidmilk!R84/FluidmilkPccLb!$B84))))</f>
        <v>NA</v>
      </c>
      <c r="S84" s="48">
        <f>IF(Fluidmilk!S84=0,0,IF(FluidmilkPccLb!$B84=0,0,IF(Fluidmilk!S84="NA","NA",IF(Fluidmilk!S84="*","*",Fluidmilk!S84/FluidmilkPccLb!$B84))))</f>
        <v>0.50856576049494795</v>
      </c>
      <c r="T84" s="48">
        <f>IF(Fluidmilk!T84=0,0,IF(FluidmilkPccLb!$B84=0,0,IF(Fluidmilk!T84="NA","NA",IF(Fluidmilk!T84="*","*",Fluidmilk!T84/FluidmilkPccLb!$B84))))</f>
        <v>227.21541332526351</v>
      </c>
      <c r="U84" s="48">
        <f>IF(Fluidmilk!U84=0,0,IF(FluidmilkPccLb!$B84=0,0,IF(Fluidmilk!U84="NA","NA",IF(Fluidmilk!U84="*","*",Fluidmilk!U84/FluidmilkPccLb!$B84))))</f>
        <v>230.19535650039506</v>
      </c>
      <c r="V84" s="31"/>
      <c r="W84" s="31"/>
      <c r="X84" s="31"/>
      <c r="Y84" s="31"/>
      <c r="Z84" s="31"/>
      <c r="AA84" s="31"/>
      <c r="AB84" s="31"/>
      <c r="AC84" s="31"/>
      <c r="AD84" s="3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5">
        <v>240.13300000000001</v>
      </c>
      <c r="C85" s="46">
        <f>IF(Fluidmilk!C85=0,0,IF(FluidmilkPccLb!$B85=0,0,IF(Fluidmilk!C85="NA","NA",IF(Fluidmilk!C85="*","*",Fluidmilk!C85/FluidmilkPccLb!$B85))))</f>
        <v>2.8067779105745565</v>
      </c>
      <c r="D85" s="46">
        <f>IF(Fluidmilk!D85=0,0,IF(FluidmilkPccLb!$B85=0,0,IF(Fluidmilk!D85="NA","NA",IF(Fluidmilk!D85="*","*",Fluidmilk!D85/FluidmilkPccLb!$B85))))</f>
        <v>110.13063593925033</v>
      </c>
      <c r="E85" s="46">
        <f>IF(Fluidmilk!E85=0,0,IF(FluidmilkPccLb!$B85=0,0,IF(Fluidmilk!E85="NA","NA",IF(Fluidmilk!E85="*","*",Fluidmilk!E85/FluidmilkPccLb!$B85))))</f>
        <v>112.93741384982488</v>
      </c>
      <c r="F85" s="46">
        <f>IF(Fluidmilk!F85=0,0,IF(FluidmilkPccLb!$B85=0,0,IF(Fluidmilk!F85="NA","NA",IF(Fluidmilk!F85="*","*",Fluidmilk!F85/FluidmilkPccLb!$B85))))</f>
        <v>3.5438694390192103</v>
      </c>
      <c r="G85" s="46">
        <f>IF(Fluidmilk!G85=0,0,IF(FluidmilkPccLb!$B85=0,0,IF(Fluidmilk!G85="NA","NA",IF(Fluidmilk!G85="*","*",Fluidmilk!G85/FluidmilkPccLb!$B85))))</f>
        <v>116.4812832888441</v>
      </c>
      <c r="H85" s="46">
        <f>IF(Fluidmilk!H85=0,0,IF(FluidmilkPccLb!$B85=0,0,IF(Fluidmilk!H85="NA","NA",IF(Fluidmilk!H85="*","*",Fluidmilk!H85/FluidmilkPccLb!$B85))))</f>
        <v>71.760232870950674</v>
      </c>
      <c r="I85" s="46">
        <f>IF(Fluidmilk!I85=0,0,IF(FluidmilkPccLb!$B85=0,0,IF(Fluidmilk!I85="NA","NA",IF(Fluidmilk!I85="*","*",Fluidmilk!I85/FluidmilkPccLb!$B85))))</f>
        <v>16.340944393315372</v>
      </c>
      <c r="J85" s="46">
        <f>IF(Fluidmilk!J85=0,0,IF(FluidmilkPccLb!$B85=0,0,IF(Fluidmilk!J85="NA","NA",IF(Fluidmilk!J85="*","*",Fluidmilk!J85/FluidmilkPccLb!$B85))))</f>
        <v>88.101177264266056</v>
      </c>
      <c r="K85" s="46">
        <f>IF(Fluidmilk!K85=0,0,IF(FluidmilkPccLb!$B85=0,0,IF(Fluidmilk!K85="NA","NA",IF(Fluidmilk!K85="*","*",Fluidmilk!K85/FluidmilkPccLb!$B85))))</f>
        <v>6.3131681193338691</v>
      </c>
      <c r="L85" s="46">
        <f>IF(Fluidmilk!L85=0,0,IF(FluidmilkPccLb!$B85=0,0,IF(Fluidmilk!L85="NA","NA",IF(Fluidmilk!L85="*","*",Fluidmilk!L85/FluidmilkPccLb!$B85))))</f>
        <v>94.414345383599922</v>
      </c>
      <c r="M85" s="46">
        <f>IF(Fluidmilk!M85=0,0,IF(FluidmilkPccLb!$B85=0,0,IF(Fluidmilk!M85="NA","NA",IF(Fluidmilk!M85="*","*",Fluidmilk!M85/FluidmilkPccLb!$B85))))</f>
        <v>4.2351530193684335</v>
      </c>
      <c r="N85" s="46">
        <f>IF(Fluidmilk!N85=0,0,IF(FluidmilkPccLb!$B85=0,0,IF(Fluidmilk!N85="NA","NA",IF(Fluidmilk!N85="*","*",Fluidmilk!N85/FluidmilkPccLb!$B85))))</f>
        <v>13.475865457892084</v>
      </c>
      <c r="O85" s="46" t="str">
        <f>IF(Fluidmilk!O85=0,0,IF(FluidmilkPccLb!$B85=0,0,IF(Fluidmilk!O85="NA","NA",IF(Fluidmilk!O85="*","*",Fluidmilk!O85/FluidmilkPccLb!$B85))))</f>
        <v>NA</v>
      </c>
      <c r="P85" s="46">
        <f>IF(Fluidmilk!P85=0,0,IF(FluidmilkPccLb!$B85=0,0,IF(Fluidmilk!P85="NA","NA",IF(Fluidmilk!P85="*","*",Fluidmilk!P85/FluidmilkPccLb!$B85))))</f>
        <v>112.12536386086043</v>
      </c>
      <c r="Q85" s="46">
        <f>IF(Fluidmilk!Q85=0,0,IF(FluidmilkPccLb!$B85=0,0,IF(Fluidmilk!Q85="NA","NA",IF(Fluidmilk!Q85="*","*",Fluidmilk!Q85/FluidmilkPccLb!$B85))))</f>
        <v>0.50388742904973494</v>
      </c>
      <c r="R85" s="46" t="str">
        <f>IF(Fluidmilk!R85=0,0,IF(FluidmilkPccLb!$B85=0,0,IF(Fluidmilk!R85="NA","NA",IF(Fluidmilk!R85="*","*",Fluidmilk!R85/FluidmilkPccLb!$B85))))</f>
        <v>NA</v>
      </c>
      <c r="S85" s="46">
        <f>IF(Fluidmilk!S85=0,0,IF(FluidmilkPccLb!$B85=0,0,IF(Fluidmilk!S85="NA","NA",IF(Fluidmilk!S85="*","*",Fluidmilk!S85/FluidmilkPccLb!$B85))))</f>
        <v>0.50388742904973494</v>
      </c>
      <c r="T85" s="46">
        <f>IF(Fluidmilk!T85=0,0,IF(FluidmilkPccLb!$B85=0,0,IF(Fluidmilk!T85="NA","NA",IF(Fluidmilk!T85="*","*",Fluidmilk!T85/FluidmilkPccLb!$B85))))</f>
        <v>226.30375666817972</v>
      </c>
      <c r="U85" s="46">
        <f>IF(Fluidmilk!U85=0,0,IF(FluidmilkPccLb!$B85=0,0,IF(Fluidmilk!U85="NA","NA",IF(Fluidmilk!U85="*","*",Fluidmilk!U85/FluidmilkPccLb!$B85))))</f>
        <v>229.11053457875425</v>
      </c>
      <c r="V85" s="31"/>
      <c r="W85" s="31"/>
      <c r="X85" s="31"/>
      <c r="Y85" s="31"/>
      <c r="Z85" s="31"/>
      <c r="AA85" s="31"/>
      <c r="AB85" s="31"/>
      <c r="AC85" s="31"/>
      <c r="AD85" s="3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5">
        <v>242.28899999999999</v>
      </c>
      <c r="C86" s="46">
        <f>IF(Fluidmilk!C86=0,0,IF(FluidmilkPccLb!$B86=0,0,IF(Fluidmilk!C86="NA","NA",IF(Fluidmilk!C86="*","*",Fluidmilk!C86/FluidmilkPccLb!$B86))))</f>
        <v>2.7198923599503075</v>
      </c>
      <c r="D86" s="46">
        <f>IF(Fluidmilk!D86=0,0,IF(FluidmilkPccLb!$B86=0,0,IF(Fluidmilk!D86="NA","NA",IF(Fluidmilk!D86="*","*",Fluidmilk!D86/FluidmilkPccLb!$B86))))</f>
        <v>105.84054579448511</v>
      </c>
      <c r="E86" s="46">
        <f>IF(Fluidmilk!E86=0,0,IF(FluidmilkPccLb!$B86=0,0,IF(Fluidmilk!E86="NA","NA",IF(Fluidmilk!E86="*","*",Fluidmilk!E86/FluidmilkPccLb!$B86))))</f>
        <v>108.56043815443542</v>
      </c>
      <c r="F86" s="46">
        <f>IF(Fluidmilk!F86=0,0,IF(FluidmilkPccLb!$B86=0,0,IF(Fluidmilk!F86="NA","NA",IF(Fluidmilk!F86="*","*",Fluidmilk!F86/FluidmilkPccLb!$B86))))</f>
        <v>3.4256610906809639</v>
      </c>
      <c r="G86" s="46">
        <f>IF(Fluidmilk!G86=0,0,IF(FluidmilkPccLb!$B86=0,0,IF(Fluidmilk!G86="NA","NA",IF(Fluidmilk!G86="*","*",Fluidmilk!G86/FluidmilkPccLb!$B86))))</f>
        <v>111.98609924511638</v>
      </c>
      <c r="H86" s="46">
        <f>IF(Fluidmilk!H86=0,0,IF(FluidmilkPccLb!$B86=0,0,IF(Fluidmilk!H86="NA","NA",IF(Fluidmilk!H86="*","*",Fluidmilk!H86/FluidmilkPccLb!$B86))))</f>
        <v>72.640524332512001</v>
      </c>
      <c r="I86" s="46">
        <f>IF(Fluidmilk!I86=0,0,IF(FluidmilkPccLb!$B86=0,0,IF(Fluidmilk!I86="NA","NA",IF(Fluidmilk!I86="*","*",Fluidmilk!I86/FluidmilkPccLb!$B86))))</f>
        <v>15.642476546603437</v>
      </c>
      <c r="J86" s="46">
        <f>IF(Fluidmilk!J86=0,0,IF(FluidmilkPccLb!$B86=0,0,IF(Fluidmilk!J86="NA","NA",IF(Fluidmilk!J86="*","*",Fluidmilk!J86/FluidmilkPccLb!$B86))))</f>
        <v>88.283000879115434</v>
      </c>
      <c r="K86" s="46">
        <f>IF(Fluidmilk!K86=0,0,IF(FluidmilkPccLb!$B86=0,0,IF(Fluidmilk!K86="NA","NA",IF(Fluidmilk!K86="*","*",Fluidmilk!K86/FluidmilkPccLb!$B86))))</f>
        <v>6.6367024503795058</v>
      </c>
      <c r="L86" s="46">
        <f>IF(Fluidmilk!L86=0,0,IF(FluidmilkPccLb!$B86=0,0,IF(Fluidmilk!L86="NA","NA",IF(Fluidmilk!L86="*","*",Fluidmilk!L86/FluidmilkPccLb!$B86))))</f>
        <v>94.919703329494951</v>
      </c>
      <c r="M86" s="46">
        <f>IF(Fluidmilk!M86=0,0,IF(FluidmilkPccLb!$B86=0,0,IF(Fluidmilk!M86="NA","NA",IF(Fluidmilk!M86="*","*",Fluidmilk!M86/FluidmilkPccLb!$B86))))</f>
        <v>4.2923946196484364</v>
      </c>
      <c r="N86" s="46">
        <f>IF(Fluidmilk!N86=0,0,IF(FluidmilkPccLb!$B86=0,0,IF(Fluidmilk!N86="NA","NA",IF(Fluidmilk!N86="*","*",Fluidmilk!N86/FluidmilkPccLb!$B86))))</f>
        <v>14.05759237934863</v>
      </c>
      <c r="O86" s="46" t="str">
        <f>IF(Fluidmilk!O86=0,0,IF(FluidmilkPccLb!$B86=0,0,IF(Fluidmilk!O86="NA","NA",IF(Fluidmilk!O86="*","*",Fluidmilk!O86/FluidmilkPccLb!$B86))))</f>
        <v>NA</v>
      </c>
      <c r="P86" s="46">
        <f>IF(Fluidmilk!P86=0,0,IF(FluidmilkPccLb!$B86=0,0,IF(Fluidmilk!P86="NA","NA",IF(Fluidmilk!P86="*","*",Fluidmilk!P86/FluidmilkPccLb!$B86))))</f>
        <v>113.26969032849202</v>
      </c>
      <c r="Q86" s="46">
        <f>IF(Fluidmilk!Q86=0,0,IF(FluidmilkPccLb!$B86=0,0,IF(Fluidmilk!Q86="NA","NA",IF(Fluidmilk!Q86="*","*",Fluidmilk!Q86/FluidmilkPccLb!$B86))))</f>
        <v>0.5117855123426982</v>
      </c>
      <c r="R86" s="46" t="str">
        <f>IF(Fluidmilk!R86=0,0,IF(FluidmilkPccLb!$B86=0,0,IF(Fluidmilk!R86="NA","NA",IF(Fluidmilk!R86="*","*",Fluidmilk!R86/FluidmilkPccLb!$B86))))</f>
        <v>NA</v>
      </c>
      <c r="S86" s="46">
        <f>IF(Fluidmilk!S86=0,0,IF(FluidmilkPccLb!$B86=0,0,IF(Fluidmilk!S86="NA","NA",IF(Fluidmilk!S86="*","*",Fluidmilk!S86/FluidmilkPccLb!$B86))))</f>
        <v>0.5117855123426982</v>
      </c>
      <c r="T86" s="46">
        <f>IF(Fluidmilk!T86=0,0,IF(FluidmilkPccLb!$B86=0,0,IF(Fluidmilk!T86="NA","NA",IF(Fluidmilk!T86="*","*",Fluidmilk!T86/FluidmilkPccLb!$B86))))</f>
        <v>223.04768272600077</v>
      </c>
      <c r="U86" s="46">
        <f>IF(Fluidmilk!U86=0,0,IF(FluidmilkPccLb!$B86=0,0,IF(Fluidmilk!U86="NA","NA",IF(Fluidmilk!U86="*","*",Fluidmilk!U86/FluidmilkPccLb!$B86))))</f>
        <v>225.76757508595108</v>
      </c>
      <c r="V86" s="31"/>
      <c r="W86" s="31"/>
      <c r="X86" s="31"/>
      <c r="Y86" s="31"/>
      <c r="Z86" s="31"/>
      <c r="AA86" s="31"/>
      <c r="AB86" s="31"/>
      <c r="AC86" s="31"/>
      <c r="AD86" s="3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5">
        <v>244.499</v>
      </c>
      <c r="C87" s="46">
        <f>IF(Fluidmilk!C87=0,0,IF(FluidmilkPccLb!$B87=0,0,IF(Fluidmilk!C87="NA","NA",IF(Fluidmilk!C87="*","*",Fluidmilk!C87/FluidmilkPccLb!$B87))))</f>
        <v>2.5071677184773762</v>
      </c>
      <c r="D87" s="46">
        <f>IF(Fluidmilk!D87=0,0,IF(FluidmilkPccLb!$B87=0,0,IF(Fluidmilk!D87="NA","NA",IF(Fluidmilk!D87="*","*",Fluidmilk!D87/FluidmilkPccLb!$B87))))</f>
        <v>100.98609810265073</v>
      </c>
      <c r="E87" s="46">
        <f>IF(Fluidmilk!E87=0,0,IF(FluidmilkPccLb!$B87=0,0,IF(Fluidmilk!E87="NA","NA",IF(Fluidmilk!E87="*","*",Fluidmilk!E87/FluidmilkPccLb!$B87))))</f>
        <v>103.49326582112811</v>
      </c>
      <c r="F87" s="46">
        <f>IF(Fluidmilk!F87=0,0,IF(FluidmilkPccLb!$B87=0,0,IF(Fluidmilk!F87="NA","NA",IF(Fluidmilk!F87="*","*",Fluidmilk!F87/FluidmilkPccLb!$B87))))</f>
        <v>3.3374369629323639</v>
      </c>
      <c r="G87" s="46">
        <f>IF(Fluidmilk!G87=0,0,IF(FluidmilkPccLb!$B87=0,0,IF(Fluidmilk!G87="NA","NA",IF(Fluidmilk!G87="*","*",Fluidmilk!G87/FluidmilkPccLb!$B87))))</f>
        <v>106.83070278406046</v>
      </c>
      <c r="H87" s="46">
        <f>IF(Fluidmilk!H87=0,0,IF(FluidmilkPccLb!$B87=0,0,IF(Fluidmilk!H87="NA","NA",IF(Fluidmilk!H87="*","*",Fluidmilk!H87/FluidmilkPccLb!$B87))))</f>
        <v>75.509511286344733</v>
      </c>
      <c r="I87" s="46">
        <f>IF(Fluidmilk!I87=0,0,IF(FluidmilkPccLb!$B87=0,0,IF(Fluidmilk!I87="NA","NA",IF(Fluidmilk!I87="*","*",Fluidmilk!I87/FluidmilkPccLb!$B87))))</f>
        <v>15.345666035443909</v>
      </c>
      <c r="J87" s="46">
        <f>IF(Fluidmilk!J87=0,0,IF(FluidmilkPccLb!$B87=0,0,IF(Fluidmilk!J87="NA","NA",IF(Fluidmilk!J87="*","*",Fluidmilk!J87/FluidmilkPccLb!$B87))))</f>
        <v>90.855177321788645</v>
      </c>
      <c r="K87" s="46">
        <f>IF(Fluidmilk!K87=0,0,IF(FluidmilkPccLb!$B87=0,0,IF(Fluidmilk!K87="NA","NA",IF(Fluidmilk!K87="*","*",Fluidmilk!K87/FluidmilkPccLb!$B87))))</f>
        <v>6.6666939333085207</v>
      </c>
      <c r="L87" s="46">
        <f>IF(Fluidmilk!L87=0,0,IF(FluidmilkPccLb!$B87=0,0,IF(Fluidmilk!L87="NA","NA",IF(Fluidmilk!L87="*","*",Fluidmilk!L87/FluidmilkPccLb!$B87))))</f>
        <v>97.521871255097153</v>
      </c>
      <c r="M87" s="46">
        <f>IF(Fluidmilk!M87=0,0,IF(FluidmilkPccLb!$B87=0,0,IF(Fluidmilk!M87="NA","NA",IF(Fluidmilk!M87="*","*",Fluidmilk!M87/FluidmilkPccLb!$B87))))</f>
        <v>4.1145362557720073</v>
      </c>
      <c r="N87" s="46">
        <f>IF(Fluidmilk!N87=0,0,IF(FluidmilkPccLb!$B87=0,0,IF(Fluidmilk!N87="NA","NA",IF(Fluidmilk!N87="*","*",Fluidmilk!N87/FluidmilkPccLb!$B87))))</f>
        <v>16.274095190573377</v>
      </c>
      <c r="O87" s="46" t="str">
        <f>IF(Fluidmilk!O87=0,0,IF(FluidmilkPccLb!$B87=0,0,IF(Fluidmilk!O87="NA","NA",IF(Fluidmilk!O87="*","*",Fluidmilk!O87/FluidmilkPccLb!$B87))))</f>
        <v>NA</v>
      </c>
      <c r="P87" s="46">
        <f>IF(Fluidmilk!P87=0,0,IF(FluidmilkPccLb!$B87=0,0,IF(Fluidmilk!P87="NA","NA",IF(Fluidmilk!P87="*","*",Fluidmilk!P87/FluidmilkPccLb!$B87))))</f>
        <v>117.91050270144254</v>
      </c>
      <c r="Q87" s="46">
        <f>IF(Fluidmilk!Q87=0,0,IF(FluidmilkPccLb!$B87=0,0,IF(Fluidmilk!Q87="NA","NA",IF(Fluidmilk!Q87="*","*",Fluidmilk!Q87/FluidmilkPccLb!$B87))))</f>
        <v>0.52760951987533689</v>
      </c>
      <c r="R87" s="46" t="str">
        <f>IF(Fluidmilk!R87=0,0,IF(FluidmilkPccLb!$B87=0,0,IF(Fluidmilk!R87="NA","NA",IF(Fluidmilk!R87="*","*",Fluidmilk!R87/FluidmilkPccLb!$B87))))</f>
        <v>NA</v>
      </c>
      <c r="S87" s="46">
        <f>IF(Fluidmilk!S87=0,0,IF(FluidmilkPccLb!$B87=0,0,IF(Fluidmilk!S87="NA","NA",IF(Fluidmilk!S87="*","*",Fluidmilk!S87/FluidmilkPccLb!$B87))))</f>
        <v>0.52760951987533689</v>
      </c>
      <c r="T87" s="46">
        <f>IF(Fluidmilk!T87=0,0,IF(FluidmilkPccLb!$B87=0,0,IF(Fluidmilk!T87="NA","NA",IF(Fluidmilk!T87="*","*",Fluidmilk!T87/FluidmilkPccLb!$B87))))</f>
        <v>222.76164728690097</v>
      </c>
      <c r="U87" s="46">
        <f>IF(Fluidmilk!U87=0,0,IF(FluidmilkPccLb!$B87=0,0,IF(Fluidmilk!U87="NA","NA",IF(Fluidmilk!U87="*","*",Fluidmilk!U87/FluidmilkPccLb!$B87))))</f>
        <v>225.26881500537834</v>
      </c>
      <c r="V87" s="31"/>
      <c r="W87" s="31"/>
      <c r="X87" s="31"/>
      <c r="Y87" s="31"/>
      <c r="Z87" s="31"/>
      <c r="AA87" s="31"/>
      <c r="AB87" s="31"/>
      <c r="AC87" s="31"/>
      <c r="AD87" s="3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5">
        <v>246.81899999999999</v>
      </c>
      <c r="C88" s="46">
        <f>IF(Fluidmilk!C88=0,0,IF(FluidmilkPccLb!$B88=0,0,IF(Fluidmilk!C88="NA","NA",IF(Fluidmilk!C88="*","*",Fluidmilk!C88/FluidmilkPccLb!$B88))))</f>
        <v>2.2810237461459613</v>
      </c>
      <c r="D88" s="46">
        <f>IF(Fluidmilk!D88=0,0,IF(FluidmilkPccLb!$B88=0,0,IF(Fluidmilk!D88="NA","NA",IF(Fluidmilk!D88="*","*",Fluidmilk!D88/FluidmilkPccLb!$B88))))</f>
        <v>92.468570085771361</v>
      </c>
      <c r="E88" s="46">
        <f>IF(Fluidmilk!E88=0,0,IF(FluidmilkPccLb!$B88=0,0,IF(Fluidmilk!E88="NA","NA",IF(Fluidmilk!E88="*","*",Fluidmilk!E88/FluidmilkPccLb!$B88))))</f>
        <v>94.749593831917323</v>
      </c>
      <c r="F88" s="46">
        <f>IF(Fluidmilk!F88=0,0,IF(FluidmilkPccLb!$B88=0,0,IF(Fluidmilk!F88="NA","NA",IF(Fluidmilk!F88="*","*",Fluidmilk!F88/FluidmilkPccLb!$B88))))</f>
        <v>3.119694999169432</v>
      </c>
      <c r="G88" s="46">
        <f>IF(Fluidmilk!G88=0,0,IF(FluidmilkPccLb!$B88=0,0,IF(Fluidmilk!G88="NA","NA",IF(Fluidmilk!G88="*","*",Fluidmilk!G88/FluidmilkPccLb!$B88))))</f>
        <v>97.869288831086749</v>
      </c>
      <c r="H88" s="46">
        <f>IF(Fluidmilk!H88=0,0,IF(FluidmilkPccLb!$B88=0,0,IF(Fluidmilk!H88="NA","NA",IF(Fluidmilk!H88="*","*",Fluidmilk!H88/FluidmilkPccLb!$B88))))</f>
        <v>79.219995219168709</v>
      </c>
      <c r="I88" s="46">
        <f>IF(Fluidmilk!I88=0,0,IF(FluidmilkPccLb!$B88=0,0,IF(Fluidmilk!I88="NA","NA",IF(Fluidmilk!I88="*","*",Fluidmilk!I88/FluidmilkPccLb!$B88))))</f>
        <v>16.980054209765051</v>
      </c>
      <c r="J88" s="46">
        <f>IF(Fluidmilk!J88=0,0,IF(FluidmilkPccLb!$B88=0,0,IF(Fluidmilk!J88="NA","NA",IF(Fluidmilk!J88="*","*",Fluidmilk!J88/FluidmilkPccLb!$B88))))</f>
        <v>96.200049428933752</v>
      </c>
      <c r="K88" s="46">
        <f>IF(Fluidmilk!K88=0,0,IF(FluidmilkPccLb!$B88=0,0,IF(Fluidmilk!K88="NA","NA",IF(Fluidmilk!K88="*","*",Fluidmilk!K88/FluidmilkPccLb!$B88))))</f>
        <v>6.5270501865739678</v>
      </c>
      <c r="L88" s="46">
        <f>IF(Fluidmilk!L88=0,0,IF(FluidmilkPccLb!$B88=0,0,IF(Fluidmilk!L88="NA","NA",IF(Fluidmilk!L88="*","*",Fluidmilk!L88/FluidmilkPccLb!$B88))))</f>
        <v>102.72709961550773</v>
      </c>
      <c r="M88" s="46">
        <f>IF(Fluidmilk!M88=0,0,IF(FluidmilkPccLb!$B88=0,0,IF(Fluidmilk!M88="NA","NA",IF(Fluidmilk!M88="*","*",Fluidmilk!M88/FluidmilkPccLb!$B88))))</f>
        <v>3.6869122717456926</v>
      </c>
      <c r="N88" s="46">
        <f>IF(Fluidmilk!N88=0,0,IF(FluidmilkPccLb!$B88=0,0,IF(Fluidmilk!N88="NA","NA",IF(Fluidmilk!N88="*","*",Fluidmilk!N88/FluidmilkPccLb!$B88))))</f>
        <v>20.28206904654828</v>
      </c>
      <c r="O88" s="46" t="str">
        <f>IF(Fluidmilk!O88=0,0,IF(FluidmilkPccLb!$B88=0,0,IF(Fluidmilk!O88="NA","NA",IF(Fluidmilk!O88="*","*",Fluidmilk!O88/FluidmilkPccLb!$B88))))</f>
        <v>NA</v>
      </c>
      <c r="P88" s="46">
        <f>IF(Fluidmilk!P88=0,0,IF(FluidmilkPccLb!$B88=0,0,IF(Fluidmilk!P88="NA","NA",IF(Fluidmilk!P88="*","*",Fluidmilk!P88/FluidmilkPccLb!$B88))))</f>
        <v>126.6960809338017</v>
      </c>
      <c r="Q88" s="46">
        <f>IF(Fluidmilk!Q88=0,0,IF(FluidmilkPccLb!$B88=0,0,IF(Fluidmilk!Q88="NA","NA",IF(Fluidmilk!Q88="*","*",Fluidmilk!Q88/FluidmilkPccLb!$B88))))</f>
        <v>0.50239244142468775</v>
      </c>
      <c r="R88" s="46" t="str">
        <f>IF(Fluidmilk!R88=0,0,IF(FluidmilkPccLb!$B88=0,0,IF(Fluidmilk!R88="NA","NA",IF(Fluidmilk!R88="*","*",Fluidmilk!R88/FluidmilkPccLb!$B88))))</f>
        <v>NA</v>
      </c>
      <c r="S88" s="46">
        <f>IF(Fluidmilk!S88=0,0,IF(FluidmilkPccLb!$B88=0,0,IF(Fluidmilk!S88="NA","NA",IF(Fluidmilk!S88="*","*",Fluidmilk!S88/FluidmilkPccLb!$B88))))</f>
        <v>0.50239244142468775</v>
      </c>
      <c r="T88" s="46">
        <f>IF(Fluidmilk!T88=0,0,IF(FluidmilkPccLb!$B88=0,0,IF(Fluidmilk!T88="NA","NA",IF(Fluidmilk!T88="*","*",Fluidmilk!T88/FluidmilkPccLb!$B88))))</f>
        <v>222.78673846016719</v>
      </c>
      <c r="U88" s="46">
        <f>IF(Fluidmilk!U88=0,0,IF(FluidmilkPccLb!$B88=0,0,IF(Fluidmilk!U88="NA","NA",IF(Fluidmilk!U88="*","*",Fluidmilk!U88/FluidmilkPccLb!$B88))))</f>
        <v>225.06776220631315</v>
      </c>
      <c r="V88" s="31"/>
      <c r="W88" s="31"/>
      <c r="X88" s="31"/>
      <c r="Y88" s="31"/>
      <c r="Z88" s="31"/>
      <c r="AA88" s="31"/>
      <c r="AB88" s="31"/>
      <c r="AC88" s="31"/>
      <c r="AD88" s="3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5">
        <v>249.62299999999999</v>
      </c>
      <c r="C89" s="46">
        <f>IF(Fluidmilk!C89=0,0,IF(FluidmilkPccLb!$B89=0,0,IF(Fluidmilk!C89="NA","NA",IF(Fluidmilk!C89="*","*",Fluidmilk!C89/FluidmilkPccLb!$B89))))</f>
        <v>2.0510930483168619</v>
      </c>
      <c r="D89" s="46">
        <f>IF(Fluidmilk!D89=0,0,IF(FluidmilkPccLb!$B89=0,0,IF(Fluidmilk!D89="NA","NA",IF(Fluidmilk!D89="*","*",Fluidmilk!D89/FluidmilkPccLb!$B89))))</f>
        <v>85.460874999499254</v>
      </c>
      <c r="E89" s="46">
        <f>IF(Fluidmilk!E89=0,0,IF(FluidmilkPccLb!$B89=0,0,IF(Fluidmilk!E89="NA","NA",IF(Fluidmilk!E89="*","*",Fluidmilk!E89/FluidmilkPccLb!$B89))))</f>
        <v>87.511968047816111</v>
      </c>
      <c r="F89" s="46">
        <f>IF(Fluidmilk!F89=0,0,IF(FluidmilkPccLb!$B89=0,0,IF(Fluidmilk!F89="NA","NA",IF(Fluidmilk!F89="*","*",Fluidmilk!F89/FluidmilkPccLb!$B89))))</f>
        <v>2.7681744070057648</v>
      </c>
      <c r="G89" s="46">
        <f>IF(Fluidmilk!G89=0,0,IF(FluidmilkPccLb!$B89=0,0,IF(Fluidmilk!G89="NA","NA",IF(Fluidmilk!G89="*","*",Fluidmilk!G89/FluidmilkPccLb!$B89))))</f>
        <v>90.280142454821871</v>
      </c>
      <c r="H89" s="46">
        <f>IF(Fluidmilk!H89=0,0,IF(FluidmilkPccLb!$B89=0,0,IF(Fluidmilk!H89="NA","NA",IF(Fluidmilk!H89="*","*",Fluidmilk!H89/FluidmilkPccLb!$B89))))</f>
        <v>78.378194317030079</v>
      </c>
      <c r="I89" s="46">
        <f>IF(Fluidmilk!I89=0,0,IF(FluidmilkPccLb!$B89=0,0,IF(Fluidmilk!I89="NA","NA",IF(Fluidmilk!I89="*","*",Fluidmilk!I89/FluidmilkPccLb!$B89))))</f>
        <v>19.805867247809697</v>
      </c>
      <c r="J89" s="46">
        <f>IF(Fluidmilk!J89=0,0,IF(FluidmilkPccLb!$B89=0,0,IF(Fluidmilk!J89="NA","NA",IF(Fluidmilk!J89="*","*",Fluidmilk!J89/FluidmilkPccLb!$B89))))</f>
        <v>98.18406156483978</v>
      </c>
      <c r="K89" s="46">
        <f>IF(Fluidmilk!K89=0,0,IF(FluidmilkPccLb!$B89=0,0,IF(Fluidmilk!K89="NA","NA",IF(Fluidmilk!K89="*","*",Fluidmilk!K89/FluidmilkPccLb!$B89))))</f>
        <v>6.6380101192598442</v>
      </c>
      <c r="L89" s="46">
        <f>IF(Fluidmilk!L89=0,0,IF(FluidmilkPccLb!$B89=0,0,IF(Fluidmilk!L89="NA","NA",IF(Fluidmilk!L89="*","*",Fluidmilk!L89/FluidmilkPccLb!$B89))))</f>
        <v>104.82207168409963</v>
      </c>
      <c r="M89" s="46">
        <f>IF(Fluidmilk!M89=0,0,IF(FluidmilkPccLb!$B89=0,0,IF(Fluidmilk!M89="NA","NA",IF(Fluidmilk!M89="*","*",Fluidmilk!M89/FluidmilkPccLb!$B89))))</f>
        <v>3.5213101356846126</v>
      </c>
      <c r="N89" s="46">
        <f>IF(Fluidmilk!N89=0,0,IF(FluidmilkPccLb!$B89=0,0,IF(Fluidmilk!N89="NA","NA",IF(Fluidmilk!N89="*","*",Fluidmilk!N89/FluidmilkPccLb!$B89))))</f>
        <v>22.842446409185051</v>
      </c>
      <c r="O89" s="46" t="str">
        <f>IF(Fluidmilk!O89=0,0,IF(FluidmilkPccLb!$B89=0,0,IF(Fluidmilk!O89="NA","NA",IF(Fluidmilk!O89="*","*",Fluidmilk!O89/FluidmilkPccLb!$B89))))</f>
        <v>NA</v>
      </c>
      <c r="P89" s="46">
        <f>IF(Fluidmilk!P89=0,0,IF(FluidmilkPccLb!$B89=0,0,IF(Fluidmilk!P89="NA","NA",IF(Fluidmilk!P89="*","*",Fluidmilk!P89/FluidmilkPccLb!$B89))))</f>
        <v>131.18582822896929</v>
      </c>
      <c r="Q89" s="46">
        <f>IF(Fluidmilk!Q89=0,0,IF(FluidmilkPccLb!$B89=0,0,IF(Fluidmilk!Q89="NA","NA",IF(Fluidmilk!Q89="*","*",Fluidmilk!Q89/FluidmilkPccLb!$B89))))</f>
        <v>0.4927430565292461</v>
      </c>
      <c r="R89" s="46" t="str">
        <f>IF(Fluidmilk!R89=0,0,IF(FluidmilkPccLb!$B89=0,0,IF(Fluidmilk!R89="NA","NA",IF(Fluidmilk!R89="*","*",Fluidmilk!R89/FluidmilkPccLb!$B89))))</f>
        <v>NA</v>
      </c>
      <c r="S89" s="46">
        <f>IF(Fluidmilk!S89=0,0,IF(FluidmilkPccLb!$B89=0,0,IF(Fluidmilk!S89="NA","NA",IF(Fluidmilk!S89="*","*",Fluidmilk!S89/FluidmilkPccLb!$B89))))</f>
        <v>0.4927430565292461</v>
      </c>
      <c r="T89" s="46">
        <f>IF(Fluidmilk!T89=0,0,IF(FluidmilkPccLb!$B89=0,0,IF(Fluidmilk!T89="NA","NA",IF(Fluidmilk!T89="*","*",Fluidmilk!T89/FluidmilkPccLb!$B89))))</f>
        <v>219.90762069200355</v>
      </c>
      <c r="U89" s="46">
        <f>IF(Fluidmilk!U89=0,0,IF(FluidmilkPccLb!$B89=0,0,IF(Fluidmilk!U89="NA","NA",IF(Fluidmilk!U89="*","*",Fluidmilk!U89/FluidmilkPccLb!$B89))))</f>
        <v>221.95871374032041</v>
      </c>
      <c r="V89" s="31"/>
      <c r="W89" s="31"/>
      <c r="X89" s="31"/>
      <c r="Y89" s="31"/>
      <c r="Z89" s="31"/>
      <c r="AA89" s="31"/>
      <c r="AB89" s="31"/>
      <c r="AC89" s="31"/>
      <c r="AD89" s="3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6">
        <v>252.98099999999999</v>
      </c>
      <c r="C90" s="48">
        <f>IF(Fluidmilk!C90=0,0,IF(FluidmilkPccLb!$B90=0,0,IF(Fluidmilk!C90="NA","NA",IF(Fluidmilk!C90="*","*",Fluidmilk!C90/FluidmilkPccLb!$B90))))</f>
        <v>1.952715816602828</v>
      </c>
      <c r="D90" s="48">
        <f>IF(Fluidmilk!D90=0,0,IF(FluidmilkPccLb!$B90=0,0,IF(Fluidmilk!D90="NA","NA",IF(Fluidmilk!D90="*","*",Fluidmilk!D90/FluidmilkPccLb!$B90))))</f>
        <v>82.097074483854527</v>
      </c>
      <c r="E90" s="48">
        <f>IF(Fluidmilk!E90=0,0,IF(FluidmilkPccLb!$B90=0,0,IF(Fluidmilk!E90="NA","NA",IF(Fluidmilk!E90="*","*",Fluidmilk!E90/FluidmilkPccLb!$B90))))</f>
        <v>84.049790300457346</v>
      </c>
      <c r="F90" s="48">
        <f>IF(Fluidmilk!F90=0,0,IF(FluidmilkPccLb!$B90=0,0,IF(Fluidmilk!F90="NA","NA",IF(Fluidmilk!F90="*","*",Fluidmilk!F90/FluidmilkPccLb!$B90))))</f>
        <v>2.656325969143928</v>
      </c>
      <c r="G90" s="48">
        <f>IF(Fluidmilk!G90=0,0,IF(FluidmilkPccLb!$B90=0,0,IF(Fluidmilk!G90="NA","NA",IF(Fluidmilk!G90="*","*",Fluidmilk!G90/FluidmilkPccLb!$B90))))</f>
        <v>86.706116269601281</v>
      </c>
      <c r="H90" s="48">
        <f>IF(Fluidmilk!H90=0,0,IF(FluidmilkPccLb!$B90=0,0,IF(Fluidmilk!H90="NA","NA",IF(Fluidmilk!H90="*","*",Fluidmilk!H90/FluidmilkPccLb!$B90))))</f>
        <v>78.381380419873437</v>
      </c>
      <c r="I90" s="48">
        <f>IF(Fluidmilk!I90=0,0,IF(FluidmilkPccLb!$B90=0,0,IF(Fluidmilk!I90="NA","NA",IF(Fluidmilk!I90="*","*",Fluidmilk!I90/FluidmilkPccLb!$B90))))</f>
        <v>20.594431992916466</v>
      </c>
      <c r="J90" s="48">
        <f>IF(Fluidmilk!J90=0,0,IF(FluidmilkPccLb!$B90=0,0,IF(Fluidmilk!J90="NA","NA",IF(Fluidmilk!J90="*","*",Fluidmilk!J90/FluidmilkPccLb!$B90))))</f>
        <v>98.975812412789892</v>
      </c>
      <c r="K90" s="48">
        <f>IF(Fluidmilk!K90=0,0,IF(FluidmilkPccLb!$B90=0,0,IF(Fluidmilk!K90="NA","NA",IF(Fluidmilk!K90="*","*",Fluidmilk!K90/FluidmilkPccLb!$B90))))</f>
        <v>6.7949766978547794</v>
      </c>
      <c r="L90" s="48">
        <f>IF(Fluidmilk!L90=0,0,IF(FluidmilkPccLb!$B90=0,0,IF(Fluidmilk!L90="NA","NA",IF(Fluidmilk!L90="*","*",Fluidmilk!L90/FluidmilkPccLb!$B90))))</f>
        <v>105.77078911064467</v>
      </c>
      <c r="M90" s="48">
        <f>IF(Fluidmilk!M90=0,0,IF(FluidmilkPccLb!$B90=0,0,IF(Fluidmilk!M90="NA","NA",IF(Fluidmilk!M90="*","*",Fluidmilk!M90/FluidmilkPccLb!$B90))))</f>
        <v>3.3797004518125866</v>
      </c>
      <c r="N90" s="48">
        <f>IF(Fluidmilk!N90=0,0,IF(FluidmilkPccLb!$B90=0,0,IF(Fluidmilk!N90="NA","NA",IF(Fluidmilk!N90="*","*",Fluidmilk!N90/FluidmilkPccLb!$B90))))</f>
        <v>23.717196153070784</v>
      </c>
      <c r="O90" s="48" t="str">
        <f>IF(Fluidmilk!O90=0,0,IF(FluidmilkPccLb!$B90=0,0,IF(Fluidmilk!O90="NA","NA",IF(Fluidmilk!O90="*","*",Fluidmilk!O90/FluidmilkPccLb!$B90))))</f>
        <v>NA</v>
      </c>
      <c r="P90" s="48">
        <f>IF(Fluidmilk!P90=0,0,IF(FluidmilkPccLb!$B90=0,0,IF(Fluidmilk!P90="NA","NA",IF(Fluidmilk!P90="*","*",Fluidmilk!P90/FluidmilkPccLb!$B90))))</f>
        <v>132.86768571552804</v>
      </c>
      <c r="Q90" s="48">
        <f>IF(Fluidmilk!Q90=0,0,IF(FluidmilkPccLb!$B90=0,0,IF(Fluidmilk!Q90="NA","NA",IF(Fluidmilk!Q90="*","*",Fluidmilk!Q90/FluidmilkPccLb!$B90))))</f>
        <v>0.43876812883180949</v>
      </c>
      <c r="R90" s="48" t="str">
        <f>IF(Fluidmilk!R90=0,0,IF(FluidmilkPccLb!$B90=0,0,IF(Fluidmilk!R90="NA","NA",IF(Fluidmilk!R90="*","*",Fluidmilk!R90/FluidmilkPccLb!$B90))))</f>
        <v>NA</v>
      </c>
      <c r="S90" s="48">
        <f>IF(Fluidmilk!S90=0,0,IF(FluidmilkPccLb!$B90=0,0,IF(Fluidmilk!S90="NA","NA",IF(Fluidmilk!S90="*","*",Fluidmilk!S90/FluidmilkPccLb!$B90))))</f>
        <v>0.43876812883180949</v>
      </c>
      <c r="T90" s="48">
        <f>IF(Fluidmilk!T90=0,0,IF(FluidmilkPccLb!$B90=0,0,IF(Fluidmilk!T90="NA","NA",IF(Fluidmilk!T90="*","*",Fluidmilk!T90/FluidmilkPccLb!$B90))))</f>
        <v>218.0598542973583</v>
      </c>
      <c r="U90" s="48">
        <f>IF(Fluidmilk!U90=0,0,IF(FluidmilkPccLb!$B90=0,0,IF(Fluidmilk!U90="NA","NA",IF(Fluidmilk!U90="*","*",Fluidmilk!U90/FluidmilkPccLb!$B90))))</f>
        <v>220.01257011396112</v>
      </c>
      <c r="V90" s="31"/>
      <c r="W90" s="31"/>
      <c r="X90" s="31"/>
      <c r="Y90" s="31"/>
      <c r="Z90" s="31"/>
      <c r="AA90" s="31"/>
      <c r="AB90" s="31"/>
      <c r="AC90" s="31"/>
      <c r="AD90" s="3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6">
        <v>256.51400000000001</v>
      </c>
      <c r="C91" s="48">
        <f>IF(Fluidmilk!C91=0,0,IF(FluidmilkPccLb!$B91=0,0,IF(Fluidmilk!C91="NA","NA",IF(Fluidmilk!C91="*","*",Fluidmilk!C91/FluidmilkPccLb!$B91))))</f>
        <v>1.7737823276702245</v>
      </c>
      <c r="D91" s="48">
        <f>IF(Fluidmilk!D91=0,0,IF(FluidmilkPccLb!$B91=0,0,IF(Fluidmilk!D91="NA","NA",IF(Fluidmilk!D91="*","*",Fluidmilk!D91/FluidmilkPccLb!$B91))))</f>
        <v>78.732544812368914</v>
      </c>
      <c r="E91" s="48">
        <f>IF(Fluidmilk!E91=0,0,IF(FluidmilkPccLb!$B91=0,0,IF(Fluidmilk!E91="NA","NA",IF(Fluidmilk!E91="*","*",Fluidmilk!E91/FluidmilkPccLb!$B91))))</f>
        <v>80.506327140039133</v>
      </c>
      <c r="F91" s="48">
        <f>IF(Fluidmilk!F91=0,0,IF(FluidmilkPccLb!$B91=0,0,IF(Fluidmilk!F91="NA","NA",IF(Fluidmilk!F91="*","*",Fluidmilk!F91/FluidmilkPccLb!$B91))))</f>
        <v>2.6860132390434828</v>
      </c>
      <c r="G91" s="48">
        <f>IF(Fluidmilk!G91=0,0,IF(FluidmilkPccLb!$B91=0,0,IF(Fluidmilk!G91="NA","NA",IF(Fluidmilk!G91="*","*",Fluidmilk!G91/FluidmilkPccLb!$B91))))</f>
        <v>83.192340379082623</v>
      </c>
      <c r="H91" s="48">
        <f>IF(Fluidmilk!H91=0,0,IF(FluidmilkPccLb!$B91=0,0,IF(Fluidmilk!H91="NA","NA",IF(Fluidmilk!H91="*","*",Fluidmilk!H91/FluidmilkPccLb!$B91))))</f>
        <v>77.387588981498084</v>
      </c>
      <c r="I91" s="48">
        <f>IF(Fluidmilk!I91=0,0,IF(FluidmilkPccLb!$B91=0,0,IF(Fluidmilk!I91="NA","NA",IF(Fluidmilk!I91="*","*",Fluidmilk!I91/FluidmilkPccLb!$B91))))</f>
        <v>20.950123579999531</v>
      </c>
      <c r="J91" s="48">
        <f>IF(Fluidmilk!J91=0,0,IF(FluidmilkPccLb!$B91=0,0,IF(Fluidmilk!J91="NA","NA",IF(Fluidmilk!J91="*","*",Fluidmilk!J91/FluidmilkPccLb!$B91))))</f>
        <v>98.337712561497611</v>
      </c>
      <c r="K91" s="48">
        <f>IF(Fluidmilk!K91=0,0,IF(FluidmilkPccLb!$B91=0,0,IF(Fluidmilk!K91="NA","NA",IF(Fluidmilk!K91="*","*",Fluidmilk!K91/FluidmilkPccLb!$B91))))</f>
        <v>6.8027476083176746</v>
      </c>
      <c r="L91" s="48">
        <f>IF(Fluidmilk!L91=0,0,IF(FluidmilkPccLb!$B91=0,0,IF(Fluidmilk!L91="NA","NA",IF(Fluidmilk!L91="*","*",Fluidmilk!L91/FluidmilkPccLb!$B91))))</f>
        <v>105.14046016981528</v>
      </c>
      <c r="M91" s="48">
        <f>IF(Fluidmilk!M91=0,0,IF(FluidmilkPccLb!$B91=0,0,IF(Fluidmilk!M91="NA","NA",IF(Fluidmilk!M91="*","*",Fluidmilk!M91/FluidmilkPccLb!$B91))))</f>
        <v>3.1499255401264645</v>
      </c>
      <c r="N91" s="48">
        <f>IF(Fluidmilk!N91=0,0,IF(FluidmilkPccLb!$B91=0,0,IF(Fluidmilk!N91="NA","NA",IF(Fluidmilk!N91="*","*",Fluidmilk!N91/FluidmilkPccLb!$B91))))</f>
        <v>24.782273092306852</v>
      </c>
      <c r="O91" s="48" t="str">
        <f>IF(Fluidmilk!O91=0,0,IF(FluidmilkPccLb!$B91=0,0,IF(Fluidmilk!O91="NA","NA",IF(Fluidmilk!O91="*","*",Fluidmilk!O91/FluidmilkPccLb!$B91))))</f>
        <v>NA</v>
      </c>
      <c r="P91" s="48">
        <f>IF(Fluidmilk!P91=0,0,IF(FluidmilkPccLb!$B91=0,0,IF(Fluidmilk!P91="NA","NA",IF(Fluidmilk!P91="*","*",Fluidmilk!P91/FluidmilkPccLb!$B91))))</f>
        <v>133.07265880224861</v>
      </c>
      <c r="Q91" s="48">
        <f>IF(Fluidmilk!Q91=0,0,IF(FluidmilkPccLb!$B91=0,0,IF(Fluidmilk!Q91="NA","NA",IF(Fluidmilk!Q91="*","*",Fluidmilk!Q91/FluidmilkPccLb!$B91))))</f>
        <v>0.44831861029027653</v>
      </c>
      <c r="R91" s="48" t="str">
        <f>IF(Fluidmilk!R91=0,0,IF(FluidmilkPccLb!$B91=0,0,IF(Fluidmilk!R91="NA","NA",IF(Fluidmilk!R91="*","*",Fluidmilk!R91/FluidmilkPccLb!$B91))))</f>
        <v>NA</v>
      </c>
      <c r="S91" s="48">
        <f>IF(Fluidmilk!S91=0,0,IF(FluidmilkPccLb!$B91=0,0,IF(Fluidmilk!S91="NA","NA",IF(Fluidmilk!S91="*","*",Fluidmilk!S91/FluidmilkPccLb!$B91))))</f>
        <v>0.44831861029027653</v>
      </c>
      <c r="T91" s="48">
        <f>IF(Fluidmilk!T91=0,0,IF(FluidmilkPccLb!$B91=0,0,IF(Fluidmilk!T91="NA","NA",IF(Fluidmilk!T91="*","*",Fluidmilk!T91/FluidmilkPccLb!$B91))))</f>
        <v>214.93953546395127</v>
      </c>
      <c r="U91" s="48">
        <f>IF(Fluidmilk!U91=0,0,IF(FluidmilkPccLb!$B91=0,0,IF(Fluidmilk!U91="NA","NA",IF(Fluidmilk!U91="*","*",Fluidmilk!U91/FluidmilkPccLb!$B91))))</f>
        <v>216.71331779162151</v>
      </c>
      <c r="V91" s="31"/>
      <c r="W91" s="31"/>
      <c r="X91" s="31"/>
      <c r="Y91" s="31"/>
      <c r="Z91" s="31"/>
      <c r="AA91" s="31"/>
      <c r="AB91" s="31"/>
      <c r="AC91" s="31"/>
      <c r="AD91" s="3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6">
        <v>259.91899999999998</v>
      </c>
      <c r="C92" s="48">
        <f>IF(Fluidmilk!C92=0,0,IF(FluidmilkPccLb!$B92=0,0,IF(Fluidmilk!C92="NA","NA",IF(Fluidmilk!C92="*","*",Fluidmilk!C92/FluidmilkPccLb!$B92))))</f>
        <v>1.5966512644323809</v>
      </c>
      <c r="D92" s="48">
        <f>IF(Fluidmilk!D92=0,0,IF(FluidmilkPccLb!$B92=0,0,IF(Fluidmilk!D92="NA","NA",IF(Fluidmilk!D92="*","*",Fluidmilk!D92/FluidmilkPccLb!$B92))))</f>
        <v>74.869478568323217</v>
      </c>
      <c r="E92" s="48">
        <f>IF(Fluidmilk!E92=0,0,IF(FluidmilkPccLb!$B92=0,0,IF(Fluidmilk!E92="NA","NA",IF(Fluidmilk!E92="*","*",Fluidmilk!E92/FluidmilkPccLb!$B92))))</f>
        <v>76.466129832755598</v>
      </c>
      <c r="F92" s="48">
        <f>IF(Fluidmilk!F92=0,0,IF(FluidmilkPccLb!$B92=0,0,IF(Fluidmilk!F92="NA","NA",IF(Fluidmilk!F92="*","*",Fluidmilk!F92/FluidmilkPccLb!$B92))))</f>
        <v>2.6546731866466091</v>
      </c>
      <c r="G92" s="48">
        <f>IF(Fluidmilk!G92=0,0,IF(FluidmilkPccLb!$B92=0,0,IF(Fluidmilk!G92="NA","NA",IF(Fluidmilk!G92="*","*",Fluidmilk!G92/FluidmilkPccLb!$B92))))</f>
        <v>79.120803019402203</v>
      </c>
      <c r="H92" s="48">
        <f>IF(Fluidmilk!H92=0,0,IF(FluidmilkPccLb!$B92=0,0,IF(Fluidmilk!H92="NA","NA",IF(Fluidmilk!H92="*","*",Fluidmilk!H92/FluidmilkPccLb!$B92))))</f>
        <v>75.131098534543455</v>
      </c>
      <c r="I92" s="48">
        <f>IF(Fluidmilk!I92=0,0,IF(FluidmilkPccLb!$B92=0,0,IF(Fluidmilk!I92="NA","NA",IF(Fluidmilk!I92="*","*",Fluidmilk!I92/FluidmilkPccLb!$B92))))</f>
        <v>20.379425898068245</v>
      </c>
      <c r="J92" s="48">
        <f>IF(Fluidmilk!J92=0,0,IF(FluidmilkPccLb!$B92=0,0,IF(Fluidmilk!J92="NA","NA",IF(Fluidmilk!J92="*","*",Fluidmilk!J92/FluidmilkPccLb!$B92))))</f>
        <v>95.510524432611703</v>
      </c>
      <c r="K92" s="48">
        <f>IF(Fluidmilk!K92=0,0,IF(FluidmilkPccLb!$B92=0,0,IF(Fluidmilk!K92="NA","NA",IF(Fluidmilk!K92="*","*",Fluidmilk!K92/FluidmilkPccLb!$B92))))</f>
        <v>6.8328979412817077</v>
      </c>
      <c r="L92" s="48">
        <f>IF(Fluidmilk!L92=0,0,IF(FluidmilkPccLb!$B92=0,0,IF(Fluidmilk!L92="NA","NA",IF(Fluidmilk!L92="*","*",Fluidmilk!L92/FluidmilkPccLb!$B92))))</f>
        <v>102.34342237389342</v>
      </c>
      <c r="M92" s="48">
        <f>IF(Fluidmilk!M92=0,0,IF(FluidmilkPccLb!$B92=0,0,IF(Fluidmilk!M92="NA","NA",IF(Fluidmilk!M92="*","*",Fluidmilk!M92/FluidmilkPccLb!$B92))))</f>
        <v>3.0009349066439932</v>
      </c>
      <c r="N92" s="48">
        <f>IF(Fluidmilk!N92=0,0,IF(FluidmilkPccLb!$B92=0,0,IF(Fluidmilk!N92="NA","NA",IF(Fluidmilk!N92="*","*",Fluidmilk!N92/FluidmilkPccLb!$B92))))</f>
        <v>26.331280129578833</v>
      </c>
      <c r="O92" s="48" t="str">
        <f>IF(Fluidmilk!O92=0,0,IF(FluidmilkPccLb!$B92=0,0,IF(Fluidmilk!O92="NA","NA",IF(Fluidmilk!O92="*","*",Fluidmilk!O92/FluidmilkPccLb!$B92))))</f>
        <v>NA</v>
      </c>
      <c r="P92" s="48">
        <f>IF(Fluidmilk!P92=0,0,IF(FluidmilkPccLb!$B92=0,0,IF(Fluidmilk!P92="NA","NA",IF(Fluidmilk!P92="*","*",Fluidmilk!P92/FluidmilkPccLb!$B92))))</f>
        <v>131.67563741011622</v>
      </c>
      <c r="Q92" s="48">
        <f>IF(Fluidmilk!Q92=0,0,IF(FluidmilkPccLb!$B92=0,0,IF(Fluidmilk!Q92="NA","NA",IF(Fluidmilk!Q92="*","*",Fluidmilk!Q92/FluidmilkPccLb!$B92))))</f>
        <v>0.41166671155244522</v>
      </c>
      <c r="R92" s="48" t="str">
        <f>IF(Fluidmilk!R92=0,0,IF(FluidmilkPccLb!$B92=0,0,IF(Fluidmilk!R92="NA","NA",IF(Fluidmilk!R92="*","*",Fluidmilk!R92/FluidmilkPccLb!$B92))))</f>
        <v>NA</v>
      </c>
      <c r="S92" s="48">
        <f>IF(Fluidmilk!S92=0,0,IF(FluidmilkPccLb!$B92=0,0,IF(Fluidmilk!S92="NA","NA",IF(Fluidmilk!S92="*","*",Fluidmilk!S92/FluidmilkPccLb!$B92))))</f>
        <v>0.41166671155244522</v>
      </c>
      <c r="T92" s="48">
        <f>IF(Fluidmilk!T92=0,0,IF(FluidmilkPccLb!$B92=0,0,IF(Fluidmilk!T92="NA","NA",IF(Fluidmilk!T92="*","*",Fluidmilk!T92/FluidmilkPccLb!$B92))))</f>
        <v>209.6114558766385</v>
      </c>
      <c r="U92" s="48">
        <f>IF(Fluidmilk!U92=0,0,IF(FluidmilkPccLb!$B92=0,0,IF(Fluidmilk!U92="NA","NA",IF(Fluidmilk!U92="*","*",Fluidmilk!U92/FluidmilkPccLb!$B92))))</f>
        <v>211.20810714107088</v>
      </c>
      <c r="V92" s="31"/>
      <c r="W92" s="31"/>
      <c r="X92" s="31"/>
      <c r="Y92" s="31"/>
      <c r="Z92" s="31"/>
      <c r="AA92" s="31"/>
      <c r="AB92" s="31"/>
      <c r="AC92" s="31"/>
      <c r="AD92" s="3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6">
        <v>263.12599999999998</v>
      </c>
      <c r="C93" s="48">
        <f>IF(Fluidmilk!C93=0,0,IF(FluidmilkPccLb!$B93=0,0,IF(Fluidmilk!C93="NA","NA",IF(Fluidmilk!C93="*","*",Fluidmilk!C93/FluidmilkPccLb!$B93))))</f>
        <v>1.482179640172389</v>
      </c>
      <c r="D93" s="48">
        <f>IF(Fluidmilk!D93=0,0,IF(FluidmilkPccLb!$B93=0,0,IF(Fluidmilk!D93="NA","NA",IF(Fluidmilk!D93="*","*",Fluidmilk!D93/FluidmilkPccLb!$B93))))</f>
        <v>73.056254418035479</v>
      </c>
      <c r="E93" s="48">
        <f>IF(Fluidmilk!E93=0,0,IF(FluidmilkPccLb!$B93=0,0,IF(Fluidmilk!E93="NA","NA",IF(Fluidmilk!E93="*","*",Fluidmilk!E93/FluidmilkPccLb!$B93))))</f>
        <v>74.538434058207855</v>
      </c>
      <c r="F93" s="48">
        <f>IF(Fluidmilk!F93=0,0,IF(FluidmilkPccLb!$B93=0,0,IF(Fluidmilk!F93="NA","NA",IF(Fluidmilk!F93="*","*",Fluidmilk!F93/FluidmilkPccLb!$B93))))</f>
        <v>2.6679233523103001</v>
      </c>
      <c r="G93" s="48">
        <f>IF(Fluidmilk!G93=0,0,IF(FluidmilkPccLb!$B93=0,0,IF(Fluidmilk!G93="NA","NA",IF(Fluidmilk!G93="*","*",Fluidmilk!G93/FluidmilkPccLb!$B93))))</f>
        <v>77.206357410518166</v>
      </c>
      <c r="H93" s="48">
        <f>IF(Fluidmilk!H93=0,0,IF(FluidmilkPccLb!$B93=0,0,IF(Fluidmilk!H93="NA","NA",IF(Fluidmilk!H93="*","*",Fluidmilk!H93/FluidmilkPccLb!$B93))))</f>
        <v>73.447701861465617</v>
      </c>
      <c r="I93" s="48">
        <f>IF(Fluidmilk!I93=0,0,IF(FluidmilkPccLb!$B93=0,0,IF(Fluidmilk!I93="NA","NA",IF(Fluidmilk!I93="*","*",Fluidmilk!I93/FluidmilkPccLb!$B93))))</f>
        <v>20.556691471006289</v>
      </c>
      <c r="J93" s="48">
        <f>IF(Fluidmilk!J93=0,0,IF(FluidmilkPccLb!$B93=0,0,IF(Fluidmilk!J93="NA","NA",IF(Fluidmilk!J93="*","*",Fluidmilk!J93/FluidmilkPccLb!$B93))))</f>
        <v>94.004393332471906</v>
      </c>
      <c r="K93" s="48">
        <f>IF(Fluidmilk!K93=0,0,IF(FluidmilkPccLb!$B93=0,0,IF(Fluidmilk!K93="NA","NA",IF(Fluidmilk!K93="*","*",Fluidmilk!K93/FluidmilkPccLb!$B93))))</f>
        <v>7.0004484543526679</v>
      </c>
      <c r="L93" s="48">
        <f>IF(Fluidmilk!L93=0,0,IF(FluidmilkPccLb!$B93=0,0,IF(Fluidmilk!L93="NA","NA",IF(Fluidmilk!L93="*","*",Fluidmilk!L93/FluidmilkPccLb!$B93))))</f>
        <v>101.00484178682457</v>
      </c>
      <c r="M93" s="48">
        <f>IF(Fluidmilk!M93=0,0,IF(FluidmilkPccLb!$B93=0,0,IF(Fluidmilk!M93="NA","NA",IF(Fluidmilk!M93="*","*",Fluidmilk!M93/FluidmilkPccLb!$B93))))</f>
        <v>2.8883500680282452</v>
      </c>
      <c r="N93" s="48">
        <f>IF(Fluidmilk!N93=0,0,IF(FluidmilkPccLb!$B93=0,0,IF(Fluidmilk!N93="NA","NA",IF(Fluidmilk!N93="*","*",Fluidmilk!N93/FluidmilkPccLb!$B93))))</f>
        <v>28.176615005738697</v>
      </c>
      <c r="O93" s="48" t="str">
        <f>IF(Fluidmilk!O93=0,0,IF(FluidmilkPccLb!$B93=0,0,IF(Fluidmilk!O93="NA","NA",IF(Fluidmilk!O93="*","*",Fluidmilk!O93/FluidmilkPccLb!$B93))))</f>
        <v>NA</v>
      </c>
      <c r="P93" s="48">
        <f>IF(Fluidmilk!P93=0,0,IF(FluidmilkPccLb!$B93=0,0,IF(Fluidmilk!P93="NA","NA",IF(Fluidmilk!P93="*","*",Fluidmilk!P93/FluidmilkPccLb!$B93))))</f>
        <v>132.06980686059151</v>
      </c>
      <c r="Q93" s="48">
        <f>IF(Fluidmilk!Q93=0,0,IF(FluidmilkPccLb!$B93=0,0,IF(Fluidmilk!Q93="NA","NA",IF(Fluidmilk!Q93="*","*",Fluidmilk!Q93/FluidmilkPccLb!$B93))))</f>
        <v>0.41044974650927696</v>
      </c>
      <c r="R93" s="48" t="str">
        <f>IF(Fluidmilk!R93=0,0,IF(FluidmilkPccLb!$B93=0,0,IF(Fluidmilk!R93="NA","NA",IF(Fluidmilk!R93="*","*",Fluidmilk!R93/FluidmilkPccLb!$B93))))</f>
        <v>NA</v>
      </c>
      <c r="S93" s="48">
        <f>IF(Fluidmilk!S93=0,0,IF(FluidmilkPccLb!$B93=0,0,IF(Fluidmilk!S93="NA","NA",IF(Fluidmilk!S93="*","*",Fluidmilk!S93/FluidmilkPccLb!$B93))))</f>
        <v>0.41044974650927696</v>
      </c>
      <c r="T93" s="48">
        <f>IF(Fluidmilk!T93=0,0,IF(FluidmilkPccLb!$B93=0,0,IF(Fluidmilk!T93="NA","NA",IF(Fluidmilk!T93="*","*",Fluidmilk!T93/FluidmilkPccLb!$B93))))</f>
        <v>208.20443437744657</v>
      </c>
      <c r="U93" s="48">
        <f>IF(Fluidmilk!U93=0,0,IF(FluidmilkPccLb!$B93=0,0,IF(Fluidmilk!U93="NA","NA",IF(Fluidmilk!U93="*","*",Fluidmilk!U93/FluidmilkPccLb!$B93))))</f>
        <v>209.68661401761895</v>
      </c>
      <c r="V93" s="31"/>
      <c r="W93" s="31"/>
      <c r="X93" s="31"/>
      <c r="Y93" s="31"/>
      <c r="Z93" s="31"/>
      <c r="AA93" s="31"/>
      <c r="AB93" s="31"/>
      <c r="AC93" s="31"/>
      <c r="AD93" s="3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6">
        <v>266.27800000000002</v>
      </c>
      <c r="C94" s="48">
        <f>IF(Fluidmilk!C94=0,0,IF(FluidmilkPccLb!$B94=0,0,IF(Fluidmilk!C94="NA","NA",IF(Fluidmilk!C94="*","*",Fluidmilk!C94/FluidmilkPccLb!$B94))))</f>
        <v>1.2768610249438557</v>
      </c>
      <c r="D94" s="48">
        <f>IF(Fluidmilk!D94=0,0,IF(FluidmilkPccLb!$B94=0,0,IF(Fluidmilk!D94="NA","NA",IF(Fluidmilk!D94="*","*",Fluidmilk!D94/FluidmilkPccLb!$B94))))</f>
        <v>70.084648375006566</v>
      </c>
      <c r="E94" s="48">
        <f>IF(Fluidmilk!E94=0,0,IF(FluidmilkPccLb!$B94=0,0,IF(Fluidmilk!E94="NA","NA",IF(Fluidmilk!E94="*","*",Fluidmilk!E94/FluidmilkPccLb!$B94))))</f>
        <v>71.361509399950421</v>
      </c>
      <c r="F94" s="48">
        <f>IF(Fluidmilk!F94=0,0,IF(FluidmilkPccLb!$B94=0,0,IF(Fluidmilk!F94="NA","NA",IF(Fluidmilk!F94="*","*",Fluidmilk!F94/FluidmilkPccLb!$B94))))</f>
        <v>2.6438534163543363</v>
      </c>
      <c r="G94" s="48">
        <f>IF(Fluidmilk!G94=0,0,IF(FluidmilkPccLb!$B94=0,0,IF(Fluidmilk!G94="NA","NA",IF(Fluidmilk!G94="*","*",Fluidmilk!G94/FluidmilkPccLb!$B94))))</f>
        <v>74.005362816304753</v>
      </c>
      <c r="H94" s="48">
        <f>IF(Fluidmilk!H94=0,0,IF(FluidmilkPccLb!$B94=0,0,IF(Fluidmilk!H94="NA","NA",IF(Fluidmilk!H94="*","*",Fluidmilk!H94/FluidmilkPccLb!$B94))))</f>
        <v>69.258444182395834</v>
      </c>
      <c r="I94" s="48">
        <f>IF(Fluidmilk!I94=0,0,IF(FluidmilkPccLb!$B94=0,0,IF(Fluidmilk!I94="NA","NA",IF(Fluidmilk!I94="*","*",Fluidmilk!I94/FluidmilkPccLb!$B94))))</f>
        <v>21.631527951990023</v>
      </c>
      <c r="J94" s="48">
        <f>IF(Fluidmilk!J94=0,0,IF(FluidmilkPccLb!$B94=0,0,IF(Fluidmilk!J94="NA","NA",IF(Fluidmilk!J94="*","*",Fluidmilk!J94/FluidmilkPccLb!$B94))))</f>
        <v>90.889972134385857</v>
      </c>
      <c r="K94" s="48">
        <f>IF(Fluidmilk!K94=0,0,IF(FluidmilkPccLb!$B94=0,0,IF(Fluidmilk!K94="NA","NA",IF(Fluidmilk!K94="*","*",Fluidmilk!K94/FluidmilkPccLb!$B94))))</f>
        <v>7.1879764757133513</v>
      </c>
      <c r="L94" s="48">
        <f>IF(Fluidmilk!L94=0,0,IF(FluidmilkPccLb!$B94=0,0,IF(Fluidmilk!L94="NA","NA",IF(Fluidmilk!L94="*","*",Fluidmilk!L94/FluidmilkPccLb!$B94))))</f>
        <v>98.077948610099213</v>
      </c>
      <c r="M94" s="48">
        <f>IF(Fluidmilk!M94=0,0,IF(FluidmilkPccLb!$B94=0,0,IF(Fluidmilk!M94="NA","NA",IF(Fluidmilk!M94="*","*",Fluidmilk!M94/FluidmilkPccLb!$B94))))</f>
        <v>2.775294992451498</v>
      </c>
      <c r="N94" s="48">
        <f>IF(Fluidmilk!N94=0,0,IF(FluidmilkPccLb!$B94=0,0,IF(Fluidmilk!N94="NA","NA",IF(Fluidmilk!N94="*","*",Fluidmilk!N94/FluidmilkPccLb!$B94))))</f>
        <v>31.392003845604968</v>
      </c>
      <c r="O94" s="48" t="str">
        <f>IF(Fluidmilk!O94=0,0,IF(FluidmilkPccLb!$B94=0,0,IF(Fluidmilk!O94="NA","NA",IF(Fluidmilk!O94="*","*",Fluidmilk!O94/FluidmilkPccLb!$B94))))</f>
        <v>NA</v>
      </c>
      <c r="P94" s="48">
        <f>IF(Fluidmilk!P94=0,0,IF(FluidmilkPccLb!$B94=0,0,IF(Fluidmilk!P94="NA","NA",IF(Fluidmilk!P94="*","*",Fluidmilk!P94/FluidmilkPccLb!$B94))))</f>
        <v>132.24524744815568</v>
      </c>
      <c r="Q94" s="48">
        <f>IF(Fluidmilk!Q94=0,0,IF(FluidmilkPccLb!$B94=0,0,IF(Fluidmilk!Q94="NA","NA",IF(Fluidmilk!Q94="*","*",Fluidmilk!Q94/FluidmilkPccLb!$B94))))</f>
        <v>0.42061304351091711</v>
      </c>
      <c r="R94" s="48" t="str">
        <f>IF(Fluidmilk!R94=0,0,IF(FluidmilkPccLb!$B94=0,0,IF(Fluidmilk!R94="NA","NA",IF(Fluidmilk!R94="*","*",Fluidmilk!R94/FluidmilkPccLb!$B94))))</f>
        <v>NA</v>
      </c>
      <c r="S94" s="48">
        <f>IF(Fluidmilk!S94=0,0,IF(FluidmilkPccLb!$B94=0,0,IF(Fluidmilk!S94="NA","NA",IF(Fluidmilk!S94="*","*",Fluidmilk!S94/FluidmilkPccLb!$B94))))</f>
        <v>0.42061304351091711</v>
      </c>
      <c r="T94" s="48">
        <f>IF(Fluidmilk!T94=0,0,IF(FluidmilkPccLb!$B94=0,0,IF(Fluidmilk!T94="NA","NA",IF(Fluidmilk!T94="*","*",Fluidmilk!T94/FluidmilkPccLb!$B94))))</f>
        <v>205.3943622830275</v>
      </c>
      <c r="U94" s="48">
        <f>IF(Fluidmilk!U94=0,0,IF(FluidmilkPccLb!$B94=0,0,IF(Fluidmilk!U94="NA","NA",IF(Fluidmilk!U94="*","*",Fluidmilk!U94/FluidmilkPccLb!$B94))))</f>
        <v>206.67122330797136</v>
      </c>
      <c r="V94" s="31"/>
      <c r="W94" s="31"/>
      <c r="X94" s="31"/>
      <c r="Y94" s="31"/>
      <c r="Z94" s="31"/>
      <c r="AA94" s="31"/>
      <c r="AB94" s="31"/>
      <c r="AC94" s="31"/>
      <c r="AD94" s="3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5">
        <v>269.39400000000001</v>
      </c>
      <c r="C95" s="46">
        <f>IF(Fluidmilk!C95=0,0,IF(FluidmilkPccLb!$B95=0,0,IF(Fluidmilk!C95="NA","NA",IF(Fluidmilk!C95="*","*",Fluidmilk!C95/FluidmilkPccLb!$B95))))</f>
        <v>1.1173225832795088</v>
      </c>
      <c r="D95" s="46">
        <f>IF(Fluidmilk!D95=0,0,IF(FluidmilkPccLb!$B95=0,0,IF(Fluidmilk!D95="NA","NA",IF(Fluidmilk!D95="*","*",Fluidmilk!D95/FluidmilkPccLb!$B95))))</f>
        <v>69.407633429103839</v>
      </c>
      <c r="E95" s="46">
        <f>IF(Fluidmilk!E95=0,0,IF(FluidmilkPccLb!$B95=0,0,IF(Fluidmilk!E95="NA","NA",IF(Fluidmilk!E95="*","*",Fluidmilk!E95/FluidmilkPccLb!$B95))))</f>
        <v>70.524956012383342</v>
      </c>
      <c r="F95" s="46">
        <f>IF(Fluidmilk!F95=0,0,IF(FluidmilkPccLb!$B95=0,0,IF(Fluidmilk!F95="NA","NA",IF(Fluidmilk!F95="*","*",Fluidmilk!F95/FluidmilkPccLb!$B95))))</f>
        <v>2.4573672761828398</v>
      </c>
      <c r="G95" s="46">
        <f>IF(Fluidmilk!G95=0,0,IF(FluidmilkPccLb!$B95=0,0,IF(Fluidmilk!G95="NA","NA",IF(Fluidmilk!G95="*","*",Fluidmilk!G95/FluidmilkPccLb!$B95))))</f>
        <v>72.982323288566192</v>
      </c>
      <c r="H95" s="46">
        <f>IF(Fluidmilk!H95=0,0,IF(FluidmilkPccLb!$B95=0,0,IF(Fluidmilk!H95="NA","NA",IF(Fluidmilk!H95="*","*",Fluidmilk!H95/FluidmilkPccLb!$B95))))</f>
        <v>67.536767708263724</v>
      </c>
      <c r="I95" s="46">
        <f>IF(Fluidmilk!I95=0,0,IF(FluidmilkPccLb!$B95=0,0,IF(Fluidmilk!I95="NA","NA",IF(Fluidmilk!I95="*","*",Fluidmilk!I95/FluidmilkPccLb!$B95))))</f>
        <v>21.592908528029579</v>
      </c>
      <c r="J95" s="46">
        <f>IF(Fluidmilk!J95=0,0,IF(FluidmilkPccLb!$B95=0,0,IF(Fluidmilk!J95="NA","NA",IF(Fluidmilk!J95="*","*",Fluidmilk!J95/FluidmilkPccLb!$B95))))</f>
        <v>89.129676236293307</v>
      </c>
      <c r="K95" s="46">
        <f>IF(Fluidmilk!K95=0,0,IF(FluidmilkPccLb!$B95=0,0,IF(Fluidmilk!K95="NA","NA",IF(Fluidmilk!K95="*","*",Fluidmilk!K95/FluidmilkPccLb!$B95))))</f>
        <v>7.702472957823856</v>
      </c>
      <c r="L95" s="46">
        <f>IF(Fluidmilk!L95=0,0,IF(FluidmilkPccLb!$B95=0,0,IF(Fluidmilk!L95="NA","NA",IF(Fluidmilk!L95="*","*",Fluidmilk!L95/FluidmilkPccLb!$B95))))</f>
        <v>96.832149194117164</v>
      </c>
      <c r="M95" s="46">
        <f>IF(Fluidmilk!M95=0,0,IF(FluidmilkPccLb!$B95=0,0,IF(Fluidmilk!M95="NA","NA",IF(Fluidmilk!M95="*","*",Fluidmilk!M95/FluidmilkPccLb!$B95))))</f>
        <v>2.6392569990422947</v>
      </c>
      <c r="N95" s="46">
        <f>IF(Fluidmilk!N95=0,0,IF(FluidmilkPccLb!$B95=0,0,IF(Fluidmilk!N95="NA","NA",IF(Fluidmilk!N95="*","*",Fluidmilk!N95/FluidmilkPccLb!$B95))))</f>
        <v>32.929463907882138</v>
      </c>
      <c r="O95" s="46" t="str">
        <f>IF(Fluidmilk!O95=0,0,IF(FluidmilkPccLb!$B95=0,0,IF(Fluidmilk!O95="NA","NA",IF(Fluidmilk!O95="*","*",Fluidmilk!O95/FluidmilkPccLb!$B95))))</f>
        <v>NA</v>
      </c>
      <c r="P95" s="46">
        <f>IF(Fluidmilk!P95=0,0,IF(FluidmilkPccLb!$B95=0,0,IF(Fluidmilk!P95="NA","NA",IF(Fluidmilk!P95="*","*",Fluidmilk!P95/FluidmilkPccLb!$B95))))</f>
        <v>132.40087010104159</v>
      </c>
      <c r="Q95" s="46">
        <f>IF(Fluidmilk!Q95=0,0,IF(FluidmilkPccLb!$B95=0,0,IF(Fluidmilk!Q95="NA","NA",IF(Fluidmilk!Q95="*","*",Fluidmilk!Q95/FluidmilkPccLb!$B95))))</f>
        <v>0.38233962152089501</v>
      </c>
      <c r="R95" s="46" t="str">
        <f>IF(Fluidmilk!R95=0,0,IF(FluidmilkPccLb!$B95=0,0,IF(Fluidmilk!R95="NA","NA",IF(Fluidmilk!R95="*","*",Fluidmilk!R95/FluidmilkPccLb!$B95))))</f>
        <v>NA</v>
      </c>
      <c r="S95" s="46">
        <f>IF(Fluidmilk!S95=0,0,IF(FluidmilkPccLb!$B95=0,0,IF(Fluidmilk!S95="NA","NA",IF(Fluidmilk!S95="*","*",Fluidmilk!S95/FluidmilkPccLb!$B95))))</f>
        <v>0.38233962152089501</v>
      </c>
      <c r="T95" s="46">
        <f>IF(Fluidmilk!T95=0,0,IF(FluidmilkPccLb!$B95=0,0,IF(Fluidmilk!T95="NA","NA",IF(Fluidmilk!T95="*","*",Fluidmilk!T95/FluidmilkPccLb!$B95))))</f>
        <v>204.64821042784916</v>
      </c>
      <c r="U95" s="46">
        <f>IF(Fluidmilk!U95=0,0,IF(FluidmilkPccLb!$B95=0,0,IF(Fluidmilk!U95="NA","NA",IF(Fluidmilk!U95="*","*",Fluidmilk!U95/FluidmilkPccLb!$B95))))</f>
        <v>205.76553301112867</v>
      </c>
    </row>
    <row r="96" spans="1:237" ht="12" customHeight="1" x14ac:dyDescent="0.2">
      <c r="A96" s="45">
        <v>1997</v>
      </c>
      <c r="B96" s="65">
        <v>272.64699999999999</v>
      </c>
      <c r="C96" s="46">
        <f>IF(Fluidmilk!C96=0,0,IF(FluidmilkPccLb!$B96=0,0,IF(Fluidmilk!C96="NA","NA",IF(Fluidmilk!C96="*","*",Fluidmilk!C96/FluidmilkPccLb!$B96))))</f>
        <v>0.93894302889817238</v>
      </c>
      <c r="D96" s="46">
        <f>IF(Fluidmilk!D96=0,0,IF(FluidmilkPccLb!$B96=0,0,IF(Fluidmilk!D96="NA","NA",IF(Fluidmilk!D96="*","*",Fluidmilk!D96/FluidmilkPccLb!$B96))))</f>
        <v>67.534210902742373</v>
      </c>
      <c r="E96" s="46">
        <f>IF(Fluidmilk!E96=0,0,IF(FluidmilkPccLb!$B96=0,0,IF(Fluidmilk!E96="NA","NA",IF(Fluidmilk!E96="*","*",Fluidmilk!E96/FluidmilkPccLb!$B96))))</f>
        <v>68.473153931640553</v>
      </c>
      <c r="F96" s="46">
        <f>IF(Fluidmilk!F96=0,0,IF(FluidmilkPccLb!$B96=0,0,IF(Fluidmilk!F96="NA","NA",IF(Fluidmilk!F96="*","*",Fluidmilk!F96/FluidmilkPccLb!$B96))))</f>
        <v>2.4793964356842366</v>
      </c>
      <c r="G96" s="46">
        <f>IF(Fluidmilk!G96=0,0,IF(FluidmilkPccLb!$B96=0,0,IF(Fluidmilk!G96="NA","NA",IF(Fluidmilk!G96="*","*",Fluidmilk!G96/FluidmilkPccLb!$B96))))</f>
        <v>70.95255036732479</v>
      </c>
      <c r="H96" s="46">
        <f>IF(Fluidmilk!H96=0,0,IF(FluidmilkPccLb!$B96=0,0,IF(Fluidmilk!H96="NA","NA",IF(Fluidmilk!H96="*","*",Fluidmilk!H96/FluidmilkPccLb!$B96))))</f>
        <v>65.036475736024968</v>
      </c>
      <c r="I96" s="46">
        <f>IF(Fluidmilk!I96=0,0,IF(FluidmilkPccLb!$B96=0,0,IF(Fluidmilk!I96="NA","NA",IF(Fluidmilk!I96="*","*",Fluidmilk!I96/FluidmilkPccLb!$B96))))</f>
        <v>21.922119077048347</v>
      </c>
      <c r="J96" s="46">
        <f>IF(Fluidmilk!J96=0,0,IF(FluidmilkPccLb!$B96=0,0,IF(Fluidmilk!J96="NA","NA",IF(Fluidmilk!J96="*","*",Fluidmilk!J96/FluidmilkPccLb!$B96))))</f>
        <v>86.958594813073319</v>
      </c>
      <c r="K96" s="46">
        <f>IF(Fluidmilk!K96=0,0,IF(FluidmilkPccLb!$B96=0,0,IF(Fluidmilk!K96="NA","NA",IF(Fluidmilk!K96="*","*",Fluidmilk!K96/FluidmilkPccLb!$B96))))</f>
        <v>7.9003253290885285</v>
      </c>
      <c r="L96" s="46">
        <f>IF(Fluidmilk!L96=0,0,IF(FluidmilkPccLb!$B96=0,0,IF(Fluidmilk!L96="NA","NA",IF(Fluidmilk!L96="*","*",Fluidmilk!L96/FluidmilkPccLb!$B96))))</f>
        <v>94.85892014216185</v>
      </c>
      <c r="M96" s="46">
        <f>IF(Fluidmilk!M96=0,0,IF(FluidmilkPccLb!$B96=0,0,IF(Fluidmilk!M96="NA","NA",IF(Fluidmilk!M96="*","*",Fluidmilk!M96/FluidmilkPccLb!$B96))))</f>
        <v>2.534412628783739</v>
      </c>
      <c r="N96" s="46">
        <f>IF(Fluidmilk!N96=0,0,IF(FluidmilkPccLb!$B96=0,0,IF(Fluidmilk!N96="NA","NA",IF(Fluidmilk!N96="*","*",Fluidmilk!N96/FluidmilkPccLb!$B96))))</f>
        <v>33.51953258242343</v>
      </c>
      <c r="O96" s="46" t="str">
        <f>IF(Fluidmilk!O96=0,0,IF(FluidmilkPccLb!$B96=0,0,IF(Fluidmilk!O96="NA","NA",IF(Fluidmilk!O96="*","*",Fluidmilk!O96/FluidmilkPccLb!$B96))))</f>
        <v>NA</v>
      </c>
      <c r="P96" s="46">
        <f>IF(Fluidmilk!P96=0,0,IF(FluidmilkPccLb!$B96=0,0,IF(Fluidmilk!P96="NA","NA",IF(Fluidmilk!P96="*","*",Fluidmilk!P96/FluidmilkPccLb!$B96))))</f>
        <v>130.912865353369</v>
      </c>
      <c r="Q96" s="46">
        <f>IF(Fluidmilk!Q96=0,0,IF(FluidmilkPccLb!$B96=0,0,IF(Fluidmilk!Q96="NA","NA",IF(Fluidmilk!Q96="*","*",Fluidmilk!Q96/FluidmilkPccLb!$B96))))</f>
        <v>0.37411011307661557</v>
      </c>
      <c r="R96" s="46" t="str">
        <f>IF(Fluidmilk!R96=0,0,IF(FluidmilkPccLb!$B96=0,0,IF(Fluidmilk!R96="NA","NA",IF(Fluidmilk!R96="*","*",Fluidmilk!R96/FluidmilkPccLb!$B96))))</f>
        <v>NA</v>
      </c>
      <c r="S96" s="46">
        <f>IF(Fluidmilk!S96=0,0,IF(FluidmilkPccLb!$B96=0,0,IF(Fluidmilk!S96="NA","NA",IF(Fluidmilk!S96="*","*",Fluidmilk!S96/FluidmilkPccLb!$B96))))</f>
        <v>0.37411011307661557</v>
      </c>
      <c r="T96" s="46">
        <f>IF(Fluidmilk!T96=0,0,IF(FluidmilkPccLb!$B96=0,0,IF(Fluidmilk!T96="NA","NA",IF(Fluidmilk!T96="*","*",Fluidmilk!T96/FluidmilkPccLb!$B96))))</f>
        <v>201.30058280487225</v>
      </c>
      <c r="U96" s="46">
        <f>IF(Fluidmilk!U96=0,0,IF(FluidmilkPccLb!$B96=0,0,IF(Fluidmilk!U96="NA","NA",IF(Fluidmilk!U96="*","*",Fluidmilk!U96/FluidmilkPccLb!$B96))))</f>
        <v>202.23952583377041</v>
      </c>
    </row>
    <row r="97" spans="1:21" ht="12" customHeight="1" x14ac:dyDescent="0.2">
      <c r="A97" s="45">
        <v>1998</v>
      </c>
      <c r="B97" s="65">
        <v>275.85399999999998</v>
      </c>
      <c r="C97" s="46">
        <f>IF(Fluidmilk!C97=0,0,IF(FluidmilkPccLb!$B97=0,0,IF(Fluidmilk!C97="NA","NA",IF(Fluidmilk!C97="*","*",Fluidmilk!C97/FluidmilkPccLb!$B97))))</f>
        <v>0.85189991807260368</v>
      </c>
      <c r="D97" s="46">
        <f>IF(Fluidmilk!D97=0,0,IF(FluidmilkPccLb!$B97=0,0,IF(Fluidmilk!D97="NA","NA",IF(Fluidmilk!D97="*","*",Fluidmilk!D97/FluidmilkPccLb!$B97))))</f>
        <v>65.784799205376757</v>
      </c>
      <c r="E97" s="46">
        <f>IF(Fluidmilk!E97=0,0,IF(FluidmilkPccLb!$B97=0,0,IF(Fluidmilk!E97="NA","NA",IF(Fluidmilk!E97="*","*",Fluidmilk!E97/FluidmilkPccLb!$B97))))</f>
        <v>66.636699123449361</v>
      </c>
      <c r="F97" s="46">
        <f>IF(Fluidmilk!F97=0,0,IF(FluidmilkPccLb!$B97=0,0,IF(Fluidmilk!F97="NA","NA",IF(Fluidmilk!F97="*","*",Fluidmilk!F97/FluidmilkPccLb!$B97))))</f>
        <v>2.856583555068986</v>
      </c>
      <c r="G97" s="46">
        <f>IF(Fluidmilk!G97=0,0,IF(FluidmilkPccLb!$B97=0,0,IF(Fluidmilk!G97="NA","NA",IF(Fluidmilk!G97="*","*",Fluidmilk!G97/FluidmilkPccLb!$B97))))</f>
        <v>69.493282678518355</v>
      </c>
      <c r="H97" s="46">
        <f>IF(Fluidmilk!H97=0,0,IF(FluidmilkPccLb!$B97=0,0,IF(Fluidmilk!H97="NA","NA",IF(Fluidmilk!H97="*","*",Fluidmilk!H97/FluidmilkPccLb!$B97))))</f>
        <v>62.833962893414636</v>
      </c>
      <c r="I97" s="46">
        <f>IF(Fluidmilk!I97=0,0,IF(FluidmilkPccLb!$B97=0,0,IF(Fluidmilk!I97="NA","NA",IF(Fluidmilk!I97="*","*",Fluidmilk!I97/FluidmilkPccLb!$B97))))</f>
        <v>22.16027318799075</v>
      </c>
      <c r="J97" s="46">
        <f>IF(Fluidmilk!J97=0,0,IF(FluidmilkPccLb!$B97=0,0,IF(Fluidmilk!J97="NA","NA",IF(Fluidmilk!J97="*","*",Fluidmilk!J97/FluidmilkPccLb!$B97))))</f>
        <v>84.99423608140539</v>
      </c>
      <c r="K97" s="46">
        <f>IF(Fluidmilk!K97=0,0,IF(FluidmilkPccLb!$B97=0,0,IF(Fluidmilk!K97="NA","NA",IF(Fluidmilk!K97="*","*",Fluidmilk!K97/FluidmilkPccLb!$B97))))</f>
        <v>8.1782392134969957</v>
      </c>
      <c r="L97" s="46">
        <f>IF(Fluidmilk!L97=0,0,IF(FluidmilkPccLb!$B97=0,0,IF(Fluidmilk!L97="NA","NA",IF(Fluidmilk!L97="*","*",Fluidmilk!L97/FluidmilkPccLb!$B97))))</f>
        <v>93.172475294902384</v>
      </c>
      <c r="M97" s="46">
        <f>IF(Fluidmilk!M97=0,0,IF(FluidmilkPccLb!$B97=0,0,IF(Fluidmilk!M97="NA","NA",IF(Fluidmilk!M97="*","*",Fluidmilk!M97/FluidmilkPccLb!$B97))))</f>
        <v>2.4505716792216172</v>
      </c>
      <c r="N97" s="46">
        <f>IF(Fluidmilk!N97=0,0,IF(FluidmilkPccLb!$B97=0,0,IF(Fluidmilk!N97="NA","NA",IF(Fluidmilk!N97="*","*",Fluidmilk!N97/FluidmilkPccLb!$B97))))</f>
        <v>33.361850834136902</v>
      </c>
      <c r="O97" s="46" t="str">
        <f>IF(Fluidmilk!O97=0,0,IF(FluidmilkPccLb!$B97=0,0,IF(Fluidmilk!O97="NA","NA",IF(Fluidmilk!O97="*","*",Fluidmilk!O97/FluidmilkPccLb!$B97))))</f>
        <v>NA</v>
      </c>
      <c r="P97" s="46">
        <f>IF(Fluidmilk!P97=0,0,IF(FluidmilkPccLb!$B97=0,0,IF(Fluidmilk!P97="NA","NA",IF(Fluidmilk!P97="*","*",Fluidmilk!P97/FluidmilkPccLb!$B97))))</f>
        <v>128.98489780826091</v>
      </c>
      <c r="Q97" s="46">
        <f>IF(Fluidmilk!Q97=0,0,IF(FluidmilkPccLb!$B97=0,0,IF(Fluidmilk!Q97="NA","NA",IF(Fluidmilk!Q97="*","*",Fluidmilk!Q97/FluidmilkPccLb!$B97))))</f>
        <v>0.36976081550385353</v>
      </c>
      <c r="R97" s="46" t="str">
        <f>IF(Fluidmilk!R97=0,0,IF(FluidmilkPccLb!$B97=0,0,IF(Fluidmilk!R97="NA","NA",IF(Fluidmilk!R97="*","*",Fluidmilk!R97/FluidmilkPccLb!$B97))))</f>
        <v>NA</v>
      </c>
      <c r="S97" s="46">
        <f>IF(Fluidmilk!S97=0,0,IF(FluidmilkPccLb!$B97=0,0,IF(Fluidmilk!S97="NA","NA",IF(Fluidmilk!S97="*","*",Fluidmilk!S97/FluidmilkPccLb!$B97))))</f>
        <v>0.36976081550385353</v>
      </c>
      <c r="T97" s="46">
        <f>IF(Fluidmilk!T97=0,0,IF(FluidmilkPccLb!$B97=0,0,IF(Fluidmilk!T97="NA","NA",IF(Fluidmilk!T97="*","*",Fluidmilk!T97/FluidmilkPccLb!$B97))))</f>
        <v>197.99604138421049</v>
      </c>
      <c r="U97" s="46">
        <f>IF(Fluidmilk!U97=0,0,IF(FluidmilkPccLb!$B97=0,0,IF(Fluidmilk!U97="NA","NA",IF(Fluidmilk!U97="*","*",Fluidmilk!U97/FluidmilkPccLb!$B97))))</f>
        <v>198.84794130228309</v>
      </c>
    </row>
    <row r="98" spans="1:21" ht="12" customHeight="1" x14ac:dyDescent="0.2">
      <c r="A98" s="45">
        <v>1999</v>
      </c>
      <c r="B98" s="65">
        <v>279.04000000000002</v>
      </c>
      <c r="C98" s="46">
        <f>IF(Fluidmilk!C98=0,0,IF(FluidmilkPccLb!$B98=0,0,IF(Fluidmilk!C98="NA","NA",IF(Fluidmilk!C98="*","*",Fluidmilk!C98/FluidmilkPccLb!$B98))))</f>
        <v>0.78483371559633019</v>
      </c>
      <c r="D98" s="46">
        <f>IF(Fluidmilk!D98=0,0,IF(FluidmilkPccLb!$B98=0,0,IF(Fluidmilk!D98="NA","NA",IF(Fluidmilk!D98="*","*",Fluidmilk!D98/FluidmilkPccLb!$B98))))</f>
        <v>66.180475917431181</v>
      </c>
      <c r="E98" s="46">
        <f>IF(Fluidmilk!E98=0,0,IF(FluidmilkPccLb!$B98=0,0,IF(Fluidmilk!E98="NA","NA",IF(Fluidmilk!E98="*","*",Fluidmilk!E98/FluidmilkPccLb!$B98))))</f>
        <v>66.965309633027516</v>
      </c>
      <c r="F98" s="46">
        <f>IF(Fluidmilk!F98=0,0,IF(FluidmilkPccLb!$B98=0,0,IF(Fluidmilk!F98="NA","NA",IF(Fluidmilk!F98="*","*",Fluidmilk!F98/FluidmilkPccLb!$B98))))</f>
        <v>3.1429185779816513</v>
      </c>
      <c r="G98" s="46">
        <f>IF(Fluidmilk!G98=0,0,IF(FluidmilkPccLb!$B98=0,0,IF(Fluidmilk!G98="NA","NA",IF(Fluidmilk!G98="*","*",Fluidmilk!G98/FluidmilkPccLb!$B98))))</f>
        <v>70.108228211009163</v>
      </c>
      <c r="H98" s="46">
        <f>IF(Fluidmilk!H98=0,0,IF(FluidmilkPccLb!$B98=0,0,IF(Fluidmilk!H98="NA","NA",IF(Fluidmilk!H98="*","*",Fluidmilk!H98/FluidmilkPccLb!$B98))))</f>
        <v>62.675602064220179</v>
      </c>
      <c r="I98" s="46">
        <f>IF(Fluidmilk!I98=0,0,IF(FluidmilkPccLb!$B98=0,0,IF(Fluidmilk!I98="NA","NA",IF(Fluidmilk!I98="*","*",Fluidmilk!I98/FluidmilkPccLb!$B98))))</f>
        <v>21.796158256880734</v>
      </c>
      <c r="J98" s="46">
        <f>IF(Fluidmilk!J98=0,0,IF(FluidmilkPccLb!$B98=0,0,IF(Fluidmilk!J98="NA","NA",IF(Fluidmilk!J98="*","*",Fluidmilk!J98/FluidmilkPccLb!$B98))))</f>
        <v>84.471760321100916</v>
      </c>
      <c r="K98" s="46">
        <f>IF(Fluidmilk!K98=0,0,IF(FluidmilkPccLb!$B98=0,0,IF(Fluidmilk!K98="NA","NA",IF(Fluidmilk!K98="*","*",Fluidmilk!K98/FluidmilkPccLb!$B98))))</f>
        <v>8.382310779816514</v>
      </c>
      <c r="L98" s="46">
        <f>IF(Fluidmilk!L98=0,0,IF(FluidmilkPccLb!$B98=0,0,IF(Fluidmilk!L98="NA","NA",IF(Fluidmilk!L98="*","*",Fluidmilk!L98/FluidmilkPccLb!$B98))))</f>
        <v>92.854071100917423</v>
      </c>
      <c r="M98" s="46">
        <f>IF(Fluidmilk!M98=0,0,IF(FluidmilkPccLb!$B98=0,0,IF(Fluidmilk!M98="NA","NA",IF(Fluidmilk!M98="*","*",Fluidmilk!M98/FluidmilkPccLb!$B98))))</f>
        <v>2.3939220183486238</v>
      </c>
      <c r="N98" s="46">
        <f>IF(Fluidmilk!N98=0,0,IF(FluidmilkPccLb!$B98=0,0,IF(Fluidmilk!N98="NA","NA",IF(Fluidmilk!N98="*","*",Fluidmilk!N98/FluidmilkPccLb!$B98))))</f>
        <v>32.199684633027523</v>
      </c>
      <c r="O98" s="46" t="str">
        <f>IF(Fluidmilk!O98=0,0,IF(FluidmilkPccLb!$B98=0,0,IF(Fluidmilk!O98="NA","NA",IF(Fluidmilk!O98="*","*",Fluidmilk!O98/FluidmilkPccLb!$B98))))</f>
        <v>NA</v>
      </c>
      <c r="P98" s="46">
        <f>IF(Fluidmilk!P98=0,0,IF(FluidmilkPccLb!$B98=0,0,IF(Fluidmilk!P98="NA","NA",IF(Fluidmilk!P98="*","*",Fluidmilk!P98/FluidmilkPccLb!$B98))))</f>
        <v>127.44767775229357</v>
      </c>
      <c r="Q98" s="46">
        <f>IF(Fluidmilk!Q98=0,0,IF(FluidmilkPccLb!$B98=0,0,IF(Fluidmilk!Q98="NA","NA",IF(Fluidmilk!Q98="*","*",Fluidmilk!Q98/FluidmilkPccLb!$B98))))</f>
        <v>0.39062499999999994</v>
      </c>
      <c r="R98" s="46" t="str">
        <f>IF(Fluidmilk!R98=0,0,IF(FluidmilkPccLb!$B98=0,0,IF(Fluidmilk!R98="NA","NA",IF(Fluidmilk!R98="*","*",Fluidmilk!R98/FluidmilkPccLb!$B98))))</f>
        <v>NA</v>
      </c>
      <c r="S98" s="46">
        <f>IF(Fluidmilk!S98=0,0,IF(FluidmilkPccLb!$B98=0,0,IF(Fluidmilk!S98="NA","NA",IF(Fluidmilk!S98="*","*",Fluidmilk!S98/FluidmilkPccLb!$B98))))</f>
        <v>0.39062499999999994</v>
      </c>
      <c r="T98" s="46">
        <f>IF(Fluidmilk!T98=0,0,IF(FluidmilkPccLb!$B98=0,0,IF(Fluidmilk!T98="NA","NA",IF(Fluidmilk!T98="*","*",Fluidmilk!T98/FluidmilkPccLb!$B98))))</f>
        <v>197.1616972477064</v>
      </c>
      <c r="U98" s="46">
        <f>IF(Fluidmilk!U98=0,0,IF(FluidmilkPccLb!$B98=0,0,IF(Fluidmilk!U98="NA","NA",IF(Fluidmilk!U98="*","*",Fluidmilk!U98/FluidmilkPccLb!$B98))))</f>
        <v>197.94653096330273</v>
      </c>
    </row>
    <row r="99" spans="1:21" ht="12" customHeight="1" x14ac:dyDescent="0.2">
      <c r="A99" s="45">
        <v>2000</v>
      </c>
      <c r="B99" s="65">
        <v>282.17200000000003</v>
      </c>
      <c r="C99" s="46">
        <f>IF(Fluidmilk!C99=0,0,IF(FluidmilkPccLb!$B99=0,0,IF(Fluidmilk!C99="NA","NA",IF(Fluidmilk!C99="*","*",Fluidmilk!C99/FluidmilkPccLb!$B99))))</f>
        <v>0.70169967254015275</v>
      </c>
      <c r="D99" s="46">
        <f>IF(Fluidmilk!D99=0,0,IF(FluidmilkPccLb!$B99=0,0,IF(Fluidmilk!D99="NA","NA",IF(Fluidmilk!D99="*","*",Fluidmilk!D99/FluidmilkPccLb!$B99))))</f>
        <v>66.256751201394891</v>
      </c>
      <c r="E99" s="46">
        <f>IF(Fluidmilk!E99=0,0,IF(FluidmilkPccLb!$B99=0,0,IF(Fluidmilk!E99="NA","NA",IF(Fluidmilk!E99="*","*",Fluidmilk!E99/FluidmilkPccLb!$B99))))</f>
        <v>66.958450873935035</v>
      </c>
      <c r="F99" s="46">
        <f>IF(Fluidmilk!F99=0,0,IF(FluidmilkPccLb!$B99=0,0,IF(Fluidmilk!F99="NA","NA",IF(Fluidmilk!F99="*","*",Fluidmilk!F99/FluidmilkPccLb!$B99))))</f>
        <v>3.2784968033681583</v>
      </c>
      <c r="G99" s="46">
        <f>IF(Fluidmilk!G99=0,0,IF(FluidmilkPccLb!$B99=0,0,IF(Fluidmilk!G99="NA","NA",IF(Fluidmilk!G99="*","*",Fluidmilk!G99/FluidmilkPccLb!$B99))))</f>
        <v>70.236947677303192</v>
      </c>
      <c r="H99" s="46">
        <f>IF(Fluidmilk!H99=0,0,IF(FluidmilkPccLb!$B99=0,0,IF(Fluidmilk!H99="NA","NA",IF(Fluidmilk!H99="*","*",Fluidmilk!H99/FluidmilkPccLb!$B99))))</f>
        <v>61.73681300766907</v>
      </c>
      <c r="I99" s="46">
        <f>IF(Fluidmilk!I99=0,0,IF(FluidmilkPccLb!$B99=0,0,IF(Fluidmilk!I99="NA","NA",IF(Fluidmilk!I99="*","*",Fluidmilk!I99/FluidmilkPccLb!$B99))))</f>
        <v>22.244588407070861</v>
      </c>
      <c r="J99" s="46">
        <f>IF(Fluidmilk!J99=0,0,IF(FluidmilkPccLb!$B99=0,0,IF(Fluidmilk!J99="NA","NA",IF(Fluidmilk!J99="*","*",Fluidmilk!J99/FluidmilkPccLb!$B99))))</f>
        <v>83.981401414739935</v>
      </c>
      <c r="K99" s="46">
        <f>IF(Fluidmilk!K99=0,0,IF(FluidmilkPccLb!$B99=0,0,IF(Fluidmilk!K99="NA","NA",IF(Fluidmilk!K99="*","*",Fluidmilk!K99/FluidmilkPccLb!$B99))))</f>
        <v>9.6972768382405068</v>
      </c>
      <c r="L99" s="46">
        <f>IF(Fluidmilk!L99=0,0,IF(FluidmilkPccLb!$B99=0,0,IF(Fluidmilk!L99="NA","NA",IF(Fluidmilk!L99="*","*",Fluidmilk!L99/FluidmilkPccLb!$B99))))</f>
        <v>93.678678252980433</v>
      </c>
      <c r="M99" s="46">
        <f>IF(Fluidmilk!M99=0,0,IF(FluidmilkPccLb!$B99=0,0,IF(Fluidmilk!M99="NA","NA",IF(Fluidmilk!M99="*","*",Fluidmilk!M99/FluidmilkPccLb!$B99))))</f>
        <v>2.2085819996314306</v>
      </c>
      <c r="N99" s="46">
        <f>IF(Fluidmilk!N99=0,0,IF(FluidmilkPccLb!$B99=0,0,IF(Fluidmilk!N99="NA","NA",IF(Fluidmilk!N99="*","*",Fluidmilk!N99/FluidmilkPccLb!$B99))))</f>
        <v>29.585146648143677</v>
      </c>
      <c r="O99" s="46" t="str">
        <f>IF(Fluidmilk!O99=0,0,IF(FluidmilkPccLb!$B99=0,0,IF(Fluidmilk!O99="NA","NA",IF(Fluidmilk!O99="*","*",Fluidmilk!O99/FluidmilkPccLb!$B99))))</f>
        <v>NA</v>
      </c>
      <c r="P99" s="46">
        <f>IF(Fluidmilk!P99=0,0,IF(FluidmilkPccLb!$B99=0,0,IF(Fluidmilk!P99="NA","NA",IF(Fluidmilk!P99="*","*",Fluidmilk!P99/FluidmilkPccLb!$B99))))</f>
        <v>125.47240690075554</v>
      </c>
      <c r="Q99" s="46">
        <f>IF(Fluidmilk!Q99=0,0,IF(FluidmilkPccLb!$B99=0,0,IF(Fluidmilk!Q99="NA","NA",IF(Fluidmilk!Q99="*","*",Fluidmilk!Q99/FluidmilkPccLb!$B99))))</f>
        <v>0.44866251789688555</v>
      </c>
      <c r="R99" s="46">
        <f>IF(Fluidmilk!R99=0,0,IF(FluidmilkPccLb!$B99=0,0,IF(Fluidmilk!R99="NA","NA",IF(Fluidmilk!R99="*","*",Fluidmilk!R99/FluidmilkPccLb!$B99))))</f>
        <v>0.30938576471088552</v>
      </c>
      <c r="S99" s="46">
        <f>IF(Fluidmilk!S99=0,0,IF(FluidmilkPccLb!$B99=0,0,IF(Fluidmilk!S99="NA","NA",IF(Fluidmilk!S99="*","*",Fluidmilk!S99/FluidmilkPccLb!$B99))))</f>
        <v>0.75804828260777102</v>
      </c>
      <c r="T99" s="46">
        <f>IF(Fluidmilk!T99=0,0,IF(FluidmilkPccLb!$B99=0,0,IF(Fluidmilk!T99="NA","NA",IF(Fluidmilk!T99="*","*",Fluidmilk!T99/FluidmilkPccLb!$B99))))</f>
        <v>195.76570318812637</v>
      </c>
      <c r="U99" s="46">
        <f>IF(Fluidmilk!U99=0,0,IF(FluidmilkPccLb!$B99=0,0,IF(Fluidmilk!U99="NA","NA",IF(Fluidmilk!U99="*","*",Fluidmilk!U99/FluidmilkPccLb!$B99))))</f>
        <v>196.46740286066651</v>
      </c>
    </row>
    <row r="100" spans="1:21" ht="12" customHeight="1" x14ac:dyDescent="0.2">
      <c r="A100" s="47">
        <v>2001</v>
      </c>
      <c r="B100" s="66">
        <v>285.08155599999998</v>
      </c>
      <c r="C100" s="48">
        <f>IF(Fluidmilk!C100=0,0,IF(FluidmilkPccLb!$B100=0,0,IF(Fluidmilk!C100="NA","NA",IF(Fluidmilk!C100="*","*",Fluidmilk!C100/FluidmilkPccLb!$B100))))</f>
        <v>0.60684388856078786</v>
      </c>
      <c r="D100" s="48">
        <f>IF(Fluidmilk!D100=0,0,IF(FluidmilkPccLb!$B100=0,0,IF(Fluidmilk!D100="NA","NA",IF(Fluidmilk!D100="*","*",Fluidmilk!D100/FluidmilkPccLb!$B100))))</f>
        <v>64.123053965651835</v>
      </c>
      <c r="E100" s="48">
        <f>IF(Fluidmilk!E100=0,0,IF(FluidmilkPccLb!$B100=0,0,IF(Fluidmilk!E100="NA","NA",IF(Fluidmilk!E100="*","*",Fluidmilk!E100/FluidmilkPccLb!$B100))))</f>
        <v>64.729897854212624</v>
      </c>
      <c r="F100" s="48">
        <f>IF(Fluidmilk!F100=0,0,IF(FluidmilkPccLb!$B100=0,0,IF(Fluidmilk!F100="NA","NA",IF(Fluidmilk!F100="*","*",Fluidmilk!F100/FluidmilkPccLb!$B100))))</f>
        <v>3.49408784621619</v>
      </c>
      <c r="G100" s="48">
        <f>IF(Fluidmilk!G100=0,0,IF(FluidmilkPccLb!$B100=0,0,IF(Fluidmilk!G100="NA","NA",IF(Fluidmilk!G100="*","*",Fluidmilk!G100/FluidmilkPccLb!$B100))))</f>
        <v>68.223985700428813</v>
      </c>
      <c r="H100" s="48">
        <f>IF(Fluidmilk!H100=0,0,IF(FluidmilkPccLb!$B100=0,0,IF(Fluidmilk!H100="NA","NA",IF(Fluidmilk!H100="*","*",Fluidmilk!H100/FluidmilkPccLb!$B100))))</f>
        <v>60.922215536104346</v>
      </c>
      <c r="I100" s="48">
        <f>IF(Fluidmilk!I100=0,0,IF(FluidmilkPccLb!$B100=0,0,IF(Fluidmilk!I100="NA","NA",IF(Fluidmilk!I100="*","*",Fluidmilk!I100/FluidmilkPccLb!$B100))))</f>
        <v>22.112619590163877</v>
      </c>
      <c r="J100" s="48">
        <f>IF(Fluidmilk!J100=0,0,IF(FluidmilkPccLb!$B100=0,0,IF(Fluidmilk!J100="NA","NA",IF(Fluidmilk!J100="*","*",Fluidmilk!J100/FluidmilkPccLb!$B100))))</f>
        <v>83.03483512626822</v>
      </c>
      <c r="K100" s="48">
        <f>IF(Fluidmilk!K100=0,0,IF(FluidmilkPccLb!$B100=0,0,IF(Fluidmilk!K100="NA","NA",IF(Fluidmilk!K100="*","*",Fluidmilk!K100/FluidmilkPccLb!$B100))))</f>
        <v>9.981003471161074</v>
      </c>
      <c r="L100" s="48">
        <f>IF(Fluidmilk!L100=0,0,IF(FluidmilkPccLb!$B100=0,0,IF(Fluidmilk!L100="NA","NA",IF(Fluidmilk!L100="*","*",Fluidmilk!L100/FluidmilkPccLb!$B100))))</f>
        <v>93.015838597429294</v>
      </c>
      <c r="M100" s="48">
        <f>IF(Fluidmilk!M100=0,0,IF(FluidmilkPccLb!$B100=0,0,IF(Fluidmilk!M100="NA","NA",IF(Fluidmilk!M100="*","*",Fluidmilk!M100/FluidmilkPccLb!$B100))))</f>
        <v>2.1001007865973631</v>
      </c>
      <c r="N100" s="48">
        <f>IF(Fluidmilk!N100=0,0,IF(FluidmilkPccLb!$B100=0,0,IF(Fluidmilk!N100="NA","NA",IF(Fluidmilk!N100="*","*",Fluidmilk!N100/FluidmilkPccLb!$B100))))</f>
        <v>28.56586064094585</v>
      </c>
      <c r="O100" s="48" t="str">
        <f>IF(Fluidmilk!O100=0,0,IF(FluidmilkPccLb!$B100=0,0,IF(Fluidmilk!O100="NA","NA",IF(Fluidmilk!O100="*","*",Fluidmilk!O100/FluidmilkPccLb!$B100))))</f>
        <v>NA</v>
      </c>
      <c r="P100" s="48">
        <f>IF(Fluidmilk!P100=0,0,IF(FluidmilkPccLb!$B100=0,0,IF(Fluidmilk!P100="NA","NA",IF(Fluidmilk!P100="*","*",Fluidmilk!P100/FluidmilkPccLb!$B100))))</f>
        <v>123.68180002497252</v>
      </c>
      <c r="Q100" s="48">
        <f>IF(Fluidmilk!Q100=0,0,IF(FluidmilkPccLb!$B100=0,0,IF(Fluidmilk!Q100="NA","NA",IF(Fluidmilk!Q100="*","*",Fluidmilk!Q100/FluidmilkPccLb!$B100))))</f>
        <v>0.43671713367524911</v>
      </c>
      <c r="R100" s="48">
        <f>IF(Fluidmilk!R100=0,0,IF(FluidmilkPccLb!$B100=0,0,IF(Fluidmilk!R100="NA","NA",IF(Fluidmilk!R100="*","*",Fluidmilk!R100/FluidmilkPccLb!$B100))))</f>
        <v>0.31078825737853066</v>
      </c>
      <c r="S100" s="48">
        <f>IF(Fluidmilk!S100=0,0,IF(FluidmilkPccLb!$B100=0,0,IF(Fluidmilk!S100="NA","NA",IF(Fluidmilk!S100="*","*",Fluidmilk!S100/FluidmilkPccLb!$B100))))</f>
        <v>0.74750539105377978</v>
      </c>
      <c r="T100" s="48">
        <f>IF(Fluidmilk!T100=0,0,IF(FluidmilkPccLb!$B100=0,0,IF(Fluidmilk!T100="NA","NA",IF(Fluidmilk!T100="*","*",Fluidmilk!T100/FluidmilkPccLb!$B100))))</f>
        <v>192.0464472278943</v>
      </c>
      <c r="U100" s="48">
        <f>IF(Fluidmilk!U100=0,0,IF(FluidmilkPccLb!$B100=0,0,IF(Fluidmilk!U100="NA","NA",IF(Fluidmilk!U100="*","*",Fluidmilk!U100/FluidmilkPccLb!$B100))))</f>
        <v>192.65329111645511</v>
      </c>
    </row>
    <row r="101" spans="1:21" ht="12" customHeight="1" x14ac:dyDescent="0.2">
      <c r="A101" s="47">
        <v>2002</v>
      </c>
      <c r="B101" s="66">
        <v>287.80391400000002</v>
      </c>
      <c r="C101" s="48">
        <f>IF(Fluidmilk!C101=0,0,IF(FluidmilkPccLb!$B101=0,0,IF(Fluidmilk!C101="NA","NA",IF(Fluidmilk!C101="*","*",Fluidmilk!C101/FluidmilkPccLb!$B101))))</f>
        <v>0.55593406558049796</v>
      </c>
      <c r="D101" s="48">
        <f>IF(Fluidmilk!D101=0,0,IF(FluidmilkPccLb!$B101=0,0,IF(Fluidmilk!D101="NA","NA",IF(Fluidmilk!D101="*","*",Fluidmilk!D101/FluidmilkPccLb!$B101))))</f>
        <v>63.464043091505694</v>
      </c>
      <c r="E101" s="48">
        <f>IF(Fluidmilk!E101=0,0,IF(FluidmilkPccLb!$B101=0,0,IF(Fluidmilk!E101="NA","NA",IF(Fluidmilk!E101="*","*",Fluidmilk!E101/FluidmilkPccLb!$B101))))</f>
        <v>64.019977157086188</v>
      </c>
      <c r="F101" s="48">
        <f>IF(Fluidmilk!F101=0,0,IF(FluidmilkPccLb!$B101=0,0,IF(Fluidmilk!F101="NA","NA",IF(Fluidmilk!F101="*","*",Fluidmilk!F101/FluidmilkPccLb!$B101))))</f>
        <v>3.4356725252874774</v>
      </c>
      <c r="G101" s="48">
        <f>IF(Fluidmilk!G101=0,0,IF(FluidmilkPccLb!$B101=0,0,IF(Fluidmilk!G101="NA","NA",IF(Fluidmilk!G101="*","*",Fluidmilk!G101/FluidmilkPccLb!$B101))))</f>
        <v>67.455649682373675</v>
      </c>
      <c r="H101" s="48">
        <f>IF(Fluidmilk!H101=0,0,IF(FluidmilkPccLb!$B101=0,0,IF(Fluidmilk!H101="NA","NA",IF(Fluidmilk!H101="*","*",Fluidmilk!H101/FluidmilkPccLb!$B101))))</f>
        <v>60.498134851633743</v>
      </c>
      <c r="I101" s="48">
        <f>IF(Fluidmilk!I101=0,0,IF(FluidmilkPccLb!$B101=0,0,IF(Fluidmilk!I101="NA","NA",IF(Fluidmilk!I101="*","*",Fluidmilk!I101/FluidmilkPccLb!$B101))))</f>
        <v>22.06780273321786</v>
      </c>
      <c r="J101" s="48">
        <f>IF(Fluidmilk!J101=0,0,IF(FluidmilkPccLb!$B101=0,0,IF(Fluidmilk!J101="NA","NA",IF(Fluidmilk!J101="*","*",Fluidmilk!J101/FluidmilkPccLb!$B101))))</f>
        <v>82.565937584851611</v>
      </c>
      <c r="K101" s="48">
        <f>IF(Fluidmilk!K101=0,0,IF(FluidmilkPccLb!$B101=0,0,IF(Fluidmilk!K101="NA","NA",IF(Fluidmilk!K101="*","*",Fluidmilk!K101/FluidmilkPccLb!$B101))))</f>
        <v>10.441484127974713</v>
      </c>
      <c r="L101" s="48">
        <f>IF(Fluidmilk!L101=0,0,IF(FluidmilkPccLb!$B101=0,0,IF(Fluidmilk!L101="NA","NA",IF(Fluidmilk!L101="*","*",Fluidmilk!L101/FluidmilkPccLb!$B101))))</f>
        <v>93.007421712826329</v>
      </c>
      <c r="M101" s="48">
        <f>IF(Fluidmilk!M101=0,0,IF(FluidmilkPccLb!$B101=0,0,IF(Fluidmilk!M101="NA","NA",IF(Fluidmilk!M101="*","*",Fluidmilk!M101/FluidmilkPccLb!$B101))))</f>
        <v>2.0114389410284392</v>
      </c>
      <c r="N101" s="48">
        <f>IF(Fluidmilk!N101=0,0,IF(FluidmilkPccLb!$B101=0,0,IF(Fluidmilk!N101="NA","NA",IF(Fluidmilk!N101="*","*",Fluidmilk!N101/FluidmilkPccLb!$B101))))</f>
        <v>28.111500943659852</v>
      </c>
      <c r="O101" s="48" t="str">
        <f>IF(Fluidmilk!O101=0,0,IF(FluidmilkPccLb!$B101=0,0,IF(Fluidmilk!O101="NA","NA",IF(Fluidmilk!O101="*","*",Fluidmilk!O101/FluidmilkPccLb!$B101))))</f>
        <v>NA</v>
      </c>
      <c r="P101" s="48">
        <f>IF(Fluidmilk!P101=0,0,IF(FluidmilkPccLb!$B101=0,0,IF(Fluidmilk!P101="NA","NA",IF(Fluidmilk!P101="*","*",Fluidmilk!P101/FluidmilkPccLb!$B101))))</f>
        <v>123.13036159751462</v>
      </c>
      <c r="Q101" s="48">
        <f>IF(Fluidmilk!Q101=0,0,IF(FluidmilkPccLb!$B101=0,0,IF(Fluidmilk!Q101="NA","NA",IF(Fluidmilk!Q101="*","*",Fluidmilk!Q101/FluidmilkPccLb!$B101))))</f>
        <v>0.52223056285468028</v>
      </c>
      <c r="R101" s="48">
        <f>IF(Fluidmilk!R101=0,0,IF(FluidmilkPccLb!$B101=0,0,IF(Fluidmilk!R101="NA","NA",IF(Fluidmilk!R101="*","*",Fluidmilk!R101/FluidmilkPccLb!$B101))))</f>
        <v>0.21056002733861359</v>
      </c>
      <c r="S101" s="48">
        <f>IF(Fluidmilk!S101=0,0,IF(FluidmilkPccLb!$B101=0,0,IF(Fluidmilk!S101="NA","NA",IF(Fluidmilk!S101="*","*",Fluidmilk!S101/FluidmilkPccLb!$B101))))</f>
        <v>0.73279059019329384</v>
      </c>
      <c r="T101" s="48">
        <f>IF(Fluidmilk!T101=0,0,IF(FluidmilkPccLb!$B101=0,0,IF(Fluidmilk!T101="NA","NA",IF(Fluidmilk!T101="*","*",Fluidmilk!T101/FluidmilkPccLb!$B101))))</f>
        <v>190.7628678045011</v>
      </c>
      <c r="U101" s="48">
        <f>IF(Fluidmilk!U101=0,0,IF(FluidmilkPccLb!$B101=0,0,IF(Fluidmilk!U101="NA","NA",IF(Fluidmilk!U101="*","*",Fluidmilk!U101/FluidmilkPccLb!$B101))))</f>
        <v>191.31880187008159</v>
      </c>
    </row>
    <row r="102" spans="1:21" ht="12" customHeight="1" x14ac:dyDescent="0.2">
      <c r="A102" s="47">
        <v>2003</v>
      </c>
      <c r="B102" s="66">
        <v>290.32641799999999</v>
      </c>
      <c r="C102" s="48">
        <f>IF(Fluidmilk!C102=0,0,IF(FluidmilkPccLb!$B102=0,0,IF(Fluidmilk!C102="NA","NA",IF(Fluidmilk!C102="*","*",Fluidmilk!C102/FluidmilkPccLb!$B102))))</f>
        <v>0.57865901820894583</v>
      </c>
      <c r="D102" s="48">
        <f>IF(Fluidmilk!D102=0,0,IF(FluidmilkPccLb!$B102=0,0,IF(Fluidmilk!D102="NA","NA",IF(Fluidmilk!D102="*","*",Fluidmilk!D102/FluidmilkPccLb!$B102))))</f>
        <v>62.337076056234068</v>
      </c>
      <c r="E102" s="48">
        <f>IF(Fluidmilk!E102=0,0,IF(FluidmilkPccLb!$B102=0,0,IF(Fluidmilk!E102="NA","NA",IF(Fluidmilk!E102="*","*",Fluidmilk!E102/FluidmilkPccLb!$B102))))</f>
        <v>62.915735074443013</v>
      </c>
      <c r="F102" s="48">
        <f>IF(Fluidmilk!F102=0,0,IF(FluidmilkPccLb!$B102=0,0,IF(Fluidmilk!F102="NA","NA",IF(Fluidmilk!F102="*","*",Fluidmilk!F102/FluidmilkPccLb!$B102))))</f>
        <v>3.3775775789029296</v>
      </c>
      <c r="G102" s="48">
        <f>IF(Fluidmilk!G102=0,0,IF(FluidmilkPccLb!$B102=0,0,IF(Fluidmilk!G102="NA","NA",IF(Fluidmilk!G102="*","*",Fluidmilk!G102/FluidmilkPccLb!$B102))))</f>
        <v>66.293312653345936</v>
      </c>
      <c r="H102" s="48">
        <f>IF(Fluidmilk!H102=0,0,IF(FluidmilkPccLb!$B102=0,0,IF(Fluidmilk!H102="NA","NA",IF(Fluidmilk!H102="*","*",Fluidmilk!H102/FluidmilkPccLb!$B102))))</f>
        <v>60.005217988808731</v>
      </c>
      <c r="I102" s="48">
        <f>IF(Fluidmilk!I102=0,0,IF(FluidmilkPccLb!$B102=0,0,IF(Fluidmilk!I102="NA","NA",IF(Fluidmilk!I102="*","*",Fluidmilk!I102/FluidmilkPccLb!$B102))))</f>
        <v>21.470660654794425</v>
      </c>
      <c r="J102" s="48">
        <f>IF(Fluidmilk!J102=0,0,IF(FluidmilkPccLb!$B102=0,0,IF(Fluidmilk!J102="NA","NA",IF(Fluidmilk!J102="*","*",Fluidmilk!J102/FluidmilkPccLb!$B102))))</f>
        <v>81.475878643603153</v>
      </c>
      <c r="K102" s="48">
        <f>IF(Fluidmilk!K102=0,0,IF(FluidmilkPccLb!$B102=0,0,IF(Fluidmilk!K102="NA","NA",IF(Fluidmilk!K102="*","*",Fluidmilk!K102/FluidmilkPccLb!$B102))))</f>
        <v>11.045154010063253</v>
      </c>
      <c r="L102" s="48">
        <f>IF(Fluidmilk!L102=0,0,IF(FluidmilkPccLb!$B102=0,0,IF(Fluidmilk!L102="NA","NA",IF(Fluidmilk!L102="*","*",Fluidmilk!L102/FluidmilkPccLb!$B102))))</f>
        <v>92.52103265366641</v>
      </c>
      <c r="M102" s="48">
        <f>IF(Fluidmilk!M102=0,0,IF(FluidmilkPccLb!$B102=0,0,IF(Fluidmilk!M102="NA","NA",IF(Fluidmilk!M102="*","*",Fluidmilk!M102/FluidmilkPccLb!$B102))))</f>
        <v>1.9137080387910137</v>
      </c>
      <c r="N102" s="48">
        <f>IF(Fluidmilk!N102=0,0,IF(FluidmilkPccLb!$B102=0,0,IF(Fluidmilk!N102="NA","NA",IF(Fluidmilk!N102="*","*",Fluidmilk!N102/FluidmilkPccLb!$B102))))</f>
        <v>26.969987967130159</v>
      </c>
      <c r="O102" s="48" t="str">
        <f>IF(Fluidmilk!O102=0,0,IF(FluidmilkPccLb!$B102=0,0,IF(Fluidmilk!O102="NA","NA",IF(Fluidmilk!O102="*","*",Fluidmilk!O102/FluidmilkPccLb!$B102))))</f>
        <v>NA</v>
      </c>
      <c r="P102" s="48">
        <f>IF(Fluidmilk!P102=0,0,IF(FluidmilkPccLb!$B102=0,0,IF(Fluidmilk!P102="NA","NA",IF(Fluidmilk!P102="*","*",Fluidmilk!P102/FluidmilkPccLb!$B102))))</f>
        <v>121.40472865958758</v>
      </c>
      <c r="Q102" s="48">
        <f>IF(Fluidmilk!Q102=0,0,IF(FluidmilkPccLb!$B102=0,0,IF(Fluidmilk!Q102="NA","NA",IF(Fluidmilk!Q102="*","*",Fluidmilk!Q102/FluidmilkPccLb!$B102))))</f>
        <v>0.52837079400745413</v>
      </c>
      <c r="R102" s="48">
        <f>IF(Fluidmilk!R102=0,0,IF(FluidmilkPccLb!$B102=0,0,IF(Fluidmilk!R102="NA","NA",IF(Fluidmilk!R102="*","*",Fluidmilk!R102/FluidmilkPccLb!$B102))))</f>
        <v>0.44914961889551508</v>
      </c>
      <c r="S102" s="48">
        <f>IF(Fluidmilk!S102=0,0,IF(FluidmilkPccLb!$B102=0,0,IF(Fluidmilk!S102="NA","NA",IF(Fluidmilk!S102="*","*",Fluidmilk!S102/FluidmilkPccLb!$B102))))</f>
        <v>0.9775204129029692</v>
      </c>
      <c r="T102" s="48">
        <f>IF(Fluidmilk!T102=0,0,IF(FluidmilkPccLb!$B102=0,0,IF(Fluidmilk!T102="NA","NA",IF(Fluidmilk!T102="*","*",Fluidmilk!T102/FluidmilkPccLb!$B102))))</f>
        <v>188.09690270762752</v>
      </c>
      <c r="U102" s="48">
        <f>IF(Fluidmilk!U102=0,0,IF(FluidmilkPccLb!$B102=0,0,IF(Fluidmilk!U102="NA","NA",IF(Fluidmilk!U102="*","*",Fluidmilk!U102/FluidmilkPccLb!$B102))))</f>
        <v>188.67556172583647</v>
      </c>
    </row>
    <row r="103" spans="1:21" ht="12" customHeight="1" x14ac:dyDescent="0.2">
      <c r="A103" s="47">
        <v>2004</v>
      </c>
      <c r="B103" s="66">
        <v>293.04573900000003</v>
      </c>
      <c r="C103" s="48">
        <f>IF(Fluidmilk!C103=0,0,IF(FluidmilkPccLb!$B103=0,0,IF(Fluidmilk!C103="NA","NA",IF(Fluidmilk!C103="*","*",Fluidmilk!C103/FluidmilkPccLb!$B103))))</f>
        <v>0.53575254339391709</v>
      </c>
      <c r="D103" s="48">
        <f>IF(Fluidmilk!D103=0,0,IF(FluidmilkPccLb!$B103=0,0,IF(Fluidmilk!D103="NA","NA",IF(Fluidmilk!D103="*","*",Fluidmilk!D103/FluidmilkPccLb!$B103))))</f>
        <v>59.754153258648813</v>
      </c>
      <c r="E103" s="48">
        <f>IF(Fluidmilk!E103=0,0,IF(FluidmilkPccLb!$B103=0,0,IF(Fluidmilk!E103="NA","NA",IF(Fluidmilk!E103="*","*",Fluidmilk!E103/FluidmilkPccLb!$B103))))</f>
        <v>60.289905802042732</v>
      </c>
      <c r="F103" s="48">
        <f>IF(Fluidmilk!F103=0,0,IF(FluidmilkPccLb!$B103=0,0,IF(Fluidmilk!F103="NA","NA",IF(Fluidmilk!F103="*","*",Fluidmilk!F103/FluidmilkPccLb!$B103))))</f>
        <v>2.8388059926713343</v>
      </c>
      <c r="G103" s="48">
        <f>IF(Fluidmilk!G103=0,0,IF(FluidmilkPccLb!$B103=0,0,IF(Fluidmilk!G103="NA","NA",IF(Fluidmilk!G103="*","*",Fluidmilk!G103/FluidmilkPccLb!$B103))))</f>
        <v>63.128711794714071</v>
      </c>
      <c r="H103" s="48">
        <f>IF(Fluidmilk!H103=0,0,IF(FluidmilkPccLb!$B103=0,0,IF(Fluidmilk!H103="NA","NA",IF(Fluidmilk!H103="*","*",Fluidmilk!H103/FluidmilkPccLb!$B103))))</f>
        <v>59.800562396165745</v>
      </c>
      <c r="I103" s="48">
        <f>IF(Fluidmilk!I103=0,0,IF(FluidmilkPccLb!$B103=0,0,IF(Fluidmilk!I103="NA","NA",IF(Fluidmilk!I103="*","*",Fluidmilk!I103/FluidmilkPccLb!$B103))))</f>
        <v>21.390176227745794</v>
      </c>
      <c r="J103" s="48">
        <f>IF(Fluidmilk!J103=0,0,IF(FluidmilkPccLb!$B103=0,0,IF(Fluidmilk!J103="NA","NA",IF(Fluidmilk!J103="*","*",Fluidmilk!J103/FluidmilkPccLb!$B103))))</f>
        <v>81.190738623911543</v>
      </c>
      <c r="K103" s="48">
        <f>IF(Fluidmilk!K103=0,0,IF(FluidmilkPccLb!$B103=0,0,IF(Fluidmilk!K103="NA","NA",IF(Fluidmilk!K103="*","*",Fluidmilk!K103/FluidmilkPccLb!$B103))))</f>
        <v>12.00426940860587</v>
      </c>
      <c r="L103" s="48">
        <f>IF(Fluidmilk!L103=0,0,IF(FluidmilkPccLb!$B103=0,0,IF(Fluidmilk!L103="NA","NA",IF(Fluidmilk!L103="*","*",Fluidmilk!L103/FluidmilkPccLb!$B103))))</f>
        <v>93.195008032517407</v>
      </c>
      <c r="M103" s="48">
        <f>IF(Fluidmilk!M103=0,0,IF(FluidmilkPccLb!$B103=0,0,IF(Fluidmilk!M103="NA","NA",IF(Fluidmilk!M103="*","*",Fluidmilk!M103/FluidmilkPccLb!$B103))))</f>
        <v>1.8218998911975306</v>
      </c>
      <c r="N103" s="48">
        <f>IF(Fluidmilk!N103=0,0,IF(FluidmilkPccLb!$B103=0,0,IF(Fluidmilk!N103="NA","NA",IF(Fluidmilk!N103="*","*",Fluidmilk!N103/FluidmilkPccLb!$B103))))</f>
        <v>26.603014350602791</v>
      </c>
      <c r="O103" s="48" t="str">
        <f>IF(Fluidmilk!O103=0,0,IF(FluidmilkPccLb!$B103=0,0,IF(Fluidmilk!O103="NA","NA",IF(Fluidmilk!O103="*","*",Fluidmilk!O103/FluidmilkPccLb!$B103))))</f>
        <v>NA</v>
      </c>
      <c r="P103" s="48">
        <f>IF(Fluidmilk!P103=0,0,IF(FluidmilkPccLb!$B103=0,0,IF(Fluidmilk!P103="NA","NA",IF(Fluidmilk!P103="*","*",Fluidmilk!P103/FluidmilkPccLb!$B103))))</f>
        <v>121.61992227431773</v>
      </c>
      <c r="Q103" s="48">
        <f>IF(Fluidmilk!Q103=0,0,IF(FluidmilkPccLb!$B103=0,0,IF(Fluidmilk!Q103="NA","NA",IF(Fluidmilk!Q103="*","*",Fluidmilk!Q103/FluidmilkPccLb!$B103))))</f>
        <v>0.50231066488907372</v>
      </c>
      <c r="R103" s="48">
        <f>IF(Fluidmilk!R103=0,0,IF(FluidmilkPccLb!$B103=0,0,IF(Fluidmilk!R103="NA","NA",IF(Fluidmilk!R103="*","*",Fluidmilk!R103/FluidmilkPccLb!$B103))))</f>
        <v>0.58898655407509604</v>
      </c>
      <c r="S103" s="48">
        <f>IF(Fluidmilk!S103=0,0,IF(FluidmilkPccLb!$B103=0,0,IF(Fluidmilk!S103="NA","NA",IF(Fluidmilk!S103="*","*",Fluidmilk!S103/FluidmilkPccLb!$B103))))</f>
        <v>1.0912972189641696</v>
      </c>
      <c r="T103" s="48">
        <f>IF(Fluidmilk!T103=0,0,IF(FluidmilkPccLb!$B103=0,0,IF(Fluidmilk!T103="NA","NA",IF(Fluidmilk!T103="*","*",Fluidmilk!T103/FluidmilkPccLb!$B103))))</f>
        <v>185.30417874460204</v>
      </c>
      <c r="U103" s="48">
        <f>IF(Fluidmilk!U103=0,0,IF(FluidmilkPccLb!$B103=0,0,IF(Fluidmilk!U103="NA","NA",IF(Fluidmilk!U103="*","*",Fluidmilk!U103/FluidmilkPccLb!$B103))))</f>
        <v>185.83993128799597</v>
      </c>
    </row>
    <row r="104" spans="1:21" ht="12" customHeight="1" x14ac:dyDescent="0.2">
      <c r="A104" s="47">
        <v>2005</v>
      </c>
      <c r="B104" s="66">
        <v>295.753151</v>
      </c>
      <c r="C104" s="48">
        <f>IF(Fluidmilk!C104=0,0,IF(FluidmilkPccLb!$B104=0,0,IF(Fluidmilk!C104="NA","NA",IF(Fluidmilk!C104="*","*",Fluidmilk!C104/FluidmilkPccLb!$B104))))</f>
        <v>0.49365492643559356</v>
      </c>
      <c r="D104" s="48">
        <f>IF(Fluidmilk!D104=0,0,IF(FluidmilkPccLb!$B104=0,0,IF(Fluidmilk!D104="NA","NA",IF(Fluidmilk!D104="*","*",Fluidmilk!D104/FluidmilkPccLb!$B104))))</f>
        <v>57.207843577632758</v>
      </c>
      <c r="E104" s="48">
        <f>IF(Fluidmilk!E104=0,0,IF(FluidmilkPccLb!$B104=0,0,IF(Fluidmilk!E104="NA","NA",IF(Fluidmilk!E104="*","*",Fluidmilk!E104/FluidmilkPccLb!$B104))))</f>
        <v>57.701498504068354</v>
      </c>
      <c r="F104" s="48">
        <f>IF(Fluidmilk!F104=0,0,IF(FluidmilkPccLb!$B104=0,0,IF(Fluidmilk!F104="NA","NA",IF(Fluidmilk!F104="*","*",Fluidmilk!F104/FluidmilkPccLb!$B104))))</f>
        <v>2.5122302078194938</v>
      </c>
      <c r="G104" s="48">
        <f>IF(Fluidmilk!G104=0,0,IF(FluidmilkPccLb!$B104=0,0,IF(Fluidmilk!G104="NA","NA",IF(Fluidmilk!G104="*","*",Fluidmilk!G104/FluidmilkPccLb!$B104))))</f>
        <v>60.213728711887846</v>
      </c>
      <c r="H104" s="48">
        <f>IF(Fluidmilk!H104=0,0,IF(FluidmilkPccLb!$B104=0,0,IF(Fluidmilk!H104="NA","NA",IF(Fluidmilk!H104="*","*",Fluidmilk!H104/FluidmilkPccLb!$B104))))</f>
        <v>60.301301743358273</v>
      </c>
      <c r="I104" s="48">
        <f>IF(Fluidmilk!I104=0,0,IF(FluidmilkPccLb!$B104=0,0,IF(Fluidmilk!I104="NA","NA",IF(Fluidmilk!I104="*","*",Fluidmilk!I104/FluidmilkPccLb!$B104))))</f>
        <v>21.814137831451202</v>
      </c>
      <c r="J104" s="48">
        <f>IF(Fluidmilk!J104=0,0,IF(FluidmilkPccLb!$B104=0,0,IF(Fluidmilk!J104="NA","NA",IF(Fluidmilk!J104="*","*",Fluidmilk!J104/FluidmilkPccLb!$B104))))</f>
        <v>82.115439574809471</v>
      </c>
      <c r="K104" s="48">
        <f>IF(Fluidmilk!K104=0,0,IF(FluidmilkPccLb!$B104=0,0,IF(Fluidmilk!K104="NA","NA",IF(Fluidmilk!K104="*","*",Fluidmilk!K104/FluidmilkPccLb!$B104))))</f>
        <v>12.359293510959079</v>
      </c>
      <c r="L104" s="48">
        <f>IF(Fluidmilk!L104=0,0,IF(FluidmilkPccLb!$B104=0,0,IF(Fluidmilk!L104="NA","NA",IF(Fluidmilk!L104="*","*",Fluidmilk!L104/FluidmilkPccLb!$B104))))</f>
        <v>94.474733085768548</v>
      </c>
      <c r="M104" s="48">
        <f>IF(Fluidmilk!M104=0,0,IF(FluidmilkPccLb!$B104=0,0,IF(Fluidmilk!M104="NA","NA",IF(Fluidmilk!M104="*","*",Fluidmilk!M104/FluidmilkPccLb!$B104))))</f>
        <v>1.7643091822883066</v>
      </c>
      <c r="N104" s="48">
        <f>IF(Fluidmilk!N104=0,0,IF(FluidmilkPccLb!$B104=0,0,IF(Fluidmilk!N104="NA","NA",IF(Fluidmilk!N104="*","*",Fluidmilk!N104/FluidmilkPccLb!$B104))))</f>
        <v>27.142567958641969</v>
      </c>
      <c r="O104" s="48" t="str">
        <f>IF(Fluidmilk!O104=0,0,IF(FluidmilkPccLb!$B104=0,0,IF(Fluidmilk!O104="NA","NA",IF(Fluidmilk!O104="*","*",Fluidmilk!O104/FluidmilkPccLb!$B104))))</f>
        <v>NA</v>
      </c>
      <c r="P104" s="48">
        <f>IF(Fluidmilk!P104=0,0,IF(FluidmilkPccLb!$B104=0,0,IF(Fluidmilk!P104="NA","NA",IF(Fluidmilk!P104="*","*",Fluidmilk!P104/FluidmilkPccLb!$B104))))</f>
        <v>123.38161022669881</v>
      </c>
      <c r="Q104" s="48">
        <f>IF(Fluidmilk!Q104=0,0,IF(FluidmilkPccLb!$B104=0,0,IF(Fluidmilk!Q104="NA","NA",IF(Fluidmilk!Q104="*","*",Fluidmilk!Q104/FluidmilkPccLb!$B104))))</f>
        <v>0.49771236418711895</v>
      </c>
      <c r="R104" s="48">
        <f>IF(Fluidmilk!R104=0,0,IF(FluidmilkPccLb!$B104=0,0,IF(Fluidmilk!R104="NA","NA",IF(Fluidmilk!R104="*","*",Fluidmilk!R104/FluidmilkPccLb!$B104))))</f>
        <v>0.82365986355966159</v>
      </c>
      <c r="S104" s="48">
        <f>IF(Fluidmilk!S104=0,0,IF(FluidmilkPccLb!$B104=0,0,IF(Fluidmilk!S104="NA","NA",IF(Fluidmilk!S104="*","*",Fluidmilk!S104/FluidmilkPccLb!$B104))))</f>
        <v>1.3213722277467805</v>
      </c>
      <c r="T104" s="48">
        <f>IF(Fluidmilk!T104=0,0,IF(FluidmilkPccLb!$B104=0,0,IF(Fluidmilk!T104="NA","NA",IF(Fluidmilk!T104="*","*",Fluidmilk!T104/FluidmilkPccLb!$B104))))</f>
        <v>184.42305623989785</v>
      </c>
      <c r="U104" s="48">
        <f>IF(Fluidmilk!U104=0,0,IF(FluidmilkPccLb!$B104=0,0,IF(Fluidmilk!U104="NA","NA",IF(Fluidmilk!U104="*","*",Fluidmilk!U104/FluidmilkPccLb!$B104))))</f>
        <v>184.91671116633344</v>
      </c>
    </row>
    <row r="105" spans="1:21" ht="12" customHeight="1" x14ac:dyDescent="0.2">
      <c r="A105" s="45">
        <v>2006</v>
      </c>
      <c r="B105" s="65">
        <v>298.59321199999999</v>
      </c>
      <c r="C105" s="46">
        <f>IF(Fluidmilk!C105=0,0,IF(FluidmilkPccLb!$B105=0,0,IF(Fluidmilk!C105="NA","NA",IF(Fluidmilk!C105="*","*",Fluidmilk!C105/FluidmilkPccLb!$B105))))</f>
        <v>0.46216723774685142</v>
      </c>
      <c r="D105" s="46">
        <f>IF(Fluidmilk!D105=0,0,IF(FluidmilkPccLb!$B105=0,0,IF(Fluidmilk!D105="NA","NA",IF(Fluidmilk!D105="*","*",Fluidmilk!D105/FluidmilkPccLb!$B105))))</f>
        <v>55.366630370686401</v>
      </c>
      <c r="E105" s="46">
        <f>IF(Fluidmilk!E105=0,0,IF(FluidmilkPccLb!$B105=0,0,IF(Fluidmilk!E105="NA","NA",IF(Fluidmilk!E105="*","*",Fluidmilk!E105/FluidmilkPccLb!$B105))))</f>
        <v>55.828797608433248</v>
      </c>
      <c r="F105" s="46">
        <f>IF(Fluidmilk!F105=0,0,IF(FluidmilkPccLb!$B105=0,0,IF(Fluidmilk!F105="NA","NA",IF(Fluidmilk!F105="*","*",Fluidmilk!F105/FluidmilkPccLb!$B105))))</f>
        <v>2.3624113732364416</v>
      </c>
      <c r="G105" s="46">
        <f>IF(Fluidmilk!G105=0,0,IF(FluidmilkPccLb!$B105=0,0,IF(Fluidmilk!G105="NA","NA",IF(Fluidmilk!G105="*","*",Fluidmilk!G105/FluidmilkPccLb!$B105))))</f>
        <v>58.191208981669696</v>
      </c>
      <c r="H105" s="46">
        <f>IF(Fluidmilk!H105=0,0,IF(FluidmilkPccLb!$B105=0,0,IF(Fluidmilk!H105="NA","NA",IF(Fluidmilk!H105="*","*",Fluidmilk!H105/FluidmilkPccLb!$B105))))</f>
        <v>60.358706345943339</v>
      </c>
      <c r="I105" s="46">
        <f>IF(Fluidmilk!I105=0,0,IF(FluidmilkPccLb!$B105=0,0,IF(Fluidmilk!I105="NA","NA",IF(Fluidmilk!I105="*","*",Fluidmilk!I105/FluidmilkPccLb!$B105))))</f>
        <v>21.950934370202628</v>
      </c>
      <c r="J105" s="46">
        <f>IF(Fluidmilk!J105=0,0,IF(FluidmilkPccLb!$B105=0,0,IF(Fluidmilk!J105="NA","NA",IF(Fluidmilk!J105="*","*",Fluidmilk!J105/FluidmilkPccLb!$B105))))</f>
        <v>82.309640716145978</v>
      </c>
      <c r="K105" s="46">
        <f>IF(Fluidmilk!K105=0,0,IF(FluidmilkPccLb!$B105=0,0,IF(Fluidmilk!K105="NA","NA",IF(Fluidmilk!K105="*","*",Fluidmilk!K105/FluidmilkPccLb!$B105))))</f>
        <v>12.538128294758421</v>
      </c>
      <c r="L105" s="46">
        <f>IF(Fluidmilk!L105=0,0,IF(FluidmilkPccLb!$B105=0,0,IF(Fluidmilk!L105="NA","NA",IF(Fluidmilk!L105="*","*",Fluidmilk!L105/FluidmilkPccLb!$B105))))</f>
        <v>94.847769010904386</v>
      </c>
      <c r="M105" s="46">
        <f>IF(Fluidmilk!M105=0,0,IF(FluidmilkPccLb!$B105=0,0,IF(Fluidmilk!M105="NA","NA",IF(Fluidmilk!M105="*","*",Fluidmilk!M105/FluidmilkPccLb!$B105))))</f>
        <v>1.7257592580503809</v>
      </c>
      <c r="N105" s="46">
        <f>IF(Fluidmilk!N105=0,0,IF(FluidmilkPccLb!$B105=0,0,IF(Fluidmilk!N105="NA","NA",IF(Fluidmilk!N105="*","*",Fluidmilk!N105/FluidmilkPccLb!$B105))))</f>
        <v>27.171749637764709</v>
      </c>
      <c r="O105" s="46" t="str">
        <f>IF(Fluidmilk!O105=0,0,IF(FluidmilkPccLb!$B105=0,0,IF(Fluidmilk!O105="NA","NA",IF(Fluidmilk!O105="*","*",Fluidmilk!O105/FluidmilkPccLb!$B105))))</f>
        <v>NA</v>
      </c>
      <c r="P105" s="46">
        <f>IF(Fluidmilk!P105=0,0,IF(FluidmilkPccLb!$B105=0,0,IF(Fluidmilk!P105="NA","NA",IF(Fluidmilk!P105="*","*",Fluidmilk!P105/FluidmilkPccLb!$B105))))</f>
        <v>123.74527790671949</v>
      </c>
      <c r="Q105" s="46">
        <f>IF(Fluidmilk!Q105=0,0,IF(FluidmilkPccLb!$B105=0,0,IF(Fluidmilk!Q105="NA","NA",IF(Fluidmilk!Q105="*","*",Fluidmilk!Q105/FluidmilkPccLb!$B105))))</f>
        <v>0.50536982736231795</v>
      </c>
      <c r="R105" s="46">
        <f>IF(Fluidmilk!R105=0,0,IF(FluidmilkPccLb!$B105=0,0,IF(Fluidmilk!R105="NA","NA",IF(Fluidmilk!R105="*","*",Fluidmilk!R105/FluidmilkPccLb!$B105))))</f>
        <v>2.7736732340720462</v>
      </c>
      <c r="S105" s="46">
        <f>IF(Fluidmilk!S105=0,0,IF(FluidmilkPccLb!$B105=0,0,IF(Fluidmilk!S105="NA","NA",IF(Fluidmilk!S105="*","*",Fluidmilk!S105/FluidmilkPccLb!$B105))))</f>
        <v>3.279043061434364</v>
      </c>
      <c r="T105" s="46">
        <f>IF(Fluidmilk!T105=0,0,IF(FluidmilkPccLb!$B105=0,0,IF(Fluidmilk!T105="NA","NA",IF(Fluidmilk!T105="*","*",Fluidmilk!T105/FluidmilkPccLb!$B105))))</f>
        <v>184.75336271207669</v>
      </c>
      <c r="U105" s="46">
        <f>IF(Fluidmilk!U105=0,0,IF(FluidmilkPccLb!$B105=0,0,IF(Fluidmilk!U105="NA","NA",IF(Fluidmilk!U105="*","*",Fluidmilk!U105/FluidmilkPccLb!$B105))))</f>
        <v>185.21552994982355</v>
      </c>
    </row>
    <row r="106" spans="1:21" ht="12" customHeight="1" x14ac:dyDescent="0.2">
      <c r="A106" s="45">
        <v>2007</v>
      </c>
      <c r="B106" s="65">
        <v>301.57989500000002</v>
      </c>
      <c r="C106" s="46">
        <f>IF(Fluidmilk!C106=0,0,IF(FluidmilkPccLb!$B106=0,0,IF(Fluidmilk!C106="NA","NA",IF(Fluidmilk!C106="*","*",Fluidmilk!C106/FluidmilkPccLb!$B106))))</f>
        <v>0.45427431427416604</v>
      </c>
      <c r="D106" s="46">
        <f>IF(Fluidmilk!D106=0,0,IF(FluidmilkPccLb!$B106=0,0,IF(Fluidmilk!D106="NA","NA",IF(Fluidmilk!D106="*","*",Fluidmilk!D106/FluidmilkPccLb!$B106))))</f>
        <v>52.836744969355465</v>
      </c>
      <c r="E106" s="46">
        <f>IF(Fluidmilk!E106=0,0,IF(FluidmilkPccLb!$B106=0,0,IF(Fluidmilk!E106="NA","NA",IF(Fluidmilk!E106="*","*",Fluidmilk!E106/FluidmilkPccLb!$B106))))</f>
        <v>53.29101928362963</v>
      </c>
      <c r="F106" s="46">
        <f>IF(Fluidmilk!F106=0,0,IF(FluidmilkPccLb!$B106=0,0,IF(Fluidmilk!F106="NA","NA",IF(Fluidmilk!F106="*","*",Fluidmilk!F106/FluidmilkPccLb!$B106))))</f>
        <v>2.2073752628635934</v>
      </c>
      <c r="G106" s="46">
        <f>IF(Fluidmilk!G106=0,0,IF(FluidmilkPccLb!$B106=0,0,IF(Fluidmilk!G106="NA","NA",IF(Fluidmilk!G106="*","*",Fluidmilk!G106/FluidmilkPccLb!$B106))))</f>
        <v>55.498394546493223</v>
      </c>
      <c r="H106" s="46">
        <f>IF(Fluidmilk!H106=0,0,IF(FluidmilkPccLb!$B106=0,0,IF(Fluidmilk!H106="NA","NA",IF(Fluidmilk!H106="*","*",Fluidmilk!H106/FluidmilkPccLb!$B106))))</f>
        <v>60.538518325301489</v>
      </c>
      <c r="I106" s="46">
        <f>IF(Fluidmilk!I106=0,0,IF(FluidmilkPccLb!$B106=0,0,IF(Fluidmilk!I106="NA","NA",IF(Fluidmilk!I106="*","*",Fluidmilk!I106/FluidmilkPccLb!$B106))))</f>
        <v>22.366875616824519</v>
      </c>
      <c r="J106" s="46">
        <f>IF(Fluidmilk!J106=0,0,IF(FluidmilkPccLb!$B106=0,0,IF(Fluidmilk!J106="NA","NA",IF(Fluidmilk!J106="*","*",Fluidmilk!J106/FluidmilkPccLb!$B106))))</f>
        <v>82.905393942126011</v>
      </c>
      <c r="K106" s="46">
        <f>IF(Fluidmilk!K106=0,0,IF(FluidmilkPccLb!$B106=0,0,IF(Fluidmilk!K106="NA","NA",IF(Fluidmilk!K106="*","*",Fluidmilk!K106/FluidmilkPccLb!$B106))))</f>
        <v>12.320781529551232</v>
      </c>
      <c r="L106" s="46">
        <f>IF(Fluidmilk!L106=0,0,IF(FluidmilkPccLb!$B106=0,0,IF(Fluidmilk!L106="NA","NA",IF(Fluidmilk!L106="*","*",Fluidmilk!L106/FluidmilkPccLb!$B106))))</f>
        <v>95.226175471677237</v>
      </c>
      <c r="M106" s="46">
        <f>IF(Fluidmilk!M106=0,0,IF(FluidmilkPccLb!$B106=0,0,IF(Fluidmilk!M106="NA","NA",IF(Fluidmilk!M106="*","*",Fluidmilk!M106/FluidmilkPccLb!$B106))))</f>
        <v>1.7308846135117864</v>
      </c>
      <c r="N106" s="46">
        <f>IF(Fluidmilk!N106=0,0,IF(FluidmilkPccLb!$B106=0,0,IF(Fluidmilk!N106="NA","NA",IF(Fluidmilk!N106="*","*",Fluidmilk!N106/FluidmilkPccLb!$B106))))</f>
        <v>27.266738056262</v>
      </c>
      <c r="O106" s="46" t="str">
        <f>IF(Fluidmilk!O106=0,0,IF(FluidmilkPccLb!$B106=0,0,IF(Fluidmilk!O106="NA","NA",IF(Fluidmilk!O106="*","*",Fluidmilk!O106/FluidmilkPccLb!$B106))))</f>
        <v>NA</v>
      </c>
      <c r="P106" s="46">
        <f>IF(Fluidmilk!P106=0,0,IF(FluidmilkPccLb!$B106=0,0,IF(Fluidmilk!P106="NA","NA",IF(Fluidmilk!P106="*","*",Fluidmilk!P106/FluidmilkPccLb!$B106))))</f>
        <v>124.22379814145101</v>
      </c>
      <c r="Q106" s="46">
        <f>IF(Fluidmilk!Q106=0,0,IF(FluidmilkPccLb!$B106=0,0,IF(Fluidmilk!Q106="NA","NA",IF(Fluidmilk!Q106="*","*",Fluidmilk!Q106/FluidmilkPccLb!$B106))))</f>
        <v>0.46853255917474207</v>
      </c>
      <c r="R106" s="46">
        <f>IF(Fluidmilk!R106=0,0,IF(FluidmilkPccLb!$B106=0,0,IF(Fluidmilk!R106="NA","NA",IF(Fluidmilk!R106="*","*",Fluidmilk!R106/FluidmilkPccLb!$B106))))</f>
        <v>3.2674591918668847</v>
      </c>
      <c r="S106" s="46">
        <f>IF(Fluidmilk!S106=0,0,IF(FluidmilkPccLb!$B106=0,0,IF(Fluidmilk!S106="NA","NA",IF(Fluidmilk!S106="*","*",Fluidmilk!S106/FluidmilkPccLb!$B106))))</f>
        <v>3.735991751041627</v>
      </c>
      <c r="T106" s="46">
        <f>IF(Fluidmilk!T106=0,0,IF(FluidmilkPccLb!$B106=0,0,IF(Fluidmilk!T106="NA","NA",IF(Fluidmilk!T106="*","*",Fluidmilk!T106/FluidmilkPccLb!$B106))))</f>
        <v>183.00391012471167</v>
      </c>
      <c r="U106" s="46">
        <f>IF(Fluidmilk!U106=0,0,IF(FluidmilkPccLb!$B106=0,0,IF(Fluidmilk!U106="NA","NA",IF(Fluidmilk!U106="*","*",Fluidmilk!U106/FluidmilkPccLb!$B106))))</f>
        <v>183.45818443898585</v>
      </c>
    </row>
    <row r="107" spans="1:21" ht="12" customHeight="1" x14ac:dyDescent="0.2">
      <c r="A107" s="45">
        <v>2008</v>
      </c>
      <c r="B107" s="65">
        <v>304.37484599999999</v>
      </c>
      <c r="C107" s="46">
        <f>IF(Fluidmilk!C107=0,0,IF(FluidmilkPccLb!$B107=0,0,IF(Fluidmilk!C107="NA","NA",IF(Fluidmilk!C107="*","*",Fluidmilk!C107/FluidmilkPccLb!$B107))))</f>
        <v>0.40739240324740894</v>
      </c>
      <c r="D107" s="46">
        <f>IF(Fluidmilk!D107=0,0,IF(FluidmilkPccLb!$B107=0,0,IF(Fluidmilk!D107="NA","NA",IF(Fluidmilk!D107="*","*",Fluidmilk!D107/FluidmilkPccLb!$B107))))</f>
        <v>50.360600428854084</v>
      </c>
      <c r="E107" s="46">
        <f>IF(Fluidmilk!E107=0,0,IF(FluidmilkPccLb!$B107=0,0,IF(Fluidmilk!E107="NA","NA",IF(Fluidmilk!E107="*","*",Fluidmilk!E107/FluidmilkPccLb!$B107))))</f>
        <v>50.767992832101491</v>
      </c>
      <c r="F107" s="46">
        <f>IF(Fluidmilk!F107=0,0,IF(FluidmilkPccLb!$B107=0,0,IF(Fluidmilk!F107="NA","NA",IF(Fluidmilk!F107="*","*",Fluidmilk!F107/FluidmilkPccLb!$B107))))</f>
        <v>1.9397135070747604</v>
      </c>
      <c r="G107" s="46">
        <f>IF(Fluidmilk!G107=0,0,IF(FluidmilkPccLb!$B107=0,0,IF(Fluidmilk!G107="NA","NA",IF(Fluidmilk!G107="*","*",Fluidmilk!G107/FluidmilkPccLb!$B107))))</f>
        <v>52.707706339176248</v>
      </c>
      <c r="H107" s="46">
        <f>IF(Fluidmilk!H107=0,0,IF(FluidmilkPccLb!$B107=0,0,IF(Fluidmilk!H107="NA","NA",IF(Fluidmilk!H107="*","*",Fluidmilk!H107/FluidmilkPccLb!$B107))))</f>
        <v>60.954445624590164</v>
      </c>
      <c r="I107" s="46">
        <f>IF(Fluidmilk!I107=0,0,IF(FluidmilkPccLb!$B107=0,0,IF(Fluidmilk!I107="NA","NA",IF(Fluidmilk!I107="*","*",Fluidmilk!I107/FluidmilkPccLb!$B107))))</f>
        <v>22.630319458132885</v>
      </c>
      <c r="J107" s="46">
        <f>IF(Fluidmilk!J107=0,0,IF(FluidmilkPccLb!$B107=0,0,IF(Fluidmilk!J107="NA","NA",IF(Fluidmilk!J107="*","*",Fluidmilk!J107/FluidmilkPccLb!$B107))))</f>
        <v>83.584765082723038</v>
      </c>
      <c r="K107" s="46">
        <f>IF(Fluidmilk!K107=0,0,IF(FluidmilkPccLb!$B107=0,0,IF(Fluidmilk!K107="NA","NA",IF(Fluidmilk!K107="*","*",Fluidmilk!K107/FluidmilkPccLb!$B107))))</f>
        <v>12.319677691105921</v>
      </c>
      <c r="L107" s="46">
        <f>IF(Fluidmilk!L107=0,0,IF(FluidmilkPccLb!$B107=0,0,IF(Fluidmilk!L107="NA","NA",IF(Fluidmilk!L107="*","*",Fluidmilk!L107/FluidmilkPccLb!$B107))))</f>
        <v>95.904442773828961</v>
      </c>
      <c r="M107" s="46">
        <f>IF(Fluidmilk!M107=0,0,IF(FluidmilkPccLb!$B107=0,0,IF(Fluidmilk!M107="NA","NA",IF(Fluidmilk!M107="*","*",Fluidmilk!M107/FluidmilkPccLb!$B107))))</f>
        <v>1.5888303726648949</v>
      </c>
      <c r="N107" s="46">
        <f>IF(Fluidmilk!N107=0,0,IF(FluidmilkPccLb!$B107=0,0,IF(Fluidmilk!N107="NA","NA",IF(Fluidmilk!N107="*","*",Fluidmilk!N107/FluidmilkPccLb!$B107))))</f>
        <v>27.190486036418392</v>
      </c>
      <c r="O107" s="46" t="str">
        <f>IF(Fluidmilk!O107=0,0,IF(FluidmilkPccLb!$B107=0,0,IF(Fluidmilk!O107="NA","NA",IF(Fluidmilk!O107="*","*",Fluidmilk!O107/FluidmilkPccLb!$B107))))</f>
        <v>NA</v>
      </c>
      <c r="P107" s="46">
        <f>IF(Fluidmilk!P107=0,0,IF(FluidmilkPccLb!$B107=0,0,IF(Fluidmilk!P107="NA","NA",IF(Fluidmilk!P107="*","*",Fluidmilk!P107/FluidmilkPccLb!$B107))))</f>
        <v>124.68375918291224</v>
      </c>
      <c r="Q107" s="46">
        <f>IF(Fluidmilk!Q107=0,0,IF(FluidmilkPccLb!$B107=0,0,IF(Fluidmilk!Q107="NA","NA",IF(Fluidmilk!Q107="*","*",Fluidmilk!Q107/FluidmilkPccLb!$B107))))</f>
        <v>0.46850126373452028</v>
      </c>
      <c r="R107" s="46">
        <f>IF(Fluidmilk!R107=0,0,IF(FluidmilkPccLb!$B107=0,0,IF(Fluidmilk!R107="NA","NA",IF(Fluidmilk!R107="*","*",Fluidmilk!R107/FluidmilkPccLb!$B107))))</f>
        <v>3.8025481251496061</v>
      </c>
      <c r="S107" s="46">
        <f>IF(Fluidmilk!S107=0,0,IF(FluidmilkPccLb!$B107=0,0,IF(Fluidmilk!S107="NA","NA",IF(Fluidmilk!S107="*","*",Fluidmilk!S107/FluidmilkPccLb!$B107))))</f>
        <v>4.2710493888841263</v>
      </c>
      <c r="T107" s="46">
        <f>IF(Fluidmilk!T107=0,0,IF(FluidmilkPccLb!$B107=0,0,IF(Fluidmilk!T107="NA","NA",IF(Fluidmilk!T107="*","*",Fluidmilk!T107/FluidmilkPccLb!$B107))))</f>
        <v>181.25512250772522</v>
      </c>
      <c r="U107" s="46">
        <f>IF(Fluidmilk!U107=0,0,IF(FluidmilkPccLb!$B107=0,0,IF(Fluidmilk!U107="NA","NA",IF(Fluidmilk!U107="*","*",Fluidmilk!U107/FluidmilkPccLb!$B107))))</f>
        <v>181.66251491097262</v>
      </c>
    </row>
    <row r="108" spans="1:21" ht="12" customHeight="1" x14ac:dyDescent="0.2">
      <c r="A108" s="45">
        <v>2009</v>
      </c>
      <c r="B108" s="65">
        <v>307.00655</v>
      </c>
      <c r="C108" s="46">
        <f>IF(Fluidmilk!C108=0,0,IF(FluidmilkPccLb!$B108=0,0,IF(Fluidmilk!C108="NA","NA",IF(Fluidmilk!C108="*","*",Fluidmilk!C108/FluidmilkPccLb!$B108))))</f>
        <v>0.36481306343464009</v>
      </c>
      <c r="D108" s="46">
        <f>IF(Fluidmilk!D108=0,0,IF(FluidmilkPccLb!$B108=0,0,IF(Fluidmilk!D108="NA","NA",IF(Fluidmilk!D108="*","*",Fluidmilk!D108/FluidmilkPccLb!$B108))))</f>
        <v>49.250740741524893</v>
      </c>
      <c r="E108" s="46">
        <f>IF(Fluidmilk!E108=0,0,IF(FluidmilkPccLb!$B108=0,0,IF(Fluidmilk!E108="NA","NA",IF(Fluidmilk!E108="*","*",Fluidmilk!E108/FluidmilkPccLb!$B108))))</f>
        <v>49.615553804959532</v>
      </c>
      <c r="F108" s="46">
        <f>IF(Fluidmilk!F108=0,0,IF(FluidmilkPccLb!$B108=0,0,IF(Fluidmilk!F108="NA","NA",IF(Fluidmilk!F108="*","*",Fluidmilk!F108/FluidmilkPccLb!$B108))))</f>
        <v>1.8716213057995021</v>
      </c>
      <c r="G108" s="46">
        <f>IF(Fluidmilk!G108=0,0,IF(FluidmilkPccLb!$B108=0,0,IF(Fluidmilk!G108="NA","NA",IF(Fluidmilk!G108="*","*",Fluidmilk!G108/FluidmilkPccLb!$B108))))</f>
        <v>51.487175110759033</v>
      </c>
      <c r="H108" s="46">
        <f>IF(Fluidmilk!H108=0,0,IF(FluidmilkPccLb!$B108=0,0,IF(Fluidmilk!H108="NA","NA",IF(Fluidmilk!H108="*","*",Fluidmilk!H108/FluidmilkPccLb!$B108))))</f>
        <v>61.460903684302494</v>
      </c>
      <c r="I108" s="46">
        <f>IF(Fluidmilk!I108=0,0,IF(FluidmilkPccLb!$B108=0,0,IF(Fluidmilk!I108="NA","NA",IF(Fluidmilk!I108="*","*",Fluidmilk!I108/FluidmilkPccLb!$B108))))</f>
        <v>23.09234118946322</v>
      </c>
      <c r="J108" s="46">
        <f>IF(Fluidmilk!J108=0,0,IF(FluidmilkPccLb!$B108=0,0,IF(Fluidmilk!J108="NA","NA",IF(Fluidmilk!J108="*","*",Fluidmilk!J108/FluidmilkPccLb!$B108))))</f>
        <v>84.553244873765721</v>
      </c>
      <c r="K108" s="46">
        <f>IF(Fluidmilk!K108=0,0,IF(FluidmilkPccLb!$B108=0,0,IF(Fluidmilk!K108="NA","NA",IF(Fluidmilk!K108="*","*",Fluidmilk!K108/FluidmilkPccLb!$B108))))</f>
        <v>12.606571423313282</v>
      </c>
      <c r="L108" s="46">
        <f>IF(Fluidmilk!L108=0,0,IF(FluidmilkPccLb!$B108=0,0,IF(Fluidmilk!L108="NA","NA",IF(Fluidmilk!L108="*","*",Fluidmilk!L108/FluidmilkPccLb!$B108))))</f>
        <v>97.15981629707899</v>
      </c>
      <c r="M108" s="46">
        <f>IF(Fluidmilk!M108=0,0,IF(FluidmilkPccLb!$B108=0,0,IF(Fluidmilk!M108="NA","NA",IF(Fluidmilk!M108="*","*",Fluidmilk!M108/FluidmilkPccLb!$B108))))</f>
        <v>1.476841455011302</v>
      </c>
      <c r="N108" s="46">
        <f>IF(Fluidmilk!N108=0,0,IF(FluidmilkPccLb!$B108=0,0,IF(Fluidmilk!N108="NA","NA",IF(Fluidmilk!N108="*","*",Fluidmilk!N108/FluidmilkPccLb!$B108))))</f>
        <v>26.763272640274288</v>
      </c>
      <c r="O108" s="46" t="str">
        <f>IF(Fluidmilk!O108=0,0,IF(FluidmilkPccLb!$B108=0,0,IF(Fluidmilk!O108="NA","NA",IF(Fluidmilk!O108="*","*",Fluidmilk!O108/FluidmilkPccLb!$B108))))</f>
        <v>NA</v>
      </c>
      <c r="P108" s="46">
        <f>IF(Fluidmilk!P108=0,0,IF(FluidmilkPccLb!$B108=0,0,IF(Fluidmilk!P108="NA","NA",IF(Fluidmilk!P108="*","*",Fluidmilk!P108/FluidmilkPccLb!$B108))))</f>
        <v>125.39993039236458</v>
      </c>
      <c r="Q108" s="46">
        <f>IF(Fluidmilk!Q108=0,0,IF(FluidmilkPccLb!$B108=0,0,IF(Fluidmilk!Q108="NA","NA",IF(Fluidmilk!Q108="*","*",Fluidmilk!Q108/FluidmilkPccLb!$B108))))</f>
        <v>0.4622051223337092</v>
      </c>
      <c r="R108" s="46">
        <f>IF(Fluidmilk!R108=0,0,IF(FluidmilkPccLb!$B108=0,0,IF(Fluidmilk!R108="NA","NA",IF(Fluidmilk!R108="*","*",Fluidmilk!R108/FluidmilkPccLb!$B108))))</f>
        <v>3.5748422957099777</v>
      </c>
      <c r="S108" s="46">
        <f>IF(Fluidmilk!S108=0,0,IF(FluidmilkPccLb!$B108=0,0,IF(Fluidmilk!S108="NA","NA",IF(Fluidmilk!S108="*","*",Fluidmilk!S108/FluidmilkPccLb!$B108))))</f>
        <v>4.0370474180436871</v>
      </c>
      <c r="T108" s="46">
        <f>IF(Fluidmilk!T108=0,0,IF(FluidmilkPccLb!$B108=0,0,IF(Fluidmilk!T108="NA","NA",IF(Fluidmilk!T108="*","*",Fluidmilk!T108/FluidmilkPccLb!$B108))))</f>
        <v>180.55933985773268</v>
      </c>
      <c r="U108" s="46">
        <f>IF(Fluidmilk!U108=0,0,IF(FluidmilkPccLb!$B108=0,0,IF(Fluidmilk!U108="NA","NA",IF(Fluidmilk!U108="*","*",Fluidmilk!U108/FluidmilkPccLb!$B108))))</f>
        <v>180.92415292116732</v>
      </c>
    </row>
    <row r="109" spans="1:21" ht="12" customHeight="1" x14ac:dyDescent="0.2">
      <c r="A109" s="45">
        <v>2010</v>
      </c>
      <c r="B109" s="65">
        <v>309.32166599999999</v>
      </c>
      <c r="C109" s="46">
        <f>IF(Fluidmilk!C109=0,0,IF(FluidmilkPccLb!$B109=0,0,IF(Fluidmilk!C109="NA","NA",IF(Fluidmilk!C109="*","*",Fluidmilk!C109/FluidmilkPccLb!$B109))))</f>
        <v>0.34591821964388358</v>
      </c>
      <c r="D109" s="46">
        <f>IF(Fluidmilk!D109=0,0,IF(FluidmilkPccLb!$B109=0,0,IF(Fluidmilk!D109="NA","NA",IF(Fluidmilk!D109="*","*",Fluidmilk!D109/FluidmilkPccLb!$B109))))</f>
        <v>46.591628017417968</v>
      </c>
      <c r="E109" s="46">
        <f>IF(Fluidmilk!E109=0,0,IF(FluidmilkPccLb!$B109=0,0,IF(Fluidmilk!E109="NA","NA",IF(Fluidmilk!E109="*","*",Fluidmilk!E109/FluidmilkPccLb!$B109))))</f>
        <v>46.937546237061852</v>
      </c>
      <c r="F109" s="46">
        <f>IF(Fluidmilk!F109=0,0,IF(FluidmilkPccLb!$B109=0,0,IF(Fluidmilk!F109="NA","NA",IF(Fluidmilk!F109="*","*",Fluidmilk!F109/FluidmilkPccLb!$B109))))</f>
        <v>1.782610339361097</v>
      </c>
      <c r="G109" s="46">
        <f>IF(Fluidmilk!G109=0,0,IF(FluidmilkPccLb!$B109=0,0,IF(Fluidmilk!G109="NA","NA",IF(Fluidmilk!G109="*","*",Fluidmilk!G109/FluidmilkPccLb!$B109))))</f>
        <v>48.720156576422951</v>
      </c>
      <c r="H109" s="46">
        <f>IF(Fluidmilk!H109=0,0,IF(FluidmilkPccLb!$B109=0,0,IF(Fluidmilk!H109="NA","NA",IF(Fluidmilk!H109="*","*",Fluidmilk!H109/FluidmilkPccLb!$B109))))</f>
        <v>61.801684463965088</v>
      </c>
      <c r="I109" s="46">
        <f>IF(Fluidmilk!I109=0,0,IF(FluidmilkPccLb!$B109=0,0,IF(Fluidmilk!I109="NA","NA",IF(Fluidmilk!I109="*","*",Fluidmilk!I109/FluidmilkPccLb!$B109))))</f>
        <v>24.185826026166563</v>
      </c>
      <c r="J109" s="46">
        <f>IF(Fluidmilk!J109=0,0,IF(FluidmilkPccLb!$B109=0,0,IF(Fluidmilk!J109="NA","NA",IF(Fluidmilk!J109="*","*",Fluidmilk!J109/FluidmilkPccLb!$B109))))</f>
        <v>85.987510490131655</v>
      </c>
      <c r="K109" s="46">
        <f>IF(Fluidmilk!K109=0,0,IF(FluidmilkPccLb!$B109=0,0,IF(Fluidmilk!K109="NA","NA",IF(Fluidmilk!K109="*","*",Fluidmilk!K109/FluidmilkPccLb!$B109))))</f>
        <v>12.869450922975441</v>
      </c>
      <c r="L109" s="46">
        <f>IF(Fluidmilk!L109=0,0,IF(FluidmilkPccLb!$B109=0,0,IF(Fluidmilk!L109="NA","NA",IF(Fluidmilk!L109="*","*",Fluidmilk!L109/FluidmilkPccLb!$B109))))</f>
        <v>98.856961413107086</v>
      </c>
      <c r="M109" s="46">
        <f>IF(Fluidmilk!M109=0,0,IF(FluidmilkPccLb!$B109=0,0,IF(Fluidmilk!M109="NA","NA",IF(Fluidmilk!M109="*","*",Fluidmilk!M109/FluidmilkPccLb!$B109))))</f>
        <v>1.4686976372356668</v>
      </c>
      <c r="N109" s="46">
        <f>IF(Fluidmilk!N109=0,0,IF(FluidmilkPccLb!$B109=0,0,IF(Fluidmilk!N109="NA","NA",IF(Fluidmilk!N109="*","*",Fluidmilk!N109/FluidmilkPccLb!$B109))))</f>
        <v>27.10835005007376</v>
      </c>
      <c r="O109" s="46" t="str">
        <f>IF(Fluidmilk!O109=0,0,IF(FluidmilkPccLb!$B109=0,0,IF(Fluidmilk!O109="NA","NA",IF(Fluidmilk!O109="*","*",Fluidmilk!O109/FluidmilkPccLb!$B109))))</f>
        <v>NA</v>
      </c>
      <c r="P109" s="46">
        <f>IF(Fluidmilk!P109=0,0,IF(FluidmilkPccLb!$B109=0,0,IF(Fluidmilk!P109="NA","NA",IF(Fluidmilk!P109="*","*",Fluidmilk!P109/FluidmilkPccLb!$B109))))</f>
        <v>127.43400910041652</v>
      </c>
      <c r="Q109" s="46">
        <f>IF(Fluidmilk!Q109=0,0,IF(FluidmilkPccLb!$B109=0,0,IF(Fluidmilk!Q109="NA","NA",IF(Fluidmilk!Q109="*","*",Fluidmilk!Q109/FluidmilkPccLb!$B109))))</f>
        <v>0.45518958248466185</v>
      </c>
      <c r="R109" s="46">
        <f>IF(Fluidmilk!R109=0,0,IF(FluidmilkPccLb!$B109=0,0,IF(Fluidmilk!R109="NA","NA",IF(Fluidmilk!R109="*","*",Fluidmilk!R109/FluidmilkPccLb!$B109))))</f>
        <v>1.1260122981492025</v>
      </c>
      <c r="S109" s="46">
        <f>IF(Fluidmilk!S109=0,0,IF(FluidmilkPccLb!$B109=0,0,IF(Fluidmilk!S109="NA","NA",IF(Fluidmilk!S109="*","*",Fluidmilk!S109/FluidmilkPccLb!$B109))))</f>
        <v>1.5812018806338644</v>
      </c>
      <c r="T109" s="46">
        <f>IF(Fluidmilk!T109=0,0,IF(FluidmilkPccLb!$B109=0,0,IF(Fluidmilk!T109="NA","NA",IF(Fluidmilk!T109="*","*",Fluidmilk!T109/FluidmilkPccLb!$B109))))</f>
        <v>177.38944933782946</v>
      </c>
      <c r="U109" s="46">
        <f>IF(Fluidmilk!U109=0,0,IF(FluidmilkPccLb!$B109=0,0,IF(Fluidmilk!U109="NA","NA",IF(Fluidmilk!U109="*","*",Fluidmilk!U109/FluidmilkPccLb!$B109))))</f>
        <v>177.73536755747332</v>
      </c>
    </row>
    <row r="110" spans="1:21" ht="12" customHeight="1" x14ac:dyDescent="0.2">
      <c r="A110" s="47">
        <v>2011</v>
      </c>
      <c r="B110" s="66">
        <v>311.55687399999999</v>
      </c>
      <c r="C110" s="48">
        <f>IF(Fluidmilk!C110=0,0,IF(FluidmilkPccLb!$B110=0,0,IF(Fluidmilk!C110="NA","NA",IF(Fluidmilk!C110="*","*",Fluidmilk!C110/FluidmilkPccLb!$B110))))</f>
        <v>0.31454931082663257</v>
      </c>
      <c r="D110" s="48">
        <f>IF(Fluidmilk!D110=0,0,IF(FluidmilkPccLb!$B110=0,0,IF(Fluidmilk!D110="NA","NA",IF(Fluidmilk!D110="*","*",Fluidmilk!D110/FluidmilkPccLb!$B110))))</f>
        <v>45.06881783645062</v>
      </c>
      <c r="E110" s="48">
        <f>IF(Fluidmilk!E110=0,0,IF(FluidmilkPccLb!$B110=0,0,IF(Fluidmilk!E110="NA","NA",IF(Fluidmilk!E110="*","*",Fluidmilk!E110/FluidmilkPccLb!$B110))))</f>
        <v>45.383367147277255</v>
      </c>
      <c r="F110" s="48">
        <f>IF(Fluidmilk!F110=0,0,IF(FluidmilkPccLb!$B110=0,0,IF(Fluidmilk!F110="NA","NA",IF(Fluidmilk!F110="*","*",Fluidmilk!F110/FluidmilkPccLb!$B110))))</f>
        <v>1.6683952221192204</v>
      </c>
      <c r="G110" s="48">
        <f>IF(Fluidmilk!G110=0,0,IF(FluidmilkPccLb!$B110=0,0,IF(Fluidmilk!G110="NA","NA",IF(Fluidmilk!G110="*","*",Fluidmilk!G110/FluidmilkPccLb!$B110))))</f>
        <v>47.051762369396471</v>
      </c>
      <c r="H110" s="48">
        <f>IF(Fluidmilk!H110=0,0,IF(FluidmilkPccLb!$B110=0,0,IF(Fluidmilk!H110="NA","NA",IF(Fluidmilk!H110="*","*",Fluidmilk!H110/FluidmilkPccLb!$B110))))</f>
        <v>60.871069081274705</v>
      </c>
      <c r="I110" s="48">
        <f>IF(Fluidmilk!I110=0,0,IF(FluidmilkPccLb!$B110=0,0,IF(Fluidmilk!I110="NA","NA",IF(Fluidmilk!I110="*","*",Fluidmilk!I110/FluidmilkPccLb!$B110))))</f>
        <v>24.543833367643813</v>
      </c>
      <c r="J110" s="48">
        <f>IF(Fluidmilk!J110=0,0,IF(FluidmilkPccLb!$B110=0,0,IF(Fluidmilk!J110="NA","NA",IF(Fluidmilk!J110="*","*",Fluidmilk!J110/FluidmilkPccLb!$B110))))</f>
        <v>85.414902448918525</v>
      </c>
      <c r="K110" s="48">
        <f>IF(Fluidmilk!K110=0,0,IF(FluidmilkPccLb!$B110=0,0,IF(Fluidmilk!K110="NA","NA",IF(Fluidmilk!K110="*","*",Fluidmilk!K110/FluidmilkPccLb!$B110))))</f>
        <v>12.511038353787054</v>
      </c>
      <c r="L110" s="48">
        <f>IF(Fluidmilk!L110=0,0,IF(FluidmilkPccLb!$B110=0,0,IF(Fluidmilk!L110="NA","NA",IF(Fluidmilk!L110="*","*",Fluidmilk!L110/FluidmilkPccLb!$B110))))</f>
        <v>97.925940802705583</v>
      </c>
      <c r="M110" s="48">
        <f>IF(Fluidmilk!M110=0,0,IF(FluidmilkPccLb!$B110=0,0,IF(Fluidmilk!M110="NA","NA",IF(Fluidmilk!M110="*","*",Fluidmilk!M110/FluidmilkPccLb!$B110))))</f>
        <v>1.5127254101284893</v>
      </c>
      <c r="N110" s="48">
        <f>IF(Fluidmilk!N110=0,0,IF(FluidmilkPccLb!$B110=0,0,IF(Fluidmilk!N110="NA","NA",IF(Fluidmilk!N110="*","*",Fluidmilk!N110/FluidmilkPccLb!$B110))))</f>
        <v>26.372070994652493</v>
      </c>
      <c r="O110" s="48" t="str">
        <f>IF(Fluidmilk!O110=0,0,IF(FluidmilkPccLb!$B110=0,0,IF(Fluidmilk!O110="NA","NA",IF(Fluidmilk!O110="*","*",Fluidmilk!O110/FluidmilkPccLb!$B110))))</f>
        <v>NA</v>
      </c>
      <c r="P110" s="48">
        <f>IF(Fluidmilk!P110=0,0,IF(FluidmilkPccLb!$B110=0,0,IF(Fluidmilk!P110="NA","NA",IF(Fluidmilk!P110="*","*",Fluidmilk!P110/FluidmilkPccLb!$B110))))</f>
        <v>125.81073720748655</v>
      </c>
      <c r="Q110" s="48">
        <f>IF(Fluidmilk!Q110=0,0,IF(FluidmilkPccLb!$B110=0,0,IF(Fluidmilk!Q110="NA","NA",IF(Fluidmilk!Q110="*","*",Fluidmilk!Q110/FluidmilkPccLb!$B110))))</f>
        <v>0.45192390779989666</v>
      </c>
      <c r="R110" s="48">
        <f>IF(Fluidmilk!R110=0,0,IF(FluidmilkPccLb!$B110=0,0,IF(Fluidmilk!R110="NA","NA",IF(Fluidmilk!R110="*","*",Fluidmilk!R110/FluidmilkPccLb!$B110))))</f>
        <v>0.12325197485451725</v>
      </c>
      <c r="S110" s="48">
        <f>IF(Fluidmilk!S110=0,0,IF(FluidmilkPccLb!$B110=0,0,IF(Fluidmilk!S110="NA","NA",IF(Fluidmilk!S110="*","*",Fluidmilk!S110/FluidmilkPccLb!$B110))))</f>
        <v>0.57517588265441388</v>
      </c>
      <c r="T110" s="48">
        <f>IF(Fluidmilk!T110=0,0,IF(FluidmilkPccLb!$B110=0,0,IF(Fluidmilk!T110="NA","NA",IF(Fluidmilk!T110="*","*",Fluidmilk!T110/FluidmilkPccLb!$B110))))</f>
        <v>173.12312614871078</v>
      </c>
      <c r="U110" s="48">
        <f>IF(Fluidmilk!U110=0,0,IF(FluidmilkPccLb!$B110=0,0,IF(Fluidmilk!U110="NA","NA",IF(Fluidmilk!U110="*","*",Fluidmilk!U110/FluidmilkPccLb!$B110))))</f>
        <v>173.43767545953742</v>
      </c>
    </row>
    <row r="111" spans="1:21" ht="12" customHeight="1" x14ac:dyDescent="0.2">
      <c r="A111" s="47">
        <v>2012</v>
      </c>
      <c r="B111" s="66">
        <v>313.83098999999999</v>
      </c>
      <c r="C111" s="48">
        <f>IF(Fluidmilk!C111=0,0,IF(FluidmilkPccLb!$B111=0,0,IF(Fluidmilk!C111="NA","NA",IF(Fluidmilk!C111="*","*",Fluidmilk!C111/FluidmilkPccLb!$B111))))</f>
        <v>0.31226998965271086</v>
      </c>
      <c r="D111" s="48">
        <f>IF(Fluidmilk!D111=0,0,IF(FluidmilkPccLb!$B111=0,0,IF(Fluidmilk!D111="NA","NA",IF(Fluidmilk!D111="*","*",Fluidmilk!D111/FluidmilkPccLb!$B111))))</f>
        <v>44.143824037262867</v>
      </c>
      <c r="E111" s="48">
        <f>IF(Fluidmilk!E111=0,0,IF(FluidmilkPccLb!$B111=0,0,IF(Fluidmilk!E111="NA","NA",IF(Fluidmilk!E111="*","*",Fluidmilk!E111/FluidmilkPccLb!$B111))))</f>
        <v>44.456094026915579</v>
      </c>
      <c r="F111" s="48">
        <f>IF(Fluidmilk!F111=0,0,IF(FluidmilkPccLb!$B111=0,0,IF(Fluidmilk!F111="NA","NA",IF(Fluidmilk!F111="*","*",Fluidmilk!F111/FluidmilkPccLb!$B111))))</f>
        <v>1.6543936594661985</v>
      </c>
      <c r="G111" s="48">
        <f>IF(Fluidmilk!G111=0,0,IF(FluidmilkPccLb!$B111=0,0,IF(Fluidmilk!G111="NA","NA",IF(Fluidmilk!G111="*","*",Fluidmilk!G111/FluidmilkPccLb!$B111))))</f>
        <v>46.110487686381781</v>
      </c>
      <c r="H111" s="48">
        <f>IF(Fluidmilk!H111=0,0,IF(FluidmilkPccLb!$B111=0,0,IF(Fluidmilk!H111="NA","NA",IF(Fluidmilk!H111="*","*",Fluidmilk!H111/FluidmilkPccLb!$B111))))</f>
        <v>59.601825810765213</v>
      </c>
      <c r="I111" s="48">
        <f>IF(Fluidmilk!I111=0,0,IF(FluidmilkPccLb!$B111=0,0,IF(Fluidmilk!I111="NA","NA",IF(Fluidmilk!I111="*","*",Fluidmilk!I111/FluidmilkPccLb!$B111))))</f>
        <v>24.71234596685305</v>
      </c>
      <c r="J111" s="48">
        <f>IF(Fluidmilk!J111=0,0,IF(FluidmilkPccLb!$B111=0,0,IF(Fluidmilk!J111="NA","NA",IF(Fluidmilk!J111="*","*",Fluidmilk!J111/FluidmilkPccLb!$B111))))</f>
        <v>84.314171777618256</v>
      </c>
      <c r="K111" s="48">
        <f>IF(Fluidmilk!K111=0,0,IF(FluidmilkPccLb!$B111=0,0,IF(Fluidmilk!K111="NA","NA",IF(Fluidmilk!K111="*","*",Fluidmilk!K111/FluidmilkPccLb!$B111))))</f>
        <v>12.276990236050301</v>
      </c>
      <c r="L111" s="48">
        <f>IF(Fluidmilk!L111=0,0,IF(FluidmilkPccLb!$B111=0,0,IF(Fluidmilk!L111="NA","NA",IF(Fluidmilk!L111="*","*",Fluidmilk!L111/FluidmilkPccLb!$B111))))</f>
        <v>96.591162013668551</v>
      </c>
      <c r="M111" s="48">
        <f>IF(Fluidmilk!M111=0,0,IF(FluidmilkPccLb!$B111=0,0,IF(Fluidmilk!M111="NA","NA",IF(Fluidmilk!M111="*","*",Fluidmilk!M111/FluidmilkPccLb!$B111))))</f>
        <v>1.5192890925144136</v>
      </c>
      <c r="N111" s="48">
        <f>IF(Fluidmilk!N111=0,0,IF(FluidmilkPccLb!$B111=0,0,IF(Fluidmilk!N111="NA","NA",IF(Fluidmilk!N111="*","*",Fluidmilk!N111/FluidmilkPccLb!$B111))))</f>
        <v>24.662637682785885</v>
      </c>
      <c r="O111" s="48" t="str">
        <f>IF(Fluidmilk!O111=0,0,IF(FluidmilkPccLb!$B111=0,0,IF(Fluidmilk!O111="NA","NA",IF(Fluidmilk!O111="*","*",Fluidmilk!O111/FluidmilkPccLb!$B111))))</f>
        <v>NA</v>
      </c>
      <c r="P111" s="48">
        <f>IF(Fluidmilk!P111=0,0,IF(FluidmilkPccLb!$B111=0,0,IF(Fluidmilk!P111="NA","NA",IF(Fluidmilk!P111="*","*",Fluidmilk!P111/FluidmilkPccLb!$B111))))</f>
        <v>122.77308878896885</v>
      </c>
      <c r="Q111" s="48">
        <f>IF(Fluidmilk!Q111=0,0,IF(FluidmilkPccLb!$B111=0,0,IF(Fluidmilk!Q111="NA","NA",IF(Fluidmilk!Q111="*","*",Fluidmilk!Q111/FluidmilkPccLb!$B111))))</f>
        <v>0.42666277157651006</v>
      </c>
      <c r="R111" s="48">
        <f>IF(Fluidmilk!R111=0,0,IF(FluidmilkPccLb!$B111=0,0,IF(Fluidmilk!R111="NA","NA",IF(Fluidmilk!R111="*","*",Fluidmilk!R111/FluidmilkPccLb!$B111))))</f>
        <v>0.14785028081516105</v>
      </c>
      <c r="S111" s="48">
        <f>IF(Fluidmilk!S111=0,0,IF(FluidmilkPccLb!$B111=0,0,IF(Fluidmilk!S111="NA","NA",IF(Fluidmilk!S111="*","*",Fluidmilk!S111/FluidmilkPccLb!$B111))))</f>
        <v>0.57451305239167116</v>
      </c>
      <c r="T111" s="48">
        <f>IF(Fluidmilk!T111=0,0,IF(FluidmilkPccLb!$B111=0,0,IF(Fluidmilk!T111="NA","NA",IF(Fluidmilk!T111="*","*",Fluidmilk!T111/FluidmilkPccLb!$B111))))</f>
        <v>169.1458195380896</v>
      </c>
      <c r="U111" s="48">
        <f>IF(Fluidmilk!U111=0,0,IF(FluidmilkPccLb!$B111=0,0,IF(Fluidmilk!U111="NA","NA",IF(Fluidmilk!U111="*","*",Fluidmilk!U111/FluidmilkPccLb!$B111))))</f>
        <v>169.45808952774232</v>
      </c>
    </row>
    <row r="112" spans="1:21" ht="12" customHeight="1" x14ac:dyDescent="0.2">
      <c r="A112" s="86">
        <v>2013</v>
      </c>
      <c r="B112" s="66">
        <v>315.99371500000001</v>
      </c>
      <c r="C112" s="93">
        <f>IF(Fluidmilk!C112=0,0,IF(FluidmilkPccLb!$B112=0,0,IF(Fluidmilk!C112="NA","NA",IF(Fluidmilk!C112="*","*",Fluidmilk!C112/FluidmilkPccLb!$B112))))</f>
        <v>0.31646199039116962</v>
      </c>
      <c r="D112" s="93">
        <f>IF(Fluidmilk!D112=0,0,IF(FluidmilkPccLb!$B112=0,0,IF(Fluidmilk!D112="NA","NA",IF(Fluidmilk!D112="*","*",Fluidmilk!D112/FluidmilkPccLb!$B112))))</f>
        <v>43.62112075551881</v>
      </c>
      <c r="E112" s="93">
        <f>IF(Fluidmilk!E112=0,0,IF(FluidmilkPccLb!$B112=0,0,IF(Fluidmilk!E112="NA","NA",IF(Fluidmilk!E112="*","*",Fluidmilk!E112/FluidmilkPccLb!$B112))))</f>
        <v>43.937582745909978</v>
      </c>
      <c r="F112" s="93">
        <f>IF(Fluidmilk!F112=0,0,IF(FluidmilkPccLb!$B112=0,0,IF(Fluidmilk!F112="NA","NA",IF(Fluidmilk!F112="*","*",Fluidmilk!F112/FluidmilkPccLb!$B112))))</f>
        <v>1.7930736375563672</v>
      </c>
      <c r="G112" s="93">
        <f>IF(Fluidmilk!G112=0,0,IF(FluidmilkPccLb!$B112=0,0,IF(Fluidmilk!G112="NA","NA",IF(Fluidmilk!G112="*","*",Fluidmilk!G112/FluidmilkPccLb!$B112))))</f>
        <v>45.730656383466346</v>
      </c>
      <c r="H112" s="93">
        <f>IF(Fluidmilk!H112=0,0,IF(FluidmilkPccLb!$B112=0,0,IF(Fluidmilk!H112="NA","NA",IF(Fluidmilk!H112="*","*",Fluidmilk!H112/FluidmilkPccLb!$B112))))</f>
        <v>58.480593514336192</v>
      </c>
      <c r="I112" s="93">
        <f>IF(Fluidmilk!I112=0,0,IF(FluidmilkPccLb!$B112=0,0,IF(Fluidmilk!I112="NA","NA",IF(Fluidmilk!I112="*","*",Fluidmilk!I112/FluidmilkPccLb!$B112))))</f>
        <v>23.741927905116722</v>
      </c>
      <c r="J112" s="93">
        <f>IF(Fluidmilk!J112=0,0,IF(FluidmilkPccLb!$B112=0,0,IF(Fluidmilk!J112="NA","NA",IF(Fluidmilk!J112="*","*",Fluidmilk!J112/FluidmilkPccLb!$B112))))</f>
        <v>82.222521419452917</v>
      </c>
      <c r="K112" s="93">
        <f>IF(Fluidmilk!K112=0,0,IF(FluidmilkPccLb!$B112=0,0,IF(Fluidmilk!K112="NA","NA",IF(Fluidmilk!K112="*","*",Fluidmilk!K112/FluidmilkPccLb!$B112))))</f>
        <v>12.104987594452629</v>
      </c>
      <c r="L112" s="93">
        <f>IF(Fluidmilk!L112=0,0,IF(FluidmilkPccLb!$B112=0,0,IF(Fluidmilk!L112="NA","NA",IF(Fluidmilk!L112="*","*",Fluidmilk!L112/FluidmilkPccLb!$B112))))</f>
        <v>94.327509013905541</v>
      </c>
      <c r="M112" s="48">
        <f>IF(Fluidmilk!M112=0,0,IF(FluidmilkPccLb!$B112=0,0,IF(Fluidmilk!M112="NA","NA",IF(Fluidmilk!M112="*","*",Fluidmilk!M112/FluidmilkPccLb!$B112))))</f>
        <v>1.5680691623882457</v>
      </c>
      <c r="N112" s="93">
        <f>IF(Fluidmilk!N112=0,0,IF(FluidmilkPccLb!$B112=0,0,IF(Fluidmilk!N112="NA","NA",IF(Fluidmilk!N112="*","*",Fluidmilk!N112/FluidmilkPccLb!$B112))))</f>
        <v>22.446016054464877</v>
      </c>
      <c r="O112" s="93" t="str">
        <f>IF(Fluidmilk!O112=0,0,IF(FluidmilkPccLb!$B112=0,0,IF(Fluidmilk!O112="NA","NA",IF(Fluidmilk!O112="*","*",Fluidmilk!O112/FluidmilkPccLb!$B112))))</f>
        <v>NA</v>
      </c>
      <c r="P112" s="48">
        <f>IF(Fluidmilk!P112=0,0,IF(FluidmilkPccLb!$B112=0,0,IF(Fluidmilk!P112="NA","NA",IF(Fluidmilk!P112="*","*",Fluidmilk!P112/FluidmilkPccLb!$B112))))</f>
        <v>118.34159423075866</v>
      </c>
      <c r="Q112" s="48">
        <f>IF(Fluidmilk!Q112=0,0,IF(FluidmilkPccLb!$B112=0,0,IF(Fluidmilk!Q112="NA","NA",IF(Fluidmilk!Q112="*","*",Fluidmilk!Q112/FluidmilkPccLb!$B112))))</f>
        <v>0.42057798522986445</v>
      </c>
      <c r="R112" s="48">
        <f>IF(Fluidmilk!R112=0,0,IF(FluidmilkPccLb!$B112=0,0,IF(Fluidmilk!R112="NA","NA",IF(Fluidmilk!R112="*","*",Fluidmilk!R112/FluidmilkPccLb!$B112))))</f>
        <v>0.14114204771446168</v>
      </c>
      <c r="S112" s="48">
        <f>IF(Fluidmilk!S112=0,0,IF(FluidmilkPccLb!$B112=0,0,IF(Fluidmilk!S112="NA","NA",IF(Fluidmilk!S112="*","*",Fluidmilk!S112/FluidmilkPccLb!$B112))))</f>
        <v>0.56172003294432615</v>
      </c>
      <c r="T112" s="48">
        <f>IF(Fluidmilk!T112=0,0,IF(FluidmilkPccLb!$B112=0,0,IF(Fluidmilk!T112="NA","NA",IF(Fluidmilk!T112="*","*",Fluidmilk!T112/FluidmilkPccLb!$B112))))</f>
        <v>164.31750865677816</v>
      </c>
      <c r="U112" s="48">
        <f>IF(Fluidmilk!U112=0,0,IF(FluidmilkPccLb!$B112=0,0,IF(Fluidmilk!U112="NA","NA",IF(Fluidmilk!U112="*","*",Fluidmilk!U112/FluidmilkPccLb!$B112))))</f>
        <v>164.63397064716935</v>
      </c>
    </row>
    <row r="113" spans="1:30" ht="12" customHeight="1" x14ac:dyDescent="0.2">
      <c r="A113" s="47">
        <v>2014</v>
      </c>
      <c r="B113" s="66">
        <v>318.30100800000002</v>
      </c>
      <c r="C113" s="48">
        <f>IF(Fluidmilk!C113=0,0,IF(FluidmilkPccLb!$B113=0,0,IF(Fluidmilk!C113="NA","NA",IF(Fluidmilk!C113="*","*",Fluidmilk!C113/FluidmilkPccLb!$B113))))</f>
        <v>0.2890345857780004</v>
      </c>
      <c r="D113" s="48">
        <f>IF(Fluidmilk!D113=0,0,IF(FluidmilkPccLb!$B113=0,0,IF(Fluidmilk!D113="NA","NA",IF(Fluidmilk!D113="*","*",Fluidmilk!D113/FluidmilkPccLb!$B113))))</f>
        <v>43.5050460160654</v>
      </c>
      <c r="E113" s="48">
        <f>IF(Fluidmilk!E113=0,0,IF(FluidmilkPccLb!$B113=0,0,IF(Fluidmilk!E113="NA","NA",IF(Fluidmilk!E113="*","*",Fluidmilk!E113/FluidmilkPccLb!$B113))))</f>
        <v>43.794080601843405</v>
      </c>
      <c r="F113" s="48">
        <f>IF(Fluidmilk!F113=0,0,IF(FluidmilkPccLb!$B113=0,0,IF(Fluidmilk!F113="NA","NA",IF(Fluidmilk!F113="*","*",Fluidmilk!F113/FluidmilkPccLb!$B113))))</f>
        <v>1.6776572696244803</v>
      </c>
      <c r="G113" s="48">
        <f>IF(Fluidmilk!G113=0,0,IF(FluidmilkPccLb!$B113=0,0,IF(Fluidmilk!G113="NA","NA",IF(Fluidmilk!G113="*","*",Fluidmilk!G113/FluidmilkPccLb!$B113))))</f>
        <v>45.47173787146788</v>
      </c>
      <c r="H113" s="48">
        <f>IF(Fluidmilk!H113=0,0,IF(FluidmilkPccLb!$B113=0,0,IF(Fluidmilk!H113="NA","NA",IF(Fluidmilk!H113="*","*",Fluidmilk!H113/FluidmilkPccLb!$B113))))</f>
        <v>56.11198064443451</v>
      </c>
      <c r="I113" s="48">
        <f>IF(Fluidmilk!I113=0,0,IF(FluidmilkPccLb!$B113=0,0,IF(Fluidmilk!I113="NA","NA",IF(Fluidmilk!I113="*","*",Fluidmilk!I113/FluidmilkPccLb!$B113))))</f>
        <v>23.113970157455483</v>
      </c>
      <c r="J113" s="48">
        <f>IF(Fluidmilk!J113=0,0,IF(FluidmilkPccLb!$B113=0,0,IF(Fluidmilk!J113="NA","NA",IF(Fluidmilk!J113="*","*",Fluidmilk!J113/FluidmilkPccLb!$B113))))</f>
        <v>79.225950801889994</v>
      </c>
      <c r="K113" s="48">
        <f>IF(Fluidmilk!K113=0,0,IF(FluidmilkPccLb!$B113=0,0,IF(Fluidmilk!K113="NA","NA",IF(Fluidmilk!K113="*","*",Fluidmilk!K113/FluidmilkPccLb!$B113))))</f>
        <v>11.877750635335719</v>
      </c>
      <c r="L113" s="48">
        <f>IF(Fluidmilk!L113=0,0,IF(FluidmilkPccLb!$B113=0,0,IF(Fluidmilk!L113="NA","NA",IF(Fluidmilk!L113="*","*",Fluidmilk!L113/FluidmilkPccLb!$B113))))</f>
        <v>91.103701437225723</v>
      </c>
      <c r="M113" s="48">
        <f>IF(Fluidmilk!M113=0,0,IF(FluidmilkPccLb!$B113=0,0,IF(Fluidmilk!M113="NA","NA",IF(Fluidmilk!M113="*","*",Fluidmilk!M113/FluidmilkPccLb!$B113))))</f>
        <v>1.5268566161750889</v>
      </c>
      <c r="N113" s="48">
        <f>IF(Fluidmilk!N113=0,0,IF(FluidmilkPccLb!$B113=0,0,IF(Fluidmilk!N113="NA","NA",IF(Fluidmilk!N113="*","*",Fluidmilk!N113/FluidmilkPccLb!$B113))))</f>
        <v>19.849764346332197</v>
      </c>
      <c r="O113" s="48" t="str">
        <f>IF(Fluidmilk!O113=0,0,IF(FluidmilkPccLb!$B113=0,0,IF(Fluidmilk!O113="NA","NA",IF(Fluidmilk!O113="*","*",Fluidmilk!O113/FluidmilkPccLb!$B113))))</f>
        <v>NA</v>
      </c>
      <c r="P113" s="48">
        <f>IF(Fluidmilk!P113=0,0,IF(FluidmilkPccLb!$B113=0,0,IF(Fluidmilk!P113="NA","NA",IF(Fluidmilk!P113="*","*",Fluidmilk!P113/FluidmilkPccLb!$B113))))</f>
        <v>112.48032239973301</v>
      </c>
      <c r="Q113" s="48">
        <f>IF(Fluidmilk!Q113=0,0,IF(FluidmilkPccLb!$B113=0,0,IF(Fluidmilk!Q113="NA","NA",IF(Fluidmilk!Q113="*","*",Fluidmilk!Q113/FluidmilkPccLb!$B113))))</f>
        <v>0.41407346092978758</v>
      </c>
      <c r="R113" s="48">
        <f>IF(Fluidmilk!R113=0,0,IF(FluidmilkPccLb!$B113=0,0,IF(Fluidmilk!R113="NA","NA",IF(Fluidmilk!R113="*","*",Fluidmilk!R113/FluidmilkPccLb!$B113))))</f>
        <v>0.16336737457017414</v>
      </c>
      <c r="S113" s="48">
        <f>IF(Fluidmilk!S113=0,0,IF(FluidmilkPccLb!$B113=0,0,IF(Fluidmilk!S113="NA","NA",IF(Fluidmilk!S113="*","*",Fluidmilk!S113/FluidmilkPccLb!$B113))))</f>
        <v>0.57744083549996172</v>
      </c>
      <c r="T113" s="48">
        <f>IF(Fluidmilk!T113=0,0,IF(FluidmilkPccLb!$B113=0,0,IF(Fluidmilk!T113="NA","NA",IF(Fluidmilk!T113="*","*",Fluidmilk!T113/FluidmilkPccLb!$B113))))</f>
        <v>158.24046652092287</v>
      </c>
      <c r="U113" s="48">
        <f>IF(Fluidmilk!U113=0,0,IF(FluidmilkPccLb!$B113=0,0,IF(Fluidmilk!U113="NA","NA",IF(Fluidmilk!U113="*","*",Fluidmilk!U113/FluidmilkPccLb!$B113))))</f>
        <v>158.52950110670088</v>
      </c>
    </row>
    <row r="114" spans="1:30" ht="12" customHeight="1" x14ac:dyDescent="0.2">
      <c r="A114" s="86">
        <v>2015</v>
      </c>
      <c r="B114" s="100">
        <v>320.63516299999998</v>
      </c>
      <c r="C114" s="93">
        <f>IF(Fluidmilk!C114=0,0,IF(FluidmilkPccLb!$B114=0,0,IF(Fluidmilk!C114="NA","NA",IF(Fluidmilk!C114="*","*",Fluidmilk!C114/FluidmilkPccLb!$B114))))</f>
        <v>0.28381166665740903</v>
      </c>
      <c r="D114" s="93">
        <f>IF(Fluidmilk!D114=0,0,IF(FluidmilkPccLb!$B114=0,0,IF(Fluidmilk!D114="NA","NA",IF(Fluidmilk!D114="*","*",Fluidmilk!D114/FluidmilkPccLb!$B114))))</f>
        <v>45.0677332604347</v>
      </c>
      <c r="E114" s="93">
        <f>IF(Fluidmilk!E114=0,0,IF(FluidmilkPccLb!$B114=0,0,IF(Fluidmilk!E114="NA","NA",IF(Fluidmilk!E114="*","*",Fluidmilk!E114/FluidmilkPccLb!$B114))))</f>
        <v>45.351544927092114</v>
      </c>
      <c r="F114" s="93">
        <f>IF(Fluidmilk!F114=0,0,IF(FluidmilkPccLb!$B114=0,0,IF(Fluidmilk!F114="NA","NA",IF(Fluidmilk!F114="*","*",Fluidmilk!F114/FluidmilkPccLb!$B114))))</f>
        <v>1.7833352856561153</v>
      </c>
      <c r="G114" s="93">
        <f>IF(Fluidmilk!G114=0,0,IF(FluidmilkPccLb!$B114=0,0,IF(Fluidmilk!G114="NA","NA",IF(Fluidmilk!G114="*","*",Fluidmilk!G114/FluidmilkPccLb!$B114))))</f>
        <v>47.134880212748222</v>
      </c>
      <c r="H114" s="93">
        <f>IF(Fluidmilk!H114=0,0,IF(FluidmilkPccLb!$B114=0,0,IF(Fluidmilk!H114="NA","NA",IF(Fluidmilk!H114="*","*",Fluidmilk!H114/FluidmilkPccLb!$B114))))</f>
        <v>52.270000093533099</v>
      </c>
      <c r="I114" s="93">
        <f>IF(Fluidmilk!I114=0,0,IF(FluidmilkPccLb!$B114=0,0,IF(Fluidmilk!I114="NA","NA",IF(Fluidmilk!I114="*","*",Fluidmilk!I114/FluidmilkPccLb!$B114))))</f>
        <v>24.070660023024363</v>
      </c>
      <c r="J114" s="93">
        <f>IF(Fluidmilk!J114=0,0,IF(FluidmilkPccLb!$B114=0,0,IF(Fluidmilk!J114="NA","NA",IF(Fluidmilk!J114="*","*",Fluidmilk!J114/FluidmilkPccLb!$B114))))</f>
        <v>76.340660116557459</v>
      </c>
      <c r="K114" s="93">
        <f>IF(Fluidmilk!K114=0,0,IF(FluidmilkPccLb!$B114=0,0,IF(Fluidmilk!K114="NA","NA",IF(Fluidmilk!K114="*","*",Fluidmilk!K114/FluidmilkPccLb!$B114))))</f>
        <v>11.936307809134457</v>
      </c>
      <c r="L114" s="93">
        <f>IF(Fluidmilk!L114=0,0,IF(FluidmilkPccLb!$B114=0,0,IF(Fluidmilk!L114="NA","NA",IF(Fluidmilk!L114="*","*",Fluidmilk!L114/FluidmilkPccLb!$B114))))</f>
        <v>88.27696792569192</v>
      </c>
      <c r="M114" s="48">
        <f>IF(Fluidmilk!M114=0,0,IF(FluidmilkPccLb!$B114=0,0,IF(Fluidmilk!M114="NA","NA",IF(Fluidmilk!M114="*","*",Fluidmilk!M114/FluidmilkPccLb!$B114))))</f>
        <v>1.6040037380429171</v>
      </c>
      <c r="N114" s="93">
        <f>IF(Fluidmilk!N114=0,0,IF(FluidmilkPccLb!$B114=0,0,IF(Fluidmilk!N114="NA","NA",IF(Fluidmilk!N114="*","*",Fluidmilk!N114/FluidmilkPccLb!$B114))))</f>
        <v>17.574803547045775</v>
      </c>
      <c r="O114" s="93" t="str">
        <f>IF(Fluidmilk!O114=0,0,IF(FluidmilkPccLb!$B114=0,0,IF(Fluidmilk!O114="NA","NA",IF(Fluidmilk!O114="*","*",Fluidmilk!O114/FluidmilkPccLb!$B114))))</f>
        <v>NA</v>
      </c>
      <c r="P114" s="48">
        <f>IF(Fluidmilk!P114=0,0,IF(FluidmilkPccLb!$B114=0,0,IF(Fluidmilk!P114="NA","NA",IF(Fluidmilk!P114="*","*",Fluidmilk!P114/FluidmilkPccLb!$B114))))</f>
        <v>107.45577521078062</v>
      </c>
      <c r="Q114" s="48">
        <f>IF(Fluidmilk!Q114=0,0,IF(FluidmilkPccLb!$B114=0,0,IF(Fluidmilk!Q114="NA","NA",IF(Fluidmilk!Q114="*","*",Fluidmilk!Q114/FluidmilkPccLb!$B114))))</f>
        <v>0.39172247617769856</v>
      </c>
      <c r="R114" s="48">
        <f>IF(Fluidmilk!R114=0,0,IF(FluidmilkPccLb!$B114=0,0,IF(Fluidmilk!R114="NA","NA",IF(Fluidmilk!R114="*","*",Fluidmilk!R114/FluidmilkPccLb!$B114))))</f>
        <v>0.14284147618581683</v>
      </c>
      <c r="S114" s="48">
        <f>IF(Fluidmilk!S114=0,0,IF(FluidmilkPccLb!$B114=0,0,IF(Fluidmilk!S114="NA","NA",IF(Fluidmilk!S114="*","*",Fluidmilk!S114/FluidmilkPccLb!$B114))))</f>
        <v>0.53456395236351539</v>
      </c>
      <c r="T114" s="48">
        <f>IF(Fluidmilk!T114=0,0,IF(FluidmilkPccLb!$B114=0,0,IF(Fluidmilk!T114="NA","NA",IF(Fluidmilk!T114="*","*",Fluidmilk!T114/FluidmilkPccLb!$B114))))</f>
        <v>154.84140770923494</v>
      </c>
      <c r="U114" s="48">
        <f>IF(Fluidmilk!U114=0,0,IF(FluidmilkPccLb!$B114=0,0,IF(Fluidmilk!U114="NA","NA",IF(Fluidmilk!U114="*","*",Fluidmilk!U114/FluidmilkPccLb!$B114))))</f>
        <v>155.12521937589236</v>
      </c>
    </row>
    <row r="115" spans="1:30" ht="12" customHeight="1" x14ac:dyDescent="0.2">
      <c r="A115" s="122">
        <v>2016</v>
      </c>
      <c r="B115" s="123">
        <v>322.94131099999998</v>
      </c>
      <c r="C115" s="124">
        <f>IF(Fluidmilk!C115=0,0,IF(FluidmilkPccLb!$B115=0,0,IF(Fluidmilk!C115="NA","NA",IF(Fluidmilk!C115="*","*",Fluidmilk!C115/FluidmilkPccLb!$B115))))</f>
        <v>0.29107455998405857</v>
      </c>
      <c r="D115" s="124">
        <f>IF(Fluidmilk!D115=0,0,IF(FluidmilkPccLb!$B115=0,0,IF(Fluidmilk!D115="NA","NA",IF(Fluidmilk!D115="*","*",Fluidmilk!D115/FluidmilkPccLb!$B115))))</f>
        <v>47.19464336354293</v>
      </c>
      <c r="E115" s="124">
        <f>IF(Fluidmilk!E115=0,0,IF(FluidmilkPccLb!$B115=0,0,IF(Fluidmilk!E115="NA","NA",IF(Fluidmilk!E115="*","*",Fluidmilk!E115/FluidmilkPccLb!$B115))))</f>
        <v>47.485717923526984</v>
      </c>
      <c r="F115" s="124">
        <f>IF(Fluidmilk!F115=0,0,IF(FluidmilkPccLb!$B115=0,0,IF(Fluidmilk!F115="NA","NA",IF(Fluidmilk!F115="*","*",Fluidmilk!F115/FluidmilkPccLb!$B115))))</f>
        <v>1.8981777156407225</v>
      </c>
      <c r="G115" s="124">
        <f>IF(Fluidmilk!G115=0,0,IF(FluidmilkPccLb!$B115=0,0,IF(Fluidmilk!G115="NA","NA",IF(Fluidmilk!G115="*","*",Fluidmilk!G115/FluidmilkPccLb!$B115))))</f>
        <v>49.383895639167712</v>
      </c>
      <c r="H115" s="124">
        <f>IF(Fluidmilk!H115=0,0,IF(FluidmilkPccLb!$B115=0,0,IF(Fluidmilk!H115="NA","NA",IF(Fluidmilk!H115="*","*",Fluidmilk!H115/FluidmilkPccLb!$B115))))</f>
        <v>51.269067895745309</v>
      </c>
      <c r="I115" s="124">
        <f>IF(Fluidmilk!I115=0,0,IF(FluidmilkPccLb!$B115=0,0,IF(Fluidmilk!I115="NA","NA",IF(Fluidmilk!I115="*","*",Fluidmilk!I115/FluidmilkPccLb!$B115))))</f>
        <v>22.619280194846301</v>
      </c>
      <c r="J115" s="124">
        <f>IF(Fluidmilk!J115=0,0,IF(FluidmilkPccLb!$B115=0,0,IF(Fluidmilk!J115="NA","NA",IF(Fluidmilk!J115="*","*",Fluidmilk!J115/FluidmilkPccLb!$B115))))</f>
        <v>73.88834809059162</v>
      </c>
      <c r="K115" s="124">
        <f>IF(Fluidmilk!K115=0,0,IF(FluidmilkPccLb!$B115=0,0,IF(Fluidmilk!K115="NA","NA",IF(Fluidmilk!K115="*","*",Fluidmilk!K115/FluidmilkPccLb!$B115))))</f>
        <v>12.122326461974387</v>
      </c>
      <c r="L115" s="124">
        <f>IF(Fluidmilk!L115=0,0,IF(FluidmilkPccLb!$B115=0,0,IF(Fluidmilk!L115="NA","NA",IF(Fluidmilk!L115="*","*",Fluidmilk!L115/FluidmilkPccLb!$B115))))</f>
        <v>86.010674552566002</v>
      </c>
      <c r="M115" s="46">
        <f>IF(Fluidmilk!M115=0,0,IF(FluidmilkPccLb!$B115=0,0,IF(Fluidmilk!M115="NA","NA",IF(Fluidmilk!M115="*","*",Fluidmilk!M115/FluidmilkPccLb!$B115))))</f>
        <v>1.5851177367642508</v>
      </c>
      <c r="N115" s="124">
        <f>IF(Fluidmilk!N115=0,0,IF(FluidmilkPccLb!$B115=0,0,IF(Fluidmilk!N115="NA","NA",IF(Fluidmilk!N115="*","*",Fluidmilk!N115/FluidmilkPccLb!$B115))))</f>
        <v>15.525421583490139</v>
      </c>
      <c r="O115" s="124" t="str">
        <f>IF(Fluidmilk!O115=0,0,IF(FluidmilkPccLb!$B115=0,0,IF(Fluidmilk!O115="NA","NA",IF(Fluidmilk!O115="*","*",Fluidmilk!O115/FluidmilkPccLb!$B115))))</f>
        <v>NA</v>
      </c>
      <c r="P115" s="46">
        <f>IF(Fluidmilk!P115=0,0,IF(FluidmilkPccLb!$B115=0,0,IF(Fluidmilk!P115="NA","NA",IF(Fluidmilk!P115="*","*",Fluidmilk!P115/FluidmilkPccLb!$B115))))</f>
        <v>103.12121387282041</v>
      </c>
      <c r="Q115" s="46">
        <f>IF(Fluidmilk!Q115=0,0,IF(FluidmilkPccLb!$B115=0,0,IF(Fluidmilk!Q115="NA","NA",IF(Fluidmilk!Q115="*","*",Fluidmilk!Q115/FluidmilkPccLb!$B115))))</f>
        <v>0.4136974597220236</v>
      </c>
      <c r="R115" s="46">
        <f>IF(Fluidmilk!R115=0,0,IF(FluidmilkPccLb!$B115=0,0,IF(Fluidmilk!R115="NA","NA",IF(Fluidmilk!R115="*","*",Fluidmilk!R115/FluidmilkPccLb!$B115))))</f>
        <v>0.18424400339416472</v>
      </c>
      <c r="S115" s="46">
        <f>IF(Fluidmilk!S115=0,0,IF(FluidmilkPccLb!$B115=0,0,IF(Fluidmilk!S115="NA","NA",IF(Fluidmilk!S115="*","*",Fluidmilk!S115/FluidmilkPccLb!$B115))))</f>
        <v>0.59794146311618834</v>
      </c>
      <c r="T115" s="46">
        <f>IF(Fluidmilk!T115=0,0,IF(FluidmilkPccLb!$B115=0,0,IF(Fluidmilk!T115="NA","NA",IF(Fluidmilk!T115="*","*",Fluidmilk!T115/FluidmilkPccLb!$B115))))</f>
        <v>152.81197641512026</v>
      </c>
      <c r="U115" s="46">
        <f>IF(Fluidmilk!U115=0,0,IF(FluidmilkPccLb!$B115=0,0,IF(Fluidmilk!U115="NA","NA",IF(Fluidmilk!U115="*","*",Fluidmilk!U115/FluidmilkPccLb!$B115))))</f>
        <v>153.10305097510431</v>
      </c>
    </row>
    <row r="116" spans="1:30" ht="12" customHeight="1" x14ac:dyDescent="0.2">
      <c r="A116" s="111">
        <v>2017</v>
      </c>
      <c r="B116" s="106">
        <v>324.98553900000002</v>
      </c>
      <c r="C116" s="136">
        <f>IF(Fluidmilk!C116=0,0,IF(FluidmilkPccLb!$B116=0,0,IF(Fluidmilk!C116="NA","NA",IF(Fluidmilk!C116="*","*",Fluidmilk!C116/FluidmilkPccLb!$B116))))</f>
        <v>0.28001245926207197</v>
      </c>
      <c r="D116" s="136">
        <f>IF(Fluidmilk!D116=0,0,IF(FluidmilkPccLb!$B116=0,0,IF(Fluidmilk!D116="NA","NA",IF(Fluidmilk!D116="*","*",Fluidmilk!D116/FluidmilkPccLb!$B116))))</f>
        <v>48.067984957324512</v>
      </c>
      <c r="E116" s="136">
        <f>IF(Fluidmilk!E116=0,0,IF(FluidmilkPccLb!$B116=0,0,IF(Fluidmilk!E116="NA","NA",IF(Fluidmilk!E116="*","*",Fluidmilk!E116/FluidmilkPccLb!$B116))))</f>
        <v>48.347997416586587</v>
      </c>
      <c r="F116" s="136">
        <f>IF(Fluidmilk!F116=0,0,IF(FluidmilkPccLb!$B116=0,0,IF(Fluidmilk!F116="NA","NA",IF(Fluidmilk!F116="*","*",Fluidmilk!F116/FluidmilkPccLb!$B116))))</f>
        <v>2.0170128246844854</v>
      </c>
      <c r="G116" s="136">
        <f>IF(Fluidmilk!G116=0,0,IF(FluidmilkPccLb!$B116=0,0,IF(Fluidmilk!G116="NA","NA",IF(Fluidmilk!G116="*","*",Fluidmilk!G116/FluidmilkPccLb!$B116))))</f>
        <v>50.365010241271072</v>
      </c>
      <c r="H116" s="136">
        <f>IF(Fluidmilk!H116=0,0,IF(FluidmilkPccLb!$B116=0,0,IF(Fluidmilk!H116="NA","NA",IF(Fluidmilk!H116="*","*",Fluidmilk!H116/FluidmilkPccLb!$B116))))</f>
        <v>49.546204577428909</v>
      </c>
      <c r="I116" s="136">
        <f>IF(Fluidmilk!I116=0,0,IF(FluidmilkPccLb!$B116=0,0,IF(Fluidmilk!I116="NA","NA",IF(Fluidmilk!I116="*","*",Fluidmilk!I116/FluidmilkPccLb!$B116))))</f>
        <v>20.940008656815955</v>
      </c>
      <c r="J116" s="136">
        <f>IF(Fluidmilk!J116=0,0,IF(FluidmilkPccLb!$B116=0,0,IF(Fluidmilk!J116="NA","NA",IF(Fluidmilk!J116="*","*",Fluidmilk!J116/FluidmilkPccLb!$B116))))</f>
        <v>70.486213234244858</v>
      </c>
      <c r="K116" s="136">
        <f>IF(Fluidmilk!K116=0,0,IF(FluidmilkPccLb!$B116=0,0,IF(Fluidmilk!K116="NA","NA",IF(Fluidmilk!K116="*","*",Fluidmilk!K116/FluidmilkPccLb!$B116))))</f>
        <v>12.239929235743626</v>
      </c>
      <c r="L116" s="136">
        <f>IF(Fluidmilk!L116=0,0,IF(FluidmilkPccLb!$B116=0,0,IF(Fluidmilk!L116="NA","NA",IF(Fluidmilk!L116="*","*",Fluidmilk!L116/FluidmilkPccLb!$B116))))</f>
        <v>82.726142469988474</v>
      </c>
      <c r="M116" s="137">
        <f>IF(Fluidmilk!M116=0,0,IF(FluidmilkPccLb!$B116=0,0,IF(Fluidmilk!M116="NA","NA",IF(Fluidmilk!M116="*","*",Fluidmilk!M116/FluidmilkPccLb!$B116))))</f>
        <v>1.5419147619365303</v>
      </c>
      <c r="N116" s="136">
        <f>IF(Fluidmilk!N116=0,0,IF(FluidmilkPccLb!$B116=0,0,IF(Fluidmilk!N116="NA","NA",IF(Fluidmilk!N116="*","*",Fluidmilk!N116/FluidmilkPccLb!$B116))))</f>
        <v>13.571065388235628</v>
      </c>
      <c r="O116" s="136" t="str">
        <f>IF(Fluidmilk!O116=0,0,IF(FluidmilkPccLb!$B116=0,0,IF(Fluidmilk!O116="NA","NA",IF(Fluidmilk!O116="*","*",Fluidmilk!O116/FluidmilkPccLb!$B116))))</f>
        <v>NA</v>
      </c>
      <c r="P116" s="46">
        <f>IF(Fluidmilk!P116=0,0,IF(FluidmilkPccLb!$B116=0,0,IF(Fluidmilk!P116="NA","NA",IF(Fluidmilk!P116="*","*",Fluidmilk!P116/FluidmilkPccLb!$B116))))</f>
        <v>97.839122620160623</v>
      </c>
      <c r="Q116" s="46">
        <f>IF(Fluidmilk!Q116=0,0,IF(FluidmilkPccLb!$B116=0,0,IF(Fluidmilk!Q116="NA","NA",IF(Fluidmilk!Q116="*","*",Fluidmilk!Q116/FluidmilkPccLb!$B116))))</f>
        <v>0.44986617081444963</v>
      </c>
      <c r="R116" s="46">
        <f>IF(Fluidmilk!R116=0,0,IF(FluidmilkPccLb!$B116=0,0,IF(Fluidmilk!R116="NA","NA",IF(Fluidmilk!R116="*","*",Fluidmilk!R116/FluidmilkPccLb!$B116))))</f>
        <v>0.15231446959859957</v>
      </c>
      <c r="S116" s="46">
        <f>IF(Fluidmilk!S116=0,0,IF(FluidmilkPccLb!$B116=0,0,IF(Fluidmilk!S116="NA","NA",IF(Fluidmilk!S116="*","*",Fluidmilk!S116/FluidmilkPccLb!$B116))))</f>
        <v>0.6021806404130492</v>
      </c>
      <c r="T116" s="46">
        <f>IF(Fluidmilk!T116=0,0,IF(FluidmilkPccLb!$B116=0,0,IF(Fluidmilk!T116="NA","NA",IF(Fluidmilk!T116="*","*",Fluidmilk!T116/FluidmilkPccLb!$B116))))</f>
        <v>148.52630104258267</v>
      </c>
      <c r="U116" s="46">
        <f>IF(Fluidmilk!U116=0,0,IF(FluidmilkPccLb!$B116=0,0,IF(Fluidmilk!U116="NA","NA",IF(Fluidmilk!U116="*","*",Fluidmilk!U116/FluidmilkPccLb!$B116))))</f>
        <v>148.80631350184476</v>
      </c>
    </row>
    <row r="117" spans="1:30" ht="12" customHeight="1" x14ac:dyDescent="0.2">
      <c r="A117" s="122">
        <v>2018</v>
      </c>
      <c r="B117" s="123">
        <v>326.687501</v>
      </c>
      <c r="C117" s="124">
        <f>IF(Fluidmilk!C117=0,0,IF(FluidmilkPccLb!$B117=0,0,IF(Fluidmilk!C117="NA","NA",IF(Fluidmilk!C117="*","*",Fluidmilk!C117/FluidmilkPccLb!$B117))))</f>
        <v>0.27243160429330293</v>
      </c>
      <c r="D117" s="124">
        <f>IF(Fluidmilk!D117=0,0,IF(FluidmilkPccLb!$B117=0,0,IF(Fluidmilk!D117="NA","NA",IF(Fluidmilk!D117="*","*",Fluidmilk!D117/FluidmilkPccLb!$B117))))</f>
        <v>48.672814084797203</v>
      </c>
      <c r="E117" s="124">
        <f>IF(Fluidmilk!E117=0,0,IF(FluidmilkPccLb!$B117=0,0,IF(Fluidmilk!E117="NA","NA",IF(Fluidmilk!E117="*","*",Fluidmilk!E117/FluidmilkPccLb!$B117))))</f>
        <v>48.945245689090505</v>
      </c>
      <c r="F117" s="124">
        <f>IF(Fluidmilk!F117=0,0,IF(FluidmilkPccLb!$B117=0,0,IF(Fluidmilk!F117="NA","NA",IF(Fluidmilk!F117="*","*",Fluidmilk!F117/FluidmilkPccLb!$B117))))</f>
        <v>2.1672087172995331</v>
      </c>
      <c r="G117" s="124">
        <f>IF(Fluidmilk!G117=0,0,IF(FluidmilkPccLb!$B117=0,0,IF(Fluidmilk!G117="NA","NA",IF(Fluidmilk!G117="*","*",Fluidmilk!G117/FluidmilkPccLb!$B117))))</f>
        <v>51.11245440639005</v>
      </c>
      <c r="H117" s="124">
        <f>IF(Fluidmilk!H117=0,0,IF(FluidmilkPccLb!$B117=0,0,IF(Fluidmilk!H117="NA","NA",IF(Fluidmilk!H117="*","*",Fluidmilk!H117/FluidmilkPccLb!$B117))))</f>
        <v>47.957451546332656</v>
      </c>
      <c r="I117" s="124">
        <f>IF(Fluidmilk!I117=0,0,IF(FluidmilkPccLb!$B117=0,0,IF(Fluidmilk!I117="NA","NA",IF(Fluidmilk!I117="*","*",Fluidmilk!I117/FluidmilkPccLb!$B117))))</f>
        <v>19.721599327425754</v>
      </c>
      <c r="J117" s="124">
        <f>IF(Fluidmilk!J117=0,0,IF(FluidmilkPccLb!$B117=0,0,IF(Fluidmilk!J117="NA","NA",IF(Fluidmilk!J117="*","*",Fluidmilk!J117/FluidmilkPccLb!$B117))))</f>
        <v>67.679050873758413</v>
      </c>
      <c r="K117" s="124">
        <f>IF(Fluidmilk!K117=0,0,IF(FluidmilkPccLb!$B117=0,0,IF(Fluidmilk!K117="NA","NA",IF(Fluidmilk!K117="*","*",Fluidmilk!K117/FluidmilkPccLb!$B117))))</f>
        <v>11.723742072397194</v>
      </c>
      <c r="L117" s="124">
        <f>IF(Fluidmilk!L117=0,0,IF(FluidmilkPccLb!$B117=0,0,IF(Fluidmilk!L117="NA","NA",IF(Fluidmilk!L117="*","*",Fluidmilk!L117/FluidmilkPccLb!$B117))))</f>
        <v>79.4027929461556</v>
      </c>
      <c r="M117" s="46">
        <f>IF(Fluidmilk!M117=0,0,IF(FluidmilkPccLb!$B117=0,0,IF(Fluidmilk!M117="NA","NA",IF(Fluidmilk!M117="*","*",Fluidmilk!M117/FluidmilkPccLb!$B117))))</f>
        <v>1.4640902958818738</v>
      </c>
      <c r="N117" s="124">
        <f>IF(Fluidmilk!N117=0,0,IF(FluidmilkPccLb!$B117=0,0,IF(Fluidmilk!N117="NA","NA",IF(Fluidmilk!N117="*","*",Fluidmilk!N117/FluidmilkPccLb!$B117))))</f>
        <v>12.138511537360593</v>
      </c>
      <c r="O117" s="124" t="str">
        <f>IF(Fluidmilk!O117=0,0,IF(FluidmilkPccLb!$B117=0,0,IF(Fluidmilk!O117="NA","NA",IF(Fluidmilk!O117="*","*",Fluidmilk!O117/FluidmilkPccLb!$B117))))</f>
        <v>NA</v>
      </c>
      <c r="P117" s="46">
        <f>IF(Fluidmilk!P117=0,0,IF(FluidmilkPccLb!$B117=0,0,IF(Fluidmilk!P117="NA","NA",IF(Fluidmilk!P117="*","*",Fluidmilk!P117/FluidmilkPccLb!$B117))))</f>
        <v>93.005394779398074</v>
      </c>
      <c r="Q117" s="46">
        <f>IF(Fluidmilk!Q117=0,0,IF(FluidmilkPccLb!$B117=0,0,IF(Fluidmilk!Q117="NA","NA",IF(Fluidmilk!Q117="*","*",Fluidmilk!Q117/FluidmilkPccLb!$B117))))</f>
        <v>0.37926152552741832</v>
      </c>
      <c r="R117" s="46">
        <f>IF(Fluidmilk!R117=0,0,IF(FluidmilkPccLb!$B117=0,0,IF(Fluidmilk!R117="NA","NA",IF(Fluidmilk!R117="*","*",Fluidmilk!R117/FluidmilkPccLb!$B117))))</f>
        <v>0.36211976166177229</v>
      </c>
      <c r="S117" s="46">
        <f>IF(Fluidmilk!S117=0,0,IF(FluidmilkPccLb!$B117=0,0,IF(Fluidmilk!S117="NA","NA",IF(Fluidmilk!S117="*","*",Fluidmilk!S117/FluidmilkPccLb!$B117))))</f>
        <v>0.74138128718919061</v>
      </c>
      <c r="T117" s="46">
        <f>IF(Fluidmilk!T117=0,0,IF(FluidmilkPccLb!$B117=0,0,IF(Fluidmilk!T117="NA","NA",IF(Fluidmilk!T117="*","*",Fluidmilk!T117/FluidmilkPccLb!$B117))))</f>
        <v>144.58679886868399</v>
      </c>
      <c r="U117" s="46">
        <f>IF(Fluidmilk!U117=0,0,IF(FluidmilkPccLb!$B117=0,0,IF(Fluidmilk!U117="NA","NA",IF(Fluidmilk!U117="*","*",Fluidmilk!U117/FluidmilkPccLb!$B117))))</f>
        <v>144.85923047297729</v>
      </c>
    </row>
    <row r="118" spans="1:30" ht="12" customHeight="1" x14ac:dyDescent="0.2">
      <c r="A118" s="173">
        <v>2019</v>
      </c>
      <c r="B118" s="174">
        <v>328.23952300000002</v>
      </c>
      <c r="C118" s="175">
        <f>IF(Fluidmilk!C118=0,0,IF(FluidmilkPccLb!$B118=0,0,IF(Fluidmilk!C118="NA","NA",IF(Fluidmilk!C118="*","*",Fluidmilk!C118/FluidmilkPccLb!$B118))))</f>
        <v>0.27114346007625656</v>
      </c>
      <c r="D118" s="175">
        <f>IF(Fluidmilk!D118=0,0,IF(FluidmilkPccLb!$B118=0,0,IF(Fluidmilk!D118="NA","NA",IF(Fluidmilk!D118="*","*",Fluidmilk!D118/FluidmilkPccLb!$B118))))</f>
        <v>49.119313398466026</v>
      </c>
      <c r="E118" s="175">
        <f>IF(Fluidmilk!E118=0,0,IF(FluidmilkPccLb!$B118=0,0,IF(Fluidmilk!E118="NA","NA",IF(Fluidmilk!E118="*","*",Fluidmilk!E118/FluidmilkPccLb!$B118))))</f>
        <v>49.390456858542279</v>
      </c>
      <c r="F118" s="175">
        <f>IF(Fluidmilk!F118=0,0,IF(FluidmilkPccLb!$B118=0,0,IF(Fluidmilk!F118="NA","NA",IF(Fluidmilk!F118="*","*",Fluidmilk!F118/FluidmilkPccLb!$B118))))</f>
        <v>2.3760088147581175</v>
      </c>
      <c r="G118" s="175">
        <f>IF(Fluidmilk!G118=0,0,IF(FluidmilkPccLb!$B118=0,0,IF(Fluidmilk!G118="NA","NA",IF(Fluidmilk!G118="*","*",Fluidmilk!G118/FluidmilkPccLb!$B118))))</f>
        <v>51.766465673300402</v>
      </c>
      <c r="H118" s="175">
        <f>IF(Fluidmilk!H118=0,0,IF(FluidmilkPccLb!$B118=0,0,IF(Fluidmilk!H118="NA","NA",IF(Fluidmilk!H118="*","*",Fluidmilk!H118/FluidmilkPccLb!$B118))))</f>
        <v>46.564471762286836</v>
      </c>
      <c r="I118" s="175">
        <f>IF(Fluidmilk!I118=0,0,IF(FluidmilkPccLb!$B118=0,0,IF(Fluidmilk!I118="NA","NA",IF(Fluidmilk!I118="*","*",Fluidmilk!I118/FluidmilkPccLb!$B118))))</f>
        <v>18.48619552131143</v>
      </c>
      <c r="J118" s="175">
        <f>IF(Fluidmilk!J118=0,0,IF(FluidmilkPccLb!$B118=0,0,IF(Fluidmilk!J118="NA","NA",IF(Fluidmilk!J118="*","*",Fluidmilk!J118/FluidmilkPccLb!$B118))))</f>
        <v>65.050667283598258</v>
      </c>
      <c r="K118" s="175">
        <f>IF(Fluidmilk!K118=0,0,IF(FluidmilkPccLb!$B118=0,0,IF(Fluidmilk!K118="NA","NA",IF(Fluidmilk!K118="*","*",Fluidmilk!K118/FluidmilkPccLb!$B118))))</f>
        <v>11.411483802332969</v>
      </c>
      <c r="L118" s="175">
        <f>IF(Fluidmilk!L118=0,0,IF(FluidmilkPccLb!$B118=0,0,IF(Fluidmilk!L118="NA","NA",IF(Fluidmilk!L118="*","*",Fluidmilk!L118/FluidmilkPccLb!$B118))))</f>
        <v>76.462151085931239</v>
      </c>
      <c r="M118" s="175">
        <f>IF(Fluidmilk!M118=0,0,IF(FluidmilkPccLb!$B118=0,0,IF(Fluidmilk!M118="NA","NA",IF(Fluidmilk!M118="*","*",Fluidmilk!M118/FluidmilkPccLb!$B118))))</f>
        <v>1.3557173003812828</v>
      </c>
      <c r="N118" s="175">
        <f>IF(Fluidmilk!N118=0,0,IF(FluidmilkPccLb!$B118=0,0,IF(Fluidmilk!N118="NA","NA",IF(Fluidmilk!N118="*","*",Fluidmilk!N118/FluidmilkPccLb!$B118))))</f>
        <v>10.793337644473727</v>
      </c>
      <c r="O118" s="175" t="str">
        <f>IF(Fluidmilk!O118=0,0,IF(FluidmilkPccLb!$B118=0,0,IF(Fluidmilk!O118="NA","NA",IF(Fluidmilk!O118="*","*",Fluidmilk!O118/FluidmilkPccLb!$B118))))</f>
        <v>NA</v>
      </c>
      <c r="P118" s="175">
        <f>IF(Fluidmilk!P118=0,0,IF(FluidmilkPccLb!$B118=0,0,IF(Fluidmilk!P118="NA","NA",IF(Fluidmilk!P118="*","*",Fluidmilk!P118/FluidmilkPccLb!$B118))))</f>
        <v>88.611206030786235</v>
      </c>
      <c r="Q118" s="175">
        <f>IF(Fluidmilk!Q118=0,0,IF(FluidmilkPccLb!$B118=0,0,IF(Fluidmilk!Q118="NA","NA",IF(Fluidmilk!Q118="*","*",Fluidmilk!Q118/FluidmilkPccLb!$B118))))</f>
        <v>0.36985186576693874</v>
      </c>
      <c r="R118" s="175">
        <f>IF(Fluidmilk!R118=0,0,IF(FluidmilkPccLb!$B118=0,0,IF(Fluidmilk!R118="NA","NA",IF(Fluidmilk!R118="*","*",Fluidmilk!R118/FluidmilkPccLb!$B118))))</f>
        <v>0.9343786427571672</v>
      </c>
      <c r="S118" s="175">
        <f>IF(Fluidmilk!S118=0,0,IF(FluidmilkPccLb!$B118=0,0,IF(Fluidmilk!S118="NA","NA",IF(Fluidmilk!S118="*","*",Fluidmilk!S118/FluidmilkPccLb!$B118))))</f>
        <v>1.3042305085241059</v>
      </c>
      <c r="T118" s="175">
        <f>IF(Fluidmilk!T118=0,0,IF(FluidmilkPccLb!$B118=0,0,IF(Fluidmilk!T118="NA","NA",IF(Fluidmilk!T118="*","*",Fluidmilk!T118/FluidmilkPccLb!$B118))))</f>
        <v>141.41075875253449</v>
      </c>
      <c r="U118" s="175">
        <f>IF(Fluidmilk!U118=0,0,IF(FluidmilkPccLb!$B118=0,0,IF(Fluidmilk!U118="NA","NA",IF(Fluidmilk!U118="*","*",Fluidmilk!U118/FluidmilkPccLb!$B118))))</f>
        <v>141.68190221261074</v>
      </c>
      <c r="W118" s="20"/>
      <c r="X118" s="20"/>
      <c r="Y118" s="20"/>
      <c r="Z118" s="20"/>
      <c r="AA118" s="20"/>
      <c r="AB118" s="20"/>
      <c r="AC118" s="20"/>
      <c r="AD118" s="20"/>
    </row>
    <row r="119" spans="1:30" ht="12" customHeight="1" x14ac:dyDescent="0.2">
      <c r="A119" s="122">
        <v>2020</v>
      </c>
      <c r="B119" s="123">
        <v>329.87750499999999</v>
      </c>
      <c r="C119" s="124">
        <f>IF(Fluidmilk!C119=0,0,IF(FluidmilkPccLb!$B119=0,0,IF(Fluidmilk!C119="NA","NA",IF(Fluidmilk!C119="*","*",Fluidmilk!C119/FluidmilkPccLb!$B119))))</f>
        <v>0.26070283270755307</v>
      </c>
      <c r="D119" s="124">
        <f>IF(Fluidmilk!D119=0,0,IF(FluidmilkPccLb!$B119=0,0,IF(Fluidmilk!D119="NA","NA",IF(Fluidmilk!D119="*","*",Fluidmilk!D119/FluidmilkPccLb!$B119))))</f>
        <v>50.47722184027068</v>
      </c>
      <c r="E119" s="124">
        <f>IF(Fluidmilk!E119=0,0,IF(FluidmilkPccLb!$B119=0,0,IF(Fluidmilk!E119="NA","NA",IF(Fluidmilk!E119="*","*",Fluidmilk!E119/FluidmilkPccLb!$B119))))</f>
        <v>50.737924672978231</v>
      </c>
      <c r="F119" s="124">
        <f>IF(Fluidmilk!F119=0,0,IF(FluidmilkPccLb!$B119=0,0,IF(Fluidmilk!F119="NA","NA",IF(Fluidmilk!F119="*","*",Fluidmilk!F119/FluidmilkPccLb!$B119))))</f>
        <v>2.3205583539259522</v>
      </c>
      <c r="G119" s="124">
        <f>IF(Fluidmilk!G119=0,0,IF(FluidmilkPccLb!$B119=0,0,IF(Fluidmilk!G119="NA","NA",IF(Fluidmilk!G119="*","*",Fluidmilk!G119/FluidmilkPccLb!$B119))))</f>
        <v>53.058483026904184</v>
      </c>
      <c r="H119" s="124">
        <f>IF(Fluidmilk!H119=0,0,IF(FluidmilkPccLb!$B119=0,0,IF(Fluidmilk!H119="NA","NA",IF(Fluidmilk!H119="*","*",Fluidmilk!H119/FluidmilkPccLb!$B119))))</f>
        <v>48.011761214211923</v>
      </c>
      <c r="I119" s="124">
        <f>IF(Fluidmilk!I119=0,0,IF(FluidmilkPccLb!$B119=0,0,IF(Fluidmilk!I119="NA","NA",IF(Fluidmilk!I119="*","*",Fluidmilk!I119/FluidmilkPccLb!$B119))))</f>
        <v>17.611385777881402</v>
      </c>
      <c r="J119" s="124">
        <f>IF(Fluidmilk!J119=0,0,IF(FluidmilkPccLb!$B119=0,0,IF(Fluidmilk!J119="NA","NA",IF(Fluidmilk!J119="*","*",Fluidmilk!J119/FluidmilkPccLb!$B119))))</f>
        <v>65.623146992093325</v>
      </c>
      <c r="K119" s="124">
        <f>IF(Fluidmilk!K119=0,0,IF(FluidmilkPccLb!$B119=0,0,IF(Fluidmilk!K119="NA","NA",IF(Fluidmilk!K119="*","*",Fluidmilk!K119/FluidmilkPccLb!$B119))))</f>
        <v>8.7174783257803536</v>
      </c>
      <c r="L119" s="124">
        <f>IF(Fluidmilk!L119=0,0,IF(FluidmilkPccLb!$B119=0,0,IF(Fluidmilk!L119="NA","NA",IF(Fluidmilk!L119="*","*",Fluidmilk!L119/FluidmilkPccLb!$B119))))</f>
        <v>74.340625317873673</v>
      </c>
      <c r="M119" s="124">
        <f>IF(Fluidmilk!M119=0,0,IF(FluidmilkPccLb!$B119=0,0,IF(Fluidmilk!M119="NA","NA",IF(Fluidmilk!M119="*","*",Fluidmilk!M119/FluidmilkPccLb!$B119))))</f>
        <v>1.2747155948084428</v>
      </c>
      <c r="N119" s="124">
        <f>IF(Fluidmilk!N119=0,0,IF(FluidmilkPccLb!$B119=0,0,IF(Fluidmilk!N119="NA","NA",IF(Fluidmilk!N119="*","*",Fluidmilk!N119/FluidmilkPccLb!$B119))))</f>
        <v>9.2992094141126742</v>
      </c>
      <c r="O119" s="124" t="str">
        <f>IF(Fluidmilk!O119=0,0,IF(FluidmilkPccLb!$B119=0,0,IF(Fluidmilk!O119="NA","NA",IF(Fluidmilk!O119="*","*",Fluidmilk!O119/FluidmilkPccLb!$B119))))</f>
        <v>NA</v>
      </c>
      <c r="P119" s="124">
        <f>IF(Fluidmilk!P119=0,0,IF(FluidmilkPccLb!$B119=0,0,IF(Fluidmilk!P119="NA","NA",IF(Fluidmilk!P119="*","*",Fluidmilk!P119/FluidmilkPccLb!$B119))))</f>
        <v>84.914550326794796</v>
      </c>
      <c r="Q119" s="124">
        <f>IF(Fluidmilk!Q119=0,0,IF(FluidmilkPccLb!$B119=0,0,IF(Fluidmilk!Q119="NA","NA",IF(Fluidmilk!Q119="*","*",Fluidmilk!Q119/FluidmilkPccLb!$B119))))</f>
        <v>0.4004516767519507</v>
      </c>
      <c r="R119" s="124">
        <f>IF(Fluidmilk!R119=0,0,IF(FluidmilkPccLb!$B119=0,0,IF(Fluidmilk!R119="NA","NA",IF(Fluidmilk!R119="*","*",Fluidmilk!R119/FluidmilkPccLb!$B119))))</f>
        <v>2.4381777714730806</v>
      </c>
      <c r="S119" s="124">
        <f>IF(Fluidmilk!S119=0,0,IF(FluidmilkPccLb!$B119=0,0,IF(Fluidmilk!S119="NA","NA",IF(Fluidmilk!S119="*","*",Fluidmilk!S119/FluidmilkPccLb!$B119))))</f>
        <v>2.8386294482250314</v>
      </c>
      <c r="T119" s="124">
        <f>IF(Fluidmilk!T119=0,0,IF(FluidmilkPccLb!$B119=0,0,IF(Fluidmilk!T119="NA","NA",IF(Fluidmilk!T119="*","*",Fluidmilk!T119/FluidmilkPccLb!$B119))))</f>
        <v>140.55095996921645</v>
      </c>
      <c r="U119" s="124">
        <f>IF(Fluidmilk!U119=0,0,IF(FluidmilkPccLb!$B119=0,0,IF(Fluidmilk!U119="NA","NA",IF(Fluidmilk!U119="*","*",Fluidmilk!U119/FluidmilkPccLb!$B119))))</f>
        <v>140.811662801924</v>
      </c>
      <c r="W119" s="20"/>
      <c r="X119" s="20"/>
      <c r="Y119" s="20"/>
      <c r="Z119" s="20"/>
      <c r="AA119" s="20"/>
      <c r="AB119" s="20"/>
      <c r="AC119" s="20"/>
      <c r="AD119" s="20"/>
    </row>
    <row r="120" spans="1:30" ht="12" customHeight="1" thickBot="1" x14ac:dyDescent="0.25">
      <c r="A120" s="176">
        <v>2021</v>
      </c>
      <c r="B120" s="170">
        <v>331.89374500000002</v>
      </c>
      <c r="C120" s="177">
        <f>IF(Fluidmilk!C120=0,0,IF(FluidmilkPccLb!$B120=0,0,IF(Fluidmilk!C120="NA","NA",IF(Fluidmilk!C120="*","*",Fluidmilk!C120/FluidmilkPccLb!$B120))))</f>
        <v>0.25309304940350713</v>
      </c>
      <c r="D120" s="177">
        <f>IF(Fluidmilk!D120=0,0,IF(FluidmilkPccLb!$B120=0,0,IF(Fluidmilk!D120="NA","NA",IF(Fluidmilk!D120="*","*",Fluidmilk!D120/FluidmilkPccLb!$B120))))</f>
        <v>47.640849633969452</v>
      </c>
      <c r="E120" s="177">
        <f>IF(Fluidmilk!E120=0,0,IF(FluidmilkPccLb!$B120=0,0,IF(Fluidmilk!E120="NA","NA",IF(Fluidmilk!E120="*","*",Fluidmilk!E120/FluidmilkPccLb!$B120))))</f>
        <v>47.893942683372956</v>
      </c>
      <c r="F120" s="177">
        <f>IF(Fluidmilk!F120=0,0,IF(FluidmilkPccLb!$B120=0,0,IF(Fluidmilk!F120="NA","NA",IF(Fluidmilk!F120="*","*",Fluidmilk!F120/FluidmilkPccLb!$B120))))</f>
        <v>2.4405401192481042</v>
      </c>
      <c r="G120" s="177">
        <f>IF(Fluidmilk!G120=0,0,IF(FluidmilkPccLb!$B120=0,0,IF(Fluidmilk!G120="NA","NA",IF(Fluidmilk!G120="*","*",Fluidmilk!G120/FluidmilkPccLb!$B120))))</f>
        <v>50.334482802621061</v>
      </c>
      <c r="H120" s="177">
        <f>IF(Fluidmilk!H120=0,0,IF(FluidmilkPccLb!$B120=0,0,IF(Fluidmilk!H120="NA","NA",IF(Fluidmilk!H120="*","*",Fluidmilk!H120/FluidmilkPccLb!$B120))))</f>
        <v>44.017400810009235</v>
      </c>
      <c r="I120" s="177">
        <f>IF(Fluidmilk!I120=0,0,IF(FluidmilkPccLb!$B120=0,0,IF(Fluidmilk!I120="NA","NA",IF(Fluidmilk!I120="*","*",Fluidmilk!I120/FluidmilkPccLb!$B120))))</f>
        <v>16.433572738769143</v>
      </c>
      <c r="J120" s="177">
        <f>IF(Fluidmilk!J120=0,0,IF(FluidmilkPccLb!$B120=0,0,IF(Fluidmilk!J120="NA","NA",IF(Fluidmilk!J120="*","*",Fluidmilk!J120/FluidmilkPccLb!$B120))))</f>
        <v>60.450973548778371</v>
      </c>
      <c r="K120" s="177">
        <f>IF(Fluidmilk!K120=0,0,IF(FluidmilkPccLb!$B120=0,0,IF(Fluidmilk!K120="NA","NA",IF(Fluidmilk!K120="*","*",Fluidmilk!K120/FluidmilkPccLb!$B120))))</f>
        <v>10.126433687383896</v>
      </c>
      <c r="L120" s="177">
        <f>IF(Fluidmilk!L120=0,0,IF(FluidmilkPccLb!$B120=0,0,IF(Fluidmilk!L120="NA","NA",IF(Fluidmilk!L120="*","*",Fluidmilk!L120/FluidmilkPccLb!$B120))))</f>
        <v>70.577407236162273</v>
      </c>
      <c r="M120" s="177">
        <f>IF(Fluidmilk!M120=0,0,IF(FluidmilkPccLb!$B120=0,0,IF(Fluidmilk!M120="NA","NA",IF(Fluidmilk!M120="*","*",Fluidmilk!M120/FluidmilkPccLb!$B120))))</f>
        <v>1.3682089730253879</v>
      </c>
      <c r="N120" s="177">
        <f>IF(Fluidmilk!N120=0,0,IF(FluidmilkPccLb!$B120=0,0,IF(Fluidmilk!N120="NA","NA",IF(Fluidmilk!N120="*","*",Fluidmilk!N120/FluidmilkPccLb!$B120))))</f>
        <v>8.1095231246373736</v>
      </c>
      <c r="O120" s="177" t="str">
        <f>IF(Fluidmilk!O120=0,0,IF(FluidmilkPccLb!$B120=0,0,IF(Fluidmilk!O120="NA","NA",IF(Fluidmilk!O120="*","*",Fluidmilk!O120/FluidmilkPccLb!$B120))))</f>
        <v>NA</v>
      </c>
      <c r="P120" s="177">
        <f>IF(Fluidmilk!P120=0,0,IF(FluidmilkPccLb!$B120=0,0,IF(Fluidmilk!P120="NA","NA",IF(Fluidmilk!P120="*","*",Fluidmilk!P120/FluidmilkPccLb!$B120))))</f>
        <v>80.055139333825025</v>
      </c>
      <c r="Q120" s="177">
        <f>IF(Fluidmilk!Q120=0,0,IF(FluidmilkPccLb!$B120=0,0,IF(Fluidmilk!Q120="NA","NA",IF(Fluidmilk!Q120="*","*",Fluidmilk!Q120/FluidmilkPccLb!$B120))))</f>
        <v>0.42423215900016437</v>
      </c>
      <c r="R120" s="177">
        <f>IF(Fluidmilk!R120=0,0,IF(FluidmilkPccLb!$B120=0,0,IF(Fluidmilk!R120="NA","NA",IF(Fluidmilk!R120="*","*",Fluidmilk!R120/FluidmilkPccLb!$B120))))</f>
        <v>3.5550534403714056</v>
      </c>
      <c r="S120" s="177">
        <f>IF(Fluidmilk!S120=0,0,IF(FluidmilkPccLb!$B120=0,0,IF(Fluidmilk!S120="NA","NA",IF(Fluidmilk!S120="*","*",Fluidmilk!S120/FluidmilkPccLb!$B120))))</f>
        <v>3.9792855993715697</v>
      </c>
      <c r="T120" s="177">
        <f>IF(Fluidmilk!T120=0,0,IF(FluidmilkPccLb!$B120=0,0,IF(Fluidmilk!T120="NA","NA",IF(Fluidmilk!T120="*","*",Fluidmilk!T120/FluidmilkPccLb!$B120))))</f>
        <v>134.11581468641415</v>
      </c>
      <c r="U120" s="177">
        <f>IF(Fluidmilk!U120=0,0,IF(FluidmilkPccLb!$B120=0,0,IF(Fluidmilk!U120="NA","NA",IF(Fluidmilk!U120="*","*",Fluidmilk!U120/FluidmilkPccLb!$B120))))</f>
        <v>134.36890773581766</v>
      </c>
      <c r="W120" s="20"/>
      <c r="X120" s="20"/>
      <c r="Y120" s="20"/>
      <c r="Z120" s="20"/>
      <c r="AA120" s="20"/>
      <c r="AB120" s="20"/>
      <c r="AC120" s="20"/>
      <c r="AD120" s="20"/>
    </row>
    <row r="121" spans="1:30" ht="12" customHeight="1" thickTop="1" x14ac:dyDescent="0.2">
      <c r="A121" s="28" t="s">
        <v>5</v>
      </c>
      <c r="B121" s="28"/>
      <c r="V121" s="28"/>
      <c r="W121" s="20"/>
      <c r="X121" s="20"/>
      <c r="Y121" s="20"/>
      <c r="Z121" s="20"/>
      <c r="AA121" s="20"/>
      <c r="AB121" s="20"/>
      <c r="AC121" s="20"/>
      <c r="AD121" s="20"/>
    </row>
    <row r="122" spans="1:30" ht="12" customHeight="1" x14ac:dyDescent="0.2">
      <c r="A122" s="28" t="s">
        <v>33</v>
      </c>
      <c r="B122" s="28"/>
      <c r="V122" s="28"/>
      <c r="W122" s="20"/>
      <c r="X122" s="20"/>
      <c r="Y122" s="20"/>
      <c r="Z122" s="20"/>
      <c r="AA122" s="20"/>
      <c r="AB122" s="20"/>
      <c r="AC122" s="20"/>
      <c r="AD122" s="20"/>
    </row>
    <row r="123" spans="1:30" ht="12" customHeight="1" x14ac:dyDescent="0.2">
      <c r="A123" s="28"/>
      <c r="B123" s="28"/>
      <c r="V123" s="28"/>
      <c r="W123" s="20"/>
      <c r="X123" s="20"/>
      <c r="Y123" s="20"/>
      <c r="Z123" s="20"/>
      <c r="AA123" s="20"/>
      <c r="AB123" s="20"/>
      <c r="AC123" s="20"/>
      <c r="AD123" s="20"/>
    </row>
    <row r="124" spans="1:30" ht="12" customHeight="1" x14ac:dyDescent="0.2">
      <c r="A124" s="28" t="s">
        <v>56</v>
      </c>
      <c r="B124" s="28"/>
      <c r="V124" s="28"/>
      <c r="W124" s="20"/>
      <c r="X124" s="20"/>
      <c r="Y124" s="20"/>
      <c r="Z124" s="20"/>
      <c r="AA124" s="20"/>
      <c r="AB124" s="20"/>
      <c r="AC124" s="20"/>
      <c r="AD124" s="20"/>
    </row>
    <row r="125" spans="1:30" ht="12" customHeight="1" x14ac:dyDescent="0.2">
      <c r="A125" s="28" t="s">
        <v>54</v>
      </c>
      <c r="B125" s="28"/>
      <c r="V125" s="28"/>
      <c r="W125" s="20"/>
      <c r="X125" s="20"/>
      <c r="Y125" s="20"/>
      <c r="Z125" s="20"/>
      <c r="AA125" s="20"/>
      <c r="AB125" s="20"/>
      <c r="AC125" s="20"/>
      <c r="AD125" s="20"/>
    </row>
    <row r="126" spans="1:30" ht="12" customHeight="1" x14ac:dyDescent="0.2">
      <c r="A126" s="28" t="s">
        <v>52</v>
      </c>
      <c r="B126" s="28"/>
      <c r="V126" s="28"/>
      <c r="W126" s="20"/>
      <c r="X126" s="20"/>
      <c r="Y126" s="20"/>
      <c r="Z126" s="20"/>
      <c r="AA126" s="20"/>
      <c r="AB126" s="20"/>
      <c r="AC126" s="20"/>
      <c r="AD126" s="20"/>
    </row>
    <row r="127" spans="1:30" ht="12" customHeight="1" x14ac:dyDescent="0.2">
      <c r="A127" s="28"/>
      <c r="B127" s="28"/>
      <c r="V127" s="28"/>
      <c r="W127" s="20"/>
      <c r="X127" s="20"/>
      <c r="Y127" s="20"/>
      <c r="Z127" s="20"/>
      <c r="AA127" s="20"/>
      <c r="AB127" s="20"/>
      <c r="AC127" s="20"/>
      <c r="AD127" s="20"/>
    </row>
    <row r="128" spans="1:30" ht="12" customHeight="1" x14ac:dyDescent="0.2">
      <c r="A128" s="7" t="s">
        <v>55</v>
      </c>
      <c r="B128" s="28"/>
      <c r="V128" s="28"/>
      <c r="W128" s="20"/>
      <c r="X128" s="20"/>
      <c r="Y128" s="20"/>
      <c r="Z128" s="20"/>
      <c r="AA128" s="20"/>
      <c r="AB128" s="20"/>
      <c r="AC128" s="20"/>
      <c r="AD128" s="20"/>
    </row>
    <row r="129" spans="1:30" ht="12" customHeight="1" x14ac:dyDescent="0.2">
      <c r="A129" s="28"/>
      <c r="B129" s="28"/>
      <c r="V129" s="28"/>
      <c r="W129" s="20"/>
      <c r="X129" s="20"/>
      <c r="Y129" s="20"/>
      <c r="Z129" s="20"/>
      <c r="AA129" s="20"/>
      <c r="AB129" s="20"/>
      <c r="AC129" s="20"/>
      <c r="AD129" s="20"/>
    </row>
    <row r="130" spans="1:30" ht="12" customHeight="1" x14ac:dyDescent="0.25">
      <c r="A130" s="28"/>
      <c r="S130"/>
      <c r="T130"/>
      <c r="U130"/>
      <c r="W130" s="20"/>
      <c r="X130" s="20"/>
      <c r="Y130" s="20"/>
      <c r="Z130" s="20"/>
      <c r="AA130" s="20"/>
      <c r="AB130" s="20"/>
      <c r="AC130" s="20"/>
      <c r="AD130" s="20"/>
    </row>
    <row r="131" spans="1:30" ht="12" customHeight="1" x14ac:dyDescent="0.25">
      <c r="S131"/>
      <c r="T131"/>
      <c r="U131"/>
      <c r="W131" s="20"/>
      <c r="X131" s="20"/>
      <c r="Y131" s="20"/>
      <c r="Z131" s="20"/>
      <c r="AA131" s="20"/>
      <c r="AB131" s="20"/>
      <c r="AC131" s="20"/>
      <c r="AD131" s="20"/>
    </row>
    <row r="132" spans="1:30" ht="12" customHeight="1" x14ac:dyDescent="0.25">
      <c r="S132"/>
      <c r="T132"/>
      <c r="U132"/>
      <c r="W132" s="20"/>
      <c r="X132" s="20"/>
      <c r="Y132" s="20"/>
      <c r="Z132" s="20"/>
      <c r="AA132" s="20"/>
      <c r="AB132" s="20"/>
      <c r="AC132" s="20"/>
      <c r="AD132" s="20"/>
    </row>
    <row r="133" spans="1:30" ht="12" customHeight="1" x14ac:dyDescent="0.25">
      <c r="S133"/>
      <c r="T133"/>
      <c r="U133"/>
      <c r="W133" s="20"/>
      <c r="X133" s="20"/>
      <c r="Y133" s="20"/>
      <c r="Z133" s="20"/>
      <c r="AA133" s="20"/>
      <c r="AB133" s="20"/>
      <c r="AC133" s="20"/>
      <c r="AD133" s="20"/>
    </row>
    <row r="134" spans="1:30" ht="12" customHeight="1" x14ac:dyDescent="0.25">
      <c r="S134"/>
      <c r="T134"/>
      <c r="U134"/>
      <c r="W134" s="20"/>
      <c r="X134" s="20"/>
      <c r="Y134" s="20"/>
      <c r="Z134" s="20"/>
      <c r="AA134" s="20"/>
      <c r="AB134" s="20"/>
      <c r="AC134" s="20"/>
      <c r="AD134" s="20"/>
    </row>
  </sheetData>
  <mergeCells count="26">
    <mergeCell ref="H2:P2"/>
    <mergeCell ref="P3:P6"/>
    <mergeCell ref="I4:I6"/>
    <mergeCell ref="H4:H6"/>
    <mergeCell ref="Q3:Q6"/>
    <mergeCell ref="N3:N6"/>
    <mergeCell ref="M3:M6"/>
    <mergeCell ref="L3:L6"/>
    <mergeCell ref="K3:K6"/>
    <mergeCell ref="O3:O6"/>
    <mergeCell ref="S3:S6"/>
    <mergeCell ref="Q2:S2"/>
    <mergeCell ref="C4:C6"/>
    <mergeCell ref="T1:U1"/>
    <mergeCell ref="C7:U7"/>
    <mergeCell ref="J4:J6"/>
    <mergeCell ref="A1:J1"/>
    <mergeCell ref="A2:A6"/>
    <mergeCell ref="B2:B6"/>
    <mergeCell ref="R3:R6"/>
    <mergeCell ref="D4:D6"/>
    <mergeCell ref="U2:U6"/>
    <mergeCell ref="T2:T6"/>
    <mergeCell ref="E4:E6"/>
    <mergeCell ref="F3:F6"/>
    <mergeCell ref="G3:G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IC128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640625" defaultRowHeight="12" customHeight="1" x14ac:dyDescent="0.2"/>
  <cols>
    <col min="1" max="1" width="12.6640625" style="16" customWidth="1"/>
    <col min="2" max="2" width="12.6640625" style="6" customWidth="1"/>
    <col min="3" max="21" width="12.6640625" style="28" customWidth="1"/>
    <col min="22" max="30" width="12.6640625" style="29" customWidth="1"/>
    <col min="31" max="16384" width="12.6640625" style="20"/>
  </cols>
  <sheetData>
    <row r="1" spans="1:30" s="71" customFormat="1" ht="12" customHeight="1" thickBot="1" x14ac:dyDescent="0.25">
      <c r="A1" s="248" t="s">
        <v>28</v>
      </c>
      <c r="B1" s="248"/>
      <c r="C1" s="248"/>
      <c r="D1" s="248"/>
      <c r="E1" s="248"/>
      <c r="F1" s="248"/>
      <c r="G1" s="248"/>
      <c r="H1" s="248"/>
      <c r="I1" s="248"/>
      <c r="J1" s="248"/>
      <c r="K1" s="130"/>
      <c r="L1" s="130"/>
      <c r="M1" s="130"/>
      <c r="N1" s="130"/>
      <c r="O1" s="130"/>
      <c r="P1" s="130"/>
      <c r="Q1" s="130"/>
      <c r="R1" s="130"/>
      <c r="S1" s="130"/>
      <c r="T1" s="241" t="s">
        <v>4</v>
      </c>
      <c r="U1" s="241"/>
      <c r="V1" s="30"/>
      <c r="W1" s="30"/>
      <c r="X1" s="30"/>
      <c r="Y1" s="30"/>
      <c r="Z1" s="30"/>
      <c r="AA1" s="30"/>
      <c r="AB1" s="30"/>
      <c r="AC1" s="72"/>
      <c r="AD1" s="72"/>
    </row>
    <row r="2" spans="1:30" ht="12" customHeight="1" thickTop="1" x14ac:dyDescent="0.2">
      <c r="A2" s="249" t="s">
        <v>0</v>
      </c>
      <c r="B2" s="229" t="s">
        <v>10</v>
      </c>
      <c r="C2" s="32" t="s">
        <v>1</v>
      </c>
      <c r="D2" s="33"/>
      <c r="E2" s="33"/>
      <c r="F2" s="33"/>
      <c r="G2" s="33"/>
      <c r="H2" s="238" t="s">
        <v>34</v>
      </c>
      <c r="I2" s="239"/>
      <c r="J2" s="239"/>
      <c r="K2" s="239"/>
      <c r="L2" s="239"/>
      <c r="M2" s="239"/>
      <c r="N2" s="239"/>
      <c r="O2" s="239"/>
      <c r="P2" s="240"/>
      <c r="Q2" s="238" t="s">
        <v>25</v>
      </c>
      <c r="R2" s="239"/>
      <c r="S2" s="240"/>
      <c r="T2" s="252" t="s">
        <v>45</v>
      </c>
      <c r="U2" s="252" t="s">
        <v>46</v>
      </c>
    </row>
    <row r="3" spans="1:30" ht="12" customHeight="1" x14ac:dyDescent="0.2">
      <c r="A3" s="250"/>
      <c r="B3" s="230"/>
      <c r="C3" s="32" t="s">
        <v>2</v>
      </c>
      <c r="D3" s="33"/>
      <c r="E3" s="33"/>
      <c r="F3" s="245" t="s">
        <v>36</v>
      </c>
      <c r="G3" s="235" t="s">
        <v>37</v>
      </c>
      <c r="H3" s="157" t="s">
        <v>2</v>
      </c>
      <c r="I3" s="158"/>
      <c r="J3" s="159"/>
      <c r="K3" s="216" t="s">
        <v>38</v>
      </c>
      <c r="L3" s="235" t="s">
        <v>37</v>
      </c>
      <c r="M3" s="245" t="s">
        <v>18</v>
      </c>
      <c r="N3" s="245" t="s">
        <v>19</v>
      </c>
      <c r="O3" s="256" t="s">
        <v>24</v>
      </c>
      <c r="P3" s="235" t="s">
        <v>40</v>
      </c>
      <c r="Q3" s="245" t="s">
        <v>39</v>
      </c>
      <c r="R3" s="259" t="s">
        <v>30</v>
      </c>
      <c r="S3" s="235" t="s">
        <v>44</v>
      </c>
      <c r="T3" s="236"/>
      <c r="U3" s="236"/>
    </row>
    <row r="4" spans="1:30" ht="12" customHeight="1" x14ac:dyDescent="0.2">
      <c r="A4" s="250"/>
      <c r="B4" s="230"/>
      <c r="C4" s="235" t="s">
        <v>21</v>
      </c>
      <c r="D4" s="245" t="s">
        <v>3</v>
      </c>
      <c r="E4" s="245" t="s">
        <v>20</v>
      </c>
      <c r="F4" s="246"/>
      <c r="G4" s="236"/>
      <c r="H4" s="253" t="s">
        <v>22</v>
      </c>
      <c r="I4" s="253" t="s">
        <v>23</v>
      </c>
      <c r="J4" s="245" t="s">
        <v>20</v>
      </c>
      <c r="K4" s="221"/>
      <c r="L4" s="236"/>
      <c r="M4" s="246"/>
      <c r="N4" s="246"/>
      <c r="O4" s="257"/>
      <c r="P4" s="236"/>
      <c r="Q4" s="246"/>
      <c r="R4" s="260"/>
      <c r="S4" s="236"/>
      <c r="T4" s="236"/>
      <c r="U4" s="236"/>
    </row>
    <row r="5" spans="1:30" ht="12" customHeight="1" x14ac:dyDescent="0.2">
      <c r="A5" s="250"/>
      <c r="B5" s="230"/>
      <c r="C5" s="236"/>
      <c r="D5" s="246"/>
      <c r="E5" s="246"/>
      <c r="F5" s="246"/>
      <c r="G5" s="236"/>
      <c r="H5" s="254"/>
      <c r="I5" s="254"/>
      <c r="J5" s="246"/>
      <c r="K5" s="221"/>
      <c r="L5" s="236"/>
      <c r="M5" s="246"/>
      <c r="N5" s="246"/>
      <c r="O5" s="257"/>
      <c r="P5" s="236"/>
      <c r="Q5" s="246"/>
      <c r="R5" s="260"/>
      <c r="S5" s="236"/>
      <c r="T5" s="236"/>
      <c r="U5" s="236"/>
    </row>
    <row r="6" spans="1:30" ht="12" customHeight="1" x14ac:dyDescent="0.2">
      <c r="A6" s="251"/>
      <c r="B6" s="231"/>
      <c r="C6" s="237"/>
      <c r="D6" s="247"/>
      <c r="E6" s="247"/>
      <c r="F6" s="247"/>
      <c r="G6" s="237"/>
      <c r="H6" s="255"/>
      <c r="I6" s="255"/>
      <c r="J6" s="247"/>
      <c r="K6" s="222"/>
      <c r="L6" s="237"/>
      <c r="M6" s="247"/>
      <c r="N6" s="247"/>
      <c r="O6" s="258"/>
      <c r="P6" s="237"/>
      <c r="Q6" s="247"/>
      <c r="R6" s="261"/>
      <c r="S6" s="237"/>
      <c r="T6" s="237"/>
      <c r="U6" s="237"/>
    </row>
    <row r="7" spans="1:30" ht="12" customHeight="1" x14ac:dyDescent="0.25">
      <c r="A7" s="76"/>
      <c r="B7" s="77" t="s">
        <v>14</v>
      </c>
      <c r="C7" s="242" t="s">
        <v>15</v>
      </c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76"/>
      <c r="W7" s="76"/>
      <c r="X7" s="76"/>
      <c r="Y7" s="76"/>
      <c r="Z7" s="76"/>
      <c r="AA7" s="76"/>
      <c r="AB7" s="76"/>
      <c r="AC7" s="76"/>
      <c r="AD7" s="76"/>
    </row>
    <row r="8" spans="1:30" ht="12" customHeight="1" x14ac:dyDescent="0.2">
      <c r="A8" s="45">
        <v>1909</v>
      </c>
      <c r="B8" s="65">
        <v>90.49</v>
      </c>
      <c r="C8" s="49">
        <f>IF(FluidmilkPccLb!C8="*","*",FluidmilkPccLb!C8/8.6)</f>
        <v>12.391193167946092</v>
      </c>
      <c r="D8" s="49">
        <f>IF(FluidmilkPccLb!D8="*","*",FluidmilkPccLb!D8/8.6)</f>
        <v>14.290413690835683</v>
      </c>
      <c r="E8" s="49">
        <f>C8+D8</f>
        <v>26.681606858781777</v>
      </c>
      <c r="F8" s="49">
        <f>IF(FluidmilkPccLb!F8="*","*",FluidmilkPccLb!F8/8.6)</f>
        <v>0.16447917924889557</v>
      </c>
      <c r="G8" s="49">
        <f>E8+F8</f>
        <v>26.846086038030673</v>
      </c>
      <c r="H8" s="50" t="s">
        <v>7</v>
      </c>
      <c r="I8" s="50" t="s">
        <v>7</v>
      </c>
      <c r="J8" s="50" t="s">
        <v>7</v>
      </c>
      <c r="K8" s="49">
        <f>IF(FluidmilkPccLb!K8="*","*",FluidmilkPccLb!K8/8.66)</f>
        <v>0.10974379417985274</v>
      </c>
      <c r="L8" s="49">
        <f>K8</f>
        <v>0.10974379417985274</v>
      </c>
      <c r="M8" s="49">
        <f>IF(FluidmilkPccLb!M8="*","*",FluidmilkPccLb!M8/8.66)</f>
        <v>0.28201602922962155</v>
      </c>
      <c r="N8" s="49">
        <f>IF(FluidmilkPccLb!N8="*","*",FluidmilkPccLb!N8/8.65)</f>
        <v>0.14564251023809358</v>
      </c>
      <c r="O8" s="49">
        <f>IF(FluidmilkPccLb!O8="*","*",FluidmilkPccLb!O8/8.66)</f>
        <v>6.7620042483609257</v>
      </c>
      <c r="P8" s="49">
        <f>SUM(L8:O8)</f>
        <v>7.2994065820084932</v>
      </c>
      <c r="Q8" s="50" t="str">
        <f>IF(FluidmilkPccLb!Q8="*","*",FluidmilkPccLb!Q8/8.59)</f>
        <v>*</v>
      </c>
      <c r="R8" s="50" t="str">
        <f>IF(FluidmilkPccLb!R8="NA","NA",FluidmilkPccLb!R8/8.6)</f>
        <v>NA</v>
      </c>
      <c r="S8" s="54" t="s">
        <v>7</v>
      </c>
      <c r="T8" s="49">
        <f>G8+P8-C8-O8</f>
        <v>14.992295203732146</v>
      </c>
      <c r="U8" s="49">
        <f>G8+P8</f>
        <v>34.145492620039164</v>
      </c>
    </row>
    <row r="9" spans="1:30" ht="12" customHeight="1" x14ac:dyDescent="0.2">
      <c r="A9" s="45">
        <v>1910</v>
      </c>
      <c r="B9" s="65">
        <v>92.406999999999996</v>
      </c>
      <c r="C9" s="49">
        <f>IF(FluidmilkPccLb!C9="*","*",FluidmilkPccLb!C9/8.6)</f>
        <v>12.169369027464699</v>
      </c>
      <c r="D9" s="49">
        <f>IF(FluidmilkPccLb!D9="*","*",FluidmilkPccLb!D9/8.6)</f>
        <v>12.860195580673064</v>
      </c>
      <c r="E9" s="49">
        <f t="shared" ref="E9:E72" si="0">C9+D9</f>
        <v>25.029564608137761</v>
      </c>
      <c r="F9" s="49">
        <f>IF(FluidmilkPccLb!F9="*","*",FluidmilkPccLb!F9/8.6)</f>
        <v>0.14848366717411171</v>
      </c>
      <c r="G9" s="49">
        <f t="shared" ref="G9:G72" si="1">E9+F9</f>
        <v>25.178048275311873</v>
      </c>
      <c r="H9" s="50" t="s">
        <v>7</v>
      </c>
      <c r="I9" s="50" t="s">
        <v>7</v>
      </c>
      <c r="J9" s="50" t="s">
        <v>7</v>
      </c>
      <c r="K9" s="49">
        <f>IF(FluidmilkPccLb!K9="*","*",FluidmilkPccLb!K9/8.66)</f>
        <v>9.871981394888979E-2</v>
      </c>
      <c r="L9" s="49">
        <f t="shared" ref="L9:L48" si="2">K9</f>
        <v>9.871981394888979E-2</v>
      </c>
      <c r="M9" s="49">
        <f>IF(FluidmilkPccLb!M9="*","*",FluidmilkPccLb!M9/8.66)</f>
        <v>0.26866784808875066</v>
      </c>
      <c r="N9" s="49">
        <f>IF(FluidmilkPccLb!N9="*","*",FluidmilkPccLb!N9/8.65)</f>
        <v>0.13886794227922702</v>
      </c>
      <c r="O9" s="49">
        <f>IF(FluidmilkPccLb!O9="*","*",FluidmilkPccLb!O9/8.66)</f>
        <v>6.5467481680789064</v>
      </c>
      <c r="P9" s="49">
        <f t="shared" ref="P9:P64" si="3">SUM(L9:O9)</f>
        <v>7.0530037723957735</v>
      </c>
      <c r="Q9" s="50" t="str">
        <f>IF(FluidmilkPccLb!Q9="*","*",FluidmilkPccLb!Q9/8.59)</f>
        <v>*</v>
      </c>
      <c r="R9" s="50" t="str">
        <f>IF(FluidmilkPccLb!R9="NA","NA",FluidmilkPccLb!R9/8.6)</f>
        <v>NA</v>
      </c>
      <c r="S9" s="54" t="s">
        <v>7</v>
      </c>
      <c r="T9" s="49">
        <f t="shared" ref="T9:T52" si="4">G9+P9-C9-O9</f>
        <v>13.514934852164046</v>
      </c>
      <c r="U9" s="49">
        <f t="shared" ref="U9:U52" si="5">G9+P9</f>
        <v>32.231052047707649</v>
      </c>
    </row>
    <row r="10" spans="1:30" ht="12" customHeight="1" x14ac:dyDescent="0.2">
      <c r="A10" s="47">
        <v>1911</v>
      </c>
      <c r="B10" s="66">
        <v>93.863</v>
      </c>
      <c r="C10" s="51">
        <f>IF(FluidmilkPccLb!C10="*","*",FluidmilkPccLb!C10/8.6)</f>
        <v>12.011568567647704</v>
      </c>
      <c r="D10" s="51">
        <f>IF(FluidmilkPccLb!D10="*","*",FluidmilkPccLb!D10/8.6)</f>
        <v>12.218450988315727</v>
      </c>
      <c r="E10" s="51">
        <f t="shared" si="0"/>
        <v>24.23001955596343</v>
      </c>
      <c r="F10" s="51">
        <f>IF(FluidmilkPccLb!F10="*","*",FluidmilkPccLb!F10/8.6)</f>
        <v>0.14618039304686767</v>
      </c>
      <c r="G10" s="51">
        <f t="shared" si="1"/>
        <v>24.376199949010299</v>
      </c>
      <c r="H10" s="52" t="s">
        <v>7</v>
      </c>
      <c r="I10" s="52" t="s">
        <v>7</v>
      </c>
      <c r="J10" s="52" t="s">
        <v>7</v>
      </c>
      <c r="K10" s="51">
        <f>IF(FluidmilkPccLb!K10="*","*",FluidmilkPccLb!K10/8.66)</f>
        <v>9.8418709061969076E-2</v>
      </c>
      <c r="L10" s="51">
        <f t="shared" si="2"/>
        <v>9.8418709061969076E-2</v>
      </c>
      <c r="M10" s="51">
        <f>IF(FluidmilkPccLb!M10="*","*",FluidmilkPccLb!M10/8.66)</f>
        <v>0.24973747424474649</v>
      </c>
      <c r="N10" s="51">
        <f>IF(FluidmilkPccLb!N10="*","*",FluidmilkPccLb!N10/8.65)</f>
        <v>0.12809223429128874</v>
      </c>
      <c r="O10" s="51">
        <f>IF(FluidmilkPccLb!O10="*","*",FluidmilkPccLb!O10/8.66)</f>
        <v>6.4082881937974614</v>
      </c>
      <c r="P10" s="51">
        <f t="shared" si="3"/>
        <v>6.8845366113954656</v>
      </c>
      <c r="Q10" s="52" t="str">
        <f>IF(FluidmilkPccLb!Q10="*","*",FluidmilkPccLb!Q10/8.59)</f>
        <v>*</v>
      </c>
      <c r="R10" s="52" t="str">
        <f>IF(FluidmilkPccLb!R10="NA","NA",FluidmilkPccLb!R10/8.6)</f>
        <v>NA</v>
      </c>
      <c r="S10" s="60" t="s">
        <v>7</v>
      </c>
      <c r="T10" s="80">
        <f t="shared" si="4"/>
        <v>12.8408797989606</v>
      </c>
      <c r="U10" s="80">
        <f t="shared" si="5"/>
        <v>31.260736560405764</v>
      </c>
    </row>
    <row r="11" spans="1:30" ht="12" customHeight="1" x14ac:dyDescent="0.2">
      <c r="A11" s="47">
        <v>1912</v>
      </c>
      <c r="B11" s="66">
        <v>95.334999999999994</v>
      </c>
      <c r="C11" s="51">
        <f>IF(FluidmilkPccLb!C11="*","*",FluidmilkPccLb!C11/8.6)</f>
        <v>11.850500255524889</v>
      </c>
      <c r="D11" s="51">
        <f>IF(FluidmilkPccLb!D11="*","*",FluidmilkPccLb!D11/8.6)</f>
        <v>15.525423811504355</v>
      </c>
      <c r="E11" s="51">
        <f t="shared" si="0"/>
        <v>27.375924067029246</v>
      </c>
      <c r="F11" s="51">
        <f>IF(FluidmilkPccLb!F11="*","*",FluidmilkPccLb!F11/8.6)</f>
        <v>0.18661244741614944</v>
      </c>
      <c r="G11" s="51">
        <f t="shared" si="1"/>
        <v>27.562536514445394</v>
      </c>
      <c r="H11" s="52" t="s">
        <v>7</v>
      </c>
      <c r="I11" s="52" t="s">
        <v>7</v>
      </c>
      <c r="J11" s="52" t="s">
        <v>7</v>
      </c>
      <c r="K11" s="51">
        <f>IF(FluidmilkPccLb!K11="*","*",FluidmilkPccLb!K11/8.66)</f>
        <v>0.1259688244116923</v>
      </c>
      <c r="L11" s="51">
        <f t="shared" si="2"/>
        <v>0.1259688244116923</v>
      </c>
      <c r="M11" s="51">
        <f>IF(FluidmilkPccLb!M11="*","*",FluidmilkPccLb!M11/8.66)</f>
        <v>0.31613329972549697</v>
      </c>
      <c r="N11" s="51">
        <f>IF(FluidmilkPccLb!N11="*","*",FluidmilkPccLb!N11/8.65)</f>
        <v>0.1624936222769055</v>
      </c>
      <c r="O11" s="51">
        <f>IF(FluidmilkPccLb!O11="*","*",FluidmilkPccLb!O11/8.66)</f>
        <v>6.2705827305704904</v>
      </c>
      <c r="P11" s="51">
        <f t="shared" si="3"/>
        <v>6.8751784769845852</v>
      </c>
      <c r="Q11" s="52" t="str">
        <f>IF(FluidmilkPccLb!Q11="*","*",FluidmilkPccLb!Q11/8.59)</f>
        <v>*</v>
      </c>
      <c r="R11" s="52" t="str">
        <f>IF(FluidmilkPccLb!R11="NA","NA",FluidmilkPccLb!R11/8.6)</f>
        <v>NA</v>
      </c>
      <c r="S11" s="60" t="s">
        <v>7</v>
      </c>
      <c r="T11" s="80">
        <f t="shared" si="4"/>
        <v>16.316632005334597</v>
      </c>
      <c r="U11" s="80">
        <f t="shared" si="5"/>
        <v>34.437714991429978</v>
      </c>
    </row>
    <row r="12" spans="1:30" ht="12" customHeight="1" x14ac:dyDescent="0.2">
      <c r="A12" s="47">
        <v>1913</v>
      </c>
      <c r="B12" s="66">
        <v>97.224999999999994</v>
      </c>
      <c r="C12" s="51">
        <f>IF(FluidmilkPccLb!C12="*","*",FluidmilkPccLb!C12/8.6)</f>
        <v>11.63926877836713</v>
      </c>
      <c r="D12" s="51">
        <f>IF(FluidmilkPccLb!D12="*","*",FluidmilkPccLb!D12/8.6)</f>
        <v>14.620844720051188</v>
      </c>
      <c r="E12" s="51">
        <f t="shared" si="0"/>
        <v>26.26011349841832</v>
      </c>
      <c r="F12" s="51">
        <f>IF(FluidmilkPccLb!F12="*","*",FluidmilkPccLb!F12/8.6)</f>
        <v>0.17580893037607564</v>
      </c>
      <c r="G12" s="51">
        <f t="shared" si="1"/>
        <v>26.435922428794395</v>
      </c>
      <c r="H12" s="52" t="s">
        <v>7</v>
      </c>
      <c r="I12" s="52" t="s">
        <v>7</v>
      </c>
      <c r="J12" s="52" t="s">
        <v>7</v>
      </c>
      <c r="K12" s="51">
        <f>IF(FluidmilkPccLb!K12="*","*",FluidmilkPccLb!K12/8.66)</f>
        <v>0.11876928887482133</v>
      </c>
      <c r="L12" s="51">
        <f t="shared" si="2"/>
        <v>0.11876928887482133</v>
      </c>
      <c r="M12" s="51">
        <f>IF(FluidmilkPccLb!M12="*","*",FluidmilkPccLb!M12/8.66)</f>
        <v>0.2969232221870533</v>
      </c>
      <c r="N12" s="51">
        <f>IF(FluidmilkPccLb!N12="*","*",FluidmilkPccLb!N12/8.65)</f>
        <v>0.15338950679030972</v>
      </c>
      <c r="O12" s="51">
        <f>IF(FluidmilkPccLb!O12="*","*",FluidmilkPccLb!O12/8.66)</f>
        <v>6.1071168339433131</v>
      </c>
      <c r="P12" s="51">
        <f t="shared" si="3"/>
        <v>6.6761988517954975</v>
      </c>
      <c r="Q12" s="52" t="str">
        <f>IF(FluidmilkPccLb!Q12="*","*",FluidmilkPccLb!Q12/8.59)</f>
        <v>*</v>
      </c>
      <c r="R12" s="52" t="str">
        <f>IF(FluidmilkPccLb!R12="NA","NA",FluidmilkPccLb!R12/8.6)</f>
        <v>NA</v>
      </c>
      <c r="S12" s="60" t="s">
        <v>7</v>
      </c>
      <c r="T12" s="80">
        <f t="shared" si="4"/>
        <v>15.365735668279445</v>
      </c>
      <c r="U12" s="80">
        <f t="shared" si="5"/>
        <v>33.112121280589889</v>
      </c>
    </row>
    <row r="13" spans="1:30" ht="12" customHeight="1" x14ac:dyDescent="0.2">
      <c r="A13" s="47">
        <v>1914</v>
      </c>
      <c r="B13" s="66">
        <v>99.111000000000004</v>
      </c>
      <c r="C13" s="51">
        <f>IF(FluidmilkPccLb!C13="*","*",FluidmilkPccLb!C13/8.6)</f>
        <v>11.673545259214885</v>
      </c>
      <c r="D13" s="51">
        <f>IF(FluidmilkPccLb!D13="*","*",FluidmilkPccLb!D13/8.6)</f>
        <v>12.866710638975844</v>
      </c>
      <c r="E13" s="51">
        <f t="shared" si="0"/>
        <v>24.540255898190729</v>
      </c>
      <c r="F13" s="51">
        <f>IF(FluidmilkPccLb!F13="*","*",FluidmilkPccLb!F13/8.6)</f>
        <v>0.1548651230368206</v>
      </c>
      <c r="G13" s="51">
        <f t="shared" si="1"/>
        <v>24.69512102122755</v>
      </c>
      <c r="H13" s="52" t="s">
        <v>7</v>
      </c>
      <c r="I13" s="52" t="s">
        <v>7</v>
      </c>
      <c r="J13" s="52" t="s">
        <v>7</v>
      </c>
      <c r="K13" s="51">
        <f>IF(FluidmilkPccLb!K13="*","*",FluidmilkPccLb!K13/8.66)</f>
        <v>0.10485828717063748</v>
      </c>
      <c r="L13" s="51">
        <f t="shared" si="2"/>
        <v>0.10485828717063748</v>
      </c>
      <c r="M13" s="51">
        <f>IF(FluidmilkPccLb!M13="*","*",FluidmilkPccLb!M13/8.66)</f>
        <v>0.26098062584691994</v>
      </c>
      <c r="N13" s="51">
        <f>IF(FluidmilkPccLb!N13="*","*",FluidmilkPccLb!N13/8.65)</f>
        <v>0.13414048579735116</v>
      </c>
      <c r="O13" s="51">
        <f>IF(FluidmilkPccLb!O13="*","*",FluidmilkPccLb!O13/8.66)</f>
        <v>5.9291535934597128</v>
      </c>
      <c r="P13" s="51">
        <f t="shared" si="3"/>
        <v>6.4291329922746216</v>
      </c>
      <c r="Q13" s="52" t="str">
        <f>IF(FluidmilkPccLb!Q13="*","*",FluidmilkPccLb!Q13/8.59)</f>
        <v>*</v>
      </c>
      <c r="R13" s="52" t="str">
        <f>IF(FluidmilkPccLb!R13="NA","NA",FluidmilkPccLb!R13/8.6)</f>
        <v>NA</v>
      </c>
      <c r="S13" s="60" t="s">
        <v>7</v>
      </c>
      <c r="T13" s="80">
        <f t="shared" si="4"/>
        <v>13.521555160827571</v>
      </c>
      <c r="U13" s="80">
        <f t="shared" si="5"/>
        <v>31.124254013502171</v>
      </c>
    </row>
    <row r="14" spans="1:30" ht="12" customHeight="1" x14ac:dyDescent="0.2">
      <c r="A14" s="47">
        <v>1915</v>
      </c>
      <c r="B14" s="66">
        <v>100.54600000000001</v>
      </c>
      <c r="C14" s="51">
        <f>IF(FluidmilkPccLb!C14="*","*",FluidmilkPccLb!C14/8.6)</f>
        <v>11.207412180656407</v>
      </c>
      <c r="D14" s="51">
        <f>IF(FluidmilkPccLb!D14="*","*",FluidmilkPccLb!D14/8.6)</f>
        <v>11.434081542683922</v>
      </c>
      <c r="E14" s="51">
        <f t="shared" si="0"/>
        <v>22.641493723340329</v>
      </c>
      <c r="F14" s="51">
        <f>IF(FluidmilkPccLb!F14="*","*",FluidmilkPccLb!F14/8.6)</f>
        <v>0.1376206840881346</v>
      </c>
      <c r="G14" s="51">
        <f t="shared" si="1"/>
        <v>22.779114407428462</v>
      </c>
      <c r="H14" s="52" t="s">
        <v>7</v>
      </c>
      <c r="I14" s="52" t="s">
        <v>7</v>
      </c>
      <c r="J14" s="52" t="s">
        <v>7</v>
      </c>
      <c r="K14" s="51">
        <f>IF(FluidmilkPccLb!K14="*","*",FluidmilkPccLb!K14/8.66)</f>
        <v>9.3025567698288819E-2</v>
      </c>
      <c r="L14" s="51">
        <f t="shared" si="2"/>
        <v>9.3025567698288819E-2</v>
      </c>
      <c r="M14" s="51">
        <f>IF(FluidmilkPccLb!M14="*","*",FluidmilkPccLb!M14/8.66)</f>
        <v>0.23198968734634987</v>
      </c>
      <c r="N14" s="51">
        <f>IF(FluidmilkPccLb!N14="*","*",FluidmilkPccLb!N14/8.65)</f>
        <v>0.11957831626601989</v>
      </c>
      <c r="O14" s="51">
        <f>IF(FluidmilkPccLb!O14="*","*",FluidmilkPccLb!O14/8.66)</f>
        <v>5.80318757505498</v>
      </c>
      <c r="P14" s="51">
        <f t="shared" si="3"/>
        <v>6.2477811463656385</v>
      </c>
      <c r="Q14" s="52" t="str">
        <f>IF(FluidmilkPccLb!Q14="*","*",FluidmilkPccLb!Q14/8.59)</f>
        <v>*</v>
      </c>
      <c r="R14" s="52" t="str">
        <f>IF(FluidmilkPccLb!R14="NA","NA",FluidmilkPccLb!R14/8.6)</f>
        <v>NA</v>
      </c>
      <c r="S14" s="60" t="s">
        <v>7</v>
      </c>
      <c r="T14" s="80">
        <f t="shared" si="4"/>
        <v>12.016295798082712</v>
      </c>
      <c r="U14" s="80">
        <f t="shared" si="5"/>
        <v>29.026895553794102</v>
      </c>
    </row>
    <row r="15" spans="1:30" ht="12" customHeight="1" x14ac:dyDescent="0.2">
      <c r="A15" s="45">
        <v>1916</v>
      </c>
      <c r="B15" s="65">
        <v>101.961</v>
      </c>
      <c r="C15" s="49">
        <f>IF(FluidmilkPccLb!C15="*","*",FluidmilkPccLb!C15/8.6)</f>
        <v>10.962924036390566</v>
      </c>
      <c r="D15" s="49">
        <f>IF(FluidmilkPccLb!D15="*","*",FluidmilkPccLb!D15/8.6)</f>
        <v>10.787298289838592</v>
      </c>
      <c r="E15" s="49">
        <f t="shared" si="0"/>
        <v>21.750222326229157</v>
      </c>
      <c r="F15" s="49">
        <f>IF(FluidmilkPccLb!F15="*","*",FluidmilkPccLb!F15/8.6)</f>
        <v>0.13457037722813764</v>
      </c>
      <c r="G15" s="49">
        <f t="shared" si="1"/>
        <v>21.884792703457293</v>
      </c>
      <c r="H15" s="50" t="s">
        <v>7</v>
      </c>
      <c r="I15" s="50" t="s">
        <v>7</v>
      </c>
      <c r="J15" s="50" t="s">
        <v>7</v>
      </c>
      <c r="K15" s="49">
        <f>IF(FluidmilkPccLb!K15="*","*",FluidmilkPccLb!K15/8.66)</f>
        <v>9.1734572334443057E-2</v>
      </c>
      <c r="L15" s="49">
        <f t="shared" si="2"/>
        <v>9.1734572334443057E-2</v>
      </c>
      <c r="M15" s="49">
        <f>IF(FluidmilkPccLb!M15="*","*",FluidmilkPccLb!M15/8.66)</f>
        <v>0.21291480986265793</v>
      </c>
      <c r="N15" s="49">
        <f>IF(FluidmilkPccLb!N15="*","*",FluidmilkPccLb!N15/8.65)</f>
        <v>0.11224965138829858</v>
      </c>
      <c r="O15" s="49">
        <f>IF(FluidmilkPccLb!O15="*","*",FluidmilkPccLb!O15/8.66)</f>
        <v>5.6558327683729459</v>
      </c>
      <c r="P15" s="49">
        <f t="shared" si="3"/>
        <v>6.0727318019583452</v>
      </c>
      <c r="Q15" s="50" t="str">
        <f>IF(FluidmilkPccLb!Q15="*","*",FluidmilkPccLb!Q15/8.59)</f>
        <v>*</v>
      </c>
      <c r="R15" s="50" t="str">
        <f>IF(FluidmilkPccLb!R15="NA","NA",FluidmilkPccLb!R15/8.6)</f>
        <v>NA</v>
      </c>
      <c r="S15" s="54" t="s">
        <v>7</v>
      </c>
      <c r="T15" s="49">
        <f t="shared" si="4"/>
        <v>11.338767700652127</v>
      </c>
      <c r="U15" s="49">
        <f t="shared" si="5"/>
        <v>27.957524505415638</v>
      </c>
    </row>
    <row r="16" spans="1:30" ht="12" customHeight="1" x14ac:dyDescent="0.2">
      <c r="A16" s="45">
        <v>1917</v>
      </c>
      <c r="B16" s="65">
        <v>103.268</v>
      </c>
      <c r="C16" s="49">
        <f>IF(FluidmilkPccLb!C16="*","*",FluidmilkPccLb!C16/8.6)</f>
        <v>10.712699672381008</v>
      </c>
      <c r="D16" s="49">
        <f>IF(FluidmilkPccLb!D16="*","*",FluidmilkPccLb!D16/8.6)</f>
        <v>12.817181035391318</v>
      </c>
      <c r="E16" s="49">
        <f t="shared" si="0"/>
        <v>23.529880707772328</v>
      </c>
      <c r="F16" s="49">
        <f>IF(FluidmilkPccLb!F16="*","*",FluidmilkPccLb!F16/8.6)</f>
        <v>0.1598910398862837</v>
      </c>
      <c r="G16" s="49">
        <f t="shared" si="1"/>
        <v>23.689771747658611</v>
      </c>
      <c r="H16" s="50" t="s">
        <v>7</v>
      </c>
      <c r="I16" s="50" t="s">
        <v>7</v>
      </c>
      <c r="J16" s="50" t="s">
        <v>7</v>
      </c>
      <c r="K16" s="49">
        <f>IF(FluidmilkPccLb!K16="*","*",FluidmilkPccLb!K16/8.66)</f>
        <v>0.1095828061803987</v>
      </c>
      <c r="L16" s="49">
        <f t="shared" si="2"/>
        <v>0.1095828061803987</v>
      </c>
      <c r="M16" s="49">
        <f>IF(FluidmilkPccLb!M16="*","*",FluidmilkPccLb!M16/8.66)</f>
        <v>0.25271136935479699</v>
      </c>
      <c r="N16" s="49">
        <f>IF(FluidmilkPccLb!N16="*","*",FluidmilkPccLb!N16/8.65)</f>
        <v>0.12986021443503754</v>
      </c>
      <c r="O16" s="49">
        <f>IF(FluidmilkPccLb!O16="*","*",FluidmilkPccLb!O16/8.66)</f>
        <v>5.5462318230079344</v>
      </c>
      <c r="P16" s="49">
        <f t="shared" si="3"/>
        <v>6.0383862129781676</v>
      </c>
      <c r="Q16" s="50" t="str">
        <f>IF(FluidmilkPccLb!Q16="*","*",FluidmilkPccLb!Q16/8.59)</f>
        <v>*</v>
      </c>
      <c r="R16" s="50" t="str">
        <f>IF(FluidmilkPccLb!R16="NA","NA",FluidmilkPccLb!R16/8.6)</f>
        <v>NA</v>
      </c>
      <c r="S16" s="54" t="s">
        <v>7</v>
      </c>
      <c r="T16" s="49">
        <f t="shared" si="4"/>
        <v>13.469226465247838</v>
      </c>
      <c r="U16" s="49">
        <f t="shared" si="5"/>
        <v>29.728157960636779</v>
      </c>
    </row>
    <row r="17" spans="1:21" ht="12" customHeight="1" x14ac:dyDescent="0.2">
      <c r="A17" s="45">
        <v>1918</v>
      </c>
      <c r="B17" s="65">
        <v>103.208</v>
      </c>
      <c r="C17" s="49">
        <f>IF(FluidmilkPccLb!C17="*","*",FluidmilkPccLb!C17/8.6)</f>
        <v>10.555563567273495</v>
      </c>
      <c r="D17" s="49">
        <f>IF(FluidmilkPccLb!D17="*","*",FluidmilkPccLb!D17/8.6)</f>
        <v>17.110400672022902</v>
      </c>
      <c r="E17" s="49">
        <f t="shared" si="0"/>
        <v>27.665964239296397</v>
      </c>
      <c r="F17" s="49">
        <f>IF(FluidmilkPccLb!F17="*","*",FluidmilkPccLb!F17/8.6)</f>
        <v>0.21406308867349388</v>
      </c>
      <c r="G17" s="49">
        <f t="shared" si="1"/>
        <v>27.880027327969891</v>
      </c>
      <c r="H17" s="50" t="s">
        <v>7</v>
      </c>
      <c r="I17" s="50" t="s">
        <v>7</v>
      </c>
      <c r="J17" s="50" t="s">
        <v>7</v>
      </c>
      <c r="K17" s="49">
        <f>IF(FluidmilkPccLb!K17="*","*",FluidmilkPccLb!K17/8.66)</f>
        <v>0.14656829688802611</v>
      </c>
      <c r="L17" s="49">
        <f t="shared" si="2"/>
        <v>0.14656829688802611</v>
      </c>
      <c r="M17" s="49">
        <f>IF(FluidmilkPccLb!M17="*","*",FluidmilkPccLb!M17/8.66)</f>
        <v>0.33677143025416689</v>
      </c>
      <c r="N17" s="49">
        <f>IF(FluidmilkPccLb!N17="*","*",FluidmilkPccLb!N17/8.65)</f>
        <v>0.1736209900832171</v>
      </c>
      <c r="O17" s="49">
        <f>IF(FluidmilkPccLb!O17="*","*",FluidmilkPccLb!O17/8.66)</f>
        <v>5.4968705542814682</v>
      </c>
      <c r="P17" s="49">
        <f t="shared" si="3"/>
        <v>6.1538312715068786</v>
      </c>
      <c r="Q17" s="50" t="str">
        <f>IF(FluidmilkPccLb!Q17="*","*",FluidmilkPccLb!Q17/8.59)</f>
        <v>*</v>
      </c>
      <c r="R17" s="50" t="str">
        <f>IF(FluidmilkPccLb!R17="NA","NA",FluidmilkPccLb!R17/8.6)</f>
        <v>NA</v>
      </c>
      <c r="S17" s="54" t="s">
        <v>7</v>
      </c>
      <c r="T17" s="49">
        <f t="shared" si="4"/>
        <v>17.981424477921809</v>
      </c>
      <c r="U17" s="49">
        <f t="shared" si="5"/>
        <v>34.033858599476773</v>
      </c>
    </row>
    <row r="18" spans="1:21" ht="12" customHeight="1" x14ac:dyDescent="0.2">
      <c r="A18" s="45">
        <v>1919</v>
      </c>
      <c r="B18" s="65">
        <v>104.514</v>
      </c>
      <c r="C18" s="49">
        <f>IF(FluidmilkPccLb!C18="*","*",FluidmilkPccLb!C18/8.6)</f>
        <v>10.21561148367349</v>
      </c>
      <c r="D18" s="49">
        <f>IF(FluidmilkPccLb!D18="*","*",FluidmilkPccLb!D18/8.6)</f>
        <v>14.091802989785281</v>
      </c>
      <c r="E18" s="49">
        <f t="shared" si="0"/>
        <v>24.30741447345877</v>
      </c>
      <c r="F18" s="49">
        <f>IF(FluidmilkPccLb!F18="*","*",FluidmilkPccLb!F18/8.6)</f>
        <v>0.17578595234376079</v>
      </c>
      <c r="G18" s="49">
        <f t="shared" si="1"/>
        <v>24.483200425802533</v>
      </c>
      <c r="H18" s="50" t="s">
        <v>7</v>
      </c>
      <c r="I18" s="50" t="s">
        <v>7</v>
      </c>
      <c r="J18" s="50" t="s">
        <v>7</v>
      </c>
      <c r="K18" s="49">
        <f>IF(FluidmilkPccLb!K18="*","*",FluidmilkPccLb!K18/8.66)</f>
        <v>0.12042984749250253</v>
      </c>
      <c r="L18" s="49">
        <f t="shared" si="2"/>
        <v>0.12042984749250253</v>
      </c>
      <c r="M18" s="49">
        <f>IF(FluidmilkPccLb!M18="*","*",FluidmilkPccLb!M18/8.66)</f>
        <v>0.27842496851477644</v>
      </c>
      <c r="N18" s="49">
        <f>IF(FluidmilkPccLb!N18="*","*",FluidmilkPccLb!N18/8.65)</f>
        <v>0.14379797667397712</v>
      </c>
      <c r="O18" s="49">
        <f>IF(FluidmilkPccLb!O18="*","*",FluidmilkPccLb!O18/8.66)</f>
        <v>5.3983507784253879</v>
      </c>
      <c r="P18" s="49">
        <f t="shared" si="3"/>
        <v>5.941003571106644</v>
      </c>
      <c r="Q18" s="50" t="str">
        <f>IF(FluidmilkPccLb!Q18="*","*",FluidmilkPccLb!Q18/8.59)</f>
        <v>*</v>
      </c>
      <c r="R18" s="50" t="str">
        <f>IF(FluidmilkPccLb!R18="NA","NA",FluidmilkPccLb!R18/8.6)</f>
        <v>NA</v>
      </c>
      <c r="S18" s="54" t="s">
        <v>7</v>
      </c>
      <c r="T18" s="49">
        <f t="shared" si="4"/>
        <v>14.810241734810297</v>
      </c>
      <c r="U18" s="49">
        <f t="shared" si="5"/>
        <v>30.424203996909178</v>
      </c>
    </row>
    <row r="19" spans="1:21" ht="12" customHeight="1" x14ac:dyDescent="0.2">
      <c r="A19" s="45">
        <v>1920</v>
      </c>
      <c r="B19" s="65">
        <v>106.461</v>
      </c>
      <c r="C19" s="49">
        <f>IF(FluidmilkPccLb!C19="*","*",FluidmilkPccLb!C19/8.6)</f>
        <v>10.696132200829959</v>
      </c>
      <c r="D19" s="49">
        <f>IF(FluidmilkPccLb!D19="*","*",FluidmilkPccLb!D19/8.6)</f>
        <v>17.211237743355305</v>
      </c>
      <c r="E19" s="49">
        <f t="shared" si="0"/>
        <v>27.907369944185263</v>
      </c>
      <c r="F19" s="49">
        <f>IF(FluidmilkPccLb!F19="*","*",FluidmilkPccLb!F19/8.6)</f>
        <v>0.21516777734744222</v>
      </c>
      <c r="G19" s="49">
        <f t="shared" si="1"/>
        <v>28.122537721532705</v>
      </c>
      <c r="H19" s="50" t="s">
        <v>7</v>
      </c>
      <c r="I19" s="50" t="s">
        <v>7</v>
      </c>
      <c r="J19" s="50" t="s">
        <v>7</v>
      </c>
      <c r="K19" s="49">
        <f>IF(FluidmilkPccLb!K19="*","*",FluidmilkPccLb!K19/8.66)</f>
        <v>0.1475130610342015</v>
      </c>
      <c r="L19" s="49">
        <f t="shared" si="2"/>
        <v>0.1475130610342015</v>
      </c>
      <c r="M19" s="49">
        <f>IF(FluidmilkPccLb!M19="*","*",FluidmilkPccLb!M19/8.66)</f>
        <v>0.33949697135077256</v>
      </c>
      <c r="N19" s="49">
        <f>IF(FluidmilkPccLb!N19="*","*",FluidmilkPccLb!N19/8.65)</f>
        <v>0.17483131628489099</v>
      </c>
      <c r="O19" s="49">
        <f>IF(FluidmilkPccLb!O19="*","*",FluidmilkPccLb!O19/8.66)</f>
        <v>5.2584067639250653</v>
      </c>
      <c r="P19" s="49">
        <f t="shared" si="3"/>
        <v>5.9202481125949307</v>
      </c>
      <c r="Q19" s="50" t="str">
        <f>IF(FluidmilkPccLb!Q19="*","*",FluidmilkPccLb!Q19/8.59)</f>
        <v>*</v>
      </c>
      <c r="R19" s="50" t="str">
        <f>IF(FluidmilkPccLb!R19="NA","NA",FluidmilkPccLb!R19/8.6)</f>
        <v>NA</v>
      </c>
      <c r="S19" s="54" t="s">
        <v>7</v>
      </c>
      <c r="T19" s="49">
        <f t="shared" si="4"/>
        <v>18.088246869372611</v>
      </c>
      <c r="U19" s="49">
        <f t="shared" si="5"/>
        <v>34.042785834127635</v>
      </c>
    </row>
    <row r="20" spans="1:21" ht="12" customHeight="1" x14ac:dyDescent="0.2">
      <c r="A20" s="47">
        <v>1921</v>
      </c>
      <c r="B20" s="66">
        <v>108.538</v>
      </c>
      <c r="C20" s="51">
        <f>IF(FluidmilkPccLb!C20="*","*",FluidmilkPccLb!C20/8.6)</f>
        <v>11.060320959286793</v>
      </c>
      <c r="D20" s="51">
        <f>IF(FluidmilkPccLb!D20="*","*",FluidmilkPccLb!D20/8.6)</f>
        <v>16.199449169447458</v>
      </c>
      <c r="E20" s="51">
        <f t="shared" si="0"/>
        <v>27.259770128734253</v>
      </c>
      <c r="F20" s="51">
        <f>IF(FluidmilkPccLb!F20="*","*",FluidmilkPccLb!F20/8.6)</f>
        <v>0.21105029339204748</v>
      </c>
      <c r="G20" s="51">
        <f t="shared" si="1"/>
        <v>27.470820422126302</v>
      </c>
      <c r="H20" s="52" t="s">
        <v>7</v>
      </c>
      <c r="I20" s="52" t="s">
        <v>7</v>
      </c>
      <c r="J20" s="52" t="s">
        <v>7</v>
      </c>
      <c r="K20" s="51">
        <f>IF(FluidmilkPccLb!K20="*","*",FluidmilkPccLb!K20/8.66)</f>
        <v>0.14681802569587807</v>
      </c>
      <c r="L20" s="51">
        <f t="shared" si="2"/>
        <v>0.14681802569587807</v>
      </c>
      <c r="M20" s="51">
        <f>IF(FluidmilkPccLb!M20="*","*",FluidmilkPccLb!M20/8.66)</f>
        <v>0.30321114002409605</v>
      </c>
      <c r="N20" s="51">
        <f>IF(FluidmilkPccLb!N20="*","*",FluidmilkPccLb!N20/8.65)</f>
        <v>0.16402981636009956</v>
      </c>
      <c r="O20" s="51">
        <f>IF(FluidmilkPccLb!O20="*","*",FluidmilkPccLb!O20/8.66)</f>
        <v>5.1524615829357794</v>
      </c>
      <c r="P20" s="51">
        <f t="shared" si="3"/>
        <v>5.7665205650158526</v>
      </c>
      <c r="Q20" s="52" t="str">
        <f>IF(FluidmilkPccLb!Q20="*","*",FluidmilkPccLb!Q20/8.59)</f>
        <v>*</v>
      </c>
      <c r="R20" s="52" t="str">
        <f>IF(FluidmilkPccLb!R20="NA","NA",FluidmilkPccLb!R20/8.6)</f>
        <v>NA</v>
      </c>
      <c r="S20" s="60" t="s">
        <v>7</v>
      </c>
      <c r="T20" s="80">
        <f t="shared" si="4"/>
        <v>17.024558444919585</v>
      </c>
      <c r="U20" s="80">
        <f t="shared" si="5"/>
        <v>33.237340987142154</v>
      </c>
    </row>
    <row r="21" spans="1:21" ht="12" customHeight="1" x14ac:dyDescent="0.2">
      <c r="A21" s="47">
        <v>1922</v>
      </c>
      <c r="B21" s="66">
        <v>110.04900000000001</v>
      </c>
      <c r="C21" s="51">
        <f>IF(FluidmilkPccLb!C21="*","*",FluidmilkPccLb!C21/8.6)</f>
        <v>11.438879129318082</v>
      </c>
      <c r="D21" s="51">
        <f>IF(FluidmilkPccLb!D21="*","*",FluidmilkPccLb!D21/8.6)</f>
        <v>16.079518066687839</v>
      </c>
      <c r="E21" s="51">
        <f t="shared" si="0"/>
        <v>27.518397196005921</v>
      </c>
      <c r="F21" s="51">
        <f>IF(FluidmilkPccLb!F21="*","*",FluidmilkPccLb!F21/8.6)</f>
        <v>0.20920913242240718</v>
      </c>
      <c r="G21" s="51">
        <f t="shared" si="1"/>
        <v>27.72760632842833</v>
      </c>
      <c r="H21" s="52" t="s">
        <v>7</v>
      </c>
      <c r="I21" s="52" t="s">
        <v>7</v>
      </c>
      <c r="J21" s="52" t="s">
        <v>7</v>
      </c>
      <c r="K21" s="51">
        <f>IF(FluidmilkPccLb!K21="*","*",FluidmilkPccLb!K21/8.66)</f>
        <v>0.14585146901914381</v>
      </c>
      <c r="L21" s="51">
        <f t="shared" si="2"/>
        <v>0.14585146901914381</v>
      </c>
      <c r="M21" s="51">
        <f>IF(FluidmilkPccLb!M21="*","*",FluidmilkPccLb!M21/8.66)</f>
        <v>0.30114655833449122</v>
      </c>
      <c r="N21" s="51">
        <f>IF(FluidmilkPccLb!N21="*","*",FluidmilkPccLb!N21/8.65)</f>
        <v>0.1628281505920878</v>
      </c>
      <c r="O21" s="51">
        <f>IF(FluidmilkPccLb!O21="*","*",FluidmilkPccLb!O21/8.66)</f>
        <v>5.1173929093983057</v>
      </c>
      <c r="P21" s="51">
        <f t="shared" si="3"/>
        <v>5.7272190873440287</v>
      </c>
      <c r="Q21" s="52" t="str">
        <f>IF(FluidmilkPccLb!Q21="*","*",FluidmilkPccLb!Q21/8.59)</f>
        <v>*</v>
      </c>
      <c r="R21" s="52" t="str">
        <f>IF(FluidmilkPccLb!R21="NA","NA",FluidmilkPccLb!R21/8.6)</f>
        <v>NA</v>
      </c>
      <c r="S21" s="60" t="s">
        <v>7</v>
      </c>
      <c r="T21" s="80">
        <f t="shared" si="4"/>
        <v>16.898553377055975</v>
      </c>
      <c r="U21" s="80">
        <f t="shared" si="5"/>
        <v>33.454825415772362</v>
      </c>
    </row>
    <row r="22" spans="1:21" ht="12" customHeight="1" x14ac:dyDescent="0.2">
      <c r="A22" s="47">
        <v>1923</v>
      </c>
      <c r="B22" s="66">
        <v>111.947</v>
      </c>
      <c r="C22" s="51">
        <f>IF(FluidmilkPccLb!C22="*","*",FluidmilkPccLb!C22/8.6)</f>
        <v>11.596018963292638</v>
      </c>
      <c r="D22" s="51">
        <f>IF(FluidmilkPccLb!D22="*","*",FluidmilkPccLb!D22/8.6)</f>
        <v>15.098506955430112</v>
      </c>
      <c r="E22" s="51">
        <f t="shared" si="0"/>
        <v>26.69452591872275</v>
      </c>
      <c r="F22" s="51">
        <f>IF(FluidmilkPccLb!F22="*","*",FluidmilkPccLb!F22/8.6)</f>
        <v>0.19631382874080155</v>
      </c>
      <c r="G22" s="51">
        <f t="shared" si="1"/>
        <v>26.890839747463552</v>
      </c>
      <c r="H22" s="52" t="s">
        <v>7</v>
      </c>
      <c r="I22" s="52" t="s">
        <v>7</v>
      </c>
      <c r="J22" s="52" t="s">
        <v>7</v>
      </c>
      <c r="K22" s="51">
        <f>IF(FluidmilkPccLb!K22="*","*",FluidmilkPccLb!K22/8.66)</f>
        <v>0.13615813042178837</v>
      </c>
      <c r="L22" s="51">
        <f t="shared" si="2"/>
        <v>0.13615813042178837</v>
      </c>
      <c r="M22" s="51">
        <f>IF(FluidmilkPccLb!M22="*","*",FluidmilkPccLb!M22/8.66)</f>
        <v>0.28366277171205911</v>
      </c>
      <c r="N22" s="51">
        <f>IF(FluidmilkPccLb!N22="*","*",FluidmilkPccLb!N22/8.65)</f>
        <v>0.15283863426081429</v>
      </c>
      <c r="O22" s="51">
        <f>IF(FluidmilkPccLb!O22="*","*",FluidmilkPccLb!O22/8.66)</f>
        <v>5.054354841414872</v>
      </c>
      <c r="P22" s="51">
        <f t="shared" si="3"/>
        <v>5.6270143778095338</v>
      </c>
      <c r="Q22" s="52" t="str">
        <f>IF(FluidmilkPccLb!Q22="*","*",FluidmilkPccLb!Q22/8.59)</f>
        <v>*</v>
      </c>
      <c r="R22" s="52" t="str">
        <f>IF(FluidmilkPccLb!R22="NA","NA",FluidmilkPccLb!R22/8.6)</f>
        <v>NA</v>
      </c>
      <c r="S22" s="60" t="s">
        <v>7</v>
      </c>
      <c r="T22" s="80">
        <f t="shared" si="4"/>
        <v>15.867480320565582</v>
      </c>
      <c r="U22" s="80">
        <f t="shared" si="5"/>
        <v>32.517854125273089</v>
      </c>
    </row>
    <row r="23" spans="1:21" ht="12" customHeight="1" x14ac:dyDescent="0.2">
      <c r="A23" s="47">
        <v>1924</v>
      </c>
      <c r="B23" s="66">
        <v>114.10899999999999</v>
      </c>
      <c r="C23" s="51">
        <f>IF(FluidmilkPccLb!C23="*","*",FluidmilkPccLb!C23/8.6)</f>
        <v>11.880725222538141</v>
      </c>
      <c r="D23" s="51">
        <f>IF(FluidmilkPccLb!D23="*","*",FluidmilkPccLb!D23/8.6)</f>
        <v>14.834857002290956</v>
      </c>
      <c r="E23" s="51">
        <f t="shared" si="0"/>
        <v>26.715582224829099</v>
      </c>
      <c r="F23" s="51">
        <f>IF(FluidmilkPccLb!F23="*","*",FluidmilkPccLb!F23/8.6)</f>
        <v>0.1925943105806423</v>
      </c>
      <c r="G23" s="51">
        <f t="shared" si="1"/>
        <v>26.908176535409741</v>
      </c>
      <c r="H23" s="52" t="s">
        <v>7</v>
      </c>
      <c r="I23" s="52" t="s">
        <v>7</v>
      </c>
      <c r="J23" s="52" t="s">
        <v>7</v>
      </c>
      <c r="K23" s="51">
        <f>IF(FluidmilkPccLb!K23="*","*",FluidmilkPccLb!K23/8.66)</f>
        <v>0.1335783700350362</v>
      </c>
      <c r="L23" s="51">
        <f t="shared" si="2"/>
        <v>0.1335783700350362</v>
      </c>
      <c r="M23" s="51">
        <f>IF(FluidmilkPccLb!M23="*","*",FluidmilkPccLb!M23/8.66)</f>
        <v>0.27930022825507567</v>
      </c>
      <c r="N23" s="51">
        <f>IF(FluidmilkPccLb!N23="*","*",FluidmilkPccLb!N23/8.65)</f>
        <v>0.14994283176257242</v>
      </c>
      <c r="O23" s="51">
        <f>IF(FluidmilkPccLb!O23="*","*",FluidmilkPccLb!O23/8.66)</f>
        <v>5.2449749385726712</v>
      </c>
      <c r="P23" s="51">
        <f t="shared" si="3"/>
        <v>5.8077963686253558</v>
      </c>
      <c r="Q23" s="52" t="str">
        <f>IF(FluidmilkPccLb!Q23="*","*",FluidmilkPccLb!Q23/8.59)</f>
        <v>*</v>
      </c>
      <c r="R23" s="52" t="str">
        <f>IF(FluidmilkPccLb!R23="NA","NA",FluidmilkPccLb!R23/8.6)</f>
        <v>NA</v>
      </c>
      <c r="S23" s="60" t="s">
        <v>7</v>
      </c>
      <c r="T23" s="80">
        <f t="shared" si="4"/>
        <v>15.590272742924288</v>
      </c>
      <c r="U23" s="80">
        <f t="shared" si="5"/>
        <v>32.715972904035098</v>
      </c>
    </row>
    <row r="24" spans="1:21" ht="12" customHeight="1" x14ac:dyDescent="0.2">
      <c r="A24" s="47">
        <v>1925</v>
      </c>
      <c r="B24" s="66">
        <v>115.82899999999999</v>
      </c>
      <c r="C24" s="51">
        <f>IF(FluidmilkPccLb!C24="*","*",FluidmilkPccLb!C24/8.6)</f>
        <v>11.447307950151858</v>
      </c>
      <c r="D24" s="51">
        <f>IF(FluidmilkPccLb!D24="*","*",FluidmilkPccLb!D24/8.6)</f>
        <v>16.242869651272215</v>
      </c>
      <c r="E24" s="51">
        <f t="shared" si="0"/>
        <v>27.690177601424075</v>
      </c>
      <c r="F24" s="51">
        <f>IF(FluidmilkPccLb!F24="*","*",FluidmilkPccLb!F24/8.6)</f>
        <v>0.21081598434902132</v>
      </c>
      <c r="G24" s="51">
        <f t="shared" si="1"/>
        <v>27.900993585773097</v>
      </c>
      <c r="H24" s="52" t="s">
        <v>7</v>
      </c>
      <c r="I24" s="52" t="s">
        <v>7</v>
      </c>
      <c r="J24" s="52" t="s">
        <v>7</v>
      </c>
      <c r="K24" s="51">
        <f>IF(FluidmilkPccLb!K24="*","*",FluidmilkPccLb!K24/8.66)</f>
        <v>0.14654875586386934</v>
      </c>
      <c r="L24" s="51">
        <f t="shared" si="2"/>
        <v>0.14654875586386934</v>
      </c>
      <c r="M24" s="51">
        <f>IF(FluidmilkPccLb!M24="*","*",FluidmilkPccLb!M24/8.66)</f>
        <v>0.30107295422373154</v>
      </c>
      <c r="N24" s="51">
        <f>IF(FluidmilkPccLb!N24="*","*",FluidmilkPccLb!N24/8.65)</f>
        <v>0.16967408154047298</v>
      </c>
      <c r="O24" s="51">
        <f>IF(FluidmilkPccLb!O24="*","*",FluidmilkPccLb!O24/8.66)</f>
        <v>5.0514458908994957</v>
      </c>
      <c r="P24" s="51">
        <f t="shared" si="3"/>
        <v>5.6687416825275694</v>
      </c>
      <c r="Q24" s="52" t="str">
        <f>IF(FluidmilkPccLb!Q24="*","*",FluidmilkPccLb!Q24/8.59)</f>
        <v>*</v>
      </c>
      <c r="R24" s="52" t="str">
        <f>IF(FluidmilkPccLb!R24="NA","NA",FluidmilkPccLb!R24/8.6)</f>
        <v>NA</v>
      </c>
      <c r="S24" s="60" t="s">
        <v>7</v>
      </c>
      <c r="T24" s="80">
        <f t="shared" si="4"/>
        <v>17.070981427249315</v>
      </c>
      <c r="U24" s="80">
        <f t="shared" si="5"/>
        <v>33.569735268300668</v>
      </c>
    </row>
    <row r="25" spans="1:21" ht="12" customHeight="1" x14ac:dyDescent="0.2">
      <c r="A25" s="45">
        <v>1926</v>
      </c>
      <c r="B25" s="65">
        <v>117.39700000000001</v>
      </c>
      <c r="C25" s="49">
        <f>IF(FluidmilkPccLb!C25="*","*",FluidmilkPccLb!C25/8.6)</f>
        <v>11.068584415710477</v>
      </c>
      <c r="D25" s="49">
        <f>IF(FluidmilkPccLb!D25="*","*",FluidmilkPccLb!D25/8.6)</f>
        <v>16.732133918084749</v>
      </c>
      <c r="E25" s="49">
        <f t="shared" si="0"/>
        <v>27.800718333795224</v>
      </c>
      <c r="F25" s="49">
        <f>IF(FluidmilkPccLb!F25="*","*",FluidmilkPccLb!F25/8.6)</f>
        <v>0.22582883640107282</v>
      </c>
      <c r="G25" s="49">
        <f t="shared" si="1"/>
        <v>28.026547170196299</v>
      </c>
      <c r="H25" s="50" t="s">
        <v>7</v>
      </c>
      <c r="I25" s="50" t="s">
        <v>7</v>
      </c>
      <c r="J25" s="50" t="s">
        <v>7</v>
      </c>
      <c r="K25" s="49">
        <f>IF(FluidmilkPccLb!K25="*","*",FluidmilkPccLb!K25/8.66)</f>
        <v>0.15934561751649781</v>
      </c>
      <c r="L25" s="49">
        <f t="shared" si="2"/>
        <v>0.15934561751649781</v>
      </c>
      <c r="M25" s="49">
        <f>IF(FluidmilkPccLb!M25="*","*",FluidmilkPccLb!M25/8.66)</f>
        <v>0.29901893657416873</v>
      </c>
      <c r="N25" s="49">
        <f>IF(FluidmilkPccLb!N25="*","*",FluidmilkPccLb!N25/8.65)</f>
        <v>0.16839260055340111</v>
      </c>
      <c r="O25" s="49">
        <f>IF(FluidmilkPccLb!O25="*","*",FluidmilkPccLb!O25/8.66)</f>
        <v>4.8570904894843592</v>
      </c>
      <c r="P25" s="49">
        <f t="shared" si="3"/>
        <v>5.483847644128427</v>
      </c>
      <c r="Q25" s="50" t="str">
        <f>IF(FluidmilkPccLb!Q25="*","*",FluidmilkPccLb!Q25/8.59)</f>
        <v>*</v>
      </c>
      <c r="R25" s="50" t="str">
        <f>IF(FluidmilkPccLb!R25="NA","NA",FluidmilkPccLb!R25/8.6)</f>
        <v>NA</v>
      </c>
      <c r="S25" s="54" t="s">
        <v>7</v>
      </c>
      <c r="T25" s="49">
        <f t="shared" si="4"/>
        <v>17.584719909129891</v>
      </c>
      <c r="U25" s="49">
        <f t="shared" si="5"/>
        <v>33.510394814324727</v>
      </c>
    </row>
    <row r="26" spans="1:21" ht="12" customHeight="1" x14ac:dyDescent="0.2">
      <c r="A26" s="45">
        <v>1927</v>
      </c>
      <c r="B26" s="65">
        <v>119.035</v>
      </c>
      <c r="C26" s="49">
        <f>IF(FluidmilkPccLb!C26="*","*",FluidmilkPccLb!C26/8.6)</f>
        <v>10.619311693551145</v>
      </c>
      <c r="D26" s="49">
        <f>IF(FluidmilkPccLb!D26="*","*",FluidmilkPccLb!D26/8.6)</f>
        <v>16.998127382897938</v>
      </c>
      <c r="E26" s="49">
        <f t="shared" si="0"/>
        <v>27.617439076449081</v>
      </c>
      <c r="F26" s="49">
        <f>IF(FluidmilkPccLb!F26="*","*",FluidmilkPccLb!F26/8.6)</f>
        <v>0.22955921699793203</v>
      </c>
      <c r="G26" s="49">
        <f t="shared" si="1"/>
        <v>27.846998293447012</v>
      </c>
      <c r="H26" s="50" t="s">
        <v>7</v>
      </c>
      <c r="I26" s="50" t="s">
        <v>7</v>
      </c>
      <c r="J26" s="50" t="s">
        <v>7</v>
      </c>
      <c r="K26" s="49">
        <f>IF(FluidmilkPccLb!K26="*","*",FluidmilkPccLb!K26/8.66)</f>
        <v>0.16200331553851408</v>
      </c>
      <c r="L26" s="49">
        <f t="shared" si="2"/>
        <v>0.16200331553851408</v>
      </c>
      <c r="M26" s="49">
        <f>IF(FluidmilkPccLb!M26="*","*",FluidmilkPccLb!M26/8.66)</f>
        <v>0.30266487693422983</v>
      </c>
      <c r="N26" s="49">
        <f>IF(FluidmilkPccLb!N26="*","*",FluidmilkPccLb!N26/8.65)</f>
        <v>0.17093141352752178</v>
      </c>
      <c r="O26" s="49">
        <f>IF(FluidmilkPccLb!O26="*","*",FluidmilkPccLb!O26/8.66)</f>
        <v>4.6835449546104542</v>
      </c>
      <c r="P26" s="49">
        <f t="shared" si="3"/>
        <v>5.3191445606107202</v>
      </c>
      <c r="Q26" s="50" t="str">
        <f>IF(FluidmilkPccLb!Q26="*","*",FluidmilkPccLb!Q26/8.59)</f>
        <v>*</v>
      </c>
      <c r="R26" s="50" t="str">
        <f>IF(FluidmilkPccLb!R26="NA","NA",FluidmilkPccLb!R26/8.6)</f>
        <v>NA</v>
      </c>
      <c r="S26" s="54" t="s">
        <v>7</v>
      </c>
      <c r="T26" s="49">
        <f t="shared" si="4"/>
        <v>17.863286205896131</v>
      </c>
      <c r="U26" s="49">
        <f t="shared" si="5"/>
        <v>33.166142854057732</v>
      </c>
    </row>
    <row r="27" spans="1:21" ht="12" customHeight="1" x14ac:dyDescent="0.2">
      <c r="A27" s="45">
        <v>1928</v>
      </c>
      <c r="B27" s="65">
        <v>120.509</v>
      </c>
      <c r="C27" s="49">
        <f>IF(FluidmilkPccLb!C27="*","*",FluidmilkPccLb!C27/8.6)</f>
        <v>10.191268161578977</v>
      </c>
      <c r="D27" s="49">
        <f>IF(FluidmilkPccLb!D27="*","*",FluidmilkPccLb!D27/8.6)</f>
        <v>17.593011966490199</v>
      </c>
      <c r="E27" s="49">
        <f t="shared" si="0"/>
        <v>27.784280128069177</v>
      </c>
      <c r="F27" s="49">
        <f>IF(FluidmilkPccLb!F27="*","*",FluidmilkPccLb!F27/8.6)</f>
        <v>0.23736526867529145</v>
      </c>
      <c r="G27" s="49">
        <f t="shared" si="1"/>
        <v>28.021645396744468</v>
      </c>
      <c r="H27" s="50" t="s">
        <v>7</v>
      </c>
      <c r="I27" s="50" t="s">
        <v>7</v>
      </c>
      <c r="J27" s="50" t="s">
        <v>7</v>
      </c>
      <c r="K27" s="49">
        <f>IF(FluidmilkPccLb!K27="*","*",FluidmilkPccLb!K27/8.66)</f>
        <v>0.16768749383029799</v>
      </c>
      <c r="L27" s="49">
        <f t="shared" si="2"/>
        <v>0.16768749383029799</v>
      </c>
      <c r="M27" s="49">
        <f>IF(FluidmilkPccLb!M27="*","*",FluidmilkPccLb!M27/8.66)</f>
        <v>0.31429427415050137</v>
      </c>
      <c r="N27" s="49">
        <f>IF(FluidmilkPccLb!N27="*","*",FluidmilkPccLb!N27/8.65)</f>
        <v>0.17651525031805121</v>
      </c>
      <c r="O27" s="49">
        <f>IF(FluidmilkPccLb!O27="*","*",FluidmilkPccLb!O27/8.66)</f>
        <v>4.517980190913458</v>
      </c>
      <c r="P27" s="49">
        <f t="shared" si="3"/>
        <v>5.1764772092123081</v>
      </c>
      <c r="Q27" s="50" t="str">
        <f>IF(FluidmilkPccLb!Q27="*","*",FluidmilkPccLb!Q27/8.59)</f>
        <v>*</v>
      </c>
      <c r="R27" s="50" t="str">
        <f>IF(FluidmilkPccLb!R27="NA","NA",FluidmilkPccLb!R27/8.6)</f>
        <v>NA</v>
      </c>
      <c r="S27" s="54" t="s">
        <v>7</v>
      </c>
      <c r="T27" s="49">
        <f t="shared" si="4"/>
        <v>18.488874253464342</v>
      </c>
      <c r="U27" s="49">
        <f t="shared" si="5"/>
        <v>33.198122605956776</v>
      </c>
    </row>
    <row r="28" spans="1:21" ht="12" customHeight="1" x14ac:dyDescent="0.2">
      <c r="A28" s="45">
        <v>1929</v>
      </c>
      <c r="B28" s="65">
        <v>121.767</v>
      </c>
      <c r="C28" s="49">
        <f>IF(FluidmilkPccLb!C28="*","*",FluidmilkPccLb!C28/8.6)</f>
        <v>9.6381174797998703</v>
      </c>
      <c r="D28" s="49">
        <f>IF(FluidmilkPccLb!D28="*","*",FluidmilkPccLb!D28/8.6)</f>
        <v>18.465498633398404</v>
      </c>
      <c r="E28" s="49">
        <f t="shared" si="0"/>
        <v>28.103616113198274</v>
      </c>
      <c r="F28" s="49">
        <f>IF(FluidmilkPccLb!F28="*","*",FluidmilkPccLb!F28/8.6)</f>
        <v>0.24923696247178898</v>
      </c>
      <c r="G28" s="49">
        <f t="shared" si="1"/>
        <v>28.352853075670062</v>
      </c>
      <c r="H28" s="50" t="s">
        <v>7</v>
      </c>
      <c r="I28" s="50" t="s">
        <v>7</v>
      </c>
      <c r="J28" s="50" t="s">
        <v>7</v>
      </c>
      <c r="K28" s="49">
        <f>IF(FluidmilkPccLb!K28="*","*",FluidmilkPccLb!K28/8.66)</f>
        <v>0.17543822714759197</v>
      </c>
      <c r="L28" s="49">
        <f t="shared" si="2"/>
        <v>0.17543822714759197</v>
      </c>
      <c r="M28" s="49">
        <f>IF(FluidmilkPccLb!M28="*","*",FluidmilkPccLb!M28/8.66)</f>
        <v>0.33001352998574057</v>
      </c>
      <c r="N28" s="49">
        <f>IF(FluidmilkPccLb!N28="*","*",FluidmilkPccLb!N28/8.65)</f>
        <v>0.18608456755584232</v>
      </c>
      <c r="O28" s="49">
        <f>IF(FluidmilkPccLb!O28="*","*",FluidmilkPccLb!O28/8.66)</f>
        <v>4.3688860133457093</v>
      </c>
      <c r="P28" s="49">
        <f t="shared" si="3"/>
        <v>5.0604223380348845</v>
      </c>
      <c r="Q28" s="50" t="str">
        <f>IF(FluidmilkPccLb!Q28="*","*",FluidmilkPccLb!Q28/8.59)</f>
        <v>*</v>
      </c>
      <c r="R28" s="50" t="str">
        <f>IF(FluidmilkPccLb!R28="NA","NA",FluidmilkPccLb!R28/8.6)</f>
        <v>NA</v>
      </c>
      <c r="S28" s="54" t="s">
        <v>7</v>
      </c>
      <c r="T28" s="49">
        <f t="shared" si="4"/>
        <v>19.406271920559366</v>
      </c>
      <c r="U28" s="49">
        <f t="shared" si="5"/>
        <v>33.413275413704945</v>
      </c>
    </row>
    <row r="29" spans="1:21" ht="12" customHeight="1" x14ac:dyDescent="0.2">
      <c r="A29" s="45">
        <v>1930</v>
      </c>
      <c r="B29" s="65">
        <v>123.077</v>
      </c>
      <c r="C29" s="49">
        <f>IF(FluidmilkPccLb!C29="*","*",FluidmilkPccLb!C29/8.6)</f>
        <v>9.5052992917460841</v>
      </c>
      <c r="D29" s="49">
        <f>IF(FluidmilkPccLb!D29="*","*",FluidmilkPccLb!D29/8.6)</f>
        <v>18.440904172109313</v>
      </c>
      <c r="E29" s="49">
        <f t="shared" si="0"/>
        <v>27.946203463855397</v>
      </c>
      <c r="F29" s="49">
        <f>IF(FluidmilkPccLb!F29="*","*",FluidmilkPccLb!F29/8.6)</f>
        <v>0.24941844876463234</v>
      </c>
      <c r="G29" s="49">
        <f t="shared" si="1"/>
        <v>28.19562191262003</v>
      </c>
      <c r="H29" s="50" t="s">
        <v>7</v>
      </c>
      <c r="I29" s="50" t="s">
        <v>7</v>
      </c>
      <c r="J29" s="50" t="s">
        <v>7</v>
      </c>
      <c r="K29" s="49">
        <f>IF(FluidmilkPccLb!K29="*","*",FluidmilkPccLb!K29/8.66)</f>
        <v>0.1754473499297019</v>
      </c>
      <c r="L29" s="49">
        <f t="shared" si="2"/>
        <v>0.1754473499297019</v>
      </c>
      <c r="M29" s="49">
        <f>IF(FluidmilkPccLb!M29="*","*",FluidmilkPccLb!M29/8.66)</f>
        <v>0.32931561403917309</v>
      </c>
      <c r="N29" s="49">
        <f>IF(FluidmilkPccLb!N29="*","*",FluidmilkPccLb!N29/8.65)</f>
        <v>0.18598254272044837</v>
      </c>
      <c r="O29" s="49">
        <f>IF(FluidmilkPccLb!O29="*","*",FluidmilkPccLb!O29/8.66)</f>
        <v>4.2839176458771062</v>
      </c>
      <c r="P29" s="49">
        <f t="shared" si="3"/>
        <v>4.9746631525664293</v>
      </c>
      <c r="Q29" s="50" t="str">
        <f>IF(FluidmilkPccLb!Q29="*","*",FluidmilkPccLb!Q29/8.59)</f>
        <v>*</v>
      </c>
      <c r="R29" s="50" t="str">
        <f>IF(FluidmilkPccLb!R29="NA","NA",FluidmilkPccLb!R29/8.6)</f>
        <v>NA</v>
      </c>
      <c r="S29" s="54" t="s">
        <v>7</v>
      </c>
      <c r="T29" s="49">
        <f t="shared" si="4"/>
        <v>19.381068127563271</v>
      </c>
      <c r="U29" s="49">
        <f t="shared" si="5"/>
        <v>33.170285065186462</v>
      </c>
    </row>
    <row r="30" spans="1:21" ht="12" customHeight="1" x14ac:dyDescent="0.2">
      <c r="A30" s="47">
        <v>1931</v>
      </c>
      <c r="B30" s="66">
        <v>124.04</v>
      </c>
      <c r="C30" s="51">
        <f>IF(FluidmilkPccLb!C30="*","*",FluidmilkPccLb!C30/8.6)</f>
        <v>9.7549177684617856</v>
      </c>
      <c r="D30" s="51">
        <f>IF(FluidmilkPccLb!D30="*","*",FluidmilkPccLb!D30/8.6)</f>
        <v>18.120561259308698</v>
      </c>
      <c r="E30" s="51">
        <f t="shared" si="0"/>
        <v>27.875479027770481</v>
      </c>
      <c r="F30" s="51">
        <f>IF(FluidmilkPccLb!F30="*","*",FluidmilkPccLb!F30/8.6)</f>
        <v>0.25404408180406918</v>
      </c>
      <c r="G30" s="51">
        <f t="shared" si="1"/>
        <v>28.129523109574549</v>
      </c>
      <c r="H30" s="52" t="s">
        <v>7</v>
      </c>
      <c r="I30" s="52" t="s">
        <v>7</v>
      </c>
      <c r="J30" s="52" t="s">
        <v>7</v>
      </c>
      <c r="K30" s="51">
        <f>IF(FluidmilkPccLb!K30="*","*",FluidmilkPccLb!K30/8.66)</f>
        <v>0.18153273956922189</v>
      </c>
      <c r="L30" s="51">
        <f t="shared" si="2"/>
        <v>0.18153273956922189</v>
      </c>
      <c r="M30" s="51">
        <f>IF(FluidmilkPccLb!M30="*","*",FluidmilkPccLb!M30/8.66)</f>
        <v>0.30627831445268716</v>
      </c>
      <c r="N30" s="51">
        <f>IF(FluidmilkPccLb!N30="*","*",FluidmilkPccLb!N30/8.65)</f>
        <v>0.17987857730025555</v>
      </c>
      <c r="O30" s="51">
        <f>IF(FluidmilkPccLb!O30="*","*",FluidmilkPccLb!O30/8.66)</f>
        <v>4.3679569951732766</v>
      </c>
      <c r="P30" s="51">
        <f t="shared" si="3"/>
        <v>5.0356466264954411</v>
      </c>
      <c r="Q30" s="52" t="str">
        <f>IF(FluidmilkPccLb!Q30="*","*",FluidmilkPccLb!Q30/8.59)</f>
        <v>*</v>
      </c>
      <c r="R30" s="52" t="str">
        <f>IF(FluidmilkPccLb!R30="NA","NA",FluidmilkPccLb!R30/8.6)</f>
        <v>NA</v>
      </c>
      <c r="S30" s="60" t="s">
        <v>7</v>
      </c>
      <c r="T30" s="80">
        <f t="shared" si="4"/>
        <v>19.042294972434927</v>
      </c>
      <c r="U30" s="80">
        <f t="shared" si="5"/>
        <v>33.165169736069991</v>
      </c>
    </row>
    <row r="31" spans="1:21" ht="12" customHeight="1" x14ac:dyDescent="0.2">
      <c r="A31" s="47">
        <v>1932</v>
      </c>
      <c r="B31" s="66">
        <v>124.84</v>
      </c>
      <c r="C31" s="51">
        <f>IF(FluidmilkPccLb!C31="*","*",FluidmilkPccLb!C31/8.6)</f>
        <v>10.022130652817001</v>
      </c>
      <c r="D31" s="51">
        <f>IF(FluidmilkPccLb!D31="*","*",FluidmilkPccLb!D31/8.6)</f>
        <v>18.383530919577058</v>
      </c>
      <c r="E31" s="51">
        <f t="shared" si="0"/>
        <v>28.40566157239406</v>
      </c>
      <c r="F31" s="51">
        <f>IF(FluidmilkPccLb!F31="*","*",FluidmilkPccLb!F31/8.6)</f>
        <v>0.25707323979344726</v>
      </c>
      <c r="G31" s="51">
        <f t="shared" si="1"/>
        <v>28.662734812187505</v>
      </c>
      <c r="H31" s="52" t="s">
        <v>7</v>
      </c>
      <c r="I31" s="52" t="s">
        <v>7</v>
      </c>
      <c r="J31" s="52" t="s">
        <v>7</v>
      </c>
      <c r="K31" s="51">
        <f>IF(FluidmilkPccLb!K31="*","*",FluidmilkPccLb!K31/8.66)</f>
        <v>0.18406932698334239</v>
      </c>
      <c r="L31" s="51">
        <f t="shared" si="2"/>
        <v>0.18406932698334239</v>
      </c>
      <c r="M31" s="51">
        <f>IF(FluidmilkPccLb!M31="*","*",FluidmilkPccLb!M31/8.66)</f>
        <v>0.31171539293158984</v>
      </c>
      <c r="N31" s="51">
        <f>IF(FluidmilkPccLb!N31="*","*",FluidmilkPccLb!N31/8.65)</f>
        <v>0.18335608306956602</v>
      </c>
      <c r="O31" s="51">
        <f>IF(FluidmilkPccLb!O31="*","*",FluidmilkPccLb!O31/8.66)</f>
        <v>4.4676123081886621</v>
      </c>
      <c r="P31" s="51">
        <f t="shared" si="3"/>
        <v>5.1467531111731599</v>
      </c>
      <c r="Q31" s="52" t="str">
        <f>IF(FluidmilkPccLb!Q31="*","*",FluidmilkPccLb!Q31/8.59)</f>
        <v>*</v>
      </c>
      <c r="R31" s="52" t="str">
        <f>IF(FluidmilkPccLb!R31="NA","NA",FluidmilkPccLb!R31/8.6)</f>
        <v>NA</v>
      </c>
      <c r="S31" s="60" t="s">
        <v>7</v>
      </c>
      <c r="T31" s="80">
        <f t="shared" si="4"/>
        <v>19.319744962354999</v>
      </c>
      <c r="U31" s="80">
        <f t="shared" si="5"/>
        <v>33.809487923360663</v>
      </c>
    </row>
    <row r="32" spans="1:21" ht="12" customHeight="1" x14ac:dyDescent="0.2">
      <c r="A32" s="47">
        <v>1933</v>
      </c>
      <c r="B32" s="66">
        <v>125.57899999999999</v>
      </c>
      <c r="C32" s="51">
        <f>IF(FluidmilkPccLb!C32="*","*",FluidmilkPccLb!C32/8.6)</f>
        <v>10.080747836486513</v>
      </c>
      <c r="D32" s="51">
        <f>IF(FluidmilkPccLb!D32="*","*",FluidmilkPccLb!D32/8.6)</f>
        <v>18.171642903559086</v>
      </c>
      <c r="E32" s="51">
        <f t="shared" si="0"/>
        <v>28.252390740045598</v>
      </c>
      <c r="F32" s="51">
        <f>IF(FluidmilkPccLb!F32="*","*",FluidmilkPccLb!F32/8.6)</f>
        <v>0.25463448654668785</v>
      </c>
      <c r="G32" s="51">
        <f t="shared" si="1"/>
        <v>28.507025226592287</v>
      </c>
      <c r="H32" s="52" t="s">
        <v>7</v>
      </c>
      <c r="I32" s="52" t="s">
        <v>7</v>
      </c>
      <c r="J32" s="52" t="s">
        <v>7</v>
      </c>
      <c r="K32" s="51">
        <f>IF(FluidmilkPccLb!K32="*","*",FluidmilkPccLb!K32/8.66)</f>
        <v>0.18206659823292046</v>
      </c>
      <c r="L32" s="51">
        <f t="shared" si="2"/>
        <v>0.18206659823292046</v>
      </c>
      <c r="M32" s="51">
        <f>IF(FluidmilkPccLb!M32="*","*",FluidmilkPccLb!M32/8.66)</f>
        <v>0.30804197175771897</v>
      </c>
      <c r="N32" s="51">
        <f>IF(FluidmilkPccLb!N32="*","*",FluidmilkPccLb!N32/8.65)</f>
        <v>0.18043589722463352</v>
      </c>
      <c r="O32" s="51">
        <f>IF(FluidmilkPccLb!O32="*","*",FluidmilkPccLb!O32/8.66)</f>
        <v>4.4854589201019497</v>
      </c>
      <c r="P32" s="51">
        <f t="shared" si="3"/>
        <v>5.1560033873172229</v>
      </c>
      <c r="Q32" s="52" t="str">
        <f>IF(FluidmilkPccLb!Q32="*","*",FluidmilkPccLb!Q32/8.59)</f>
        <v>*</v>
      </c>
      <c r="R32" s="52" t="str">
        <f>IF(FluidmilkPccLb!R32="NA","NA",FluidmilkPccLb!R32/8.6)</f>
        <v>NA</v>
      </c>
      <c r="S32" s="60" t="s">
        <v>7</v>
      </c>
      <c r="T32" s="80">
        <f t="shared" si="4"/>
        <v>19.096821857321046</v>
      </c>
      <c r="U32" s="80">
        <f t="shared" si="5"/>
        <v>33.663028613909511</v>
      </c>
    </row>
    <row r="33" spans="1:21" ht="12" customHeight="1" x14ac:dyDescent="0.2">
      <c r="A33" s="47">
        <v>1934</v>
      </c>
      <c r="B33" s="66">
        <v>126.374</v>
      </c>
      <c r="C33" s="51">
        <f>IF(FluidmilkPccLb!C33="*","*",FluidmilkPccLb!C33/8.6)</f>
        <v>10.009970405304889</v>
      </c>
      <c r="D33" s="51">
        <f>IF(FluidmilkPccLb!D33="*","*",FluidmilkPccLb!D33/8.6)</f>
        <v>17.189655952928206</v>
      </c>
      <c r="E33" s="51">
        <f t="shared" si="0"/>
        <v>27.199626358233097</v>
      </c>
      <c r="F33" s="51">
        <f>IF(FluidmilkPccLb!F33="*","*",FluidmilkPccLb!F33/8.6)</f>
        <v>0.24107107695467239</v>
      </c>
      <c r="G33" s="51">
        <f t="shared" si="1"/>
        <v>27.440697435187769</v>
      </c>
      <c r="H33" s="52" t="s">
        <v>7</v>
      </c>
      <c r="I33" s="52" t="s">
        <v>7</v>
      </c>
      <c r="J33" s="52" t="s">
        <v>7</v>
      </c>
      <c r="K33" s="51">
        <f>IF(FluidmilkPccLb!K33="*","*",FluidmilkPccLb!K33/8.66)</f>
        <v>0.17269755147035792</v>
      </c>
      <c r="L33" s="51">
        <f t="shared" si="2"/>
        <v>0.17269755147035792</v>
      </c>
      <c r="M33" s="51">
        <f>IF(FluidmilkPccLb!M33="*","*",FluidmilkPccLb!M33/8.66)</f>
        <v>0.29057048342631653</v>
      </c>
      <c r="N33" s="51">
        <f>IF(FluidmilkPccLb!N33="*","*",FluidmilkPccLb!N33/8.65)</f>
        <v>0.17106760179963118</v>
      </c>
      <c r="O33" s="51">
        <f>IF(FluidmilkPccLb!O33="*","*",FluidmilkPccLb!O33/8.66)</f>
        <v>4.4572415665206666</v>
      </c>
      <c r="P33" s="51">
        <f t="shared" si="3"/>
        <v>5.0915772032169722</v>
      </c>
      <c r="Q33" s="52" t="str">
        <f>IF(FluidmilkPccLb!Q33="*","*",FluidmilkPccLb!Q33/8.59)</f>
        <v>*</v>
      </c>
      <c r="R33" s="52" t="str">
        <f>IF(FluidmilkPccLb!R33="NA","NA",FluidmilkPccLb!R33/8.6)</f>
        <v>NA</v>
      </c>
      <c r="S33" s="60" t="s">
        <v>7</v>
      </c>
      <c r="T33" s="80">
        <f t="shared" si="4"/>
        <v>18.065062666579188</v>
      </c>
      <c r="U33" s="80">
        <f t="shared" si="5"/>
        <v>32.532274638404743</v>
      </c>
    </row>
    <row r="34" spans="1:21" ht="12" customHeight="1" x14ac:dyDescent="0.2">
      <c r="A34" s="47">
        <v>1935</v>
      </c>
      <c r="B34" s="66">
        <v>127.25</v>
      </c>
      <c r="C34" s="51">
        <f>IF(FluidmilkPccLb!C34="*","*",FluidmilkPccLb!C34/8.6)</f>
        <v>9.7034769497875466</v>
      </c>
      <c r="D34" s="51">
        <f>IF(FluidmilkPccLb!D34="*","*",FluidmilkPccLb!D34/8.6)</f>
        <v>18.050897793210584</v>
      </c>
      <c r="E34" s="51">
        <f t="shared" si="0"/>
        <v>27.754374742998131</v>
      </c>
      <c r="F34" s="51">
        <f>IF(FluidmilkPccLb!F34="*","*",FluidmilkPccLb!F34/8.6)</f>
        <v>0.2531182893955316</v>
      </c>
      <c r="G34" s="51">
        <f t="shared" si="1"/>
        <v>28.007493032393661</v>
      </c>
      <c r="H34" s="52" t="s">
        <v>7</v>
      </c>
      <c r="I34" s="52" t="s">
        <v>7</v>
      </c>
      <c r="J34" s="52" t="s">
        <v>7</v>
      </c>
      <c r="K34" s="51">
        <f>IF(FluidmilkPccLb!K34="*","*",FluidmilkPccLb!K34/8.66)</f>
        <v>0.18058322027976786</v>
      </c>
      <c r="L34" s="51">
        <f t="shared" si="2"/>
        <v>0.18058322027976786</v>
      </c>
      <c r="M34" s="51">
        <f>IF(FluidmilkPccLb!M34="*","*",FluidmilkPccLb!M34/8.66)</f>
        <v>0.30490433172865333</v>
      </c>
      <c r="N34" s="51">
        <f>IF(FluidmilkPccLb!N34="*","*",FluidmilkPccLb!N34/8.65)</f>
        <v>0.17988348456113654</v>
      </c>
      <c r="O34" s="51">
        <f>IF(FluidmilkPccLb!O34="*","*",FluidmilkPccLb!O34/8.66)</f>
        <v>4.3285525665049889</v>
      </c>
      <c r="P34" s="51">
        <f t="shared" si="3"/>
        <v>4.9939236030745464</v>
      </c>
      <c r="Q34" s="52" t="str">
        <f>IF(FluidmilkPccLb!Q34="*","*",FluidmilkPccLb!Q34/8.59)</f>
        <v>*</v>
      </c>
      <c r="R34" s="52" t="str">
        <f>IF(FluidmilkPccLb!R34="NA","NA",FluidmilkPccLb!R34/8.6)</f>
        <v>NA</v>
      </c>
      <c r="S34" s="60" t="s">
        <v>7</v>
      </c>
      <c r="T34" s="80">
        <f t="shared" si="4"/>
        <v>18.969387119175675</v>
      </c>
      <c r="U34" s="80">
        <f t="shared" si="5"/>
        <v>33.00141663546821</v>
      </c>
    </row>
    <row r="35" spans="1:21" ht="12" customHeight="1" x14ac:dyDescent="0.2">
      <c r="A35" s="45">
        <v>1936</v>
      </c>
      <c r="B35" s="65">
        <v>128.053</v>
      </c>
      <c r="C35" s="49">
        <f>IF(FluidmilkPccLb!C35="*","*",FluidmilkPccLb!C35/8.6)</f>
        <v>9.3602231198237504</v>
      </c>
      <c r="D35" s="49">
        <f>IF(FluidmilkPccLb!D35="*","*",FluidmilkPccLb!D35/8.6)</f>
        <v>18.771297277163036</v>
      </c>
      <c r="E35" s="49">
        <f t="shared" si="0"/>
        <v>28.131520396986787</v>
      </c>
      <c r="F35" s="49">
        <f>IF(FluidmilkPccLb!F35="*","*",FluidmilkPccLb!F35/8.6)</f>
        <v>0.27241627240464933</v>
      </c>
      <c r="G35" s="49">
        <f t="shared" si="1"/>
        <v>28.403936669391435</v>
      </c>
      <c r="H35" s="50" t="s">
        <v>7</v>
      </c>
      <c r="I35" s="50" t="s">
        <v>7</v>
      </c>
      <c r="J35" s="50" t="s">
        <v>7</v>
      </c>
      <c r="K35" s="49">
        <f>IF(FluidmilkPccLb!K35="*","*",FluidmilkPccLb!K35/8.66)</f>
        <v>0.19748606907117647</v>
      </c>
      <c r="L35" s="49">
        <f t="shared" si="2"/>
        <v>0.19748606907117647</v>
      </c>
      <c r="M35" s="49">
        <f>IF(FluidmilkPccLb!M35="*","*",FluidmilkPccLb!M35/8.66)</f>
        <v>0.30118879940535592</v>
      </c>
      <c r="N35" s="49">
        <f>IF(FluidmilkPccLb!N35="*","*",FluidmilkPccLb!N35/8.65)</f>
        <v>0.18507510144485423</v>
      </c>
      <c r="O35" s="49">
        <f>IF(FluidmilkPccLb!O35="*","*",FluidmilkPccLb!O35/8.66)</f>
        <v>4.2148396659300404</v>
      </c>
      <c r="P35" s="49">
        <f t="shared" si="3"/>
        <v>4.8985896358514269</v>
      </c>
      <c r="Q35" s="50" t="str">
        <f>IF(FluidmilkPccLb!Q35="*","*",FluidmilkPccLb!Q35/8.59)</f>
        <v>*</v>
      </c>
      <c r="R35" s="50" t="str">
        <f>IF(FluidmilkPccLb!R35="NA","NA",FluidmilkPccLb!R35/8.6)</f>
        <v>NA</v>
      </c>
      <c r="S35" s="54" t="s">
        <v>7</v>
      </c>
      <c r="T35" s="49">
        <f t="shared" si="4"/>
        <v>19.727463519489074</v>
      </c>
      <c r="U35" s="49">
        <f t="shared" si="5"/>
        <v>33.302526305242864</v>
      </c>
    </row>
    <row r="36" spans="1:21" ht="12" customHeight="1" x14ac:dyDescent="0.2">
      <c r="A36" s="45">
        <v>1937</v>
      </c>
      <c r="B36" s="65">
        <v>128.82499999999999</v>
      </c>
      <c r="C36" s="49">
        <f>IF(FluidmilkPccLb!C36="*","*",FluidmilkPccLb!C36/8.6)</f>
        <v>9.2256035093578372</v>
      </c>
      <c r="D36" s="49">
        <f>IF(FluidmilkPccLb!D36="*","*",FluidmilkPccLb!D36/8.6)</f>
        <v>19.224746027376245</v>
      </c>
      <c r="E36" s="49">
        <f t="shared" si="0"/>
        <v>28.45034953673408</v>
      </c>
      <c r="F36" s="49">
        <f>IF(FluidmilkPccLb!F36="*","*",FluidmilkPccLb!F36/8.6)</f>
        <v>0.27890729717166346</v>
      </c>
      <c r="G36" s="49">
        <f t="shared" si="1"/>
        <v>28.729256833905744</v>
      </c>
      <c r="H36" s="50" t="s">
        <v>7</v>
      </c>
      <c r="I36" s="50" t="s">
        <v>7</v>
      </c>
      <c r="J36" s="50" t="s">
        <v>7</v>
      </c>
      <c r="K36" s="49">
        <f>IF(FluidmilkPccLb!K36="*","*",FluidmilkPccLb!K36/8.66)</f>
        <v>0.20257712160319177</v>
      </c>
      <c r="L36" s="49">
        <f t="shared" si="2"/>
        <v>0.20257712160319177</v>
      </c>
      <c r="M36" s="49">
        <f>IF(FluidmilkPccLb!M36="*","*",FluidmilkPccLb!M36/8.66)</f>
        <v>0.30834747713052196</v>
      </c>
      <c r="N36" s="49">
        <f>IF(FluidmilkPccLb!N36="*","*",FluidmilkPccLb!N36/8.65)</f>
        <v>0.18935038683341765</v>
      </c>
      <c r="O36" s="49">
        <f>IF(FluidmilkPccLb!O36="*","*",FluidmilkPccLb!O36/8.66)</f>
        <v>4.1089094045532342</v>
      </c>
      <c r="P36" s="49">
        <f t="shared" si="3"/>
        <v>4.8091843901203655</v>
      </c>
      <c r="Q36" s="50" t="str">
        <f>IF(FluidmilkPccLb!Q36="*","*",FluidmilkPccLb!Q36/8.59)</f>
        <v>*</v>
      </c>
      <c r="R36" s="50" t="str">
        <f>IF(FluidmilkPccLb!R36="NA","NA",FluidmilkPccLb!R36/8.6)</f>
        <v>NA</v>
      </c>
      <c r="S36" s="54" t="s">
        <v>7</v>
      </c>
      <c r="T36" s="49">
        <f t="shared" si="4"/>
        <v>20.203928310115035</v>
      </c>
      <c r="U36" s="49">
        <f t="shared" si="5"/>
        <v>33.538441224026109</v>
      </c>
    </row>
    <row r="37" spans="1:21" ht="12" customHeight="1" x14ac:dyDescent="0.2">
      <c r="A37" s="45">
        <v>1938</v>
      </c>
      <c r="B37" s="65">
        <v>129.82499999999999</v>
      </c>
      <c r="C37" s="49">
        <f>IF(FluidmilkPccLb!C37="*","*",FluidmilkPccLb!C37/8.6)</f>
        <v>9.1509590280296838</v>
      </c>
      <c r="D37" s="49">
        <f>IF(FluidmilkPccLb!D37="*","*",FluidmilkPccLb!D37/8.6)</f>
        <v>19.270126601552182</v>
      </c>
      <c r="E37" s="49">
        <f t="shared" si="0"/>
        <v>28.421085629581867</v>
      </c>
      <c r="F37" s="49">
        <f>IF(FluidmilkPccLb!F37="*","*",FluidmilkPccLb!F37/8.6)</f>
        <v>0.27944594467507694</v>
      </c>
      <c r="G37" s="49">
        <f t="shared" si="1"/>
        <v>28.700531574256946</v>
      </c>
      <c r="H37" s="50" t="s">
        <v>7</v>
      </c>
      <c r="I37" s="50" t="s">
        <v>7</v>
      </c>
      <c r="J37" s="50" t="s">
        <v>7</v>
      </c>
      <c r="K37" s="49">
        <f>IF(FluidmilkPccLb!K37="*","*",FluidmilkPccLb!K37/8.66)</f>
        <v>0.20279564469669378</v>
      </c>
      <c r="L37" s="49">
        <f t="shared" si="2"/>
        <v>0.20279564469669378</v>
      </c>
      <c r="M37" s="49">
        <f>IF(FluidmilkPccLb!M37="*","*",FluidmilkPccLb!M37/8.66)</f>
        <v>0.30953019453705893</v>
      </c>
      <c r="N37" s="49">
        <f>IF(FluidmilkPccLb!N37="*","*",FluidmilkPccLb!N37/8.65)</f>
        <v>0.19056333058396754</v>
      </c>
      <c r="O37" s="49">
        <f>IF(FluidmilkPccLb!O37="*","*",FluidmilkPccLb!O37/8.66)</f>
        <v>4.061249621425894</v>
      </c>
      <c r="P37" s="49">
        <f t="shared" si="3"/>
        <v>4.7641387912436146</v>
      </c>
      <c r="Q37" s="50" t="str">
        <f>IF(FluidmilkPccLb!Q37="*","*",FluidmilkPccLb!Q37/8.59)</f>
        <v>*</v>
      </c>
      <c r="R37" s="50" t="str">
        <f>IF(FluidmilkPccLb!R37="NA","NA",FluidmilkPccLb!R37/8.6)</f>
        <v>NA</v>
      </c>
      <c r="S37" s="54" t="s">
        <v>7</v>
      </c>
      <c r="T37" s="49">
        <f t="shared" si="4"/>
        <v>20.252461716044984</v>
      </c>
      <c r="U37" s="49">
        <f t="shared" si="5"/>
        <v>33.46467036550056</v>
      </c>
    </row>
    <row r="38" spans="1:21" ht="12" customHeight="1" x14ac:dyDescent="0.2">
      <c r="A38" s="45">
        <v>1939</v>
      </c>
      <c r="B38" s="65">
        <v>130.88</v>
      </c>
      <c r="C38" s="49">
        <f>IF(FluidmilkPccLb!C38="*","*",FluidmilkPccLb!C38/8.6)</f>
        <v>9.1536006709501336</v>
      </c>
      <c r="D38" s="49">
        <f>IF(FluidmilkPccLb!D38="*","*",FluidmilkPccLb!D38/8.6)</f>
        <v>19.794450446352421</v>
      </c>
      <c r="E38" s="49">
        <f t="shared" si="0"/>
        <v>28.948051117302555</v>
      </c>
      <c r="F38" s="49">
        <f>IF(FluidmilkPccLb!F38="*","*",FluidmilkPccLb!F38/8.6)</f>
        <v>0.28696622505259567</v>
      </c>
      <c r="G38" s="49">
        <f t="shared" si="1"/>
        <v>29.23501734235515</v>
      </c>
      <c r="H38" s="50" t="s">
        <v>7</v>
      </c>
      <c r="I38" s="50" t="s">
        <v>7</v>
      </c>
      <c r="J38" s="50" t="s">
        <v>7</v>
      </c>
      <c r="K38" s="49">
        <f>IF(FluidmilkPccLb!K38="*","*",FluidmilkPccLb!K38/8.66)</f>
        <v>0.20821922449279209</v>
      </c>
      <c r="L38" s="49">
        <f t="shared" si="2"/>
        <v>0.20821922449279209</v>
      </c>
      <c r="M38" s="49">
        <f>IF(FluidmilkPccLb!M38="*","*",FluidmilkPccLb!M38/8.66)</f>
        <v>0.31762254583646254</v>
      </c>
      <c r="N38" s="49">
        <f>IF(FluidmilkPccLb!N38="*","*",FluidmilkPccLb!N38/8.65)</f>
        <v>0.19521036787879642</v>
      </c>
      <c r="O38" s="49">
        <f>IF(FluidmilkPccLb!O38="*","*",FluidmilkPccLb!O38/8.66)</f>
        <v>4.0708622958039946</v>
      </c>
      <c r="P38" s="49">
        <f t="shared" si="3"/>
        <v>4.7919144340120461</v>
      </c>
      <c r="Q38" s="50" t="str">
        <f>IF(FluidmilkPccLb!Q38="*","*",FluidmilkPccLb!Q38/8.59)</f>
        <v>*</v>
      </c>
      <c r="R38" s="50" t="str">
        <f>IF(FluidmilkPccLb!R38="NA","NA",FluidmilkPccLb!R38/8.6)</f>
        <v>NA</v>
      </c>
      <c r="S38" s="54" t="s">
        <v>7</v>
      </c>
      <c r="T38" s="49">
        <f t="shared" si="4"/>
        <v>20.802468809613064</v>
      </c>
      <c r="U38" s="49">
        <f t="shared" si="5"/>
        <v>34.026931776367192</v>
      </c>
    </row>
    <row r="39" spans="1:21" ht="12" customHeight="1" x14ac:dyDescent="0.2">
      <c r="A39" s="45">
        <v>1940</v>
      </c>
      <c r="B39" s="65">
        <v>131.95400000000001</v>
      </c>
      <c r="C39" s="49">
        <f>IF(FluidmilkPccLb!C39="*","*",FluidmilkPccLb!C39/8.6)</f>
        <v>8.9513223600472465</v>
      </c>
      <c r="D39" s="49">
        <f>IF(FluidmilkPccLb!D39="*","*",FluidmilkPccLb!D39/8.6)</f>
        <v>19.999041244464685</v>
      </c>
      <c r="E39" s="49">
        <f t="shared" si="0"/>
        <v>28.950363604511931</v>
      </c>
      <c r="F39" s="49">
        <f>IF(FluidmilkPccLb!F39="*","*",FluidmilkPccLb!F39/8.6)</f>
        <v>0.28991780433702935</v>
      </c>
      <c r="G39" s="49">
        <f t="shared" si="1"/>
        <v>29.240281408848961</v>
      </c>
      <c r="H39" s="50" t="s">
        <v>7</v>
      </c>
      <c r="I39" s="50" t="s">
        <v>7</v>
      </c>
      <c r="J39" s="50" t="s">
        <v>7</v>
      </c>
      <c r="K39" s="49">
        <f>IF(FluidmilkPccLb!K39="*","*",FluidmilkPccLb!K39/8.66)</f>
        <v>0.21002490160245849</v>
      </c>
      <c r="L39" s="49">
        <f t="shared" si="2"/>
        <v>0.21002490160245849</v>
      </c>
      <c r="M39" s="49">
        <f>IF(FluidmilkPccLb!M39="*","*",FluidmilkPccLb!M39/8.66)</f>
        <v>0.32466349372713371</v>
      </c>
      <c r="N39" s="49">
        <f>IF(FluidmilkPccLb!N39="*","*",FluidmilkPccLb!N39/8.65)</f>
        <v>0.19887820427174613</v>
      </c>
      <c r="O39" s="49">
        <f>IF(FluidmilkPccLb!O39="*","*",FluidmilkPccLb!O39/8.66)</f>
        <v>3.9852225079066494</v>
      </c>
      <c r="P39" s="49">
        <f t="shared" si="3"/>
        <v>4.7187891075079875</v>
      </c>
      <c r="Q39" s="50" t="str">
        <f>IF(FluidmilkPccLb!Q39="*","*",FluidmilkPccLb!Q39/8.59)</f>
        <v>*</v>
      </c>
      <c r="R39" s="50" t="str">
        <f>IF(FluidmilkPccLb!R39="NA","NA",FluidmilkPccLb!R39/8.6)</f>
        <v>NA</v>
      </c>
      <c r="S39" s="54" t="s">
        <v>7</v>
      </c>
      <c r="T39" s="49">
        <f t="shared" si="4"/>
        <v>21.02252564840305</v>
      </c>
      <c r="U39" s="49">
        <f t="shared" si="5"/>
        <v>33.959070516356945</v>
      </c>
    </row>
    <row r="40" spans="1:21" ht="12" customHeight="1" x14ac:dyDescent="0.2">
      <c r="A40" s="47">
        <v>1941</v>
      </c>
      <c r="B40" s="66">
        <v>133.12100000000001</v>
      </c>
      <c r="C40" s="51">
        <f>IF(FluidmilkPccLb!C40="*","*",FluidmilkPccLb!C40/8.6)</f>
        <v>8.7112563967420442</v>
      </c>
      <c r="D40" s="51">
        <f>IF(FluidmilkPccLb!D40="*","*",FluidmilkPccLb!D40/8.6)</f>
        <v>20.744372622703981</v>
      </c>
      <c r="E40" s="51">
        <f t="shared" si="0"/>
        <v>29.455629019446025</v>
      </c>
      <c r="F40" s="51">
        <f>IF(FluidmilkPccLb!F40="*","*",FluidmilkPccLb!F40/8.6)</f>
        <v>0.30484593226340856</v>
      </c>
      <c r="G40" s="51">
        <f t="shared" si="1"/>
        <v>29.760474951709433</v>
      </c>
      <c r="H40" s="52" t="s">
        <v>7</v>
      </c>
      <c r="I40" s="52" t="s">
        <v>7</v>
      </c>
      <c r="J40" s="52" t="s">
        <v>7</v>
      </c>
      <c r="K40" s="51">
        <f>IF(FluidmilkPccLb!K40="*","*",FluidmilkPccLb!K40/8.66)</f>
        <v>0.22379750607345661</v>
      </c>
      <c r="L40" s="51">
        <f t="shared" si="2"/>
        <v>0.22379750607345661</v>
      </c>
      <c r="M40" s="51">
        <f>IF(FluidmilkPccLb!M40="*","*",FluidmilkPccLb!M40/8.66)</f>
        <v>0.35304490299184821</v>
      </c>
      <c r="N40" s="51">
        <f>IF(FluidmilkPccLb!N40="*","*",FluidmilkPccLb!N40/8.65)</f>
        <v>0.22666153653160864</v>
      </c>
      <c r="O40" s="51">
        <f>IF(FluidmilkPccLb!O40="*","*",FluidmilkPccLb!O40/8.66)</f>
        <v>3.8461943485647545</v>
      </c>
      <c r="P40" s="51">
        <f t="shared" si="3"/>
        <v>4.6496982941616682</v>
      </c>
      <c r="Q40" s="52" t="str">
        <f>IF(FluidmilkPccLb!Q40="*","*",FluidmilkPccLb!Q40/8.59)</f>
        <v>*</v>
      </c>
      <c r="R40" s="52" t="str">
        <f>IF(FluidmilkPccLb!R40="NA","NA",FluidmilkPccLb!R40/8.6)</f>
        <v>NA</v>
      </c>
      <c r="S40" s="60" t="s">
        <v>7</v>
      </c>
      <c r="T40" s="80">
        <f t="shared" si="4"/>
        <v>21.852722500564301</v>
      </c>
      <c r="U40" s="80">
        <f t="shared" si="5"/>
        <v>34.4101732458711</v>
      </c>
    </row>
    <row r="41" spans="1:21" ht="12" customHeight="1" x14ac:dyDescent="0.2">
      <c r="A41" s="47">
        <v>1942</v>
      </c>
      <c r="B41" s="66">
        <v>133.91999999999999</v>
      </c>
      <c r="C41" s="51">
        <f>IF(FluidmilkPccLb!C41="*","*",FluidmilkPccLb!C41/8.6)</f>
        <v>8.7061695979550464</v>
      </c>
      <c r="D41" s="51">
        <f>IF(FluidmilkPccLb!D41="*","*",FluidmilkPccLb!D41/8.6)</f>
        <v>23.346114306354369</v>
      </c>
      <c r="E41" s="51">
        <f t="shared" si="0"/>
        <v>32.052283904309419</v>
      </c>
      <c r="F41" s="51">
        <f>IF(FluidmilkPccLb!F41="*","*",FluidmilkPccLb!F41/8.6)</f>
        <v>0.34557250423717045</v>
      </c>
      <c r="G41" s="51">
        <f t="shared" si="1"/>
        <v>32.397856408546588</v>
      </c>
      <c r="H41" s="52" t="s">
        <v>7</v>
      </c>
      <c r="I41" s="52" t="s">
        <v>7</v>
      </c>
      <c r="J41" s="52" t="s">
        <v>7</v>
      </c>
      <c r="K41" s="51">
        <f>IF(FluidmilkPccLb!K41="*","*",FluidmilkPccLb!K41/8.66)</f>
        <v>0.25436577902494611</v>
      </c>
      <c r="L41" s="51">
        <f t="shared" si="2"/>
        <v>0.25436577902494611</v>
      </c>
      <c r="M41" s="51">
        <f>IF(FluidmilkPccLb!M41="*","*",FluidmilkPccLb!M41/8.66)</f>
        <v>0.36214788878127924</v>
      </c>
      <c r="N41" s="51">
        <f>IF(FluidmilkPccLb!N41="*","*",FluidmilkPccLb!N41/8.65)</f>
        <v>0.23221524713227118</v>
      </c>
      <c r="O41" s="51">
        <f>IF(FluidmilkPccLb!O41="*","*",FluidmilkPccLb!O41/8.66)</f>
        <v>3.7766851258619121</v>
      </c>
      <c r="P41" s="51">
        <f t="shared" si="3"/>
        <v>4.6254140408004085</v>
      </c>
      <c r="Q41" s="52" t="str">
        <f>IF(FluidmilkPccLb!Q41="*","*",FluidmilkPccLb!Q41/8.59)</f>
        <v>*</v>
      </c>
      <c r="R41" s="52" t="str">
        <f>IF(FluidmilkPccLb!R41="NA","NA",FluidmilkPccLb!R41/8.6)</f>
        <v>NA</v>
      </c>
      <c r="S41" s="60" t="s">
        <v>7</v>
      </c>
      <c r="T41" s="80">
        <f t="shared" si="4"/>
        <v>24.540415725530035</v>
      </c>
      <c r="U41" s="80">
        <f t="shared" si="5"/>
        <v>37.023270449346995</v>
      </c>
    </row>
    <row r="42" spans="1:21" ht="12" customHeight="1" x14ac:dyDescent="0.2">
      <c r="A42" s="47">
        <v>1943</v>
      </c>
      <c r="B42" s="66">
        <v>134.245</v>
      </c>
      <c r="C42" s="51">
        <f>IF(FluidmilkPccLb!C42="*","*",FluidmilkPccLb!C42/8.6)</f>
        <v>8.3507505801177473</v>
      </c>
      <c r="D42" s="51">
        <f>IF(FluidmilkPccLb!D42="*","*",FluidmilkPccLb!D42/8.6)</f>
        <v>27.766830344034293</v>
      </c>
      <c r="E42" s="51">
        <f t="shared" si="0"/>
        <v>36.117580924152037</v>
      </c>
      <c r="F42" s="51">
        <f>IF(FluidmilkPccLb!F42="*","*",FluidmilkPccLb!F42/8.6)</f>
        <v>0.41402953814918403</v>
      </c>
      <c r="G42" s="51">
        <f t="shared" si="1"/>
        <v>36.531610462301224</v>
      </c>
      <c r="H42" s="52" t="s">
        <v>7</v>
      </c>
      <c r="I42" s="52" t="s">
        <v>7</v>
      </c>
      <c r="J42" s="52" t="s">
        <v>7</v>
      </c>
      <c r="K42" s="51">
        <f>IF(FluidmilkPccLb!K42="*","*",FluidmilkPccLb!K42/8.66)</f>
        <v>0.30449996761462211</v>
      </c>
      <c r="L42" s="51">
        <f t="shared" si="2"/>
        <v>0.30449996761462211</v>
      </c>
      <c r="M42" s="51">
        <f>IF(FluidmilkPccLb!M42="*","*",FluidmilkPccLb!M42/8.66)</f>
        <v>0.42836436122057003</v>
      </c>
      <c r="N42" s="51">
        <f>IF(FluidmilkPccLb!N42="*","*",FluidmilkPccLb!N42/8.65)</f>
        <v>0.27385009333939303</v>
      </c>
      <c r="O42" s="51">
        <f>IF(FluidmilkPccLb!O42="*","*",FluidmilkPccLb!O42/8.66)</f>
        <v>3.4828259007672449</v>
      </c>
      <c r="P42" s="51">
        <f t="shared" si="3"/>
        <v>4.4895403229418296</v>
      </c>
      <c r="Q42" s="52" t="str">
        <f>IF(FluidmilkPccLb!Q42="*","*",FluidmilkPccLb!Q42/8.59)</f>
        <v>*</v>
      </c>
      <c r="R42" s="52" t="str">
        <f>IF(FluidmilkPccLb!R42="NA","NA",FluidmilkPccLb!R42/8.6)</f>
        <v>NA</v>
      </c>
      <c r="S42" s="60" t="s">
        <v>7</v>
      </c>
      <c r="T42" s="80">
        <f t="shared" si="4"/>
        <v>29.187574304358058</v>
      </c>
      <c r="U42" s="80">
        <f t="shared" si="5"/>
        <v>41.021150785243051</v>
      </c>
    </row>
    <row r="43" spans="1:21" ht="12" customHeight="1" x14ac:dyDescent="0.2">
      <c r="A43" s="47">
        <v>1944</v>
      </c>
      <c r="B43" s="66">
        <v>132.88499999999999</v>
      </c>
      <c r="C43" s="51">
        <f>IF(FluidmilkPccLb!C43="*","*",FluidmilkPccLb!C43/8.6)</f>
        <v>8.5464700637288242</v>
      </c>
      <c r="D43" s="51">
        <f>IF(FluidmilkPccLb!D43="*","*",FluidmilkPccLb!D43/8.6)</f>
        <v>30.371601253400605</v>
      </c>
      <c r="E43" s="51">
        <f t="shared" si="0"/>
        <v>38.918071317129431</v>
      </c>
      <c r="F43" s="51">
        <f>IF(FluidmilkPccLb!F43="*","*",FluidmilkPccLb!F43/8.6)</f>
        <v>0.45589340669629541</v>
      </c>
      <c r="G43" s="51">
        <f t="shared" si="1"/>
        <v>39.373964723825729</v>
      </c>
      <c r="H43" s="52" t="s">
        <v>7</v>
      </c>
      <c r="I43" s="52" t="s">
        <v>7</v>
      </c>
      <c r="J43" s="52" t="s">
        <v>7</v>
      </c>
      <c r="K43" s="51">
        <f>IF(FluidmilkPccLb!K43="*","*",FluidmilkPccLb!K43/8.66)</f>
        <v>0.33542347343867546</v>
      </c>
      <c r="L43" s="51">
        <f t="shared" si="2"/>
        <v>0.33542347343867546</v>
      </c>
      <c r="M43" s="51">
        <f>IF(FluidmilkPccLb!M43="*","*",FluidmilkPccLb!M43/8.66)</f>
        <v>0.4631624646186891</v>
      </c>
      <c r="N43" s="51">
        <f>IF(FluidmilkPccLb!N43="*","*",FluidmilkPccLb!N43/8.65)</f>
        <v>0.2957922894344952</v>
      </c>
      <c r="O43" s="51">
        <f>IF(FluidmilkPccLb!O43="*","*",FluidmilkPccLb!O43/8.66)</f>
        <v>3.1665366248977547</v>
      </c>
      <c r="P43" s="51">
        <f t="shared" si="3"/>
        <v>4.2609148523896145</v>
      </c>
      <c r="Q43" s="52" t="str">
        <f>IF(FluidmilkPccLb!Q43="*","*",FluidmilkPccLb!Q43/8.59)</f>
        <v>*</v>
      </c>
      <c r="R43" s="52" t="str">
        <f>IF(FluidmilkPccLb!R43="NA","NA",FluidmilkPccLb!R43/8.6)</f>
        <v>NA</v>
      </c>
      <c r="S43" s="60" t="s">
        <v>7</v>
      </c>
      <c r="T43" s="80">
        <f t="shared" si="4"/>
        <v>31.921872887588759</v>
      </c>
      <c r="U43" s="80">
        <f t="shared" si="5"/>
        <v>43.63487957621534</v>
      </c>
    </row>
    <row r="44" spans="1:21" ht="12" customHeight="1" x14ac:dyDescent="0.2">
      <c r="A44" s="47">
        <v>1945</v>
      </c>
      <c r="B44" s="66">
        <v>132.48099999999999</v>
      </c>
      <c r="C44" s="51">
        <f>IF(FluidmilkPccLb!C44="*","*",FluidmilkPccLb!C44/8.6)</f>
        <v>8.3267754235227773</v>
      </c>
      <c r="D44" s="51">
        <f>IF(FluidmilkPccLb!D44="*","*",FluidmilkPccLb!D44/8.6)</f>
        <v>31.72635725035078</v>
      </c>
      <c r="E44" s="51">
        <f t="shared" si="0"/>
        <v>40.053132673873556</v>
      </c>
      <c r="F44" s="51">
        <f>IF(FluidmilkPccLb!F44="*","*",FluidmilkPccLb!F44/8.6)</f>
        <v>0.47922624446541967</v>
      </c>
      <c r="G44" s="51">
        <f t="shared" si="1"/>
        <v>40.532358918338979</v>
      </c>
      <c r="H44" s="52" t="s">
        <v>7</v>
      </c>
      <c r="I44" s="52" t="s">
        <v>7</v>
      </c>
      <c r="J44" s="52" t="s">
        <v>7</v>
      </c>
      <c r="K44" s="51">
        <f>IF(FluidmilkPccLb!K44="*","*",FluidmilkPccLb!K44/8.66)</f>
        <v>0.35213555308196792</v>
      </c>
      <c r="L44" s="51">
        <f t="shared" si="2"/>
        <v>0.35213555308196792</v>
      </c>
      <c r="M44" s="51">
        <f>IF(FluidmilkPccLb!M44="*","*",FluidmilkPccLb!M44/8.66)</f>
        <v>0.4985681593140735</v>
      </c>
      <c r="N44" s="51">
        <f>IF(FluidmilkPccLb!N44="*","*",FluidmilkPccLb!N44/8.65)</f>
        <v>0.31938269433597044</v>
      </c>
      <c r="O44" s="51">
        <f>IF(FluidmilkPccLb!O44="*","*",FluidmilkPccLb!O44/8.66)</f>
        <v>2.9486994457334097</v>
      </c>
      <c r="P44" s="51">
        <f t="shared" si="3"/>
        <v>4.1187858524654217</v>
      </c>
      <c r="Q44" s="52" t="str">
        <f>IF(FluidmilkPccLb!Q44="*","*",FluidmilkPccLb!Q44/8.59)</f>
        <v>*</v>
      </c>
      <c r="R44" s="52" t="str">
        <f>IF(FluidmilkPccLb!R44="NA","NA",FluidmilkPccLb!R44/8.6)</f>
        <v>NA</v>
      </c>
      <c r="S44" s="60" t="s">
        <v>7</v>
      </c>
      <c r="T44" s="80">
        <f t="shared" si="4"/>
        <v>33.375669901548214</v>
      </c>
      <c r="U44" s="80">
        <f t="shared" si="5"/>
        <v>44.6511447708044</v>
      </c>
    </row>
    <row r="45" spans="1:21" ht="12" customHeight="1" x14ac:dyDescent="0.2">
      <c r="A45" s="45">
        <v>1946</v>
      </c>
      <c r="B45" s="65">
        <v>140.054</v>
      </c>
      <c r="C45" s="49">
        <f>IF(FluidmilkPccLb!C45="*","*",FluidmilkPccLb!C45/8.6)</f>
        <v>8.2692356868330847</v>
      </c>
      <c r="D45" s="49">
        <f>IF(FluidmilkPccLb!D45="*","*",FluidmilkPccLb!D45/8.6)</f>
        <v>29.513533152162903</v>
      </c>
      <c r="E45" s="49">
        <f t="shared" si="0"/>
        <v>37.782768838995992</v>
      </c>
      <c r="F45" s="49">
        <f>IF(FluidmilkPccLb!F45="*","*",FluidmilkPccLb!F45/8.6)</f>
        <v>0.44833205531022757</v>
      </c>
      <c r="G45" s="49">
        <f t="shared" si="1"/>
        <v>38.231100894306216</v>
      </c>
      <c r="H45" s="50" t="s">
        <v>7</v>
      </c>
      <c r="I45" s="50" t="s">
        <v>7</v>
      </c>
      <c r="J45" s="50" t="s">
        <v>7</v>
      </c>
      <c r="K45" s="49">
        <f>IF(FluidmilkPccLb!K45="*","*",FluidmilkPccLb!K45/8.66)</f>
        <v>0.33391937144930339</v>
      </c>
      <c r="L45" s="49">
        <f t="shared" si="2"/>
        <v>0.33391937144930339</v>
      </c>
      <c r="M45" s="49">
        <f>IF(FluidmilkPccLb!M45="*","*",FluidmilkPccLb!M45/8.66)</f>
        <v>0.44027887494797041</v>
      </c>
      <c r="N45" s="49">
        <f>IF(FluidmilkPccLb!N45="*","*",FluidmilkPccLb!N45/8.65)</f>
        <v>0.29385857857799025</v>
      </c>
      <c r="O45" s="49">
        <f>IF(FluidmilkPccLb!O45="*","*",FluidmilkPccLb!O45/8.66)</f>
        <v>2.7702940446164432</v>
      </c>
      <c r="P45" s="49">
        <f t="shared" si="3"/>
        <v>3.8383508695917072</v>
      </c>
      <c r="Q45" s="50" t="str">
        <f>IF(FluidmilkPccLb!Q45="*","*",FluidmilkPccLb!Q45/8.59)</f>
        <v>*</v>
      </c>
      <c r="R45" s="50" t="str">
        <f>IF(FluidmilkPccLb!R45="NA","NA",FluidmilkPccLb!R45/8.6)</f>
        <v>NA</v>
      </c>
      <c r="S45" s="54" t="s">
        <v>7</v>
      </c>
      <c r="T45" s="49">
        <f t="shared" si="4"/>
        <v>31.029922032448397</v>
      </c>
      <c r="U45" s="49">
        <f t="shared" si="5"/>
        <v>42.069451763897924</v>
      </c>
    </row>
    <row r="46" spans="1:21" ht="12" customHeight="1" x14ac:dyDescent="0.2">
      <c r="A46" s="45">
        <v>1947</v>
      </c>
      <c r="B46" s="65">
        <v>143.446</v>
      </c>
      <c r="C46" s="49">
        <f>IF(FluidmilkPccLb!C46="*","*",FluidmilkPccLb!C46/8.6)</f>
        <v>7.8872561719198124</v>
      </c>
      <c r="D46" s="49">
        <f>IF(FluidmilkPccLb!D46="*","*",FluidmilkPccLb!D46/8.6)</f>
        <v>28.034210426482506</v>
      </c>
      <c r="E46" s="49">
        <f t="shared" si="0"/>
        <v>35.921466598402318</v>
      </c>
      <c r="F46" s="49">
        <f>IF(FluidmilkPccLb!F46="*","*",FluidmilkPccLb!F46/8.6)</f>
        <v>0.42881382476316343</v>
      </c>
      <c r="G46" s="49">
        <f t="shared" si="1"/>
        <v>36.350280423165479</v>
      </c>
      <c r="H46" s="50" t="s">
        <v>7</v>
      </c>
      <c r="I46" s="50" t="s">
        <v>7</v>
      </c>
      <c r="J46" s="50" t="s">
        <v>7</v>
      </c>
      <c r="K46" s="49">
        <f>IF(FluidmilkPccLb!K46="*","*",FluidmilkPccLb!K46/8.66)</f>
        <v>0.31958337018872868</v>
      </c>
      <c r="L46" s="49">
        <f t="shared" si="2"/>
        <v>0.31958337018872868</v>
      </c>
      <c r="M46" s="49">
        <f>IF(FluidmilkPccLb!M46="*","*",FluidmilkPccLb!M46/8.66)</f>
        <v>0.41135290218246945</v>
      </c>
      <c r="N46" s="49">
        <f>IF(FluidmilkPccLb!N46="*","*",FluidmilkPccLb!N46/8.65)</f>
        <v>0.27482094528895246</v>
      </c>
      <c r="O46" s="49">
        <f>IF(FluidmilkPccLb!O46="*","*",FluidmilkPccLb!O46/8.66)</f>
        <v>2.5574719574045117</v>
      </c>
      <c r="P46" s="49">
        <f t="shared" si="3"/>
        <v>3.5632291750646621</v>
      </c>
      <c r="Q46" s="50" t="str">
        <f>IF(FluidmilkPccLb!Q46="*","*",FluidmilkPccLb!Q46/8.59)</f>
        <v>*</v>
      </c>
      <c r="R46" s="50" t="str">
        <f>IF(FluidmilkPccLb!R46="NA","NA",FluidmilkPccLb!R46/8.6)</f>
        <v>NA</v>
      </c>
      <c r="S46" s="54" t="s">
        <v>7</v>
      </c>
      <c r="T46" s="49">
        <f t="shared" si="4"/>
        <v>29.468781468905821</v>
      </c>
      <c r="U46" s="49">
        <f t="shared" si="5"/>
        <v>39.913509598230142</v>
      </c>
    </row>
    <row r="47" spans="1:21" ht="12" customHeight="1" x14ac:dyDescent="0.2">
      <c r="A47" s="45">
        <v>1948</v>
      </c>
      <c r="B47" s="65">
        <v>146.09299999999999</v>
      </c>
      <c r="C47" s="49">
        <f>IF(FluidmilkPccLb!C47="*","*",FluidmilkPccLb!C47/8.6)</f>
        <v>7.2461011216334175</v>
      </c>
      <c r="D47" s="49">
        <f>IF(FluidmilkPccLb!D47="*","*",FluidmilkPccLb!D47/8.6)</f>
        <v>27.168899581168354</v>
      </c>
      <c r="E47" s="49">
        <f t="shared" si="0"/>
        <v>34.41500070280177</v>
      </c>
      <c r="F47" s="49">
        <f>IF(FluidmilkPccLb!F47="*","*",FluidmilkPccLb!F47/8.6)</f>
        <v>0.41865654547222952</v>
      </c>
      <c r="G47" s="49">
        <f t="shared" si="1"/>
        <v>34.833657248274001</v>
      </c>
      <c r="H47" s="50" t="s">
        <v>7</v>
      </c>
      <c r="I47" s="50" t="s">
        <v>7</v>
      </c>
      <c r="J47" s="50" t="s">
        <v>7</v>
      </c>
      <c r="K47" s="49">
        <f>IF(FluidmilkPccLb!K47="*","*",FluidmilkPccLb!K47/8.66)</f>
        <v>0.31221214731626629</v>
      </c>
      <c r="L47" s="49">
        <f t="shared" si="2"/>
        <v>0.31221214731626629</v>
      </c>
      <c r="M47" s="49">
        <f>IF(FluidmilkPccLb!M47="*","*",FluidmilkPccLb!M47/8.66)</f>
        <v>0.39441483926789084</v>
      </c>
      <c r="N47" s="49">
        <f>IF(FluidmilkPccLb!N47="*","*",FluidmilkPccLb!N47/8.65)</f>
        <v>0.26351098154319236</v>
      </c>
      <c r="O47" s="49">
        <f>IF(FluidmilkPccLb!O47="*","*",FluidmilkPccLb!O47/8.66)</f>
        <v>2.2495082816761869</v>
      </c>
      <c r="P47" s="49">
        <f t="shared" si="3"/>
        <v>3.2196462498035361</v>
      </c>
      <c r="Q47" s="50" t="str">
        <f>IF(FluidmilkPccLb!Q47="*","*",FluidmilkPccLb!Q47/8.59)</f>
        <v>*</v>
      </c>
      <c r="R47" s="50" t="str">
        <f>IF(FluidmilkPccLb!R47="NA","NA",FluidmilkPccLb!R47/8.6)</f>
        <v>NA</v>
      </c>
      <c r="S47" s="54" t="s">
        <v>7</v>
      </c>
      <c r="T47" s="49">
        <f t="shared" si="4"/>
        <v>28.557694094767939</v>
      </c>
      <c r="U47" s="49">
        <f t="shared" si="5"/>
        <v>38.05330349807754</v>
      </c>
    </row>
    <row r="48" spans="1:21" ht="12" customHeight="1" x14ac:dyDescent="0.2">
      <c r="A48" s="45">
        <v>1949</v>
      </c>
      <c r="B48" s="65">
        <v>148.66499999999999</v>
      </c>
      <c r="C48" s="49">
        <f>IF(FluidmilkPccLb!C48="*","*",FluidmilkPccLb!C48/8.6)</f>
        <v>6.6991573844424686</v>
      </c>
      <c r="D48" s="49">
        <f>IF(FluidmilkPccLb!D48="*","*",FluidmilkPccLb!D48/8.6)</f>
        <v>27.337880782373986</v>
      </c>
      <c r="E48" s="49">
        <f t="shared" si="0"/>
        <v>34.037038166816458</v>
      </c>
      <c r="F48" s="49">
        <f>IF(FluidmilkPccLb!F48="*","*",FluidmilkPccLb!F48/8.6)</f>
        <v>0.42392799794136815</v>
      </c>
      <c r="G48" s="49">
        <f t="shared" si="1"/>
        <v>34.460966164757828</v>
      </c>
      <c r="H48" s="50" t="s">
        <v>7</v>
      </c>
      <c r="I48" s="50" t="s">
        <v>7</v>
      </c>
      <c r="J48" s="50" t="s">
        <v>7</v>
      </c>
      <c r="K48" s="49">
        <f>IF(FluidmilkPccLb!K48="*","*",FluidmilkPccLb!K48/8.66)</f>
        <v>0.31535477139924856</v>
      </c>
      <c r="L48" s="49">
        <f t="shared" si="2"/>
        <v>0.31535477139924856</v>
      </c>
      <c r="M48" s="49">
        <f>IF(FluidmilkPccLb!M48="*","*",FluidmilkPccLb!M48/8.66)</f>
        <v>0.43108841903099249</v>
      </c>
      <c r="N48" s="49">
        <f>IF(FluidmilkPccLb!N48="*","*",FluidmilkPccLb!N48/8.65)</f>
        <v>0.29005742631579051</v>
      </c>
      <c r="O48" s="49">
        <f>IF(FluidmilkPccLb!O48="*","*",FluidmilkPccLb!O48/8.66)</f>
        <v>2.0218435220498621</v>
      </c>
      <c r="P48" s="49">
        <f t="shared" si="3"/>
        <v>3.0583441387958938</v>
      </c>
      <c r="Q48" s="50" t="str">
        <f>IF(FluidmilkPccLb!Q48="*","*",FluidmilkPccLb!Q48/8.59)</f>
        <v>*</v>
      </c>
      <c r="R48" s="50" t="str">
        <f>IF(FluidmilkPccLb!R48="NA","NA",FluidmilkPccLb!R48/8.6)</f>
        <v>NA</v>
      </c>
      <c r="S48" s="54" t="s">
        <v>7</v>
      </c>
      <c r="T48" s="49">
        <f t="shared" si="4"/>
        <v>28.798309397061391</v>
      </c>
      <c r="U48" s="49">
        <f t="shared" si="5"/>
        <v>37.519310303553723</v>
      </c>
    </row>
    <row r="49" spans="1:21" ht="12" customHeight="1" x14ac:dyDescent="0.2">
      <c r="A49" s="45">
        <v>1950</v>
      </c>
      <c r="B49" s="65">
        <v>151.23500000000001</v>
      </c>
      <c r="C49" s="49">
        <f>IF(FluidmilkPccLb!C49="*","*",FluidmilkPccLb!C49/8.6)</f>
        <v>6.3077560642185535</v>
      </c>
      <c r="D49" s="49">
        <f>IF(FluidmilkPccLb!D49="*","*",FluidmilkPccLb!D49/8.6)</f>
        <v>27.536845860554305</v>
      </c>
      <c r="E49" s="49">
        <f t="shared" si="0"/>
        <v>33.84460192477286</v>
      </c>
      <c r="F49" s="49">
        <f>IF(FluidmilkPccLb!F49="*","*",FluidmilkPccLb!F49/8.6)</f>
        <v>0.42979469038251727</v>
      </c>
      <c r="G49" s="49">
        <f t="shared" si="1"/>
        <v>34.274396615155375</v>
      </c>
      <c r="H49" s="49">
        <f>IF(FluidmilkPccLb!H49="*","*",FluidmilkPccLb!H49/8.63)</f>
        <v>7.6619073069349717E-4</v>
      </c>
      <c r="I49" s="50" t="s">
        <v>7</v>
      </c>
      <c r="J49" s="49">
        <f>H49</f>
        <v>7.6619073069349717E-4</v>
      </c>
      <c r="K49" s="49">
        <f>IF(FluidmilkPccLb!K49="*","*",FluidmilkPccLb!K49/8.66)</f>
        <v>0.31992178943022687</v>
      </c>
      <c r="L49" s="49">
        <f t="shared" ref="L49:L72" si="6">J49+K49</f>
        <v>0.32068798016092037</v>
      </c>
      <c r="M49" s="49">
        <f>IF(FluidmilkPccLb!M49="*","*",FluidmilkPccLb!M49/8.66)</f>
        <v>0.47568323344876212</v>
      </c>
      <c r="N49" s="49">
        <f>IF(FluidmilkPccLb!N49="*","*",FluidmilkPccLb!N49/8.65)</f>
        <v>0.31799838363561966</v>
      </c>
      <c r="O49" s="49">
        <f>IF(FluidmilkPccLb!O49="*","*",FluidmilkPccLb!O49/8.66)</f>
        <v>1.8317240401983634</v>
      </c>
      <c r="P49" s="49">
        <f t="shared" si="3"/>
        <v>2.9460936374436657</v>
      </c>
      <c r="Q49" s="50" t="str">
        <f>IF(FluidmilkPccLb!Q49="*","*",FluidmilkPccLb!Q49/8.59)</f>
        <v>*</v>
      </c>
      <c r="R49" s="50" t="str">
        <f>IF(FluidmilkPccLb!R49="NA","NA",FluidmilkPccLb!R49/8.6)</f>
        <v>NA</v>
      </c>
      <c r="S49" s="54" t="s">
        <v>7</v>
      </c>
      <c r="T49" s="49">
        <f t="shared" si="4"/>
        <v>29.081010148182127</v>
      </c>
      <c r="U49" s="49">
        <f t="shared" si="5"/>
        <v>37.220490252599042</v>
      </c>
    </row>
    <row r="50" spans="1:21" ht="12" customHeight="1" x14ac:dyDescent="0.2">
      <c r="A50" s="47">
        <v>1951</v>
      </c>
      <c r="B50" s="66">
        <v>153.31</v>
      </c>
      <c r="C50" s="51">
        <f>IF(FluidmilkPccLb!C50="*","*",FluidmilkPccLb!C50/8.6)</f>
        <v>6.1920443909816409</v>
      </c>
      <c r="D50" s="51">
        <f>IF(FluidmilkPccLb!D50="*","*",FluidmilkPccLb!D50/8.6)</f>
        <v>27.847513701528896</v>
      </c>
      <c r="E50" s="51">
        <f t="shared" si="0"/>
        <v>34.039558092510539</v>
      </c>
      <c r="F50" s="51">
        <f>IF(FluidmilkPccLb!F50="*","*",FluidmilkPccLb!F50/8.6)</f>
        <v>0.43459596227737385</v>
      </c>
      <c r="G50" s="51">
        <f t="shared" si="1"/>
        <v>34.47415405478791</v>
      </c>
      <c r="H50" s="51">
        <f>IF(FluidmilkPccLb!H50="*","*",FluidmilkPccLb!H50/8.63)</f>
        <v>1.5116411865687958E-3</v>
      </c>
      <c r="I50" s="52" t="s">
        <v>7</v>
      </c>
      <c r="J50" s="51">
        <f t="shared" ref="J50:J65" si="7">H50</f>
        <v>1.5116411865687958E-3</v>
      </c>
      <c r="K50" s="51">
        <f>IF(FluidmilkPccLb!K50="*","*",FluidmilkPccLb!K50/8.66)</f>
        <v>0.32613658600221773</v>
      </c>
      <c r="L50" s="51">
        <f t="shared" si="6"/>
        <v>0.3276482271887865</v>
      </c>
      <c r="M50" s="51">
        <f>IF(FluidmilkPccLb!M50="*","*",FluidmilkPccLb!M50/8.66)</f>
        <v>0.62967710369019403</v>
      </c>
      <c r="N50" s="51">
        <f>IF(FluidmilkPccLb!N50="*","*",FluidmilkPccLb!N50/8.65)</f>
        <v>0.43811643113823928</v>
      </c>
      <c r="O50" s="51">
        <f>IF(FluidmilkPccLb!O50="*","*",FluidmilkPccLb!O50/8.66)</f>
        <v>1.6465001778310575</v>
      </c>
      <c r="P50" s="51">
        <f t="shared" si="3"/>
        <v>3.0419419398482774</v>
      </c>
      <c r="Q50" s="52" t="str">
        <f>IF(FluidmilkPccLb!Q50="*","*",FluidmilkPccLb!Q50/8.59)</f>
        <v>*</v>
      </c>
      <c r="R50" s="52" t="str">
        <f>IF(FluidmilkPccLb!R50="NA","NA",FluidmilkPccLb!R50/8.6)</f>
        <v>NA</v>
      </c>
      <c r="S50" s="60" t="s">
        <v>7</v>
      </c>
      <c r="T50" s="80">
        <f t="shared" si="4"/>
        <v>29.677551425823488</v>
      </c>
      <c r="U50" s="80">
        <f t="shared" si="5"/>
        <v>37.516095994636188</v>
      </c>
    </row>
    <row r="51" spans="1:21" ht="12" customHeight="1" x14ac:dyDescent="0.2">
      <c r="A51" s="47">
        <v>1952</v>
      </c>
      <c r="B51" s="66">
        <v>155.68700000000001</v>
      </c>
      <c r="C51" s="51">
        <f>IF(FluidmilkPccLb!C51="*","*",FluidmilkPccLb!C51/8.6)</f>
        <v>5.9555987482935722</v>
      </c>
      <c r="D51" s="51">
        <f>IF(FluidmilkPccLb!D51="*","*",FluidmilkPccLb!D51/8.6)</f>
        <v>27.994451001196349</v>
      </c>
      <c r="E51" s="51">
        <f t="shared" si="0"/>
        <v>33.950049749489921</v>
      </c>
      <c r="F51" s="51">
        <f>IF(FluidmilkPccLb!F51="*","*",FluidmilkPccLb!F51/8.6)</f>
        <v>0.43692315873485571</v>
      </c>
      <c r="G51" s="51">
        <f t="shared" si="1"/>
        <v>34.386972908224777</v>
      </c>
      <c r="H51" s="51">
        <f>IF(FluidmilkPccLb!H51="*","*",FluidmilkPccLb!H51/8.63)</f>
        <v>7.4428086581686996E-3</v>
      </c>
      <c r="I51" s="52" t="s">
        <v>7</v>
      </c>
      <c r="J51" s="51">
        <f t="shared" si="7"/>
        <v>7.4428086581686996E-3</v>
      </c>
      <c r="K51" s="51">
        <f>IF(FluidmilkPccLb!K51="*","*",FluidmilkPccLb!K51/8.66)</f>
        <v>0.35601721230482708</v>
      </c>
      <c r="L51" s="51">
        <f t="shared" si="6"/>
        <v>0.36346002096299579</v>
      </c>
      <c r="M51" s="51">
        <f>IF(FluidmilkPccLb!M51="*","*",FluidmilkPccLb!M51/8.66)</f>
        <v>0.7832378670706196</v>
      </c>
      <c r="N51" s="51">
        <f>IF(FluidmilkPccLb!N51="*","*",FluidmilkPccLb!N51/8.65)</f>
        <v>0.56731582869453001</v>
      </c>
      <c r="O51" s="51">
        <f>IF(FluidmilkPccLb!O51="*","*",FluidmilkPccLb!O51/8.66)</f>
        <v>1.4774714310650323</v>
      </c>
      <c r="P51" s="51">
        <f t="shared" si="3"/>
        <v>3.1914851477931778</v>
      </c>
      <c r="Q51" s="52" t="str">
        <f>IF(FluidmilkPccLb!Q51="*","*",FluidmilkPccLb!Q51/8.59)</f>
        <v>*</v>
      </c>
      <c r="R51" s="52" t="str">
        <f>IF(FluidmilkPccLb!R51="NA","NA",FluidmilkPccLb!R51/8.6)</f>
        <v>NA</v>
      </c>
      <c r="S51" s="60" t="s">
        <v>7</v>
      </c>
      <c r="T51" s="80">
        <f t="shared" si="4"/>
        <v>30.145387876659353</v>
      </c>
      <c r="U51" s="80">
        <f t="shared" si="5"/>
        <v>37.578458056017958</v>
      </c>
    </row>
    <row r="52" spans="1:21" ht="12" customHeight="1" x14ac:dyDescent="0.2">
      <c r="A52" s="47">
        <v>1953</v>
      </c>
      <c r="B52" s="66">
        <v>158.24199999999999</v>
      </c>
      <c r="C52" s="51">
        <f>IF(FluidmilkPccLb!C52="*","*",FluidmilkPccLb!C52/8.6)</f>
        <v>5.4670459111346386</v>
      </c>
      <c r="D52" s="51">
        <f>IF(FluidmilkPccLb!D52="*","*",FluidmilkPccLb!D52/8.6)</f>
        <v>27.881934146786659</v>
      </c>
      <c r="E52" s="51">
        <f t="shared" si="0"/>
        <v>33.348980057921295</v>
      </c>
      <c r="F52" s="51">
        <f>IF(FluidmilkPccLb!F52="*","*",FluidmilkPccLb!F52/8.6)</f>
        <v>0.43574707329339257</v>
      </c>
      <c r="G52" s="51">
        <f t="shared" si="1"/>
        <v>33.784727131214687</v>
      </c>
      <c r="H52" s="51">
        <f>IF(FluidmilkPccLb!H52="*","*",FluidmilkPccLb!H52/8.63)</f>
        <v>1.4645271818661425E-2</v>
      </c>
      <c r="I52" s="52" t="s">
        <v>7</v>
      </c>
      <c r="J52" s="51">
        <f t="shared" si="7"/>
        <v>1.4645271818661425E-2</v>
      </c>
      <c r="K52" s="51">
        <f>IF(FluidmilkPccLb!K52="*","*",FluidmilkPccLb!K52/8.66)</f>
        <v>0.3210798276548566</v>
      </c>
      <c r="L52" s="51">
        <f t="shared" si="6"/>
        <v>0.33572509947351803</v>
      </c>
      <c r="M52" s="51">
        <f>IF(FluidmilkPccLb!M52="*","*",FluidmilkPccLb!M52/8.66)</f>
        <v>0.86472635402501152</v>
      </c>
      <c r="N52" s="51">
        <f>IF(FluidmilkPccLb!N52="*","*",FluidmilkPccLb!N52/8.65)</f>
        <v>0.73057049592513346</v>
      </c>
      <c r="O52" s="51">
        <f>IF(FluidmilkPccLb!O52="*","*",FluidmilkPccLb!O52/8.66)</f>
        <v>1.2923463063107978</v>
      </c>
      <c r="P52" s="51">
        <f t="shared" si="3"/>
        <v>3.223368255734461</v>
      </c>
      <c r="Q52" s="52" t="str">
        <f>IF(FluidmilkPccLb!Q52="*","*",FluidmilkPccLb!Q52/8.59)</f>
        <v>*</v>
      </c>
      <c r="R52" s="52" t="str">
        <f>IF(FluidmilkPccLb!R52="NA","NA",FluidmilkPccLb!R52/8.6)</f>
        <v>NA</v>
      </c>
      <c r="S52" s="60" t="s">
        <v>7</v>
      </c>
      <c r="T52" s="80">
        <f t="shared" si="4"/>
        <v>30.248703169503713</v>
      </c>
      <c r="U52" s="80">
        <f t="shared" si="5"/>
        <v>37.008095386949151</v>
      </c>
    </row>
    <row r="53" spans="1:21" ht="12" customHeight="1" x14ac:dyDescent="0.2">
      <c r="A53" s="47">
        <v>1954</v>
      </c>
      <c r="B53" s="66">
        <v>161.16399999999999</v>
      </c>
      <c r="C53" s="51">
        <f>IF(FluidmilkPccLb!C53="*","*",FluidmilkPccLb!C53/8.6)</f>
        <v>5.0511886490895028</v>
      </c>
      <c r="D53" s="51">
        <f>IF(FluidmilkPccLb!D53="*","*",FluidmilkPccLb!D53/8.6)</f>
        <v>27.853326353106734</v>
      </c>
      <c r="E53" s="51">
        <f t="shared" si="0"/>
        <v>32.904515002196234</v>
      </c>
      <c r="F53" s="51">
        <f>IF(FluidmilkPccLb!F53="*","*",FluidmilkPccLb!F53/8.6)</f>
        <v>0.43506167053291961</v>
      </c>
      <c r="G53" s="51">
        <f t="shared" si="1"/>
        <v>33.339576672729152</v>
      </c>
      <c r="H53" s="51">
        <f>IF(FluidmilkPccLb!H53="*","*",FluidmilkPccLb!H53/8.63)</f>
        <v>2.4445565233666672E-2</v>
      </c>
      <c r="I53" s="52" t="s">
        <v>7</v>
      </c>
      <c r="J53" s="51">
        <f t="shared" si="7"/>
        <v>2.4445565233666672E-2</v>
      </c>
      <c r="K53" s="51">
        <f>IF(FluidmilkPccLb!K53="*","*",FluidmilkPccLb!K53/8.66)</f>
        <v>0.33532035962621354</v>
      </c>
      <c r="L53" s="51">
        <f t="shared" si="6"/>
        <v>0.35976592485988024</v>
      </c>
      <c r="M53" s="51">
        <f>IF(FluidmilkPccLb!M53="*","*",FluidmilkPccLb!M53/8.66)</f>
        <v>0.87269273082206855</v>
      </c>
      <c r="N53" s="51">
        <f>IF(FluidmilkPccLb!N53="*","*",FluidmilkPccLb!N53/8.65)</f>
        <v>0.68934914680669235</v>
      </c>
      <c r="O53" s="51">
        <f>IF(FluidmilkPccLb!O53="*","*",FluidmilkPccLb!O53/8.66)</f>
        <v>0.93287843639600432</v>
      </c>
      <c r="P53" s="51">
        <f t="shared" si="3"/>
        <v>2.8546862388846455</v>
      </c>
      <c r="Q53" s="60">
        <f>IF(FluidmilkPccLb!Q53="*","*",FluidmilkPccLb!Q53/8.59)</f>
        <v>2.311472743590149E-2</v>
      </c>
      <c r="R53" s="52" t="str">
        <f>IF(FluidmilkPccLb!R53="NA","NA",FluidmilkPccLb!R53/8.6)</f>
        <v>NA</v>
      </c>
      <c r="S53" s="60">
        <f t="shared" ref="S53:S72" si="8">SUM(Q53:R53)</f>
        <v>2.311472743590149E-2</v>
      </c>
      <c r="T53" s="80">
        <f>G53+P53+S53-C53-O53</f>
        <v>30.233310553564195</v>
      </c>
      <c r="U53" s="80">
        <f>G53+P53+S53</f>
        <v>36.217377639049701</v>
      </c>
    </row>
    <row r="54" spans="1:21" ht="12" customHeight="1" x14ac:dyDescent="0.2">
      <c r="A54" s="47">
        <v>1955</v>
      </c>
      <c r="B54" s="66">
        <v>164.30799999999999</v>
      </c>
      <c r="C54" s="51">
        <f>IF(FluidmilkPccLb!C54="*","*",FluidmilkPccLb!C54/8.6)</f>
        <v>4.7415206042424023</v>
      </c>
      <c r="D54" s="51">
        <f>IF(FluidmilkPccLb!D54="*","*",FluidmilkPccLb!D54/8.6)</f>
        <v>28.248139767005924</v>
      </c>
      <c r="E54" s="51">
        <f t="shared" si="0"/>
        <v>32.989660371248327</v>
      </c>
      <c r="F54" s="51">
        <f>IF(FluidmilkPccLb!F54="*","*",FluidmilkPccLb!F54/8.6)</f>
        <v>0.45645981936363417</v>
      </c>
      <c r="G54" s="51">
        <f t="shared" si="1"/>
        <v>33.446120190611964</v>
      </c>
      <c r="H54" s="51">
        <f>IF(FluidmilkPccLb!H54="*","*",FluidmilkPccLb!H54/8.63)</f>
        <v>3.5261476968994523E-2</v>
      </c>
      <c r="I54" s="52" t="s">
        <v>7</v>
      </c>
      <c r="J54" s="51">
        <f t="shared" si="7"/>
        <v>3.5261476968994523E-2</v>
      </c>
      <c r="K54" s="51">
        <f>IF(FluidmilkPccLb!K54="*","*",FluidmilkPccLb!K54/8.66)</f>
        <v>0.35279881342655023</v>
      </c>
      <c r="L54" s="51">
        <f t="shared" si="6"/>
        <v>0.38806029039554474</v>
      </c>
      <c r="M54" s="51">
        <f>IF(FluidmilkPccLb!M54="*","*",FluidmilkPccLb!M54/8.66)</f>
        <v>0.86934687690964663</v>
      </c>
      <c r="N54" s="51">
        <f>IF(FluidmilkPccLb!N54="*","*",FluidmilkPccLb!N54/8.65)</f>
        <v>0.73666810153946038</v>
      </c>
      <c r="O54" s="51">
        <f>IF(FluidmilkPccLb!O54="*","*",FluidmilkPccLb!O54/8.66)</f>
        <v>0.79555429641206143</v>
      </c>
      <c r="P54" s="51">
        <f t="shared" si="3"/>
        <v>2.7896295652567131</v>
      </c>
      <c r="Q54" s="60">
        <f>IF(FluidmilkPccLb!Q54="*","*",FluidmilkPccLb!Q54/8.59)</f>
        <v>2.5506485831728102E-2</v>
      </c>
      <c r="R54" s="52" t="str">
        <f>IF(FluidmilkPccLb!R54="NA","NA",FluidmilkPccLb!R54/8.6)</f>
        <v>NA</v>
      </c>
      <c r="S54" s="60">
        <f t="shared" si="8"/>
        <v>2.5506485831728102E-2</v>
      </c>
      <c r="T54" s="80">
        <f t="shared" ref="T54:T64" si="9">G54+P54+S54-C54-O54</f>
        <v>30.724181341045938</v>
      </c>
      <c r="U54" s="80">
        <f t="shared" ref="U54:U117" si="10">G54+P54+S54</f>
        <v>36.261256241700401</v>
      </c>
    </row>
    <row r="55" spans="1:21" ht="12" customHeight="1" x14ac:dyDescent="0.2">
      <c r="A55" s="45">
        <v>1956</v>
      </c>
      <c r="B55" s="65">
        <v>167.30600000000001</v>
      </c>
      <c r="C55" s="49">
        <f>IF(FluidmilkPccLb!C55="*","*",FluidmilkPccLb!C55/8.6)</f>
        <v>4.4202532110081538</v>
      </c>
      <c r="D55" s="49">
        <f>IF(FluidmilkPccLb!D55="*","*",FluidmilkPccLb!D55/8.6)</f>
        <v>28.687860344462823</v>
      </c>
      <c r="E55" s="49">
        <f t="shared" si="0"/>
        <v>33.108113555470979</v>
      </c>
      <c r="F55" s="49">
        <f>IF(FluidmilkPccLb!F55="*","*",FluidmilkPccLb!F55/8.6)</f>
        <v>0.45384046333149758</v>
      </c>
      <c r="G55" s="49">
        <f t="shared" si="1"/>
        <v>33.561954018802474</v>
      </c>
      <c r="H55" s="49">
        <f>IF(FluidmilkPccLb!H55="*","*",FluidmilkPccLb!H55/8.63)</f>
        <v>4.6403687228676077E-2</v>
      </c>
      <c r="I55" s="50" t="s">
        <v>7</v>
      </c>
      <c r="J55" s="49">
        <f t="shared" si="7"/>
        <v>4.6403687228676077E-2</v>
      </c>
      <c r="K55" s="49">
        <f>IF(FluidmilkPccLb!K55="*","*",FluidmilkPccLb!K55/8.66)</f>
        <v>0.36994348340274791</v>
      </c>
      <c r="L55" s="49">
        <f t="shared" si="6"/>
        <v>0.41634717063142401</v>
      </c>
      <c r="M55" s="49">
        <f>IF(FluidmilkPccLb!M55="*","*",FluidmilkPccLb!M55/8.66)</f>
        <v>0.82547090699568371</v>
      </c>
      <c r="N55" s="49">
        <f>IF(FluidmilkPccLb!N55="*","*",FluidmilkPccLb!N55/8.65)</f>
        <v>0.81744232591985233</v>
      </c>
      <c r="O55" s="49">
        <f>IF(FluidmilkPccLb!O55="*","*",FluidmilkPccLb!O55/8.66)</f>
        <v>0.67914997699310431</v>
      </c>
      <c r="P55" s="49">
        <f t="shared" si="3"/>
        <v>2.7384103805400644</v>
      </c>
      <c r="Q55" s="54">
        <f>IF(FluidmilkPccLb!Q55="*","*",FluidmilkPccLb!Q55/8.59)</f>
        <v>2.5049428436754097E-2</v>
      </c>
      <c r="R55" s="50" t="str">
        <f>IF(FluidmilkPccLb!R55="NA","NA",FluidmilkPccLb!R55/8.6)</f>
        <v>NA</v>
      </c>
      <c r="S55" s="54">
        <f t="shared" si="8"/>
        <v>2.5049428436754097E-2</v>
      </c>
      <c r="T55" s="49">
        <f t="shared" si="9"/>
        <v>31.226010639778035</v>
      </c>
      <c r="U55" s="49">
        <f t="shared" si="10"/>
        <v>36.325413827779293</v>
      </c>
    </row>
    <row r="56" spans="1:21" ht="12" customHeight="1" x14ac:dyDescent="0.2">
      <c r="A56" s="45">
        <v>1957</v>
      </c>
      <c r="B56" s="65">
        <v>170.37100000000001</v>
      </c>
      <c r="C56" s="49">
        <f>IF(FluidmilkPccLb!C56="*","*",FluidmilkPccLb!C56/8.6)</f>
        <v>3.9810520214912657</v>
      </c>
      <c r="D56" s="49">
        <f>IF(FluidmilkPccLb!D56="*","*",FluidmilkPccLb!D56/8.6)</f>
        <v>28.813998670207138</v>
      </c>
      <c r="E56" s="49">
        <f t="shared" si="0"/>
        <v>32.795050691698407</v>
      </c>
      <c r="F56" s="49">
        <f>IF(FluidmilkPccLb!F56="*","*",FluidmilkPccLb!F56/8.6)</f>
        <v>0.41905810752539635</v>
      </c>
      <c r="G56" s="49">
        <f t="shared" si="1"/>
        <v>33.214108799223801</v>
      </c>
      <c r="H56" s="49">
        <f>IF(FluidmilkPccLb!H56="*","*",FluidmilkPccLb!H56/8.63)</f>
        <v>5.5090732974924804E-2</v>
      </c>
      <c r="I56" s="50" t="s">
        <v>7</v>
      </c>
      <c r="J56" s="49">
        <f t="shared" si="7"/>
        <v>5.5090732974924804E-2</v>
      </c>
      <c r="K56" s="49">
        <f>IF(FluidmilkPccLb!K56="*","*",FluidmilkPccLb!K56/8.66)</f>
        <v>0.37209923736194084</v>
      </c>
      <c r="L56" s="49">
        <f t="shared" si="6"/>
        <v>0.42718997033686562</v>
      </c>
      <c r="M56" s="49">
        <f>IF(FluidmilkPccLb!M56="*","*",FluidmilkPccLb!M56/8.66)</f>
        <v>0.80248724414669925</v>
      </c>
      <c r="N56" s="49">
        <f>IF(FluidmilkPccLb!N56="*","*",FluidmilkPccLb!N56/8.65)</f>
        <v>0.91741304585100791</v>
      </c>
      <c r="O56" s="49">
        <f>IF(FluidmilkPccLb!O56="*","*",FluidmilkPccLb!O56/8.66)</f>
        <v>0.54899887479630616</v>
      </c>
      <c r="P56" s="49">
        <f t="shared" si="3"/>
        <v>2.6960891351308791</v>
      </c>
      <c r="Q56" s="54">
        <f>IF(FluidmilkPccLb!Q56="*","*",FluidmilkPccLb!Q56/8.59)</f>
        <v>2.5965384630128117E-2</v>
      </c>
      <c r="R56" s="50" t="str">
        <f>IF(FluidmilkPccLb!R56="NA","NA",FluidmilkPccLb!R56/8.6)</f>
        <v>NA</v>
      </c>
      <c r="S56" s="54">
        <f t="shared" si="8"/>
        <v>2.5965384630128117E-2</v>
      </c>
      <c r="T56" s="49">
        <f t="shared" si="9"/>
        <v>31.40611242269723</v>
      </c>
      <c r="U56" s="49">
        <f t="shared" si="10"/>
        <v>35.936163318984804</v>
      </c>
    </row>
    <row r="57" spans="1:21" ht="12" customHeight="1" x14ac:dyDescent="0.2">
      <c r="A57" s="45">
        <v>1958</v>
      </c>
      <c r="B57" s="65">
        <v>173.32</v>
      </c>
      <c r="C57" s="49">
        <f>IF(FluidmilkPccLb!C57="*","*",FluidmilkPccLb!C57/8.6)</f>
        <v>3.6060466189706903</v>
      </c>
      <c r="D57" s="49">
        <f>IF(FluidmilkPccLb!D57="*","*",FluidmilkPccLb!D57/8.6)</f>
        <v>28.434432344527398</v>
      </c>
      <c r="E57" s="49">
        <f t="shared" si="0"/>
        <v>32.040478963498089</v>
      </c>
      <c r="F57" s="49">
        <f>IF(FluidmilkPccLb!F57="*","*",FluidmilkPccLb!F57/8.6)</f>
        <v>0.44144719540143518</v>
      </c>
      <c r="G57" s="49">
        <f t="shared" si="1"/>
        <v>32.481926158899526</v>
      </c>
      <c r="H57" s="49">
        <f>IF(FluidmilkPccLb!H57="*","*",FluidmilkPccLb!H57/8.63)</f>
        <v>0.12836355983172607</v>
      </c>
      <c r="I57" s="50" t="s">
        <v>7</v>
      </c>
      <c r="J57" s="49">
        <f t="shared" si="7"/>
        <v>0.12836355983172607</v>
      </c>
      <c r="K57" s="49">
        <f>IF(FluidmilkPccLb!K57="*","*",FluidmilkPccLb!K57/8.66)</f>
        <v>0.34777946145084532</v>
      </c>
      <c r="L57" s="49">
        <f t="shared" si="6"/>
        <v>0.47614302128257135</v>
      </c>
      <c r="M57" s="49">
        <f>IF(FluidmilkPccLb!M57="*","*",FluidmilkPccLb!M57/8.66)</f>
        <v>0.77284324766854506</v>
      </c>
      <c r="N57" s="49">
        <f>IF(FluidmilkPccLb!N57="*","*",FluidmilkPccLb!N57/8.65)</f>
        <v>0.99518549003547185</v>
      </c>
      <c r="O57" s="49">
        <f>IF(FluidmilkPccLb!O57="*","*",FluidmilkPccLb!O57/8.66)</f>
        <v>0.4437186232303888</v>
      </c>
      <c r="P57" s="49">
        <f t="shared" si="3"/>
        <v>2.6878903822169771</v>
      </c>
      <c r="Q57" s="54">
        <f>IF(FluidmilkPccLb!Q57="*","*",FluidmilkPccLb!Q57/8.59)</f>
        <v>2.8881956622256517E-2</v>
      </c>
      <c r="R57" s="50" t="str">
        <f>IF(FluidmilkPccLb!R57="NA","NA",FluidmilkPccLb!R57/8.6)</f>
        <v>NA</v>
      </c>
      <c r="S57" s="54">
        <f t="shared" si="8"/>
        <v>2.8881956622256517E-2</v>
      </c>
      <c r="T57" s="49">
        <f t="shared" si="9"/>
        <v>31.148933255537681</v>
      </c>
      <c r="U57" s="49">
        <f t="shared" si="10"/>
        <v>35.198698497738761</v>
      </c>
    </row>
    <row r="58" spans="1:21" ht="12" customHeight="1" x14ac:dyDescent="0.2">
      <c r="A58" s="45">
        <v>1959</v>
      </c>
      <c r="B58" s="65">
        <v>176.28899999999999</v>
      </c>
      <c r="C58" s="49">
        <f>IF(FluidmilkPccLb!C58="*","*",FluidmilkPccLb!C58/8.6)</f>
        <v>3.2254119721751824</v>
      </c>
      <c r="D58" s="49">
        <f>IF(FluidmilkPccLb!D58="*","*",FluidmilkPccLb!D58/8.6)</f>
        <v>28.064382125175804</v>
      </c>
      <c r="E58" s="49">
        <f t="shared" si="0"/>
        <v>31.289794097350985</v>
      </c>
      <c r="F58" s="49">
        <f>IF(FluidmilkPccLb!F58="*","*",FluidmilkPccLb!F58/8.6)</f>
        <v>0.48546077945213384</v>
      </c>
      <c r="G58" s="49">
        <f t="shared" si="1"/>
        <v>31.775254876803118</v>
      </c>
      <c r="H58" s="49">
        <f>IF(FluidmilkPccLb!H58="*","*",FluidmilkPccLb!H58/8.63)</f>
        <v>0.18733065432093238</v>
      </c>
      <c r="I58" s="50" t="s">
        <v>7</v>
      </c>
      <c r="J58" s="49">
        <f t="shared" si="7"/>
        <v>0.18733065432093238</v>
      </c>
      <c r="K58" s="49">
        <f>IF(FluidmilkPccLb!K58="*","*",FluidmilkPccLb!K58/8.66)</f>
        <v>0.29672565402362544</v>
      </c>
      <c r="L58" s="49">
        <f t="shared" si="6"/>
        <v>0.48405630834455782</v>
      </c>
      <c r="M58" s="49">
        <f>IF(FluidmilkPccLb!M58="*","*",FluidmilkPccLb!M58/8.66)</f>
        <v>0.75458709367597465</v>
      </c>
      <c r="N58" s="49">
        <f>IF(FluidmilkPccLb!N58="*","*",FluidmilkPccLb!N58/8.65)</f>
        <v>1.0807267113312393</v>
      </c>
      <c r="O58" s="49">
        <f>IF(FluidmilkPccLb!O58="*","*",FluidmilkPccLb!O58/8.66)</f>
        <v>0.34650744145363765</v>
      </c>
      <c r="P58" s="49">
        <f t="shared" si="3"/>
        <v>2.6658775548054092</v>
      </c>
      <c r="Q58" s="54">
        <f>IF(FluidmilkPccLb!Q58="*","*",FluidmilkPccLb!Q58/8.59)</f>
        <v>3.0376620367348305E-2</v>
      </c>
      <c r="R58" s="50" t="str">
        <f>IF(FluidmilkPccLb!R58="NA","NA",FluidmilkPccLb!R58/8.6)</f>
        <v>NA</v>
      </c>
      <c r="S58" s="54">
        <f t="shared" si="8"/>
        <v>3.0376620367348305E-2</v>
      </c>
      <c r="T58" s="49">
        <f t="shared" si="9"/>
        <v>30.899589638347059</v>
      </c>
      <c r="U58" s="49">
        <f t="shared" si="10"/>
        <v>34.471509051975879</v>
      </c>
    </row>
    <row r="59" spans="1:21" ht="12" customHeight="1" x14ac:dyDescent="0.2">
      <c r="A59" s="45">
        <v>1960</v>
      </c>
      <c r="B59" s="65">
        <v>179.97900000000001</v>
      </c>
      <c r="C59" s="49">
        <f>IF(FluidmilkPccLb!C59="*","*",FluidmilkPccLb!C59/8.6)</f>
        <v>2.9099002118722632</v>
      </c>
      <c r="D59" s="49">
        <f>IF(FluidmilkPccLb!D59="*","*",FluidmilkPccLb!D59/8.6)</f>
        <v>27.780372826442154</v>
      </c>
      <c r="E59" s="49">
        <f t="shared" si="0"/>
        <v>30.690273038314416</v>
      </c>
      <c r="F59" s="49">
        <f>IF(FluidmilkPccLb!F59="*","*",FluidmilkPccLb!F59/8.6)</f>
        <v>0.4929515678637959</v>
      </c>
      <c r="G59" s="49">
        <f t="shared" si="1"/>
        <v>31.183224606178211</v>
      </c>
      <c r="H59" s="49">
        <f>IF(FluidmilkPccLb!H59="*","*",FluidmilkPccLb!H59/8.63)</f>
        <v>0.25044765587013862</v>
      </c>
      <c r="I59" s="50" t="s">
        <v>7</v>
      </c>
      <c r="J59" s="49">
        <f t="shared" si="7"/>
        <v>0.25044765587013862</v>
      </c>
      <c r="K59" s="49">
        <f>IF(FluidmilkPccLb!K59="*","*",FluidmilkPccLb!K59/8.66)</f>
        <v>0.28037656484608858</v>
      </c>
      <c r="L59" s="49">
        <f t="shared" si="6"/>
        <v>0.53082422071622726</v>
      </c>
      <c r="M59" s="49">
        <f>IF(FluidmilkPccLb!M59="*","*",FluidmilkPccLb!M59/8.66)</f>
        <v>0.73141712568544837</v>
      </c>
      <c r="N59" s="49">
        <f>IF(FluidmilkPccLb!N59="*","*",FluidmilkPccLb!N59/8.65)</f>
        <v>1.1754743255691968</v>
      </c>
      <c r="O59" s="49">
        <f>IF(FluidmilkPccLb!O59="*","*",FluidmilkPccLb!O59/8.66)</f>
        <v>0.26818627941799777</v>
      </c>
      <c r="P59" s="49">
        <f t="shared" si="3"/>
        <v>2.7059019513888702</v>
      </c>
      <c r="Q59" s="54">
        <f>IF(FluidmilkPccLb!Q59="*","*",FluidmilkPccLb!Q59/8.59)</f>
        <v>2.9753826990590371E-2</v>
      </c>
      <c r="R59" s="50" t="str">
        <f>IF(FluidmilkPccLb!R59="NA","NA",FluidmilkPccLb!R59/8.6)</f>
        <v>NA</v>
      </c>
      <c r="S59" s="54">
        <f t="shared" si="8"/>
        <v>2.9753826990590371E-2</v>
      </c>
      <c r="T59" s="49">
        <f t="shared" si="9"/>
        <v>30.740793893267416</v>
      </c>
      <c r="U59" s="49">
        <f t="shared" si="10"/>
        <v>33.918880384557674</v>
      </c>
    </row>
    <row r="60" spans="1:21" ht="12" customHeight="1" x14ac:dyDescent="0.2">
      <c r="A60" s="47">
        <v>1961</v>
      </c>
      <c r="B60" s="66">
        <v>182.99199999999999</v>
      </c>
      <c r="C60" s="51">
        <f>IF(FluidmilkPccLb!C60="*","*",FluidmilkPccLb!C60/8.6)</f>
        <v>2.6491182229849675</v>
      </c>
      <c r="D60" s="51">
        <f>IF(FluidmilkPccLb!D60="*","*",FluidmilkPccLb!D60/8.6)</f>
        <v>27.073238428519435</v>
      </c>
      <c r="E60" s="51">
        <f t="shared" si="0"/>
        <v>29.722356651504402</v>
      </c>
      <c r="F60" s="51">
        <f>IF(FluidmilkPccLb!F60="*","*",FluidmilkPccLb!F60/8.6)</f>
        <v>0.5166066479459771</v>
      </c>
      <c r="G60" s="51">
        <f t="shared" si="1"/>
        <v>30.238963299450379</v>
      </c>
      <c r="H60" s="51">
        <f>IF(FluidmilkPccLb!H60="*","*",FluidmilkPccLb!H60/8.63)</f>
        <v>0.38056739064557504</v>
      </c>
      <c r="I60" s="52" t="s">
        <v>7</v>
      </c>
      <c r="J60" s="51">
        <f t="shared" si="7"/>
        <v>0.38056739064557504</v>
      </c>
      <c r="K60" s="51">
        <f>IF(FluidmilkPccLb!K60="*","*",FluidmilkPccLb!K60/8.66)</f>
        <v>0.29342894834459127</v>
      </c>
      <c r="L60" s="51">
        <f t="shared" si="6"/>
        <v>0.67399633899016631</v>
      </c>
      <c r="M60" s="51">
        <f>IF(FluidmilkPccLb!M60="*","*",FluidmilkPccLb!M60/8.66)</f>
        <v>0.68908475611245945</v>
      </c>
      <c r="N60" s="51">
        <f>IF(FluidmilkPccLb!N60="*","*",FluidmilkPccLb!N60/8.65)</f>
        <v>1.2496203125339571</v>
      </c>
      <c r="O60" s="51">
        <f>IF(FluidmilkPccLb!O60="*","*",FluidmilkPccLb!O60/8.66)</f>
        <v>0.19625032889283414</v>
      </c>
      <c r="P60" s="51">
        <f t="shared" si="3"/>
        <v>2.808951736529417</v>
      </c>
      <c r="Q60" s="60">
        <f>IF(FluidmilkPccLb!Q60="*","*",FluidmilkPccLb!Q60/8.59)</f>
        <v>2.9263924258653189E-2</v>
      </c>
      <c r="R60" s="52" t="str">
        <f>IF(FluidmilkPccLb!R60="NA","NA",FluidmilkPccLb!R60/8.6)</f>
        <v>NA</v>
      </c>
      <c r="S60" s="60">
        <f t="shared" si="8"/>
        <v>2.9263924258653189E-2</v>
      </c>
      <c r="T60" s="80">
        <f t="shared" si="9"/>
        <v>30.231810408360648</v>
      </c>
      <c r="U60" s="80">
        <f t="shared" si="10"/>
        <v>33.077178960238449</v>
      </c>
    </row>
    <row r="61" spans="1:21" ht="12" customHeight="1" x14ac:dyDescent="0.2">
      <c r="A61" s="47">
        <v>1962</v>
      </c>
      <c r="B61" s="66">
        <v>185.77099999999999</v>
      </c>
      <c r="C61" s="51">
        <f>IF(FluidmilkPccLb!C61="*","*",FluidmilkPccLb!C61/8.6)</f>
        <v>2.4135742016959369</v>
      </c>
      <c r="D61" s="51">
        <f>IF(FluidmilkPccLb!D61="*","*",FluidmilkPccLb!D61/8.6)</f>
        <v>26.939894616440125</v>
      </c>
      <c r="E61" s="51">
        <f t="shared" si="0"/>
        <v>29.353468818136061</v>
      </c>
      <c r="F61" s="51">
        <f>IF(FluidmilkPccLb!F61="*","*",FluidmilkPccLb!F61/8.6)</f>
        <v>0.56396015449378611</v>
      </c>
      <c r="G61" s="51">
        <f t="shared" si="1"/>
        <v>29.917428972629846</v>
      </c>
      <c r="H61" s="51">
        <f>IF(FluidmilkPccLb!H61="*","*",FluidmilkPccLb!H61/8.63)</f>
        <v>0.52395087678594654</v>
      </c>
      <c r="I61" s="52" t="s">
        <v>7</v>
      </c>
      <c r="J61" s="51">
        <f t="shared" si="7"/>
        <v>0.52395087678594654</v>
      </c>
      <c r="K61" s="51">
        <f>IF(FluidmilkPccLb!K61="*","*",FluidmilkPccLb!K61/8.66)</f>
        <v>0.27474288758728171</v>
      </c>
      <c r="L61" s="51">
        <f t="shared" si="6"/>
        <v>0.79869376437322825</v>
      </c>
      <c r="M61" s="51">
        <f>IF(FluidmilkPccLb!M61="*","*",FluidmilkPccLb!M61/8.66)</f>
        <v>0.72104468235576191</v>
      </c>
      <c r="N61" s="51">
        <f>IF(FluidmilkPccLb!N61="*","*",FluidmilkPccLb!N61/8.65)</f>
        <v>1.2931577795933293</v>
      </c>
      <c r="O61" s="51">
        <f>IF(FluidmilkPccLb!O61="*","*",FluidmilkPccLb!O61/8.66)</f>
        <v>0.15353279012230447</v>
      </c>
      <c r="P61" s="51">
        <f t="shared" si="3"/>
        <v>2.9664290164446241</v>
      </c>
      <c r="Q61" s="60">
        <f>IF(FluidmilkPccLb!Q61="*","*",FluidmilkPccLb!Q61/8.59)</f>
        <v>3.1332779440813786E-2</v>
      </c>
      <c r="R61" s="52" t="str">
        <f>IF(FluidmilkPccLb!R61="NA","NA",FluidmilkPccLb!R61/8.6)</f>
        <v>NA</v>
      </c>
      <c r="S61" s="60">
        <f t="shared" si="8"/>
        <v>3.1332779440813786E-2</v>
      </c>
      <c r="T61" s="80">
        <f t="shared" si="9"/>
        <v>30.348083776697045</v>
      </c>
      <c r="U61" s="80">
        <f t="shared" si="10"/>
        <v>32.915190768515288</v>
      </c>
    </row>
    <row r="62" spans="1:21" ht="12" customHeight="1" x14ac:dyDescent="0.2">
      <c r="A62" s="47">
        <v>1963</v>
      </c>
      <c r="B62" s="66">
        <v>188.483</v>
      </c>
      <c r="C62" s="51">
        <f>IF(FluidmilkPccLb!C62="*","*",FluidmilkPccLb!C62/8.6)</f>
        <v>2.2135115757154828</v>
      </c>
      <c r="D62" s="51">
        <f>IF(FluidmilkPccLb!D62="*","*",FluidmilkPccLb!D62/8.6)</f>
        <v>26.989664973795058</v>
      </c>
      <c r="E62" s="51">
        <f t="shared" si="0"/>
        <v>29.203176549510541</v>
      </c>
      <c r="F62" s="51">
        <f>IF(FluidmilkPccLb!F62="*","*",FluidmilkPccLb!F62/8.6)</f>
        <v>0.62247301557885237</v>
      </c>
      <c r="G62" s="51">
        <f t="shared" si="1"/>
        <v>29.825649565089392</v>
      </c>
      <c r="H62" s="51">
        <f>IF(FluidmilkPccLb!H62="*","*",FluidmilkPccLb!H62/8.63)</f>
        <v>0.71990288454757601</v>
      </c>
      <c r="I62" s="52" t="s">
        <v>7</v>
      </c>
      <c r="J62" s="51">
        <f t="shared" si="7"/>
        <v>0.71990288454757601</v>
      </c>
      <c r="K62" s="51">
        <f>IF(FluidmilkPccLb!K62="*","*",FluidmilkPccLb!K62/8.66)</f>
        <v>0.29468294314718119</v>
      </c>
      <c r="L62" s="51">
        <f t="shared" si="6"/>
        <v>1.0145858276947572</v>
      </c>
      <c r="M62" s="51">
        <f>IF(FluidmilkPccLb!M62="*","*",FluidmilkPccLb!M62/8.66)</f>
        <v>0.71802164109874511</v>
      </c>
      <c r="N62" s="51">
        <f>IF(FluidmilkPccLb!N62="*","*",FluidmilkPccLb!N62/8.65)</f>
        <v>1.3665543011054582</v>
      </c>
      <c r="O62" s="51">
        <f>IF(FluidmilkPccLb!O62="*","*",FluidmilkPccLb!O62/8.66)</f>
        <v>9.8636078683360037E-2</v>
      </c>
      <c r="P62" s="51">
        <f t="shared" si="3"/>
        <v>3.1977978485823209</v>
      </c>
      <c r="Q62" s="60">
        <f>IF(FluidmilkPccLb!Q62="*","*",FluidmilkPccLb!Q62/8.59)</f>
        <v>3.0264306776257958E-2</v>
      </c>
      <c r="R62" s="52" t="str">
        <f>IF(FluidmilkPccLb!R62="NA","NA",FluidmilkPccLb!R62/8.6)</f>
        <v>NA</v>
      </c>
      <c r="S62" s="60">
        <f t="shared" si="8"/>
        <v>3.0264306776257958E-2</v>
      </c>
      <c r="T62" s="80">
        <f t="shared" si="9"/>
        <v>30.741564066049129</v>
      </c>
      <c r="U62" s="80">
        <f t="shared" si="10"/>
        <v>33.053711720447971</v>
      </c>
    </row>
    <row r="63" spans="1:21" ht="12" customHeight="1" x14ac:dyDescent="0.2">
      <c r="A63" s="47">
        <v>1964</v>
      </c>
      <c r="B63" s="66">
        <v>191.14099999999999</v>
      </c>
      <c r="C63" s="51">
        <f>IF(FluidmilkPccLb!C63="*","*",FluidmilkPccLb!C63/8.6)</f>
        <v>2.021519971315465</v>
      </c>
      <c r="D63" s="51">
        <f>IF(FluidmilkPccLb!D63="*","*",FluidmilkPccLb!D63/8.6)</f>
        <v>26.891751529341001</v>
      </c>
      <c r="E63" s="51">
        <f t="shared" si="0"/>
        <v>28.913271500656464</v>
      </c>
      <c r="F63" s="51">
        <f>IF(FluidmilkPccLb!F63="*","*",FluidmilkPccLb!F63/8.6)</f>
        <v>0.65214246441473933</v>
      </c>
      <c r="G63" s="51">
        <f t="shared" si="1"/>
        <v>29.565413965071205</v>
      </c>
      <c r="H63" s="51">
        <f>IF(FluidmilkPccLb!H63="*","*",FluidmilkPccLb!H63/8.63)</f>
        <v>0.97360073129903202</v>
      </c>
      <c r="I63" s="52" t="s">
        <v>7</v>
      </c>
      <c r="J63" s="51">
        <f t="shared" si="7"/>
        <v>0.97360073129903202</v>
      </c>
      <c r="K63" s="51">
        <f>IF(FluidmilkPccLb!K63="*","*",FluidmilkPccLb!K63/8.66)</f>
        <v>0.30145937874743761</v>
      </c>
      <c r="L63" s="51">
        <f t="shared" si="6"/>
        <v>1.2750601100464696</v>
      </c>
      <c r="M63" s="51">
        <f>IF(FluidmilkPccLb!M63="*","*",FluidmilkPccLb!M63/8.66)</f>
        <v>0.70441209542988437</v>
      </c>
      <c r="N63" s="51">
        <f>IF(FluidmilkPccLb!N63="*","*",FluidmilkPccLb!N63/8.65)</f>
        <v>1.4128721910433035</v>
      </c>
      <c r="O63" s="51">
        <f>IF(FluidmilkPccLb!O63="*","*",FluidmilkPccLb!O63/8.66)</f>
        <v>5.678793908268364E-2</v>
      </c>
      <c r="P63" s="51">
        <f t="shared" si="3"/>
        <v>3.4491323356023411</v>
      </c>
      <c r="Q63" s="60">
        <f>IF(FluidmilkPccLb!Q63="*","*",FluidmilkPccLb!Q63/8.59)</f>
        <v>2.8625352296626331E-2</v>
      </c>
      <c r="R63" s="52" t="str">
        <f>IF(FluidmilkPccLb!R63="NA","NA",FluidmilkPccLb!R63/8.6)</f>
        <v>NA</v>
      </c>
      <c r="S63" s="60">
        <f t="shared" si="8"/>
        <v>2.8625352296626331E-2</v>
      </c>
      <c r="T63" s="80">
        <f t="shared" si="9"/>
        <v>30.964863742572025</v>
      </c>
      <c r="U63" s="80">
        <f t="shared" si="10"/>
        <v>33.043171652970173</v>
      </c>
    </row>
    <row r="64" spans="1:21" ht="12" customHeight="1" x14ac:dyDescent="0.2">
      <c r="A64" s="47">
        <v>1965</v>
      </c>
      <c r="B64" s="66">
        <v>193.52600000000001</v>
      </c>
      <c r="C64" s="51">
        <f>IF(FluidmilkPccLb!C64="*","*",FluidmilkPccLb!C64/8.6)</f>
        <v>1.8560092520468976</v>
      </c>
      <c r="D64" s="51">
        <f>IF(FluidmilkPccLb!D64="*","*",FluidmilkPccLb!D64/8.6)</f>
        <v>26.744798908096961</v>
      </c>
      <c r="E64" s="51">
        <f t="shared" si="0"/>
        <v>28.60080816014386</v>
      </c>
      <c r="F64" s="51">
        <f>IF(FluidmilkPccLb!F64="*","*",FluidmilkPccLb!F64/8.6)</f>
        <v>0.67474858855573527</v>
      </c>
      <c r="G64" s="51">
        <f t="shared" si="1"/>
        <v>29.275556748699596</v>
      </c>
      <c r="H64" s="51">
        <f>IF(FluidmilkPccLb!H64="*","*",FluidmilkPccLb!H64/8.63)</f>
        <v>1.2316411079481755</v>
      </c>
      <c r="I64" s="52" t="s">
        <v>7</v>
      </c>
      <c r="J64" s="51">
        <f t="shared" si="7"/>
        <v>1.2316411079481755</v>
      </c>
      <c r="K64" s="51">
        <f>IF(FluidmilkPccLb!K64="*","*",FluidmilkPccLb!K64/8.66)</f>
        <v>0.31266126071369016</v>
      </c>
      <c r="L64" s="51">
        <f t="shared" si="6"/>
        <v>1.5443023686618655</v>
      </c>
      <c r="M64" s="51">
        <f>IF(FluidmilkPccLb!M64="*","*",FluidmilkPccLb!M64/8.66)</f>
        <v>0.68976415531493462</v>
      </c>
      <c r="N64" s="51">
        <f>IF(FluidmilkPccLb!N64="*","*",FluidmilkPccLb!N64/8.65)</f>
        <v>1.4145759506915141</v>
      </c>
      <c r="O64" s="51">
        <f>IF(FluidmilkPccLb!O64="*","*",FluidmilkPccLb!O64/8.66)</f>
        <v>1.8497135652909148E-2</v>
      </c>
      <c r="P64" s="51">
        <f t="shared" si="3"/>
        <v>3.6671396103212235</v>
      </c>
      <c r="Q64" s="60">
        <f>IF(FluidmilkPccLb!Q64="*","*",FluidmilkPccLb!Q64/8.59)</f>
        <v>2.9475663911357801E-2</v>
      </c>
      <c r="R64" s="52" t="str">
        <f>IF(FluidmilkPccLb!R64="NA","NA",FluidmilkPccLb!R64/8.6)</f>
        <v>NA</v>
      </c>
      <c r="S64" s="60">
        <f t="shared" si="8"/>
        <v>2.9475663911357801E-2</v>
      </c>
      <c r="T64" s="80">
        <f t="shared" si="9"/>
        <v>31.097665635232371</v>
      </c>
      <c r="U64" s="80">
        <f t="shared" si="10"/>
        <v>32.972172022932178</v>
      </c>
    </row>
    <row r="65" spans="1:237" ht="12" customHeight="1" x14ac:dyDescent="0.2">
      <c r="A65" s="45">
        <v>1966</v>
      </c>
      <c r="B65" s="65">
        <v>195.57599999999999</v>
      </c>
      <c r="C65" s="49">
        <f>IF(FluidmilkPccLb!C65="*","*",FluidmilkPccLb!C65/8.6)</f>
        <v>1.8615257876317159</v>
      </c>
      <c r="D65" s="49">
        <f>IF(FluidmilkPccLb!D65="*","*",FluidmilkPccLb!D65/8.6)</f>
        <v>26.559591180160979</v>
      </c>
      <c r="E65" s="49">
        <f t="shared" si="0"/>
        <v>28.421116967792695</v>
      </c>
      <c r="F65" s="49">
        <f>IF(FluidmilkPccLb!F65="*","*",FluidmilkPccLb!F65/8.6)</f>
        <v>0.71167242663531272</v>
      </c>
      <c r="G65" s="49">
        <f t="shared" si="1"/>
        <v>29.132789394428009</v>
      </c>
      <c r="H65" s="49">
        <f>IF(FluidmilkPccLb!H65="*","*",FluidmilkPccLb!H65/8.63)</f>
        <v>1.6411694112944022</v>
      </c>
      <c r="I65" s="50" t="s">
        <v>7</v>
      </c>
      <c r="J65" s="49">
        <f t="shared" si="7"/>
        <v>1.6411694112944022</v>
      </c>
      <c r="K65" s="49">
        <f>IF(FluidmilkPccLb!K65="*","*",FluidmilkPccLb!K65/8.66)</f>
        <v>0.30879356209232756</v>
      </c>
      <c r="L65" s="49">
        <f t="shared" si="6"/>
        <v>1.9499629733867296</v>
      </c>
      <c r="M65" s="49">
        <f>IF(FluidmilkPccLb!M65="*","*",FluidmilkPccLb!M65/8.66)</f>
        <v>0.6819437174314309</v>
      </c>
      <c r="N65" s="49">
        <f>IF(FluidmilkPccLb!N65="*","*",FluidmilkPccLb!N65/8.65)</f>
        <v>1.2395577456576465</v>
      </c>
      <c r="O65" s="50" t="s">
        <v>7</v>
      </c>
      <c r="P65" s="49">
        <f>SUM(L65:N65)</f>
        <v>3.8714644364758071</v>
      </c>
      <c r="Q65" s="54">
        <f>IF(FluidmilkPccLb!Q65="*","*",FluidmilkPccLb!Q65/8.59)</f>
        <v>3.0952420748350487E-2</v>
      </c>
      <c r="R65" s="50" t="str">
        <f>IF(FluidmilkPccLb!R65="NA","NA",FluidmilkPccLb!R65/8.6)</f>
        <v>NA</v>
      </c>
      <c r="S65" s="54">
        <f t="shared" si="8"/>
        <v>3.0952420748350487E-2</v>
      </c>
      <c r="T65" s="49">
        <f>G65+P65+S65-C65</f>
        <v>31.173680464020446</v>
      </c>
      <c r="U65" s="49">
        <f t="shared" si="10"/>
        <v>33.035206251652163</v>
      </c>
    </row>
    <row r="66" spans="1:237" ht="12" customHeight="1" x14ac:dyDescent="0.2">
      <c r="A66" s="45">
        <v>1967</v>
      </c>
      <c r="B66" s="65">
        <v>197.45699999999999</v>
      </c>
      <c r="C66" s="49">
        <f>IF(FluidmilkPccLb!C66="*","*",FluidmilkPccLb!C66/8.6)</f>
        <v>1.6871497839211622</v>
      </c>
      <c r="D66" s="49">
        <f>IF(FluidmilkPccLb!D66="*","*",FluidmilkPccLb!D66/8.6)</f>
        <v>24.738974667549048</v>
      </c>
      <c r="E66" s="49">
        <f t="shared" si="0"/>
        <v>26.426124451470208</v>
      </c>
      <c r="F66" s="49">
        <f>IF(FluidmilkPccLb!F66="*","*",FluidmilkPccLb!F66/8.6)</f>
        <v>0.71195954232484648</v>
      </c>
      <c r="G66" s="49">
        <f t="shared" si="1"/>
        <v>27.138083993795053</v>
      </c>
      <c r="H66" s="49">
        <f>IF(FluidmilkPccLb!H66="*","*",FluidmilkPccLb!H66/8.63)</f>
        <v>1.9876131735761811</v>
      </c>
      <c r="I66" s="49">
        <f>IF(FluidmilkPccLb!I66="*","*",FluidmilkPccLb!I66/8.64)</f>
        <v>9.6129696498384362E-2</v>
      </c>
      <c r="J66" s="49">
        <f t="shared" ref="J66:J72" si="11">H66+I66</f>
        <v>2.0837428700745653</v>
      </c>
      <c r="K66" s="49">
        <f>IF(FluidmilkPccLb!K66="*","*",FluidmilkPccLb!K66/8.66)</f>
        <v>0.26491574784469984</v>
      </c>
      <c r="L66" s="49">
        <f t="shared" si="6"/>
        <v>2.348658617919265</v>
      </c>
      <c r="M66" s="49">
        <f>IF(FluidmilkPccLb!M66="*","*",FluidmilkPccLb!M66/8.66)</f>
        <v>0.66609058895168471</v>
      </c>
      <c r="N66" s="49">
        <f>IF(FluidmilkPccLb!N66="*","*",FluidmilkPccLb!N66/8.65)</f>
        <v>1.216039983066775</v>
      </c>
      <c r="O66" s="50" t="s">
        <v>7</v>
      </c>
      <c r="P66" s="49">
        <f t="shared" ref="P66:P110" si="12">SUM(L66:N66)</f>
        <v>4.2307891899377248</v>
      </c>
      <c r="Q66" s="54">
        <f>IF(FluidmilkPccLb!Q66="*","*",FluidmilkPccLb!Q66/8.59)</f>
        <v>2.9478427047404842E-2</v>
      </c>
      <c r="R66" s="50" t="str">
        <f>IF(FluidmilkPccLb!R66="NA","NA",FluidmilkPccLb!R66/8.6)</f>
        <v>NA</v>
      </c>
      <c r="S66" s="54">
        <f t="shared" si="8"/>
        <v>2.9478427047404842E-2</v>
      </c>
      <c r="T66" s="49">
        <f t="shared" ref="T66:T120" si="13">G66+P66+S66-C66</f>
        <v>29.711201826859021</v>
      </c>
      <c r="U66" s="49">
        <f t="shared" si="10"/>
        <v>31.398351610780182</v>
      </c>
    </row>
    <row r="67" spans="1:237" ht="12" customHeight="1" x14ac:dyDescent="0.2">
      <c r="A67" s="45">
        <v>1968</v>
      </c>
      <c r="B67" s="65">
        <v>199.399</v>
      </c>
      <c r="C67" s="49">
        <f>IF(FluidmilkPccLb!C67="*","*",FluidmilkPccLb!C67/8.6)</f>
        <v>1.5255144033401766</v>
      </c>
      <c r="D67" s="49">
        <f>IF(FluidmilkPccLb!D67="*","*",FluidmilkPccLb!D67/8.6)</f>
        <v>24.228620959471584</v>
      </c>
      <c r="E67" s="49">
        <f t="shared" si="0"/>
        <v>25.754135362811759</v>
      </c>
      <c r="F67" s="49">
        <f>IF(FluidmilkPccLb!F67="*","*",FluidmilkPccLb!F67/8.6)</f>
        <v>0.67528504551526169</v>
      </c>
      <c r="G67" s="49">
        <f t="shared" si="1"/>
        <v>26.429420408327022</v>
      </c>
      <c r="H67" s="49">
        <f>IF(FluidmilkPccLb!H67="*","*",FluidmilkPccLb!H67/8.63)</f>
        <v>2.3901487934162202</v>
      </c>
      <c r="I67" s="49">
        <f>IF(FluidmilkPccLb!I67="*","*",FluidmilkPccLb!I67/8.64)</f>
        <v>0.18226065623494897</v>
      </c>
      <c r="J67" s="49">
        <f t="shared" si="11"/>
        <v>2.5724094496511691</v>
      </c>
      <c r="K67" s="49">
        <f>IF(FluidmilkPccLb!K67="*","*",FluidmilkPccLb!K67/8.66)</f>
        <v>0.34746445400993498</v>
      </c>
      <c r="L67" s="49">
        <f t="shared" si="6"/>
        <v>2.9198739036611041</v>
      </c>
      <c r="M67" s="49">
        <f>IF(FluidmilkPccLb!M67="*","*",FluidmilkPccLb!M67/8.66)</f>
        <v>0.66134067746557623</v>
      </c>
      <c r="N67" s="49">
        <f>IF(FluidmilkPccLb!N67="*","*",FluidmilkPccLb!N67/8.65)</f>
        <v>1.2795676441231911</v>
      </c>
      <c r="O67" s="50" t="s">
        <v>7</v>
      </c>
      <c r="P67" s="49">
        <f t="shared" si="12"/>
        <v>4.8607822252498716</v>
      </c>
      <c r="Q67" s="54">
        <f>IF(FluidmilkPccLb!Q67="*","*",FluidmilkPccLb!Q67/8.59)</f>
        <v>3.3861941396994596E-2</v>
      </c>
      <c r="R67" s="50" t="str">
        <f>IF(FluidmilkPccLb!R67="NA","NA",FluidmilkPccLb!R67/8.6)</f>
        <v>NA</v>
      </c>
      <c r="S67" s="54">
        <f t="shared" si="8"/>
        <v>3.3861941396994596E-2</v>
      </c>
      <c r="T67" s="49">
        <f t="shared" si="13"/>
        <v>29.798550171633714</v>
      </c>
      <c r="U67" s="49">
        <f t="shared" si="10"/>
        <v>31.324064574973889</v>
      </c>
    </row>
    <row r="68" spans="1:237" ht="12" customHeight="1" x14ac:dyDescent="0.2">
      <c r="A68" s="45">
        <v>1969</v>
      </c>
      <c r="B68" s="65">
        <v>201.38499999999999</v>
      </c>
      <c r="C68" s="49">
        <f>IF(FluidmilkPccLb!C68="*","*",FluidmilkPccLb!C68/8.6)</f>
        <v>1.3840203105124917</v>
      </c>
      <c r="D68" s="49">
        <f>IF(FluidmilkPccLb!D68="*","*",FluidmilkPccLb!D68/8.6)</f>
        <v>23.568185663120104</v>
      </c>
      <c r="E68" s="49">
        <f t="shared" si="0"/>
        <v>24.952205973632594</v>
      </c>
      <c r="F68" s="49">
        <f>IF(FluidmilkPccLb!F68="*","*",FluidmilkPccLb!F68/8.6)</f>
        <v>0.64495230990507024</v>
      </c>
      <c r="G68" s="49">
        <f t="shared" si="1"/>
        <v>25.597158283537663</v>
      </c>
      <c r="H68" s="49">
        <f>IF(FluidmilkPccLb!H68="*","*",FluidmilkPccLb!H68/8.63)</f>
        <v>2.9062933852825843</v>
      </c>
      <c r="I68" s="49">
        <f>IF(FluidmilkPccLb!I68="*","*",FluidmilkPccLb!I68/8.64)</f>
        <v>0.19827969091816944</v>
      </c>
      <c r="J68" s="49">
        <f t="shared" si="11"/>
        <v>3.1045730762007535</v>
      </c>
      <c r="K68" s="49">
        <f>IF(FluidmilkPccLb!K68="*","*",FluidmilkPccLb!K68/8.66)</f>
        <v>0.36238654706458012</v>
      </c>
      <c r="L68" s="49">
        <f t="shared" si="6"/>
        <v>3.4669596232653337</v>
      </c>
      <c r="M68" s="49">
        <f>IF(FluidmilkPccLb!M68="*","*",FluidmilkPccLb!M68/8.66)</f>
        <v>0.65768571120739461</v>
      </c>
      <c r="N68" s="49">
        <f>IF(FluidmilkPccLb!N68="*","*",FluidmilkPccLb!N68/8.65)</f>
        <v>1.3318176253720442</v>
      </c>
      <c r="O68" s="50" t="s">
        <v>7</v>
      </c>
      <c r="P68" s="49">
        <f t="shared" si="12"/>
        <v>5.4564629598447718</v>
      </c>
      <c r="Q68" s="54">
        <f>IF(FluidmilkPccLb!Q68="*","*",FluidmilkPccLb!Q68/8.59)</f>
        <v>3.2949935780864199E-2</v>
      </c>
      <c r="R68" s="50" t="str">
        <f>IF(FluidmilkPccLb!R68="NA","NA",FluidmilkPccLb!R68/8.6)</f>
        <v>NA</v>
      </c>
      <c r="S68" s="54">
        <f t="shared" si="8"/>
        <v>3.2949935780864199E-2</v>
      </c>
      <c r="T68" s="49">
        <f t="shared" si="13"/>
        <v>29.702550868650803</v>
      </c>
      <c r="U68" s="49">
        <f t="shared" si="10"/>
        <v>31.086571179163297</v>
      </c>
    </row>
    <row r="69" spans="1:237" ht="12" customHeight="1" x14ac:dyDescent="0.2">
      <c r="A69" s="45">
        <v>1970</v>
      </c>
      <c r="B69" s="65">
        <v>203.98399999999998</v>
      </c>
      <c r="C69" s="49">
        <f>IF(FluidmilkPccLb!C69="*","*",FluidmilkPccLb!C69/8.6)</f>
        <v>1.2518081673528432</v>
      </c>
      <c r="D69" s="49">
        <f>IF(FluidmilkPccLb!D69="*","*",FluidmilkPccLb!D69/8.6)</f>
        <v>23.578570685890551</v>
      </c>
      <c r="E69" s="49">
        <f t="shared" si="0"/>
        <v>24.830378853243396</v>
      </c>
      <c r="F69" s="49">
        <f>IF(FluidmilkPccLb!F69="*","*",FluidmilkPccLb!F69/8.6)</f>
        <v>0.6521259305335394</v>
      </c>
      <c r="G69" s="49">
        <f t="shared" si="1"/>
        <v>25.482504783776935</v>
      </c>
      <c r="H69" s="49">
        <f>IF(FluidmilkPccLb!H69="*","*",FluidmilkPccLb!H69/8.63)</f>
        <v>3.2441823760607584</v>
      </c>
      <c r="I69" s="49">
        <f>IF(FluidmilkPccLb!I69="*","*",FluidmilkPccLb!I69/8.64)</f>
        <v>0.21050579856662688</v>
      </c>
      <c r="J69" s="49">
        <f t="shared" si="11"/>
        <v>3.4546881746273854</v>
      </c>
      <c r="K69" s="49">
        <f>IF(FluidmilkPccLb!K69="*","*",FluidmilkPccLb!K69/8.66)</f>
        <v>0.34588140499902453</v>
      </c>
      <c r="L69" s="49">
        <f t="shared" si="6"/>
        <v>3.8005695796264098</v>
      </c>
      <c r="M69" s="49">
        <f>IF(FluidmilkPccLb!M69="*","*",FluidmilkPccLb!M69/8.66)</f>
        <v>0.63968246751047098</v>
      </c>
      <c r="N69" s="49">
        <f>IF(FluidmilkPccLb!N69="*","*",FluidmilkPccLb!N69/8.65)</f>
        <v>1.3420524425127756</v>
      </c>
      <c r="O69" s="50" t="s">
        <v>7</v>
      </c>
      <c r="P69" s="49">
        <f t="shared" si="12"/>
        <v>5.7823044896496567</v>
      </c>
      <c r="Q69" s="54">
        <f>IF(FluidmilkPccLb!Q69="*","*",FluidmilkPccLb!Q69/8.59)</f>
        <v>3.481292924341757E-2</v>
      </c>
      <c r="R69" s="50" t="str">
        <f>IF(FluidmilkPccLb!R69="NA","NA",FluidmilkPccLb!R69/8.6)</f>
        <v>NA</v>
      </c>
      <c r="S69" s="54">
        <f t="shared" si="8"/>
        <v>3.481292924341757E-2</v>
      </c>
      <c r="T69" s="49">
        <f t="shared" si="13"/>
        <v>30.047814035317167</v>
      </c>
      <c r="U69" s="49">
        <f t="shared" si="10"/>
        <v>31.299622202670012</v>
      </c>
      <c r="V69" s="31"/>
      <c r="W69" s="31"/>
      <c r="X69" s="31"/>
      <c r="Y69" s="31"/>
      <c r="Z69" s="31"/>
      <c r="AA69" s="31"/>
      <c r="AB69" s="31"/>
      <c r="AC69" s="31"/>
      <c r="AD69" s="31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6">
        <v>206.827</v>
      </c>
      <c r="C70" s="51">
        <f>IF(FluidmilkPccLb!C70="*","*",FluidmilkPccLb!C70/8.6)</f>
        <v>1.1901869228759998</v>
      </c>
      <c r="D70" s="51">
        <f>IF(FluidmilkPccLb!D70="*","*",FluidmilkPccLb!D70/8.6)</f>
        <v>23.073997018741988</v>
      </c>
      <c r="E70" s="51">
        <f t="shared" si="0"/>
        <v>24.264183941617986</v>
      </c>
      <c r="F70" s="51">
        <f>IF(FluidmilkPccLb!F70="*","*",FluidmilkPccLb!F70/8.6)</f>
        <v>0.72355718929684076</v>
      </c>
      <c r="G70" s="51">
        <f t="shared" si="1"/>
        <v>24.987741130914827</v>
      </c>
      <c r="H70" s="51">
        <f>IF(FluidmilkPccLb!H70="*","*",FluidmilkPccLb!H70/8.63)</f>
        <v>3.5861611291384352</v>
      </c>
      <c r="I70" s="51">
        <f>IF(FluidmilkPccLb!I70="*","*",FluidmilkPccLb!I70/8.64)</f>
        <v>0.34751265550435873</v>
      </c>
      <c r="J70" s="51">
        <f t="shared" si="11"/>
        <v>3.933673784642794</v>
      </c>
      <c r="K70" s="51">
        <f>IF(FluidmilkPccLb!K70="*","*",FluidmilkPccLb!K70/8.66)</f>
        <v>0.30037041254960539</v>
      </c>
      <c r="L70" s="51">
        <f t="shared" si="6"/>
        <v>4.2340441971923992</v>
      </c>
      <c r="M70" s="51">
        <f>IF(FluidmilkPccLb!M70="*","*",FluidmilkPccLb!M70/8.66)</f>
        <v>0.64373064250872669</v>
      </c>
      <c r="N70" s="51">
        <f>IF(FluidmilkPccLb!N70="*","*",FluidmilkPccLb!N70/8.65)</f>
        <v>1.426452550847346</v>
      </c>
      <c r="O70" s="52" t="s">
        <v>7</v>
      </c>
      <c r="P70" s="51">
        <f t="shared" si="12"/>
        <v>6.3042273905484718</v>
      </c>
      <c r="Q70" s="60">
        <f>IF(FluidmilkPccLb!Q70="*","*",FluidmilkPccLb!Q70/8.59)</f>
        <v>4.165156492556165E-2</v>
      </c>
      <c r="R70" s="52" t="str">
        <f>IF(FluidmilkPccLb!R70="NA","NA",FluidmilkPccLb!R70/8.6)</f>
        <v>NA</v>
      </c>
      <c r="S70" s="60">
        <f t="shared" si="8"/>
        <v>4.165156492556165E-2</v>
      </c>
      <c r="T70" s="80">
        <f t="shared" si="13"/>
        <v>30.143433163512864</v>
      </c>
      <c r="U70" s="80">
        <f t="shared" si="10"/>
        <v>31.333620086388862</v>
      </c>
      <c r="V70" s="31"/>
      <c r="W70" s="31"/>
      <c r="X70" s="31"/>
      <c r="Y70" s="31"/>
      <c r="Z70" s="31"/>
      <c r="AA70" s="31"/>
      <c r="AB70" s="31"/>
      <c r="AC70" s="31"/>
      <c r="AD70" s="31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6">
        <v>209.28399999999999</v>
      </c>
      <c r="C71" s="51">
        <f>IF(FluidmilkPccLb!C71="*","*",FluidmilkPccLb!C71/8.6)</f>
        <v>1.0634264422262749</v>
      </c>
      <c r="D71" s="51">
        <f>IF(FluidmilkPccLb!D71="*","*",FluidmilkPccLb!D71/8.6)</f>
        <v>22.240280593456408</v>
      </c>
      <c r="E71" s="51">
        <f t="shared" si="0"/>
        <v>23.303707035682685</v>
      </c>
      <c r="F71" s="51">
        <f>IF(FluidmilkPccLb!F71="*","*",FluidmilkPccLb!F71/8.6)</f>
        <v>0.82451663545652665</v>
      </c>
      <c r="G71" s="51">
        <f t="shared" si="1"/>
        <v>24.12822367113921</v>
      </c>
      <c r="H71" s="51">
        <f>IF(FluidmilkPccLb!H71="*","*",FluidmilkPccLb!H71/8.63)</f>
        <v>4.0052689273982827</v>
      </c>
      <c r="I71" s="51">
        <f>IF(FluidmilkPccLb!I71="*","*",FluidmilkPccLb!I71/8.64)</f>
        <v>0.53810009719204877</v>
      </c>
      <c r="J71" s="51">
        <f t="shared" si="11"/>
        <v>4.5433690245903318</v>
      </c>
      <c r="K71" s="51">
        <f>IF(FluidmilkPccLb!K71="*","*",FluidmilkPccLb!K71/8.66)</f>
        <v>0.29408528177430909</v>
      </c>
      <c r="L71" s="51">
        <f t="shared" si="6"/>
        <v>4.8374543063646405</v>
      </c>
      <c r="M71" s="51">
        <f>IF(FluidmilkPccLb!M71="*","*",FluidmilkPccLb!M71/8.66)</f>
        <v>0.62403462230158269</v>
      </c>
      <c r="N71" s="51">
        <f>IF(FluidmilkPccLb!N71="*","*",FluidmilkPccLb!N71/8.65)</f>
        <v>1.4356684110857243</v>
      </c>
      <c r="O71" s="52" t="s">
        <v>7</v>
      </c>
      <c r="P71" s="51">
        <f t="shared" si="12"/>
        <v>6.8971573397519474</v>
      </c>
      <c r="Q71" s="60">
        <f>IF(FluidmilkPccLb!Q71="*","*",FluidmilkPccLb!Q71/8.59)</f>
        <v>5.729385354431682E-2</v>
      </c>
      <c r="R71" s="52" t="str">
        <f>IF(FluidmilkPccLb!R71="NA","NA",FluidmilkPccLb!R71/8.6)</f>
        <v>NA</v>
      </c>
      <c r="S71" s="60">
        <f t="shared" si="8"/>
        <v>5.729385354431682E-2</v>
      </c>
      <c r="T71" s="80">
        <f t="shared" si="13"/>
        <v>30.019248422209202</v>
      </c>
      <c r="U71" s="80">
        <f t="shared" si="10"/>
        <v>31.082674864435475</v>
      </c>
      <c r="V71" s="31"/>
      <c r="W71" s="31"/>
      <c r="X71" s="31"/>
      <c r="Y71" s="31"/>
      <c r="Z71" s="31"/>
      <c r="AA71" s="31"/>
      <c r="AB71" s="31"/>
      <c r="AC71" s="31"/>
      <c r="AD71" s="31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6">
        <v>211.357</v>
      </c>
      <c r="C72" s="51">
        <f>IF(FluidmilkPccLb!C72="*","*",FluidmilkPccLb!C72/8.6)</f>
        <v>0.97157339103650375</v>
      </c>
      <c r="D72" s="51">
        <f>IF(FluidmilkPccLb!D72="*","*",FluidmilkPccLb!D72/8.6)</f>
        <v>21.166105930547797</v>
      </c>
      <c r="E72" s="51">
        <f t="shared" si="0"/>
        <v>22.137679321584301</v>
      </c>
      <c r="F72" s="51">
        <f>IF(FluidmilkPccLb!F72="*","*",FluidmilkPccLb!F72/8.6)</f>
        <v>0.85218979768717129</v>
      </c>
      <c r="G72" s="51">
        <f t="shared" si="1"/>
        <v>22.989869119271471</v>
      </c>
      <c r="H72" s="51">
        <f>IF(FluidmilkPccLb!H72="*","*",FluidmilkPccLb!H72/8.63)</f>
        <v>4.5301264124566005</v>
      </c>
      <c r="I72" s="51">
        <f>IF(FluidmilkPccLb!I72="*","*",FluidmilkPccLb!I72/8.64)</f>
        <v>0.45834772446618754</v>
      </c>
      <c r="J72" s="51">
        <f t="shared" si="11"/>
        <v>4.9884741369227878</v>
      </c>
      <c r="K72" s="51">
        <f>IF(FluidmilkPccLb!K72="*","*",FluidmilkPccLb!K72/8.66)</f>
        <v>0.3119619169129918</v>
      </c>
      <c r="L72" s="51">
        <f t="shared" si="6"/>
        <v>5.3004360538357798</v>
      </c>
      <c r="M72" s="51">
        <f>IF(FluidmilkPccLb!M72="*","*",FluidmilkPccLb!M72/8.66)</f>
        <v>0.58185541420724396</v>
      </c>
      <c r="N72" s="51">
        <f>IF(FluidmilkPccLb!N72="*","*",FluidmilkPccLb!N72/8.65)</f>
        <v>1.5977131643223377</v>
      </c>
      <c r="O72" s="52" t="s">
        <v>7</v>
      </c>
      <c r="P72" s="51">
        <f t="shared" si="12"/>
        <v>7.4800046323653611</v>
      </c>
      <c r="Q72" s="60">
        <f>IF(FluidmilkPccLb!Q72="*","*",FluidmilkPccLb!Q72/8.59)</f>
        <v>4.4063621414001282E-2</v>
      </c>
      <c r="R72" s="52" t="str">
        <f>IF(FluidmilkPccLb!R72="NA","NA",FluidmilkPccLb!R72/8.6)</f>
        <v>NA</v>
      </c>
      <c r="S72" s="60">
        <f t="shared" si="8"/>
        <v>4.4063621414001282E-2</v>
      </c>
      <c r="T72" s="80">
        <f t="shared" si="13"/>
        <v>29.542363982014329</v>
      </c>
      <c r="U72" s="80">
        <f t="shared" si="10"/>
        <v>30.513937373050833</v>
      </c>
      <c r="V72" s="31"/>
      <c r="W72" s="31"/>
      <c r="X72" s="31"/>
      <c r="Y72" s="31"/>
      <c r="Z72" s="31"/>
      <c r="AA72" s="31"/>
      <c r="AB72" s="31"/>
      <c r="AC72" s="31"/>
      <c r="AD72" s="31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6">
        <v>213.34199999999998</v>
      </c>
      <c r="C73" s="51">
        <f>IF(FluidmilkPccLb!C73="*","*",FluidmilkPccLb!C73/8.6)</f>
        <v>0.89549414380622194</v>
      </c>
      <c r="D73" s="51">
        <f>IF(FluidmilkPccLb!D73="*","*",FluidmilkPccLb!D73/8.6)</f>
        <v>20.03770341015943</v>
      </c>
      <c r="E73" s="51">
        <f t="shared" ref="E73:E98" si="14">C73+D73</f>
        <v>20.933197553965652</v>
      </c>
      <c r="F73" s="51">
        <f>IF(FluidmilkPccLb!F73="*","*",FluidmilkPccLb!F73/8.6)</f>
        <v>0.78485183632438194</v>
      </c>
      <c r="G73" s="51">
        <f t="shared" ref="G73:G98" si="15">E73+F73</f>
        <v>21.718049390290034</v>
      </c>
      <c r="H73" s="51">
        <f>IF(FluidmilkPccLb!H73="*","*",FluidmilkPccLb!H73/8.63)</f>
        <v>4.4206271906994044</v>
      </c>
      <c r="I73" s="51">
        <f>IF(FluidmilkPccLb!I73="*","*",FluidmilkPccLb!I73/8.64)</f>
        <v>0.88104059661465151</v>
      </c>
      <c r="J73" s="51">
        <f t="shared" ref="J73:J98" si="16">H73+I73</f>
        <v>5.3016677873140559</v>
      </c>
      <c r="K73" s="51">
        <f>IF(FluidmilkPccLb!K73="*","*",FluidmilkPccLb!K73/8.66)</f>
        <v>0.30364672901676071</v>
      </c>
      <c r="L73" s="51">
        <f t="shared" ref="L73:L98" si="17">J73+K73</f>
        <v>5.6053145163308162</v>
      </c>
      <c r="M73" s="51">
        <f>IF(FluidmilkPccLb!M73="*","*",FluidmilkPccLb!M73/8.66)</f>
        <v>0.53476464932007062</v>
      </c>
      <c r="N73" s="51">
        <f>IF(FluidmilkPccLb!N73="*","*",FluidmilkPccLb!N73/8.65)</f>
        <v>1.6034391955427967</v>
      </c>
      <c r="O73" s="52" t="s">
        <v>7</v>
      </c>
      <c r="P73" s="51">
        <f t="shared" si="12"/>
        <v>7.7435183611936838</v>
      </c>
      <c r="Q73" s="60">
        <f>IF(FluidmilkPccLb!Q73="*","*",FluidmilkPccLb!Q73/8.59)</f>
        <v>4.419931034015364E-2</v>
      </c>
      <c r="R73" s="52" t="str">
        <f>IF(FluidmilkPccLb!R73="NA","NA",FluidmilkPccLb!R73/8.6)</f>
        <v>NA</v>
      </c>
      <c r="S73" s="60">
        <f t="shared" ref="S73:S120" si="18">SUM(Q73:R73)</f>
        <v>4.419931034015364E-2</v>
      </c>
      <c r="T73" s="80">
        <f t="shared" si="13"/>
        <v>28.61027291801765</v>
      </c>
      <c r="U73" s="80">
        <f t="shared" si="10"/>
        <v>29.505767061823871</v>
      </c>
      <c r="V73" s="31"/>
      <c r="W73" s="31"/>
      <c r="X73" s="31"/>
      <c r="Y73" s="31"/>
      <c r="Z73" s="31"/>
      <c r="AA73" s="31"/>
      <c r="AB73" s="31"/>
      <c r="AC73" s="31"/>
      <c r="AD73" s="31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6">
        <v>215.465</v>
      </c>
      <c r="C74" s="51">
        <f>IF(FluidmilkPccLb!C74="*","*",FluidmilkPccLb!C74/8.6)</f>
        <v>0.80680021953600622</v>
      </c>
      <c r="D74" s="51">
        <f>IF(FluidmilkPccLb!D74="*","*",FluidmilkPccLb!D74/8.6)</f>
        <v>19.529422304059526</v>
      </c>
      <c r="E74" s="51">
        <f t="shared" si="14"/>
        <v>20.336222523595531</v>
      </c>
      <c r="F74" s="51">
        <f>IF(FluidmilkPccLb!F74="*","*",FluidmilkPccLb!F74/8.6)</f>
        <v>0.73718334440547462</v>
      </c>
      <c r="G74" s="51">
        <f t="shared" si="15"/>
        <v>21.073405868001004</v>
      </c>
      <c r="H74" s="51">
        <f>IF(FluidmilkPccLb!H74="*","*",FluidmilkPccLb!H74/8.63)</f>
        <v>4.6927528187641485</v>
      </c>
      <c r="I74" s="51">
        <f>IF(FluidmilkPccLb!I74="*","*",FluidmilkPccLb!I74/8.64)</f>
        <v>1.4729125895672666</v>
      </c>
      <c r="J74" s="51">
        <f t="shared" si="16"/>
        <v>6.1656654083314155</v>
      </c>
      <c r="K74" s="51">
        <f>IF(FluidmilkPccLb!K74="*","*",FluidmilkPccLb!K74/8.66)</f>
        <v>0.38533127959085639</v>
      </c>
      <c r="L74" s="51">
        <f t="shared" si="17"/>
        <v>6.5509966879222716</v>
      </c>
      <c r="M74" s="51">
        <f>IF(FluidmilkPccLb!M74="*","*",FluidmilkPccLb!M74/8.66)</f>
        <v>0.54182186879882599</v>
      </c>
      <c r="N74" s="51">
        <f>IF(FluidmilkPccLb!N74="*","*",FluidmilkPccLb!N74/8.65)</f>
        <v>1.3306346845758648</v>
      </c>
      <c r="O74" s="52" t="s">
        <v>7</v>
      </c>
      <c r="P74" s="51">
        <f t="shared" si="12"/>
        <v>8.4234532412969632</v>
      </c>
      <c r="Q74" s="60">
        <f>IF(FluidmilkPccLb!Q74="*","*",FluidmilkPccLb!Q74/8.59)</f>
        <v>4.1062340007143226E-2</v>
      </c>
      <c r="R74" s="52" t="str">
        <f>IF(FluidmilkPccLb!R74="NA","NA",FluidmilkPccLb!R74/8.6)</f>
        <v>NA</v>
      </c>
      <c r="S74" s="60">
        <f t="shared" si="18"/>
        <v>4.1062340007143226E-2</v>
      </c>
      <c r="T74" s="80">
        <f t="shared" si="13"/>
        <v>28.731121229769101</v>
      </c>
      <c r="U74" s="80">
        <f t="shared" si="10"/>
        <v>29.537921449305109</v>
      </c>
      <c r="V74" s="31"/>
      <c r="W74" s="31"/>
      <c r="X74" s="31"/>
      <c r="Y74" s="31"/>
      <c r="Z74" s="31"/>
      <c r="AA74" s="31"/>
      <c r="AB74" s="31"/>
      <c r="AC74" s="31"/>
      <c r="AD74" s="31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5">
        <v>217.56299999999999</v>
      </c>
      <c r="C75" s="49">
        <f>IF(FluidmilkPccLb!C75="*","*",FluidmilkPccLb!C75/8.6)</f>
        <v>0.74397055159323544</v>
      </c>
      <c r="D75" s="49">
        <f>IF(FluidmilkPccLb!D75="*","*",FluidmilkPccLb!D75/8.6)</f>
        <v>18.83496135682271</v>
      </c>
      <c r="E75" s="49">
        <f t="shared" si="14"/>
        <v>19.578931908415946</v>
      </c>
      <c r="F75" s="49">
        <f>IF(FluidmilkPccLb!F75="*","*",FluidmilkPccLb!F75/8.6)</f>
        <v>0.78833086465518842</v>
      </c>
      <c r="G75" s="49">
        <f t="shared" si="15"/>
        <v>20.367262773071133</v>
      </c>
      <c r="H75" s="49">
        <f>IF(FluidmilkPccLb!H75="*","*",FluidmilkPccLb!H75/8.63)</f>
        <v>5.0895607979061479</v>
      </c>
      <c r="I75" s="49">
        <f>IF(FluidmilkPccLb!I75="*","*",FluidmilkPccLb!I75/8.64)</f>
        <v>1.529463326161294</v>
      </c>
      <c r="J75" s="49">
        <f t="shared" si="16"/>
        <v>6.6190241240674421</v>
      </c>
      <c r="K75" s="49">
        <f>IF(FluidmilkPccLb!K75="*","*",FluidmilkPccLb!K75/8.66)</f>
        <v>0.45857546144235423</v>
      </c>
      <c r="L75" s="49">
        <f t="shared" si="17"/>
        <v>7.0775995855097964</v>
      </c>
      <c r="M75" s="49">
        <f>IF(FluidmilkPccLb!M75="*","*",FluidmilkPccLb!M75/8.66)</f>
        <v>0.54190456728315239</v>
      </c>
      <c r="N75" s="49">
        <f>IF(FluidmilkPccLb!N75="*","*",FluidmilkPccLb!N75/8.65)</f>
        <v>1.3411835078319883</v>
      </c>
      <c r="O75" s="50" t="s">
        <v>7</v>
      </c>
      <c r="P75" s="49">
        <f t="shared" si="12"/>
        <v>8.9606876606249379</v>
      </c>
      <c r="Q75" s="54">
        <f>IF(FluidmilkPccLb!Q75="*","*",FluidmilkPccLb!Q75/8.59)</f>
        <v>4.6552290044396274E-2</v>
      </c>
      <c r="R75" s="50" t="str">
        <f>IF(FluidmilkPccLb!R75="NA","NA",FluidmilkPccLb!R75/8.6)</f>
        <v>NA</v>
      </c>
      <c r="S75" s="54">
        <f t="shared" si="18"/>
        <v>4.6552290044396274E-2</v>
      </c>
      <c r="T75" s="49">
        <f t="shared" si="13"/>
        <v>28.63053217214723</v>
      </c>
      <c r="U75" s="49">
        <f t="shared" si="10"/>
        <v>29.374502723740466</v>
      </c>
      <c r="V75" s="31"/>
      <c r="W75" s="31"/>
      <c r="X75" s="31"/>
      <c r="Y75" s="31"/>
      <c r="Z75" s="31"/>
      <c r="AA75" s="31"/>
      <c r="AB75" s="31"/>
      <c r="AC75" s="31"/>
      <c r="AD75" s="31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5">
        <v>219.76</v>
      </c>
      <c r="C76" s="49">
        <f>IF(FluidmilkPccLb!C76="*","*",FluidmilkPccLb!C76/8.6)</f>
        <v>0.67885896665283907</v>
      </c>
      <c r="D76" s="49">
        <f>IF(FluidmilkPccLb!D76="*","*",FluidmilkPccLb!D76/8.6)</f>
        <v>18.009075439591605</v>
      </c>
      <c r="E76" s="49">
        <f t="shared" si="14"/>
        <v>18.687934406244445</v>
      </c>
      <c r="F76" s="49">
        <f>IF(FluidmilkPccLb!F76="*","*",FluidmilkPccLb!F76/8.6)</f>
        <v>0.76510527340608359</v>
      </c>
      <c r="G76" s="49">
        <f t="shared" si="15"/>
        <v>19.453039679650526</v>
      </c>
      <c r="H76" s="49">
        <f>IF(FluidmilkPccLb!H76="*","*",FluidmilkPccLb!H76/8.63)</f>
        <v>5.4958300659605062</v>
      </c>
      <c r="I76" s="49">
        <f>IF(FluidmilkPccLb!I76="*","*",FluidmilkPccLb!I76/8.64)</f>
        <v>1.5815864781782147</v>
      </c>
      <c r="J76" s="49">
        <f t="shared" si="16"/>
        <v>7.0774165441387211</v>
      </c>
      <c r="K76" s="49">
        <f>IF(FluidmilkPccLb!K76="*","*",FluidmilkPccLb!K76/8.66)</f>
        <v>0.55803055359153086</v>
      </c>
      <c r="L76" s="49">
        <f t="shared" si="17"/>
        <v>7.6354470977302515</v>
      </c>
      <c r="M76" s="49">
        <f>IF(FluidmilkPccLb!M76="*","*",FluidmilkPccLb!M76/8.66)</f>
        <v>0.52913066616447424</v>
      </c>
      <c r="N76" s="49">
        <f>IF(FluidmilkPccLb!N76="*","*",FluidmilkPccLb!N76/8.65)</f>
        <v>1.3766989106350385</v>
      </c>
      <c r="O76" s="50" t="s">
        <v>7</v>
      </c>
      <c r="P76" s="49">
        <f t="shared" si="12"/>
        <v>9.5412766745297652</v>
      </c>
      <c r="Q76" s="54">
        <f>IF(FluidmilkPccLb!Q76="*","*",FluidmilkPccLb!Q76/8.59)</f>
        <v>4.9795035159532701E-2</v>
      </c>
      <c r="R76" s="50" t="str">
        <f>IF(FluidmilkPccLb!R76="NA","NA",FluidmilkPccLb!R76/8.6)</f>
        <v>NA</v>
      </c>
      <c r="S76" s="54">
        <f t="shared" si="18"/>
        <v>4.9795035159532701E-2</v>
      </c>
      <c r="T76" s="49">
        <f t="shared" si="13"/>
        <v>28.365252422686986</v>
      </c>
      <c r="U76" s="49">
        <f t="shared" si="10"/>
        <v>29.044111389339825</v>
      </c>
      <c r="V76" s="31"/>
      <c r="W76" s="31"/>
      <c r="X76" s="31"/>
      <c r="Y76" s="31"/>
      <c r="Z76" s="31"/>
      <c r="AA76" s="31"/>
      <c r="AB76" s="31"/>
      <c r="AC76" s="31"/>
      <c r="AD76" s="3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5">
        <v>222.095</v>
      </c>
      <c r="C77" s="49">
        <f>IF(FluidmilkPccLb!C77="*","*",FluidmilkPccLb!C77/8.6)</f>
        <v>0.61151288182251784</v>
      </c>
      <c r="D77" s="49">
        <f>IF(FluidmilkPccLb!D77="*","*",FluidmilkPccLb!D77/8.6)</f>
        <v>17.400368687817963</v>
      </c>
      <c r="E77" s="49">
        <f t="shared" si="14"/>
        <v>18.011881569640479</v>
      </c>
      <c r="F77" s="49">
        <f>IF(FluidmilkPccLb!F77="*","*",FluidmilkPccLb!F77/8.6)</f>
        <v>0.71151199177808366</v>
      </c>
      <c r="G77" s="49">
        <f t="shared" si="15"/>
        <v>18.723393561418565</v>
      </c>
      <c r="H77" s="49">
        <f>IF(FluidmilkPccLb!H77="*","*",FluidmilkPccLb!H77/8.63)</f>
        <v>5.7479604640284601</v>
      </c>
      <c r="I77" s="49">
        <f>IF(FluidmilkPccLb!I77="*","*",FluidmilkPccLb!I77/8.64)</f>
        <v>1.6848187253869507</v>
      </c>
      <c r="J77" s="49">
        <f t="shared" si="16"/>
        <v>7.4327791894154105</v>
      </c>
      <c r="K77" s="49">
        <f>IF(FluidmilkPccLb!K77="*","*",FluidmilkPccLb!K77/8.66)</f>
        <v>0.57036117380433549</v>
      </c>
      <c r="L77" s="49">
        <f t="shared" si="17"/>
        <v>8.003140363219746</v>
      </c>
      <c r="M77" s="49">
        <f>IF(FluidmilkPccLb!M77="*","*",FluidmilkPccLb!M77/8.66)</f>
        <v>0.51108936540534355</v>
      </c>
      <c r="N77" s="49">
        <f>IF(FluidmilkPccLb!N77="*","*",FluidmilkPccLb!N77/8.65)</f>
        <v>1.3237057984482243</v>
      </c>
      <c r="O77" s="50" t="s">
        <v>7</v>
      </c>
      <c r="P77" s="49">
        <f t="shared" si="12"/>
        <v>9.8379355270733129</v>
      </c>
      <c r="Q77" s="54">
        <f>IF(FluidmilkPccLb!Q77="*","*",FluidmilkPccLb!Q77/8.59)</f>
        <v>4.9271514111794076E-2</v>
      </c>
      <c r="R77" s="50" t="str">
        <f>IF(FluidmilkPccLb!R77="NA","NA",FluidmilkPccLb!R77/8.6)</f>
        <v>NA</v>
      </c>
      <c r="S77" s="54">
        <f t="shared" si="18"/>
        <v>4.9271514111794076E-2</v>
      </c>
      <c r="T77" s="49">
        <f t="shared" si="13"/>
        <v>27.999087720781155</v>
      </c>
      <c r="U77" s="49">
        <f t="shared" si="10"/>
        <v>28.610600602603672</v>
      </c>
      <c r="V77" s="31"/>
      <c r="W77" s="31"/>
      <c r="X77" s="31"/>
      <c r="Y77" s="31"/>
      <c r="Z77" s="31"/>
      <c r="AA77" s="31"/>
      <c r="AB77" s="31"/>
      <c r="AC77" s="31"/>
      <c r="AD77" s="3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5">
        <v>224.56699999999998</v>
      </c>
      <c r="C78" s="49">
        <f>IF(FluidmilkPccLb!C78="*","*",FluidmilkPccLb!C78/8.6)</f>
        <v>0.53798622900235615</v>
      </c>
      <c r="D78" s="49">
        <f>IF(FluidmilkPccLb!D78="*","*",FluidmilkPccLb!D78/8.6)</f>
        <v>16.817894820015905</v>
      </c>
      <c r="E78" s="49">
        <f t="shared" si="14"/>
        <v>17.355881049018262</v>
      </c>
      <c r="F78" s="49">
        <f>IF(FluidmilkPccLb!F78="*","*",FluidmilkPccLb!F78/8.6)</f>
        <v>0.6399913176582408</v>
      </c>
      <c r="G78" s="49">
        <f t="shared" si="15"/>
        <v>17.995872366676501</v>
      </c>
      <c r="H78" s="49">
        <f>IF(FluidmilkPccLb!H78="*","*",FluidmilkPccLb!H78/8.63)</f>
        <v>6.0691020779987364</v>
      </c>
      <c r="I78" s="49">
        <f>IF(FluidmilkPccLb!I78="*","*",FluidmilkPccLb!I78/8.64)</f>
        <v>1.6910114592543444</v>
      </c>
      <c r="J78" s="49">
        <f t="shared" si="16"/>
        <v>7.7601135372530807</v>
      </c>
      <c r="K78" s="49">
        <f>IF(FluidmilkPccLb!K78="*","*",FluidmilkPccLb!K78/8.66)</f>
        <v>0.58053727845831027</v>
      </c>
      <c r="L78" s="49">
        <f t="shared" si="17"/>
        <v>8.3406508157113919</v>
      </c>
      <c r="M78" s="49">
        <f>IF(FluidmilkPccLb!M78="*","*",FluidmilkPccLb!M78/8.66)</f>
        <v>0.48283835648569823</v>
      </c>
      <c r="N78" s="49">
        <f>IF(FluidmilkPccLb!N78="*","*",FluidmilkPccLb!N78/8.65)</f>
        <v>1.3405374005430259</v>
      </c>
      <c r="O78" s="50" t="s">
        <v>7</v>
      </c>
      <c r="P78" s="49">
        <f t="shared" si="12"/>
        <v>10.164026572740116</v>
      </c>
      <c r="Q78" s="54">
        <f>IF(FluidmilkPccLb!Q78="*","*",FluidmilkPccLb!Q78/8.59)</f>
        <v>4.8729140642475993E-2</v>
      </c>
      <c r="R78" s="50" t="str">
        <f>IF(FluidmilkPccLb!R78="NA","NA",FluidmilkPccLb!R78/8.6)</f>
        <v>NA</v>
      </c>
      <c r="S78" s="54">
        <f t="shared" si="18"/>
        <v>4.8729140642475993E-2</v>
      </c>
      <c r="T78" s="49">
        <f t="shared" si="13"/>
        <v>27.670641851056736</v>
      </c>
      <c r="U78" s="49">
        <f t="shared" si="10"/>
        <v>28.208628080059093</v>
      </c>
      <c r="V78" s="31"/>
      <c r="W78" s="31"/>
      <c r="X78" s="31"/>
      <c r="Y78" s="31"/>
      <c r="Z78" s="31"/>
      <c r="AA78" s="31"/>
      <c r="AB78" s="31"/>
      <c r="AC78" s="31"/>
      <c r="AD78" s="3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5">
        <v>227.22499999999999</v>
      </c>
      <c r="C79" s="49">
        <f>IF(FluidmilkPccLb!C79="*","*",FluidmilkPccLb!C79/8.6)</f>
        <v>0.48256645523466907</v>
      </c>
      <c r="D79" s="49">
        <f>IF(FluidmilkPccLb!D79="*","*",FluidmilkPccLb!D79/8.6)</f>
        <v>15.993265562512315</v>
      </c>
      <c r="E79" s="49">
        <f t="shared" si="14"/>
        <v>16.475832017746985</v>
      </c>
      <c r="F79" s="49">
        <f>IF(FluidmilkPccLb!F79="*","*",FluidmilkPccLb!F79/8.6)</f>
        <v>0.55011552426009469</v>
      </c>
      <c r="G79" s="49">
        <f t="shared" si="15"/>
        <v>17.025947542007078</v>
      </c>
      <c r="H79" s="49">
        <f>IF(FluidmilkPccLb!H79="*","*",FluidmilkPccLb!H79/8.63)</f>
        <v>6.3413084998139295</v>
      </c>
      <c r="I79" s="49">
        <f>IF(FluidmilkPccLb!I79="*","*",FluidmilkPccLb!I79/8.64)</f>
        <v>1.7741225657388051</v>
      </c>
      <c r="J79" s="49">
        <f t="shared" si="16"/>
        <v>8.115431065552734</v>
      </c>
      <c r="K79" s="49">
        <f>IF(FluidmilkPccLb!K79="*","*",FluidmilkPccLb!K79/8.66)</f>
        <v>0.60830326331578122</v>
      </c>
      <c r="L79" s="49">
        <f t="shared" si="17"/>
        <v>8.723734328868515</v>
      </c>
      <c r="M79" s="49">
        <f>IF(FluidmilkPccLb!M79="*","*",FluidmilkPccLb!M79/8.66)</f>
        <v>0.47109200091372533</v>
      </c>
      <c r="N79" s="49">
        <f>IF(FluidmilkPccLb!N79="*","*",FluidmilkPccLb!N79/8.65)</f>
        <v>1.3411371301268062</v>
      </c>
      <c r="O79" s="50" t="s">
        <v>7</v>
      </c>
      <c r="P79" s="49">
        <f t="shared" si="12"/>
        <v>10.535963459909047</v>
      </c>
      <c r="Q79" s="54">
        <f>IF(FluidmilkPccLb!Q79="*","*",FluidmilkPccLb!Q79/8.59)</f>
        <v>4.8671454998564831E-2</v>
      </c>
      <c r="R79" s="50" t="str">
        <f>IF(FluidmilkPccLb!R79="NA","NA",FluidmilkPccLb!R79/8.6)</f>
        <v>NA</v>
      </c>
      <c r="S79" s="54">
        <f t="shared" si="18"/>
        <v>4.8671454998564831E-2</v>
      </c>
      <c r="T79" s="49">
        <f t="shared" si="13"/>
        <v>27.12801600168002</v>
      </c>
      <c r="U79" s="49">
        <f t="shared" si="10"/>
        <v>27.610582456914688</v>
      </c>
      <c r="V79" s="31"/>
      <c r="W79" s="31"/>
      <c r="X79" s="31"/>
      <c r="Y79" s="31"/>
      <c r="Z79" s="31"/>
      <c r="AA79" s="31"/>
      <c r="AB79" s="31"/>
      <c r="AC79" s="31"/>
      <c r="AD79" s="3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6">
        <v>229.46600000000001</v>
      </c>
      <c r="C80" s="51">
        <f>IF(FluidmilkPccLb!C80="*","*",FluidmilkPccLb!C80/8.6)</f>
        <v>0.44896958945531579</v>
      </c>
      <c r="D80" s="51">
        <f>IF(FluidmilkPccLb!D80="*","*",FluidmilkPccLb!D80/8.6)</f>
        <v>15.403305429653761</v>
      </c>
      <c r="E80" s="51">
        <f t="shared" si="14"/>
        <v>15.852275019109078</v>
      </c>
      <c r="F80" s="51">
        <f>IF(FluidmilkPccLb!F80="*","*",FluidmilkPccLb!F80/8.6)</f>
        <v>0.42717986897385013</v>
      </c>
      <c r="G80" s="51">
        <f t="shared" si="15"/>
        <v>16.279454888082928</v>
      </c>
      <c r="H80" s="51">
        <f>IF(FluidmilkPccLb!H80="*","*",FluidmilkPccLb!H80/8.63)</f>
        <v>6.6091277325938025</v>
      </c>
      <c r="I80" s="51">
        <f>IF(FluidmilkPccLb!I80="*","*",FluidmilkPccLb!I80/8.64)</f>
        <v>1.8026958564990341</v>
      </c>
      <c r="J80" s="51">
        <f t="shared" si="16"/>
        <v>8.4118235890928368</v>
      </c>
      <c r="K80" s="51">
        <f>IF(FluidmilkPccLb!K80="*","*",FluidmilkPccLb!K80/8.66)</f>
        <v>0.64815611963343589</v>
      </c>
      <c r="L80" s="51">
        <f t="shared" si="17"/>
        <v>9.0599797087262726</v>
      </c>
      <c r="M80" s="51">
        <f>IF(FluidmilkPccLb!M80="*","*",FluidmilkPccLb!M80/8.66)</f>
        <v>0.46598801768677145</v>
      </c>
      <c r="N80" s="51">
        <f>IF(FluidmilkPccLb!N80="*","*",FluidmilkPccLb!N80/8.65)</f>
        <v>1.3013375260953943</v>
      </c>
      <c r="O80" s="52" t="s">
        <v>7</v>
      </c>
      <c r="P80" s="51">
        <f t="shared" si="12"/>
        <v>10.827305252508438</v>
      </c>
      <c r="Q80" s="60">
        <f>IF(FluidmilkPccLb!Q80="*","*",FluidmilkPccLb!Q80/8.59)</f>
        <v>5.073276014310981E-2</v>
      </c>
      <c r="R80" s="52" t="str">
        <f>IF(FluidmilkPccLb!R80="NA","NA",FluidmilkPccLb!R80/8.6)</f>
        <v>NA</v>
      </c>
      <c r="S80" s="60">
        <f t="shared" si="18"/>
        <v>5.073276014310981E-2</v>
      </c>
      <c r="T80" s="80">
        <f t="shared" si="13"/>
        <v>26.708523311279158</v>
      </c>
      <c r="U80" s="80">
        <f t="shared" si="10"/>
        <v>27.157492900734475</v>
      </c>
      <c r="V80" s="31"/>
      <c r="W80" s="31"/>
      <c r="X80" s="31"/>
      <c r="Y80" s="31"/>
      <c r="Z80" s="31"/>
      <c r="AA80" s="31"/>
      <c r="AB80" s="31"/>
      <c r="AC80" s="31"/>
      <c r="AD80" s="3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6">
        <v>231.66399999999999</v>
      </c>
      <c r="C81" s="51">
        <f>IF(FluidmilkPccLb!C81="*","*",FluidmilkPccLb!C81/8.6)</f>
        <v>0.42111911878791586</v>
      </c>
      <c r="D81" s="51">
        <f>IF(FluidmilkPccLb!D81="*","*",FluidmilkPccLb!D81/8.6)</f>
        <v>14.731640210280489</v>
      </c>
      <c r="E81" s="51">
        <f t="shared" si="14"/>
        <v>15.152759329068404</v>
      </c>
      <c r="F81" s="51">
        <f>IF(FluidmilkPccLb!F81="*","*",FluidmilkPccLb!F81/8.6)</f>
        <v>0.35637017203744964</v>
      </c>
      <c r="G81" s="51">
        <f t="shared" si="15"/>
        <v>15.509129501105853</v>
      </c>
      <c r="H81" s="51">
        <f>IF(FluidmilkPccLb!H81="*","*",FluidmilkPccLb!H81/8.63)</f>
        <v>6.7529975286059791</v>
      </c>
      <c r="I81" s="51">
        <f>IF(FluidmilkPccLb!I81="*","*",FluidmilkPccLb!I81/8.64)</f>
        <v>1.7671066717314732</v>
      </c>
      <c r="J81" s="51">
        <f t="shared" si="16"/>
        <v>8.5201042003374532</v>
      </c>
      <c r="K81" s="51">
        <f>IF(FluidmilkPccLb!K81="*","*",FluidmilkPccLb!K81/8.66)</f>
        <v>0.63951423156926968</v>
      </c>
      <c r="L81" s="51">
        <f t="shared" si="17"/>
        <v>9.159618431906722</v>
      </c>
      <c r="M81" s="51">
        <f>IF(FluidmilkPccLb!M81="*","*",FluidmilkPccLb!M81/8.66)</f>
        <v>0.47352963366391748</v>
      </c>
      <c r="N81" s="51">
        <f>IF(FluidmilkPccLb!N81="*","*",FluidmilkPccLb!N81/8.65)</f>
        <v>1.2221207752746952</v>
      </c>
      <c r="O81" s="52" t="s">
        <v>7</v>
      </c>
      <c r="P81" s="51">
        <f t="shared" si="12"/>
        <v>10.855268840845334</v>
      </c>
      <c r="Q81" s="60">
        <f>IF(FluidmilkPccLb!Q81="*","*",FluidmilkPccLb!Q81/8.59)</f>
        <v>5.2261470407826811E-2</v>
      </c>
      <c r="R81" s="52" t="str">
        <f>IF(FluidmilkPccLb!R81="NA","NA",FluidmilkPccLb!R81/8.6)</f>
        <v>NA</v>
      </c>
      <c r="S81" s="60">
        <f t="shared" si="18"/>
        <v>5.2261470407826811E-2</v>
      </c>
      <c r="T81" s="80">
        <f t="shared" si="13"/>
        <v>25.995540693571098</v>
      </c>
      <c r="U81" s="80">
        <f t="shared" si="10"/>
        <v>26.416659812359015</v>
      </c>
      <c r="V81" s="31"/>
      <c r="W81" s="31"/>
      <c r="X81" s="31"/>
      <c r="Y81" s="31"/>
      <c r="Z81" s="31"/>
      <c r="AA81" s="31"/>
      <c r="AB81" s="31"/>
      <c r="AC81" s="31"/>
      <c r="AD81" s="3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6">
        <v>233.792</v>
      </c>
      <c r="C82" s="51">
        <f>IF(FluidmilkPccLb!C82="*","*",FluidmilkPccLb!C82/8.6)</f>
        <v>0.41728604714825024</v>
      </c>
      <c r="D82" s="51">
        <f>IF(FluidmilkPccLb!D82="*","*",FluidmilkPccLb!D82/8.6)</f>
        <v>14.35931521718371</v>
      </c>
      <c r="E82" s="51">
        <f t="shared" si="14"/>
        <v>14.77660126433196</v>
      </c>
      <c r="F82" s="51">
        <f>IF(FluidmilkPccLb!F82="*","*",FluidmilkPccLb!F82/8.6)</f>
        <v>0.37252353911089325</v>
      </c>
      <c r="G82" s="51">
        <f t="shared" si="15"/>
        <v>15.149124803442854</v>
      </c>
      <c r="H82" s="51">
        <f>IF(FluidmilkPccLb!H82="*","*",FluidmilkPccLb!H82/8.63)</f>
        <v>7.0295522117252149</v>
      </c>
      <c r="I82" s="51">
        <f>IF(FluidmilkPccLb!I82="*","*",FluidmilkPccLb!I82/8.64)</f>
        <v>1.7104274708256024</v>
      </c>
      <c r="J82" s="51">
        <f t="shared" si="16"/>
        <v>8.7399796825508176</v>
      </c>
      <c r="K82" s="51">
        <f>IF(FluidmilkPccLb!K82="*","*",FluidmilkPccLb!K82/8.66)</f>
        <v>0.67863959452479494</v>
      </c>
      <c r="L82" s="51">
        <f t="shared" si="17"/>
        <v>9.4186192770756119</v>
      </c>
      <c r="M82" s="51">
        <f>IF(FluidmilkPccLb!M82="*","*",FluidmilkPccLb!M82/8.66)</f>
        <v>0.49687877153707694</v>
      </c>
      <c r="N82" s="51">
        <f>IF(FluidmilkPccLb!N82="*","*",FluidmilkPccLb!N82/8.65)</f>
        <v>1.2233590571689434</v>
      </c>
      <c r="O82" s="52" t="s">
        <v>7</v>
      </c>
      <c r="P82" s="51">
        <f t="shared" si="12"/>
        <v>11.138857105781632</v>
      </c>
      <c r="Q82" s="60">
        <f>IF(FluidmilkPccLb!Q82="*","*",FluidmilkPccLb!Q82/8.59)</f>
        <v>5.5769302472619665E-2</v>
      </c>
      <c r="R82" s="52" t="str">
        <f>IF(FluidmilkPccLb!R82="NA","NA",FluidmilkPccLb!R82/8.6)</f>
        <v>NA</v>
      </c>
      <c r="S82" s="60">
        <f t="shared" si="18"/>
        <v>5.5769302472619665E-2</v>
      </c>
      <c r="T82" s="80">
        <f t="shared" si="13"/>
        <v>25.926465164548855</v>
      </c>
      <c r="U82" s="80">
        <f t="shared" si="10"/>
        <v>26.343751211697104</v>
      </c>
      <c r="V82" s="31"/>
      <c r="W82" s="31"/>
      <c r="X82" s="31"/>
      <c r="Y82" s="31"/>
      <c r="Z82" s="31"/>
      <c r="AA82" s="31"/>
      <c r="AB82" s="31"/>
      <c r="AC82" s="31"/>
      <c r="AD82" s="3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6">
        <v>235.82499999999999</v>
      </c>
      <c r="C83" s="51">
        <f>IF(FluidmilkPccLb!C83="*","*",FluidmilkPccLb!C83/8.6)</f>
        <v>0.39544498655141896</v>
      </c>
      <c r="D83" s="51">
        <f>IF(FluidmilkPccLb!D83="*","*",FluidmilkPccLb!D83/8.6)</f>
        <v>13.906646384908006</v>
      </c>
      <c r="E83" s="51">
        <f t="shared" si="14"/>
        <v>14.302091371459426</v>
      </c>
      <c r="F83" s="51">
        <f>IF(FluidmilkPccLb!F83="*","*",FluidmilkPccLb!F83/8.6)</f>
        <v>0.44721770922959725</v>
      </c>
      <c r="G83" s="51">
        <f t="shared" si="15"/>
        <v>14.749309080689024</v>
      </c>
      <c r="H83" s="51">
        <f>IF(FluidmilkPccLb!H83="*","*",FluidmilkPccLb!H83/8.63)</f>
        <v>7.4406569771391302</v>
      </c>
      <c r="I83" s="51">
        <f>IF(FluidmilkPccLb!I83="*","*",FluidmilkPccLb!I83/8.64)</f>
        <v>1.6598544903432002</v>
      </c>
      <c r="J83" s="51">
        <f t="shared" si="16"/>
        <v>9.1005114674823311</v>
      </c>
      <c r="K83" s="51">
        <f>IF(FluidmilkPccLb!K83="*","*",FluidmilkPccLb!K83/8.66)</f>
        <v>0.689927185505947</v>
      </c>
      <c r="L83" s="51">
        <f t="shared" si="17"/>
        <v>9.7904386529882785</v>
      </c>
      <c r="M83" s="51">
        <f>IF(FluidmilkPccLb!M83="*","*",FluidmilkPccLb!M83/8.66)</f>
        <v>0.49945048205540521</v>
      </c>
      <c r="N83" s="51">
        <f>IF(FluidmilkPccLb!N83="*","*",FluidmilkPccLb!N83/8.65)</f>
        <v>1.336349024363491</v>
      </c>
      <c r="O83" s="52" t="s">
        <v>7</v>
      </c>
      <c r="P83" s="51">
        <f t="shared" si="12"/>
        <v>11.626238159407174</v>
      </c>
      <c r="Q83" s="60">
        <f>IF(FluidmilkPccLb!Q83="*","*",FluidmilkPccLb!Q83/8.59)</f>
        <v>5.7263116740119371E-2</v>
      </c>
      <c r="R83" s="52" t="str">
        <f>IF(FluidmilkPccLb!R83="NA","NA",FluidmilkPccLb!R83/8.6)</f>
        <v>NA</v>
      </c>
      <c r="S83" s="60">
        <f t="shared" si="18"/>
        <v>5.7263116740119371E-2</v>
      </c>
      <c r="T83" s="80">
        <f t="shared" si="13"/>
        <v>26.037365370284899</v>
      </c>
      <c r="U83" s="80">
        <f t="shared" si="10"/>
        <v>26.432810356836317</v>
      </c>
      <c r="V83" s="31"/>
      <c r="W83" s="31"/>
      <c r="X83" s="31"/>
      <c r="Y83" s="31"/>
      <c r="Z83" s="31"/>
      <c r="AA83" s="31"/>
      <c r="AB83" s="31"/>
      <c r="AC83" s="31"/>
      <c r="AD83" s="3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6">
        <v>237.92400000000001</v>
      </c>
      <c r="C84" s="51">
        <f>IF(FluidmilkPccLb!C84="*","*",FluidmilkPccLb!C84/8.6)</f>
        <v>0.34650502036413428</v>
      </c>
      <c r="D84" s="51">
        <f>IF(FluidmilkPccLb!D84="*","*",FluidmilkPccLb!D84/8.6)</f>
        <v>13.56696666475087</v>
      </c>
      <c r="E84" s="51">
        <f t="shared" si="14"/>
        <v>13.913471685115004</v>
      </c>
      <c r="F84" s="51">
        <f>IF(FluidmilkPccLb!F84="*","*",FluidmilkPccLb!F84/8.6)</f>
        <v>0.43105420022731511</v>
      </c>
      <c r="G84" s="51">
        <f t="shared" si="15"/>
        <v>14.344525885342319</v>
      </c>
      <c r="H84" s="51">
        <f>IF(FluidmilkPccLb!H84="*","*",FluidmilkPccLb!H84/8.63)</f>
        <v>7.9428851765531592</v>
      </c>
      <c r="I84" s="51">
        <f>IF(FluidmilkPccLb!I84="*","*",FluidmilkPccLb!I84/8.64)</f>
        <v>1.7040727913737781</v>
      </c>
      <c r="J84" s="51">
        <f t="shared" si="16"/>
        <v>9.6469579679269373</v>
      </c>
      <c r="K84" s="51">
        <f>IF(FluidmilkPccLb!K84="*","*",FluidmilkPccLb!K84/8.66)</f>
        <v>0.69403263556942296</v>
      </c>
      <c r="L84" s="51">
        <f t="shared" si="17"/>
        <v>10.34099060349636</v>
      </c>
      <c r="M84" s="51">
        <f>IF(FluidmilkPccLb!M84="*","*",FluidmilkPccLb!M84/8.66)</f>
        <v>0.50766303273120028</v>
      </c>
      <c r="N84" s="51">
        <f>IF(FluidmilkPccLb!N84="*","*",FluidmilkPccLb!N84/8.65)</f>
        <v>1.4620688609652686</v>
      </c>
      <c r="O84" s="52" t="s">
        <v>7</v>
      </c>
      <c r="P84" s="51">
        <f t="shared" si="12"/>
        <v>12.310722497192829</v>
      </c>
      <c r="Q84" s="60">
        <f>IF(FluidmilkPccLb!Q84="*","*",FluidmilkPccLb!Q84/8.59)</f>
        <v>5.9204395866699414E-2</v>
      </c>
      <c r="R84" s="52" t="str">
        <f>IF(FluidmilkPccLb!R84="NA","NA",FluidmilkPccLb!R84/8.6)</f>
        <v>NA</v>
      </c>
      <c r="S84" s="60">
        <f t="shared" si="18"/>
        <v>5.9204395866699414E-2</v>
      </c>
      <c r="T84" s="80">
        <f t="shared" si="13"/>
        <v>26.367947758037715</v>
      </c>
      <c r="U84" s="80">
        <f t="shared" si="10"/>
        <v>26.714452778401849</v>
      </c>
      <c r="V84" s="31"/>
      <c r="W84" s="31"/>
      <c r="X84" s="31"/>
      <c r="Y84" s="31"/>
      <c r="Z84" s="31"/>
      <c r="AA84" s="31"/>
      <c r="AB84" s="31"/>
      <c r="AC84" s="31"/>
      <c r="AD84" s="3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5">
        <v>240.13300000000001</v>
      </c>
      <c r="C85" s="49">
        <f>IF(FluidmilkPccLb!C85="*","*",FluidmilkPccLb!C85/8.6)</f>
        <v>0.32636952448541356</v>
      </c>
      <c r="D85" s="49">
        <f>IF(FluidmilkPccLb!D85="*","*",FluidmilkPccLb!D85/8.6)</f>
        <v>12.805887899912829</v>
      </c>
      <c r="E85" s="49">
        <f t="shared" si="14"/>
        <v>13.132257424398242</v>
      </c>
      <c r="F85" s="49">
        <f>IF(FluidmilkPccLb!F85="*","*",FluidmilkPccLb!F85/8.6)</f>
        <v>0.41207784174641982</v>
      </c>
      <c r="G85" s="49">
        <f t="shared" si="15"/>
        <v>13.544335266144662</v>
      </c>
      <c r="H85" s="49">
        <f>IF(FluidmilkPccLb!H85="*","*",FluidmilkPccLb!H85/8.63)</f>
        <v>8.3152065899131706</v>
      </c>
      <c r="I85" s="49">
        <f>IF(FluidmilkPccLb!I85="*","*",FluidmilkPccLb!I85/8.64)</f>
        <v>1.8913130084855754</v>
      </c>
      <c r="J85" s="49">
        <f t="shared" si="16"/>
        <v>10.206519598398746</v>
      </c>
      <c r="K85" s="49">
        <f>IF(FluidmilkPccLb!K85="*","*",FluidmilkPccLb!K85/8.66)</f>
        <v>0.72900324703624353</v>
      </c>
      <c r="L85" s="49">
        <f t="shared" si="17"/>
        <v>10.935522845434988</v>
      </c>
      <c r="M85" s="49">
        <f>IF(FluidmilkPccLb!M85="*","*",FluidmilkPccLb!M85/8.66)</f>
        <v>0.48904769276771748</v>
      </c>
      <c r="N85" s="49">
        <f>IF(FluidmilkPccLb!N85="*","*",FluidmilkPccLb!N85/8.65)</f>
        <v>1.5579035211435934</v>
      </c>
      <c r="O85" s="50" t="s">
        <v>7</v>
      </c>
      <c r="P85" s="49">
        <f t="shared" si="12"/>
        <v>12.9824740593463</v>
      </c>
      <c r="Q85" s="54">
        <f>IF(FluidmilkPccLb!Q85="*","*",FluidmilkPccLb!Q85/8.59)</f>
        <v>5.8659770552937709E-2</v>
      </c>
      <c r="R85" s="50" t="str">
        <f>IF(FluidmilkPccLb!R85="NA","NA",FluidmilkPccLb!R85/8.6)</f>
        <v>NA</v>
      </c>
      <c r="S85" s="54">
        <f t="shared" si="18"/>
        <v>5.8659770552937709E-2</v>
      </c>
      <c r="T85" s="49">
        <f t="shared" si="13"/>
        <v>26.259099571558487</v>
      </c>
      <c r="U85" s="49">
        <f t="shared" si="10"/>
        <v>26.585469096043902</v>
      </c>
      <c r="V85" s="31"/>
      <c r="W85" s="31"/>
      <c r="X85" s="31"/>
      <c r="Y85" s="31"/>
      <c r="Z85" s="31"/>
      <c r="AA85" s="31"/>
      <c r="AB85" s="31"/>
      <c r="AC85" s="31"/>
      <c r="AD85" s="3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5">
        <v>242.28899999999999</v>
      </c>
      <c r="C86" s="49">
        <f>IF(FluidmilkPccLb!C86="*","*",FluidmilkPccLb!C86/8.6)</f>
        <v>0.31626655348259392</v>
      </c>
      <c r="D86" s="49">
        <f>IF(FluidmilkPccLb!D86="*","*",FluidmilkPccLb!D86/8.6)</f>
        <v>12.307040208661059</v>
      </c>
      <c r="E86" s="49">
        <f t="shared" si="14"/>
        <v>12.623306762143653</v>
      </c>
      <c r="F86" s="49">
        <f>IF(FluidmilkPccLb!F86="*","*",FluidmilkPccLb!F86/8.6)</f>
        <v>0.39833268496290281</v>
      </c>
      <c r="G86" s="49">
        <f t="shared" si="15"/>
        <v>13.021639447106555</v>
      </c>
      <c r="H86" s="49">
        <f>IF(FluidmilkPccLb!H86="*","*",FluidmilkPccLb!H86/8.63)</f>
        <v>8.4172102355170324</v>
      </c>
      <c r="I86" s="49">
        <f>IF(FluidmilkPccLb!I86="*","*",FluidmilkPccLb!I86/8.64)</f>
        <v>1.8104718225235459</v>
      </c>
      <c r="J86" s="49">
        <f t="shared" si="16"/>
        <v>10.227682058040578</v>
      </c>
      <c r="K86" s="49">
        <f>IF(FluidmilkPccLb!K86="*","*",FluidmilkPccLb!K86/8.66)</f>
        <v>0.76636286955883437</v>
      </c>
      <c r="L86" s="49">
        <f t="shared" si="17"/>
        <v>10.994044927599413</v>
      </c>
      <c r="M86" s="49">
        <f>IF(FluidmilkPccLb!M86="*","*",FluidmilkPccLb!M86/8.66)</f>
        <v>0.49565757732660926</v>
      </c>
      <c r="N86" s="49">
        <f>IF(FluidmilkPccLb!N86="*","*",FluidmilkPccLb!N86/8.65)</f>
        <v>1.6251551883640034</v>
      </c>
      <c r="O86" s="50" t="s">
        <v>7</v>
      </c>
      <c r="P86" s="49">
        <f t="shared" si="12"/>
        <v>13.114857693290025</v>
      </c>
      <c r="Q86" s="54">
        <f>IF(FluidmilkPccLb!Q86="*","*",FluidmilkPccLb!Q86/8.59)</f>
        <v>5.9579221460151127E-2</v>
      </c>
      <c r="R86" s="50" t="str">
        <f>IF(FluidmilkPccLb!R86="NA","NA",FluidmilkPccLb!R86/8.6)</f>
        <v>NA</v>
      </c>
      <c r="S86" s="54">
        <f t="shared" si="18"/>
        <v>5.9579221460151127E-2</v>
      </c>
      <c r="T86" s="49">
        <f t="shared" si="13"/>
        <v>25.879809808374134</v>
      </c>
      <c r="U86" s="49">
        <f t="shared" si="10"/>
        <v>26.196076361856729</v>
      </c>
      <c r="V86" s="31"/>
      <c r="W86" s="31"/>
      <c r="X86" s="31"/>
      <c r="Y86" s="31"/>
      <c r="Z86" s="31"/>
      <c r="AA86" s="31"/>
      <c r="AB86" s="31"/>
      <c r="AC86" s="31"/>
      <c r="AD86" s="3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5">
        <v>244.499</v>
      </c>
      <c r="C87" s="49">
        <f>IF(FluidmilkPccLb!C87="*","*",FluidmilkPccLb!C87/8.6)</f>
        <v>0.29153113005550885</v>
      </c>
      <c r="D87" s="49">
        <f>IF(FluidmilkPccLb!D87="*","*",FluidmilkPccLb!D87/8.6)</f>
        <v>11.742569546819853</v>
      </c>
      <c r="E87" s="49">
        <f t="shared" si="14"/>
        <v>12.034100676875362</v>
      </c>
      <c r="F87" s="49">
        <f>IF(FluidmilkPccLb!F87="*","*",FluidmilkPccLb!F87/8.6)</f>
        <v>0.38807406545725165</v>
      </c>
      <c r="G87" s="49">
        <f t="shared" si="15"/>
        <v>12.422174742332613</v>
      </c>
      <c r="H87" s="49">
        <f>IF(FluidmilkPccLb!H87="*","*",FluidmilkPccLb!H87/8.63)</f>
        <v>8.7496536832380905</v>
      </c>
      <c r="I87" s="49">
        <f>IF(FluidmilkPccLb!I87="*","*",FluidmilkPccLb!I87/8.64)</f>
        <v>1.7761187541023042</v>
      </c>
      <c r="J87" s="49">
        <f t="shared" si="16"/>
        <v>10.525772437340395</v>
      </c>
      <c r="K87" s="49">
        <f>IF(FluidmilkPccLb!K87="*","*",FluidmilkPccLb!K87/8.66)</f>
        <v>0.76982608929659591</v>
      </c>
      <c r="L87" s="49">
        <f t="shared" si="17"/>
        <v>11.29559852663699</v>
      </c>
      <c r="M87" s="49">
        <f>IF(FluidmilkPccLb!M87="*","*",FluidmilkPccLb!M87/8.66)</f>
        <v>0.47511966001986228</v>
      </c>
      <c r="N87" s="49">
        <f>IF(FluidmilkPccLb!N87="*","*",FluidmilkPccLb!N87/8.65)</f>
        <v>1.8813982879275579</v>
      </c>
      <c r="O87" s="50" t="s">
        <v>7</v>
      </c>
      <c r="P87" s="49">
        <f t="shared" si="12"/>
        <v>13.65211647458441</v>
      </c>
      <c r="Q87" s="54">
        <f>IF(FluidmilkPccLb!Q87="*","*",FluidmilkPccLb!Q87/8.59)</f>
        <v>6.1421364362670185E-2</v>
      </c>
      <c r="R87" s="50" t="str">
        <f>IF(FluidmilkPccLb!R87="NA","NA",FluidmilkPccLb!R87/8.6)</f>
        <v>NA</v>
      </c>
      <c r="S87" s="54">
        <f t="shared" si="18"/>
        <v>6.1421364362670185E-2</v>
      </c>
      <c r="T87" s="49">
        <f t="shared" si="13"/>
        <v>25.844181451224184</v>
      </c>
      <c r="U87" s="49">
        <f t="shared" si="10"/>
        <v>26.135712581279694</v>
      </c>
      <c r="V87" s="31"/>
      <c r="W87" s="31"/>
      <c r="X87" s="31"/>
      <c r="Y87" s="31"/>
      <c r="Z87" s="31"/>
      <c r="AA87" s="31"/>
      <c r="AB87" s="31"/>
      <c r="AC87" s="31"/>
      <c r="AD87" s="3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5">
        <v>246.81899999999999</v>
      </c>
      <c r="C88" s="49">
        <f>IF(FluidmilkPccLb!C88="*","*",FluidmilkPccLb!C88/8.6)</f>
        <v>0.26523531931929784</v>
      </c>
      <c r="D88" s="49">
        <f>IF(FluidmilkPccLb!D88="*","*",FluidmilkPccLb!D88/8.6)</f>
        <v>10.752159312298996</v>
      </c>
      <c r="E88" s="49">
        <f t="shared" si="14"/>
        <v>11.017394631618295</v>
      </c>
      <c r="F88" s="49">
        <f>IF(FluidmilkPccLb!F88="*","*",FluidmilkPccLb!F88/8.6)</f>
        <v>0.36275523246156188</v>
      </c>
      <c r="G88" s="49">
        <f t="shared" si="15"/>
        <v>11.380149864079856</v>
      </c>
      <c r="H88" s="49">
        <f>IF(FluidmilkPccLb!H88="*","*",FluidmilkPccLb!H88/8.63)</f>
        <v>9.1796054715143338</v>
      </c>
      <c r="I88" s="49">
        <f>IF(FluidmilkPccLb!I88="*","*",FluidmilkPccLb!I88/8.64)</f>
        <v>1.9652840520561401</v>
      </c>
      <c r="J88" s="49">
        <f t="shared" si="16"/>
        <v>11.144889523570473</v>
      </c>
      <c r="K88" s="49">
        <f>IF(FluidmilkPccLb!K88="*","*",FluidmilkPccLb!K88/8.66)</f>
        <v>0.75370094533186693</v>
      </c>
      <c r="L88" s="49">
        <f t="shared" si="17"/>
        <v>11.89859046890234</v>
      </c>
      <c r="M88" s="49">
        <f>IF(FluidmilkPccLb!M88="*","*",FluidmilkPccLb!M88/8.66)</f>
        <v>0.42574044708379821</v>
      </c>
      <c r="N88" s="49">
        <f>IF(FluidmilkPccLb!N88="*","*",FluidmilkPccLb!N88/8.65)</f>
        <v>2.3447478666529804</v>
      </c>
      <c r="O88" s="50" t="s">
        <v>7</v>
      </c>
      <c r="P88" s="49">
        <f t="shared" si="12"/>
        <v>14.669078782639119</v>
      </c>
      <c r="Q88" s="54">
        <f>IF(FluidmilkPccLb!Q88="*","*",FluidmilkPccLb!Q88/8.59)</f>
        <v>5.8485732412652827E-2</v>
      </c>
      <c r="R88" s="50" t="str">
        <f>IF(FluidmilkPccLb!R88="NA","NA",FluidmilkPccLb!R88/8.6)</f>
        <v>NA</v>
      </c>
      <c r="S88" s="54">
        <f t="shared" si="18"/>
        <v>5.8485732412652827E-2</v>
      </c>
      <c r="T88" s="49">
        <f t="shared" si="13"/>
        <v>25.842479059812327</v>
      </c>
      <c r="U88" s="49">
        <f t="shared" si="10"/>
        <v>26.107714379131625</v>
      </c>
      <c r="V88" s="31"/>
      <c r="W88" s="31"/>
      <c r="X88" s="31"/>
      <c r="Y88" s="31"/>
      <c r="Z88" s="31"/>
      <c r="AA88" s="31"/>
      <c r="AB88" s="31"/>
      <c r="AC88" s="31"/>
      <c r="AD88" s="3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5">
        <v>249.62299999999999</v>
      </c>
      <c r="C89" s="49">
        <f>IF(FluidmilkPccLb!C89="*","*",FluidmilkPccLb!C89/8.6)</f>
        <v>0.23849919166475139</v>
      </c>
      <c r="D89" s="49">
        <f>IF(FluidmilkPccLb!D89="*","*",FluidmilkPccLb!D89/8.6)</f>
        <v>9.9373110464534022</v>
      </c>
      <c r="E89" s="49">
        <f t="shared" si="14"/>
        <v>10.175810238118153</v>
      </c>
      <c r="F89" s="49">
        <f>IF(FluidmilkPccLb!F89="*","*",FluidmilkPccLb!F89/8.6)</f>
        <v>0.32188074500067032</v>
      </c>
      <c r="G89" s="49">
        <f t="shared" si="15"/>
        <v>10.497690983118824</v>
      </c>
      <c r="H89" s="49">
        <f>IF(FluidmilkPccLb!H89="*","*",FluidmilkPccLb!H89/8.63)</f>
        <v>9.0820619139084666</v>
      </c>
      <c r="I89" s="49">
        <f>IF(FluidmilkPccLb!I89="*","*",FluidmilkPccLb!I89/8.64)</f>
        <v>2.2923457462742705</v>
      </c>
      <c r="J89" s="49">
        <f t="shared" si="16"/>
        <v>11.374407660182737</v>
      </c>
      <c r="K89" s="49">
        <f>IF(FluidmilkPccLb!K89="*","*",FluidmilkPccLb!K89/8.66)</f>
        <v>0.76651387058427756</v>
      </c>
      <c r="L89" s="49">
        <f t="shared" si="17"/>
        <v>12.140921530767015</v>
      </c>
      <c r="M89" s="49">
        <f>IF(FluidmilkPccLb!M89="*","*",FluidmilkPccLb!M89/8.66)</f>
        <v>0.40661779857789981</v>
      </c>
      <c r="N89" s="49">
        <f>IF(FluidmilkPccLb!N89="*","*",FluidmilkPccLb!N89/8.65)</f>
        <v>2.6407452496167689</v>
      </c>
      <c r="O89" s="50" t="s">
        <v>7</v>
      </c>
      <c r="P89" s="49">
        <f t="shared" si="12"/>
        <v>15.188284578961683</v>
      </c>
      <c r="Q89" s="54">
        <f>IF(FluidmilkPccLb!Q89="*","*",FluidmilkPccLb!Q89/8.59)</f>
        <v>5.7362404718189305E-2</v>
      </c>
      <c r="R89" s="50" t="str">
        <f>IF(FluidmilkPccLb!R89="NA","NA",FluidmilkPccLb!R89/8.6)</f>
        <v>NA</v>
      </c>
      <c r="S89" s="54">
        <f t="shared" si="18"/>
        <v>5.7362404718189305E-2</v>
      </c>
      <c r="T89" s="49">
        <f t="shared" si="13"/>
        <v>25.504838775133948</v>
      </c>
      <c r="U89" s="49">
        <f t="shared" si="10"/>
        <v>25.743337966798698</v>
      </c>
      <c r="V89" s="31"/>
      <c r="W89" s="31"/>
      <c r="X89" s="31"/>
      <c r="Y89" s="31"/>
      <c r="Z89" s="31"/>
      <c r="AA89" s="31"/>
      <c r="AB89" s="31"/>
      <c r="AC89" s="31"/>
      <c r="AD89" s="3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6">
        <v>252.98099999999999</v>
      </c>
      <c r="C90" s="51">
        <f>IF(FluidmilkPccLb!C90="*","*",FluidmilkPccLb!C90/8.6)</f>
        <v>0.22705997867474745</v>
      </c>
      <c r="D90" s="51">
        <f>IF(FluidmilkPccLb!D90="*","*",FluidmilkPccLb!D90/8.6)</f>
        <v>9.5461714516109915</v>
      </c>
      <c r="E90" s="51">
        <f t="shared" si="14"/>
        <v>9.7732314302857386</v>
      </c>
      <c r="F90" s="51">
        <f>IF(FluidmilkPccLb!F90="*","*",FluidmilkPccLb!F90/8.6)</f>
        <v>0.30887511269115442</v>
      </c>
      <c r="G90" s="51">
        <f t="shared" si="15"/>
        <v>10.082106542976893</v>
      </c>
      <c r="H90" s="51">
        <f>IF(FluidmilkPccLb!H90="*","*",FluidmilkPccLb!H90/8.63)</f>
        <v>9.0824311031139544</v>
      </c>
      <c r="I90" s="51">
        <f>IF(FluidmilkPccLb!I90="*","*",FluidmilkPccLb!I90/8.64)</f>
        <v>2.3836148139949613</v>
      </c>
      <c r="J90" s="51">
        <f t="shared" si="16"/>
        <v>11.466045917108916</v>
      </c>
      <c r="K90" s="51">
        <f>IF(FluidmilkPccLb!K90="*","*",FluidmilkPccLb!K90/8.66)</f>
        <v>0.78463934155366966</v>
      </c>
      <c r="L90" s="51">
        <f t="shared" si="17"/>
        <v>12.250685258662585</v>
      </c>
      <c r="M90" s="51">
        <f>IF(FluidmilkPccLb!M90="*","*",FluidmilkPccLb!M90/8.66)</f>
        <v>0.39026564108690376</v>
      </c>
      <c r="N90" s="51">
        <f>IF(FluidmilkPccLb!N90="*","*",FluidmilkPccLb!N90/8.65)</f>
        <v>2.7418723876382409</v>
      </c>
      <c r="O90" s="52" t="s">
        <v>7</v>
      </c>
      <c r="P90" s="51">
        <f t="shared" si="12"/>
        <v>15.38282328738773</v>
      </c>
      <c r="Q90" s="60">
        <f>IF(FluidmilkPccLb!Q90="*","*",FluidmilkPccLb!Q90/8.59)</f>
        <v>5.1078943985076772E-2</v>
      </c>
      <c r="R90" s="52" t="str">
        <f>IF(FluidmilkPccLb!R90="NA","NA",FluidmilkPccLb!R90/8.6)</f>
        <v>NA</v>
      </c>
      <c r="S90" s="60">
        <f t="shared" si="18"/>
        <v>5.1078943985076772E-2</v>
      </c>
      <c r="T90" s="80">
        <f t="shared" si="13"/>
        <v>25.288948795674951</v>
      </c>
      <c r="U90" s="80">
        <f t="shared" si="10"/>
        <v>25.5160087743497</v>
      </c>
      <c r="V90" s="31"/>
      <c r="W90" s="31"/>
      <c r="X90" s="31"/>
      <c r="Y90" s="31"/>
      <c r="Z90" s="31"/>
      <c r="AA90" s="31"/>
      <c r="AB90" s="31"/>
      <c r="AC90" s="31"/>
      <c r="AD90" s="3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6">
        <v>256.51400000000001</v>
      </c>
      <c r="C91" s="51">
        <f>IF(FluidmilkPccLb!C91="*","*",FluidmilkPccLb!C91/8.6)</f>
        <v>0.20625375903142146</v>
      </c>
      <c r="D91" s="51">
        <f>IF(FluidmilkPccLb!D91="*","*",FluidmilkPccLb!D91/8.6)</f>
        <v>9.1549470712056884</v>
      </c>
      <c r="E91" s="51">
        <f t="shared" si="14"/>
        <v>9.3612008302371095</v>
      </c>
      <c r="F91" s="51">
        <f>IF(FluidmilkPccLb!F91="*","*",FluidmilkPccLb!F91/8.6)</f>
        <v>0.31232712081900965</v>
      </c>
      <c r="G91" s="51">
        <f t="shared" si="15"/>
        <v>9.6735279510561192</v>
      </c>
      <c r="H91" s="51">
        <f>IF(FluidmilkPccLb!H91="*","*",FluidmilkPccLb!H91/8.63)</f>
        <v>8.9672756641365101</v>
      </c>
      <c r="I91" s="51">
        <f>IF(FluidmilkPccLb!I91="*","*",FluidmilkPccLb!I91/8.64)</f>
        <v>2.4247828217592047</v>
      </c>
      <c r="J91" s="51">
        <f t="shared" si="16"/>
        <v>11.392058485895715</v>
      </c>
      <c r="K91" s="51">
        <f>IF(FluidmilkPccLb!K91="*","*",FluidmilkPccLb!K91/8.66)</f>
        <v>0.78553667532536653</v>
      </c>
      <c r="L91" s="51">
        <f t="shared" si="17"/>
        <v>12.177595161221081</v>
      </c>
      <c r="M91" s="51">
        <f>IF(FluidmilkPccLb!M91="*","*",FluidmilkPccLb!M91/8.66)</f>
        <v>0.36373274135409522</v>
      </c>
      <c r="N91" s="51">
        <f>IF(FluidmilkPccLb!N91="*","*",FluidmilkPccLb!N91/8.65)</f>
        <v>2.8650026696308499</v>
      </c>
      <c r="O91" s="52" t="s">
        <v>7</v>
      </c>
      <c r="P91" s="51">
        <f t="shared" si="12"/>
        <v>15.406330572206027</v>
      </c>
      <c r="Q91" s="60">
        <f>IF(FluidmilkPccLb!Q91="*","*",FluidmilkPccLb!Q91/8.59)</f>
        <v>5.2190757891766769E-2</v>
      </c>
      <c r="R91" s="52" t="str">
        <f>IF(FluidmilkPccLb!R91="NA","NA",FluidmilkPccLb!R91/8.6)</f>
        <v>NA</v>
      </c>
      <c r="S91" s="60">
        <f t="shared" si="18"/>
        <v>5.2190757891766769E-2</v>
      </c>
      <c r="T91" s="80">
        <f t="shared" si="13"/>
        <v>24.925795522122492</v>
      </c>
      <c r="U91" s="80">
        <f t="shared" si="10"/>
        <v>25.132049281153915</v>
      </c>
      <c r="V91" s="31"/>
      <c r="W91" s="31"/>
      <c r="X91" s="31"/>
      <c r="Y91" s="31"/>
      <c r="Z91" s="31"/>
      <c r="AA91" s="31"/>
      <c r="AB91" s="31"/>
      <c r="AC91" s="31"/>
      <c r="AD91" s="3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6">
        <v>259.91899999999998</v>
      </c>
      <c r="C92" s="51">
        <f>IF(FluidmilkPccLb!C92="*","*",FluidmilkPccLb!C92/8.6)</f>
        <v>0.18565712377120711</v>
      </c>
      <c r="D92" s="51">
        <f>IF(FluidmilkPccLb!D92="*","*",FluidmilkPccLb!D92/8.6)</f>
        <v>8.7057533218980492</v>
      </c>
      <c r="E92" s="51">
        <f t="shared" si="14"/>
        <v>8.8914104456692566</v>
      </c>
      <c r="F92" s="51">
        <f>IF(FluidmilkPccLb!F92="*","*",FluidmilkPccLb!F92/8.6)</f>
        <v>0.30868292867983826</v>
      </c>
      <c r="G92" s="51">
        <f t="shared" si="15"/>
        <v>9.2000933743490947</v>
      </c>
      <c r="H92" s="51">
        <f>IF(FluidmilkPccLb!H92="*","*",FluidmilkPccLb!H92/8.63)</f>
        <v>8.705805160433771</v>
      </c>
      <c r="I92" s="51">
        <f>IF(FluidmilkPccLb!I92="*","*",FluidmilkPccLb!I92/8.64)</f>
        <v>2.3587298493134541</v>
      </c>
      <c r="J92" s="51">
        <f t="shared" si="16"/>
        <v>11.064535009747225</v>
      </c>
      <c r="K92" s="51">
        <f>IF(FluidmilkPccLb!K92="*","*",FluidmilkPccLb!K92/8.66)</f>
        <v>0.78901823802329185</v>
      </c>
      <c r="L92" s="51">
        <f t="shared" si="17"/>
        <v>11.853553247770517</v>
      </c>
      <c r="M92" s="51">
        <f>IF(FluidmilkPccLb!M92="*","*",FluidmilkPccLb!M92/8.66)</f>
        <v>0.34652828021293225</v>
      </c>
      <c r="N92" s="51">
        <f>IF(FluidmilkPccLb!N92="*","*",FluidmilkPccLb!N92/8.65)</f>
        <v>3.0440786276969747</v>
      </c>
      <c r="O92" s="52" t="s">
        <v>7</v>
      </c>
      <c r="P92" s="51">
        <f t="shared" si="12"/>
        <v>15.244160155680424</v>
      </c>
      <c r="Q92" s="60">
        <f>IF(FluidmilkPccLb!Q92="*","*",FluidmilkPccLb!Q92/8.59)</f>
        <v>4.7923947794231106E-2</v>
      </c>
      <c r="R92" s="52" t="str">
        <f>IF(FluidmilkPccLb!R92="NA","NA",FluidmilkPccLb!R92/8.6)</f>
        <v>NA</v>
      </c>
      <c r="S92" s="60">
        <f t="shared" si="18"/>
        <v>4.7923947794231106E-2</v>
      </c>
      <c r="T92" s="80">
        <f t="shared" si="13"/>
        <v>24.306520354052545</v>
      </c>
      <c r="U92" s="80">
        <f t="shared" si="10"/>
        <v>24.492177477823752</v>
      </c>
      <c r="V92" s="31"/>
      <c r="W92" s="31"/>
      <c r="X92" s="31"/>
      <c r="Y92" s="31"/>
      <c r="Z92" s="31"/>
      <c r="AA92" s="31"/>
      <c r="AB92" s="31"/>
      <c r="AC92" s="31"/>
      <c r="AD92" s="3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6">
        <v>263.12599999999998</v>
      </c>
      <c r="C93" s="51">
        <f>IF(FluidmilkPccLb!C93="*","*",FluidmilkPccLb!C93/8.6)</f>
        <v>0.17234646978748711</v>
      </c>
      <c r="D93" s="51">
        <f>IF(FluidmilkPccLb!D93="*","*",FluidmilkPccLb!D93/8.6)</f>
        <v>8.494913304422731</v>
      </c>
      <c r="E93" s="51">
        <f t="shared" si="14"/>
        <v>8.6672597742102173</v>
      </c>
      <c r="F93" s="51">
        <f>IF(FluidmilkPccLb!F93="*","*",FluidmilkPccLb!F93/8.6)</f>
        <v>0.31022364561747678</v>
      </c>
      <c r="G93" s="51">
        <f t="shared" si="15"/>
        <v>8.9774834198276938</v>
      </c>
      <c r="H93" s="51">
        <f>IF(FluidmilkPccLb!H93="*","*",FluidmilkPccLb!H93/8.63)</f>
        <v>8.5107418147700589</v>
      </c>
      <c r="I93" s="51">
        <f>IF(FluidmilkPccLb!I93="*","*",FluidmilkPccLb!I93/8.64)</f>
        <v>2.379246698033135</v>
      </c>
      <c r="J93" s="51">
        <f t="shared" si="16"/>
        <v>10.889988512803194</v>
      </c>
      <c r="K93" s="51">
        <f>IF(FluidmilkPccLb!K93="*","*",FluidmilkPccLb!K93/8.66)</f>
        <v>0.80836587232709789</v>
      </c>
      <c r="L93" s="51">
        <f t="shared" si="17"/>
        <v>11.698354385130292</v>
      </c>
      <c r="M93" s="51">
        <f>IF(FluidmilkPccLb!M93="*","*",FluidmilkPccLb!M93/8.66)</f>
        <v>0.33352772148132159</v>
      </c>
      <c r="N93" s="51">
        <f>IF(FluidmilkPccLb!N93="*","*",FluidmilkPccLb!N93/8.65)</f>
        <v>3.2574121393917568</v>
      </c>
      <c r="O93" s="52" t="s">
        <v>7</v>
      </c>
      <c r="P93" s="51">
        <f t="shared" si="12"/>
        <v>15.289294246003371</v>
      </c>
      <c r="Q93" s="60">
        <f>IF(FluidmilkPccLb!Q93="*","*",FluidmilkPccLb!Q93/8.59)</f>
        <v>4.7782275495841325E-2</v>
      </c>
      <c r="R93" s="52" t="str">
        <f>IF(FluidmilkPccLb!R93="NA","NA",FluidmilkPccLb!R93/8.6)</f>
        <v>NA</v>
      </c>
      <c r="S93" s="60">
        <f t="shared" si="18"/>
        <v>4.7782275495841325E-2</v>
      </c>
      <c r="T93" s="80">
        <f t="shared" si="13"/>
        <v>24.142213471539417</v>
      </c>
      <c r="U93" s="80">
        <f t="shared" si="10"/>
        <v>24.314559941326905</v>
      </c>
      <c r="V93" s="31"/>
      <c r="W93" s="31"/>
      <c r="X93" s="31"/>
      <c r="Y93" s="31"/>
      <c r="Z93" s="31"/>
      <c r="AA93" s="31"/>
      <c r="AB93" s="31"/>
      <c r="AC93" s="31"/>
      <c r="AD93" s="3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6">
        <v>266.27800000000002</v>
      </c>
      <c r="C94" s="51">
        <f>IF(FluidmilkPccLb!C94="*","*",FluidmilkPccLb!C94/8.6)</f>
        <v>0.14847221220277393</v>
      </c>
      <c r="D94" s="51">
        <f>IF(FluidmilkPccLb!D94="*","*",FluidmilkPccLb!D94/8.6)</f>
        <v>8.1493777180240201</v>
      </c>
      <c r="E94" s="51">
        <f t="shared" si="14"/>
        <v>8.2978499302267945</v>
      </c>
      <c r="F94" s="51">
        <f>IF(FluidmilkPccLb!F94="*","*",FluidmilkPccLb!F94/8.6)</f>
        <v>0.30742481585515541</v>
      </c>
      <c r="G94" s="51">
        <f t="shared" si="15"/>
        <v>8.6052747460819496</v>
      </c>
      <c r="H94" s="51">
        <f>IF(FluidmilkPccLb!H94="*","*",FluidmilkPccLb!H94/8.63)</f>
        <v>8.0253121879948814</v>
      </c>
      <c r="I94" s="51">
        <f>IF(FluidmilkPccLb!I94="*","*",FluidmilkPccLb!I94/8.64)</f>
        <v>2.5036490685173636</v>
      </c>
      <c r="J94" s="51">
        <f t="shared" si="16"/>
        <v>10.528961256512245</v>
      </c>
      <c r="K94" s="51">
        <f>IF(FluidmilkPccLb!K94="*","*",FluidmilkPccLb!K94/8.66)</f>
        <v>0.83002037825789277</v>
      </c>
      <c r="L94" s="51">
        <f t="shared" si="17"/>
        <v>11.358981634770139</v>
      </c>
      <c r="M94" s="51">
        <f>IF(FluidmilkPccLb!M94="*","*",FluidmilkPccLb!M94/8.66)</f>
        <v>0.32047286286968801</v>
      </c>
      <c r="N94" s="51">
        <f>IF(FluidmilkPccLb!N94="*","*",FluidmilkPccLb!N94/8.65)</f>
        <v>3.6291333925554876</v>
      </c>
      <c r="O94" s="52" t="s">
        <v>7</v>
      </c>
      <c r="P94" s="51">
        <f t="shared" si="12"/>
        <v>15.308587890195314</v>
      </c>
      <c r="Q94" s="60">
        <f>IF(FluidmilkPccLb!Q94="*","*",FluidmilkPccLb!Q94/8.59)</f>
        <v>4.8965429977988022E-2</v>
      </c>
      <c r="R94" s="52" t="str">
        <f>IF(FluidmilkPccLb!R94="NA","NA",FluidmilkPccLb!R94/8.6)</f>
        <v>NA</v>
      </c>
      <c r="S94" s="60">
        <f t="shared" si="18"/>
        <v>4.8965429977988022E-2</v>
      </c>
      <c r="T94" s="80">
        <f t="shared" si="13"/>
        <v>23.814355854052479</v>
      </c>
      <c r="U94" s="80">
        <f t="shared" si="10"/>
        <v>23.962828066255252</v>
      </c>
      <c r="V94" s="31"/>
      <c r="W94" s="31"/>
      <c r="X94" s="31"/>
      <c r="Y94" s="31"/>
      <c r="Z94" s="31"/>
      <c r="AA94" s="31"/>
      <c r="AB94" s="31"/>
      <c r="AC94" s="31"/>
      <c r="AD94" s="3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5">
        <v>269.39400000000001</v>
      </c>
      <c r="C95" s="49">
        <f>IF(FluidmilkPccLb!C95="*","*",FluidmilkPccLb!C95/8.6)</f>
        <v>0.12992123061389638</v>
      </c>
      <c r="D95" s="49">
        <f>IF(FluidmilkPccLb!D95="*","*",FluidmilkPccLb!D95/8.6)</f>
        <v>8.0706550498957963</v>
      </c>
      <c r="E95" s="49">
        <f t="shared" si="14"/>
        <v>8.2005762805096936</v>
      </c>
      <c r="F95" s="49">
        <f>IF(FluidmilkPccLb!F95="*","*",FluidmilkPccLb!F95/8.6)</f>
        <v>0.28574038095149301</v>
      </c>
      <c r="G95" s="49">
        <f t="shared" si="15"/>
        <v>8.4863166614611867</v>
      </c>
      <c r="H95" s="49">
        <f>IF(FluidmilkPccLb!H95="*","*",FluidmilkPccLb!H95/8.63)</f>
        <v>7.8258131759285883</v>
      </c>
      <c r="I95" s="49">
        <f>IF(FluidmilkPccLb!I95="*","*",FluidmilkPccLb!I95/8.64)</f>
        <v>2.4991792277812013</v>
      </c>
      <c r="J95" s="49">
        <f t="shared" si="16"/>
        <v>10.324992403709789</v>
      </c>
      <c r="K95" s="49">
        <f>IF(FluidmilkPccLb!K95="*","*",FluidmilkPccLb!K95/8.66)</f>
        <v>0.88943105748543372</v>
      </c>
      <c r="L95" s="49">
        <f t="shared" si="17"/>
        <v>11.214423461195222</v>
      </c>
      <c r="M95" s="49">
        <f>IF(FluidmilkPccLb!M95="*","*",FluidmilkPccLb!M95/8.66)</f>
        <v>0.30476408764922569</v>
      </c>
      <c r="N95" s="49">
        <f>IF(FluidmilkPccLb!N95="*","*",FluidmilkPccLb!N95/8.65)</f>
        <v>3.8068744402175878</v>
      </c>
      <c r="O95" s="50" t="s">
        <v>7</v>
      </c>
      <c r="P95" s="49">
        <f t="shared" si="12"/>
        <v>15.326061989062035</v>
      </c>
      <c r="Q95" s="54">
        <f>IF(FluidmilkPccLb!Q95="*","*",FluidmilkPccLb!Q95/8.59)</f>
        <v>4.4509851166576839E-2</v>
      </c>
      <c r="R95" s="50" t="str">
        <f>IF(FluidmilkPccLb!R95="NA","NA",FluidmilkPccLb!R95/8.6)</f>
        <v>NA</v>
      </c>
      <c r="S95" s="54">
        <f t="shared" si="18"/>
        <v>4.4509851166576839E-2</v>
      </c>
      <c r="T95" s="49">
        <f t="shared" si="13"/>
        <v>23.726967271075903</v>
      </c>
      <c r="U95" s="49">
        <f t="shared" si="10"/>
        <v>23.856888501689799</v>
      </c>
    </row>
    <row r="96" spans="1:237" ht="12" customHeight="1" x14ac:dyDescent="0.2">
      <c r="A96" s="45">
        <v>1997</v>
      </c>
      <c r="B96" s="65">
        <v>272.64699999999999</v>
      </c>
      <c r="C96" s="49">
        <f>IF(FluidmilkPccLb!C96="*","*",FluidmilkPccLb!C96/8.6)</f>
        <v>0.10917942196490377</v>
      </c>
      <c r="D96" s="49">
        <f>IF(FluidmilkPccLb!D96="*","*",FluidmilkPccLb!D96/8.6)</f>
        <v>7.8528152212491138</v>
      </c>
      <c r="E96" s="49">
        <f t="shared" si="14"/>
        <v>7.9619946432140178</v>
      </c>
      <c r="F96" s="49">
        <f>IF(FluidmilkPccLb!F96="*","*",FluidmilkPccLb!F96/8.6)</f>
        <v>0.28830191112607406</v>
      </c>
      <c r="G96" s="49">
        <f t="shared" si="15"/>
        <v>8.2502965543400926</v>
      </c>
      <c r="H96" s="49">
        <f>IF(FluidmilkPccLb!H96="*","*",FluidmilkPccLb!H96/8.63)</f>
        <v>7.5360922057966349</v>
      </c>
      <c r="I96" s="49">
        <f>IF(FluidmilkPccLb!I96="*","*",FluidmilkPccLb!I96/8.64)</f>
        <v>2.537282300584299</v>
      </c>
      <c r="J96" s="49">
        <f t="shared" si="16"/>
        <v>10.073374506380933</v>
      </c>
      <c r="K96" s="49">
        <f>IF(FluidmilkPccLb!K96="*","*",FluidmilkPccLb!K96/8.66)</f>
        <v>0.91227775162685087</v>
      </c>
      <c r="L96" s="49">
        <f t="shared" si="17"/>
        <v>10.985652258007784</v>
      </c>
      <c r="M96" s="49">
        <f>IF(FluidmilkPccLb!M96="*","*",FluidmilkPccLb!M96/8.66)</f>
        <v>0.29265734743461186</v>
      </c>
      <c r="N96" s="49">
        <f>IF(FluidmilkPccLb!N96="*","*",FluidmilkPccLb!N96/8.65)</f>
        <v>3.8750904719564656</v>
      </c>
      <c r="O96" s="50" t="s">
        <v>7</v>
      </c>
      <c r="P96" s="49">
        <f t="shared" si="12"/>
        <v>15.15340007739886</v>
      </c>
      <c r="Q96" s="54">
        <f>IF(FluidmilkPccLb!Q96="*","*",FluidmilkPccLb!Q96/8.59)</f>
        <v>4.3551817587498903E-2</v>
      </c>
      <c r="R96" s="50" t="str">
        <f>IF(FluidmilkPccLb!R96="NA","NA",FluidmilkPccLb!R96/8.6)</f>
        <v>NA</v>
      </c>
      <c r="S96" s="54">
        <f t="shared" si="18"/>
        <v>4.3551817587498903E-2</v>
      </c>
      <c r="T96" s="49">
        <f t="shared" si="13"/>
        <v>23.338069027361549</v>
      </c>
      <c r="U96" s="49">
        <f t="shared" si="10"/>
        <v>23.447248449326452</v>
      </c>
    </row>
    <row r="97" spans="1:21" ht="12" customHeight="1" x14ac:dyDescent="0.2">
      <c r="A97" s="45">
        <v>1998</v>
      </c>
      <c r="B97" s="65">
        <v>275.85399999999998</v>
      </c>
      <c r="C97" s="49">
        <f>IF(FluidmilkPccLb!C97="*","*",FluidmilkPccLb!C97/8.6)</f>
        <v>9.9058130008442297E-2</v>
      </c>
      <c r="D97" s="49">
        <f>IF(FluidmilkPccLb!D97="*","*",FluidmilkPccLb!D97/8.6)</f>
        <v>7.6493952564391581</v>
      </c>
      <c r="E97" s="49">
        <f t="shared" si="14"/>
        <v>7.7484533864476006</v>
      </c>
      <c r="F97" s="49">
        <f>IF(FluidmilkPccLb!F97="*","*",FluidmilkPccLb!F97/8.6)</f>
        <v>0.33216087849639375</v>
      </c>
      <c r="G97" s="49">
        <f t="shared" si="15"/>
        <v>8.0806142649439945</v>
      </c>
      <c r="H97" s="49">
        <f>IF(FluidmilkPccLb!H97="*","*",FluidmilkPccLb!H97/8.63)</f>
        <v>7.2808763491789836</v>
      </c>
      <c r="I97" s="49">
        <f>IF(FluidmilkPccLb!I97="*","*",FluidmilkPccLb!I97/8.64)</f>
        <v>2.5648464337952257</v>
      </c>
      <c r="J97" s="49">
        <f t="shared" si="16"/>
        <v>9.8457227829742102</v>
      </c>
      <c r="K97" s="49">
        <f>IF(FluidmilkPccLb!K97="*","*",FluidmilkPccLb!K97/8.66)</f>
        <v>0.94436942419133896</v>
      </c>
      <c r="L97" s="49">
        <f t="shared" si="17"/>
        <v>10.79009220716555</v>
      </c>
      <c r="M97" s="49">
        <f>IF(FluidmilkPccLb!M97="*","*",FluidmilkPccLb!M97/8.66)</f>
        <v>0.28297594448286573</v>
      </c>
      <c r="N97" s="49">
        <f>IF(FluidmilkPccLb!N97="*","*",FluidmilkPccLb!N97/8.65)</f>
        <v>3.8568613681083121</v>
      </c>
      <c r="O97" s="50" t="s">
        <v>7</v>
      </c>
      <c r="P97" s="49">
        <f t="shared" si="12"/>
        <v>14.929929519756728</v>
      </c>
      <c r="Q97" s="54">
        <f>IF(FluidmilkPccLb!Q97="*","*",FluidmilkPccLb!Q97/8.59)</f>
        <v>4.3045496566222766E-2</v>
      </c>
      <c r="R97" s="50" t="str">
        <f>IF(FluidmilkPccLb!R97="NA","NA",FluidmilkPccLb!R97/8.6)</f>
        <v>NA</v>
      </c>
      <c r="S97" s="54">
        <f t="shared" si="18"/>
        <v>4.3045496566222766E-2</v>
      </c>
      <c r="T97" s="49">
        <f t="shared" si="13"/>
        <v>22.954531151258504</v>
      </c>
      <c r="U97" s="49">
        <f t="shared" si="10"/>
        <v>23.053589281266945</v>
      </c>
    </row>
    <row r="98" spans="1:21" ht="12" customHeight="1" x14ac:dyDescent="0.2">
      <c r="A98" s="45">
        <v>1999</v>
      </c>
      <c r="B98" s="65">
        <v>279.04000000000002</v>
      </c>
      <c r="C98" s="49">
        <f>IF(FluidmilkPccLb!C98="*","*",FluidmilkPccLb!C98/8.6)</f>
        <v>9.1259734371666304E-2</v>
      </c>
      <c r="D98" s="49">
        <f>IF(FluidmilkPccLb!D98="*","*",FluidmilkPccLb!D98/8.6)</f>
        <v>7.6954041764454866</v>
      </c>
      <c r="E98" s="49">
        <f t="shared" si="14"/>
        <v>7.7866639108171531</v>
      </c>
      <c r="F98" s="49">
        <f>IF(FluidmilkPccLb!F98="*","*",FluidmilkPccLb!F98/8.6)</f>
        <v>0.36545564860251761</v>
      </c>
      <c r="G98" s="49">
        <f t="shared" si="15"/>
        <v>8.1521195594196705</v>
      </c>
      <c r="H98" s="49">
        <f>IF(FluidmilkPccLb!H98="*","*",FluidmilkPccLb!H98/8.63)</f>
        <v>7.262526311033624</v>
      </c>
      <c r="I98" s="49">
        <f>IF(FluidmilkPccLb!I98="*","*",FluidmilkPccLb!I98/8.64)</f>
        <v>2.5227035019537887</v>
      </c>
      <c r="J98" s="49">
        <f t="shared" si="16"/>
        <v>9.7852298129874136</v>
      </c>
      <c r="K98" s="49">
        <f>IF(FluidmilkPccLb!K98="*","*",FluidmilkPccLb!K98/8.66)</f>
        <v>0.96793427018666445</v>
      </c>
      <c r="L98" s="49">
        <f t="shared" si="17"/>
        <v>10.753164083174077</v>
      </c>
      <c r="M98" s="49">
        <f>IF(FluidmilkPccLb!M98="*","*",FluidmilkPccLb!M98/8.66)</f>
        <v>0.27643441320422907</v>
      </c>
      <c r="N98" s="49">
        <f>IF(FluidmilkPccLb!N98="*","*",FluidmilkPccLb!N98/8.65)</f>
        <v>3.7225068939916208</v>
      </c>
      <c r="O98" s="50" t="s">
        <v>7</v>
      </c>
      <c r="P98" s="49">
        <f t="shared" si="12"/>
        <v>14.752105390369927</v>
      </c>
      <c r="Q98" s="54">
        <f>IF(FluidmilkPccLb!Q98="*","*",FluidmilkPccLb!Q98/8.59)</f>
        <v>4.5474388824214194E-2</v>
      </c>
      <c r="R98" s="50" t="str">
        <f>IF(FluidmilkPccLb!R98="NA","NA",FluidmilkPccLb!R98/8.6)</f>
        <v>NA</v>
      </c>
      <c r="S98" s="54">
        <f t="shared" si="18"/>
        <v>4.5474388824214194E-2</v>
      </c>
      <c r="T98" s="49">
        <f t="shared" si="13"/>
        <v>22.858439604242147</v>
      </c>
      <c r="U98" s="49">
        <f t="shared" si="10"/>
        <v>22.949699338613812</v>
      </c>
    </row>
    <row r="99" spans="1:21" ht="12" customHeight="1" x14ac:dyDescent="0.2">
      <c r="A99" s="45">
        <v>2000</v>
      </c>
      <c r="B99" s="65">
        <v>282.17200000000003</v>
      </c>
      <c r="C99" s="49">
        <f>IF(FluidmilkPccLb!C99="*","*",FluidmilkPccLb!C99/8.6)</f>
        <v>8.1592985179087529E-2</v>
      </c>
      <c r="D99" s="49">
        <f>IF(FluidmilkPccLb!D99="*","*",FluidmilkPccLb!D99/8.6)</f>
        <v>7.7042733955110343</v>
      </c>
      <c r="E99" s="49">
        <f t="shared" ref="E99:E104" si="19">C99+D99</f>
        <v>7.7858663806901216</v>
      </c>
      <c r="F99" s="49">
        <f>IF(FluidmilkPccLb!F99="*","*",FluidmilkPccLb!F99/8.6)</f>
        <v>0.3812205585311812</v>
      </c>
      <c r="G99" s="49">
        <f t="shared" ref="G99:G104" si="20">E99+F99</f>
        <v>8.1670869392213028</v>
      </c>
      <c r="H99" s="49">
        <f>IF(FluidmilkPccLb!H99="*","*",FluidmilkPccLb!H99/8.63)</f>
        <v>7.1537442650833212</v>
      </c>
      <c r="I99" s="49">
        <f>IF(FluidmilkPccLb!I99="*","*",FluidmilkPccLb!I99/8.64)</f>
        <v>2.5746051397072756</v>
      </c>
      <c r="J99" s="49">
        <f t="shared" ref="J99:J104" si="21">H99+I99</f>
        <v>9.7283494047905972</v>
      </c>
      <c r="K99" s="49">
        <f>IF(FluidmilkPccLb!K99="*","*",FluidmilkPccLb!K99/8.66)</f>
        <v>1.119777925893823</v>
      </c>
      <c r="L99" s="49">
        <f t="shared" ref="L99:L104" si="22">J99+K99</f>
        <v>10.84812733068442</v>
      </c>
      <c r="M99" s="49">
        <f>IF(FluidmilkPccLb!M99="*","*",FluidmilkPccLb!M99/8.66)</f>
        <v>0.25503256346783265</v>
      </c>
      <c r="N99" s="49">
        <f>IF(FluidmilkPccLb!N99="*","*",FluidmilkPccLb!N99/8.65)</f>
        <v>3.4202481674154539</v>
      </c>
      <c r="O99" s="50" t="s">
        <v>7</v>
      </c>
      <c r="P99" s="49">
        <f t="shared" si="12"/>
        <v>14.523408061567707</v>
      </c>
      <c r="Q99" s="54">
        <f>IF(FluidmilkPccLb!Q99="*","*",FluidmilkPccLb!Q99/8.59)</f>
        <v>5.2230793701616478E-2</v>
      </c>
      <c r="R99" s="54">
        <f>IF(FluidmilkPccLb!R99="NA","NA",FluidmilkPccLb!R99/8.6)</f>
        <v>3.5975088919870411E-2</v>
      </c>
      <c r="S99" s="54">
        <f t="shared" si="18"/>
        <v>8.8205882621486889E-2</v>
      </c>
      <c r="T99" s="49">
        <f t="shared" si="13"/>
        <v>22.697107898231408</v>
      </c>
      <c r="U99" s="49">
        <f t="shared" si="10"/>
        <v>22.778700883410497</v>
      </c>
    </row>
    <row r="100" spans="1:21" ht="12" customHeight="1" x14ac:dyDescent="0.2">
      <c r="A100" s="47">
        <v>2001</v>
      </c>
      <c r="B100" s="66">
        <v>285.08155599999998</v>
      </c>
      <c r="C100" s="51">
        <f>IF(FluidmilkPccLb!C100="*","*",FluidmilkPccLb!C100/8.6)</f>
        <v>7.0563242855905567E-2</v>
      </c>
      <c r="D100" s="51">
        <f>IF(FluidmilkPccLb!D100="*","*",FluidmilkPccLb!D100/8.6)</f>
        <v>7.4561690657734694</v>
      </c>
      <c r="E100" s="51">
        <f t="shared" si="19"/>
        <v>7.5267323086293754</v>
      </c>
      <c r="F100" s="51">
        <f>IF(FluidmilkPccLb!F100="*","*",FluidmilkPccLb!F100/8.6)</f>
        <v>0.40628928444374302</v>
      </c>
      <c r="G100" s="51">
        <f t="shared" si="20"/>
        <v>7.9330215930731187</v>
      </c>
      <c r="H100" s="51">
        <f>IF(FluidmilkPccLb!H100="*","*",FluidmilkPccLb!H100/8.63)</f>
        <v>7.0593529010549645</v>
      </c>
      <c r="I100" s="51">
        <f>IF(FluidmilkPccLb!I100="*","*",FluidmilkPccLb!I100/8.64)</f>
        <v>2.5593309710837819</v>
      </c>
      <c r="J100" s="51">
        <f t="shared" si="21"/>
        <v>9.618683872138746</v>
      </c>
      <c r="K100" s="51">
        <f>IF(FluidmilkPccLb!K100="*","*",FluidmilkPccLb!K100/8.66)</f>
        <v>1.1525408165313018</v>
      </c>
      <c r="L100" s="51">
        <f t="shared" si="22"/>
        <v>10.771224688670047</v>
      </c>
      <c r="M100" s="51">
        <f>IF(FluidmilkPccLb!M100="*","*",FluidmilkPccLb!M100/8.66)</f>
        <v>0.2425058645031597</v>
      </c>
      <c r="N100" s="51">
        <f>IF(FluidmilkPccLb!N100="*","*",FluidmilkPccLb!N100/8.65)</f>
        <v>3.3024116347914276</v>
      </c>
      <c r="O100" s="52" t="s">
        <v>7</v>
      </c>
      <c r="P100" s="51">
        <f t="shared" si="12"/>
        <v>14.316142187964635</v>
      </c>
      <c r="Q100" s="60">
        <f>IF(FluidmilkPccLb!Q100="*","*",FluidmilkPccLb!Q100/8.59)</f>
        <v>5.0840178541938195E-2</v>
      </c>
      <c r="R100" s="60">
        <f>IF(FluidmilkPccLb!R100="NA","NA",FluidmilkPccLb!R100/8.6)</f>
        <v>3.6138169462619843E-2</v>
      </c>
      <c r="S100" s="60">
        <f t="shared" si="18"/>
        <v>8.6978348004558032E-2</v>
      </c>
      <c r="T100" s="80">
        <f t="shared" si="13"/>
        <v>22.265578886186407</v>
      </c>
      <c r="U100" s="80">
        <f t="shared" si="10"/>
        <v>22.336142129042312</v>
      </c>
    </row>
    <row r="101" spans="1:21" ht="12" customHeight="1" x14ac:dyDescent="0.2">
      <c r="A101" s="47">
        <v>2002</v>
      </c>
      <c r="B101" s="66">
        <v>287.80391400000002</v>
      </c>
      <c r="C101" s="51">
        <f>IF(FluidmilkPccLb!C101="*","*",FluidmilkPccLb!C101/8.6)</f>
        <v>6.4643495997732323E-2</v>
      </c>
      <c r="D101" s="51">
        <f>IF(FluidmilkPccLb!D101="*","*",FluidmilkPccLb!D101/8.6)</f>
        <v>7.3795398943611277</v>
      </c>
      <c r="E101" s="51">
        <f t="shared" si="19"/>
        <v>7.4441833903588597</v>
      </c>
      <c r="F101" s="51">
        <f>IF(FluidmilkPccLb!F101="*","*",FluidmilkPccLb!F101/8.6)</f>
        <v>0.39949680526598574</v>
      </c>
      <c r="G101" s="51">
        <f t="shared" si="20"/>
        <v>7.8436801956248452</v>
      </c>
      <c r="H101" s="51">
        <f>IF(FluidmilkPccLb!H101="*","*",FluidmilkPccLb!H101/8.63)</f>
        <v>7.010212613167293</v>
      </c>
      <c r="I101" s="51">
        <f>IF(FluidmilkPccLb!I101="*","*",FluidmilkPccLb!I101/8.64)</f>
        <v>2.554143834863178</v>
      </c>
      <c r="J101" s="51">
        <f t="shared" si="21"/>
        <v>9.5643564480304715</v>
      </c>
      <c r="K101" s="51">
        <f>IF(FluidmilkPccLb!K101="*","*",FluidmilkPccLb!K101/8.66)</f>
        <v>1.2057141025374956</v>
      </c>
      <c r="L101" s="51">
        <f t="shared" si="22"/>
        <v>10.770070550567967</v>
      </c>
      <c r="M101" s="51">
        <f>IF(FluidmilkPccLb!M101="*","*",FluidmilkPccLb!M101/8.66)</f>
        <v>0.23226777610028165</v>
      </c>
      <c r="N101" s="51">
        <f>IF(FluidmilkPccLb!N101="*","*",FluidmilkPccLb!N101/8.65)</f>
        <v>3.249884502157208</v>
      </c>
      <c r="O101" s="52" t="s">
        <v>7</v>
      </c>
      <c r="P101" s="51">
        <f t="shared" si="12"/>
        <v>14.252222828825456</v>
      </c>
      <c r="Q101" s="60">
        <f>IF(FluidmilkPccLb!Q101="*","*",FluidmilkPccLb!Q101/8.59)</f>
        <v>6.0795176118123434E-2</v>
      </c>
      <c r="R101" s="60">
        <f>IF(FluidmilkPccLb!R101="NA","NA",FluidmilkPccLb!R101/8.6)</f>
        <v>2.4483724109141118E-2</v>
      </c>
      <c r="S101" s="60">
        <f t="shared" si="18"/>
        <v>8.5278900227264559E-2</v>
      </c>
      <c r="T101" s="80">
        <f t="shared" si="13"/>
        <v>22.116538428679835</v>
      </c>
      <c r="U101" s="80">
        <f t="shared" si="10"/>
        <v>22.181181924677567</v>
      </c>
    </row>
    <row r="102" spans="1:21" ht="12" customHeight="1" x14ac:dyDescent="0.2">
      <c r="A102" s="47">
        <v>2003</v>
      </c>
      <c r="B102" s="66">
        <v>290.32641799999999</v>
      </c>
      <c r="C102" s="51">
        <f>IF(FluidmilkPccLb!C102="*","*",FluidmilkPccLb!C102/8.6)</f>
        <v>6.7285932349877425E-2</v>
      </c>
      <c r="D102" s="51">
        <f>IF(FluidmilkPccLb!D102="*","*",FluidmilkPccLb!D102/8.6)</f>
        <v>7.2484972158411711</v>
      </c>
      <c r="E102" s="51">
        <f t="shared" si="19"/>
        <v>7.3157831481910485</v>
      </c>
      <c r="F102" s="51">
        <f>IF(FluidmilkPccLb!F102="*","*",FluidmilkPccLb!F102/8.6)</f>
        <v>0.39274157894220113</v>
      </c>
      <c r="G102" s="51">
        <f t="shared" si="20"/>
        <v>7.7085247271332493</v>
      </c>
      <c r="H102" s="51">
        <f>IF(FluidmilkPccLb!H102="*","*",FluidmilkPccLb!H102/8.63)</f>
        <v>6.9530959430832819</v>
      </c>
      <c r="I102" s="51">
        <f>IF(FluidmilkPccLb!I102="*","*",FluidmilkPccLb!I102/8.64)</f>
        <v>2.4850301683789842</v>
      </c>
      <c r="J102" s="51">
        <f t="shared" si="21"/>
        <v>9.4381261114622657</v>
      </c>
      <c r="K102" s="51">
        <f>IF(FluidmilkPccLb!K102="*","*",FluidmilkPccLb!K102/8.66)</f>
        <v>1.2754219411158492</v>
      </c>
      <c r="L102" s="51">
        <f t="shared" si="22"/>
        <v>10.713548052578115</v>
      </c>
      <c r="M102" s="51">
        <f>IF(FluidmilkPccLb!M102="*","*",FluidmilkPccLb!M102/8.66)</f>
        <v>0.22098245251628335</v>
      </c>
      <c r="N102" s="51">
        <f>IF(FluidmilkPccLb!N102="*","*",FluidmilkPccLb!N102/8.65)</f>
        <v>3.1179176840612901</v>
      </c>
      <c r="O102" s="52" t="s">
        <v>7</v>
      </c>
      <c r="P102" s="51">
        <f t="shared" si="12"/>
        <v>14.052448189155688</v>
      </c>
      <c r="Q102" s="60">
        <f>IF(FluidmilkPccLb!Q102="*","*",FluidmilkPccLb!Q102/8.59)</f>
        <v>6.1509987660937619E-2</v>
      </c>
      <c r="R102" s="60">
        <f>IF(FluidmilkPccLb!R102="NA","NA",FluidmilkPccLb!R102/8.6)</f>
        <v>5.2226699871571525E-2</v>
      </c>
      <c r="S102" s="60">
        <f t="shared" si="18"/>
        <v>0.11373668753250915</v>
      </c>
      <c r="T102" s="80">
        <f t="shared" si="13"/>
        <v>21.807423671471568</v>
      </c>
      <c r="U102" s="80">
        <f t="shared" si="10"/>
        <v>21.874709603821447</v>
      </c>
    </row>
    <row r="103" spans="1:21" ht="12" customHeight="1" x14ac:dyDescent="0.2">
      <c r="A103" s="47">
        <v>2004</v>
      </c>
      <c r="B103" s="66">
        <v>293.04573900000003</v>
      </c>
      <c r="C103" s="51">
        <f>IF(FluidmilkPccLb!C103="*","*",FluidmilkPccLb!C103/8.6)</f>
        <v>6.229680737138571E-2</v>
      </c>
      <c r="D103" s="51">
        <f>IF(FluidmilkPccLb!D103="*","*",FluidmilkPccLb!D103/8.6)</f>
        <v>6.9481573556568392</v>
      </c>
      <c r="E103" s="51">
        <f t="shared" si="19"/>
        <v>7.0104541630282249</v>
      </c>
      <c r="F103" s="51">
        <f>IF(FluidmilkPccLb!F103="*","*",FluidmilkPccLb!F103/8.6)</f>
        <v>0.33009372007806215</v>
      </c>
      <c r="G103" s="51">
        <f t="shared" si="20"/>
        <v>7.3405478831062867</v>
      </c>
      <c r="H103" s="51">
        <f>IF(FluidmilkPccLb!H103="*","*",FluidmilkPccLb!H103/8.63)</f>
        <v>6.9293815059288226</v>
      </c>
      <c r="I103" s="51">
        <f>IF(FluidmilkPccLb!I103="*","*",FluidmilkPccLb!I103/8.64)</f>
        <v>2.4757148411742818</v>
      </c>
      <c r="J103" s="51">
        <f t="shared" si="21"/>
        <v>9.4050963471031039</v>
      </c>
      <c r="K103" s="51">
        <f>IF(FluidmilkPccLb!K103="*","*",FluidmilkPccLb!K103/8.66)</f>
        <v>1.3861742966057586</v>
      </c>
      <c r="L103" s="51">
        <f t="shared" si="22"/>
        <v>10.791270643708863</v>
      </c>
      <c r="M103" s="51">
        <f>IF(FluidmilkPccLb!M103="*","*",FluidmilkPccLb!M103/8.66)</f>
        <v>0.21038104979186265</v>
      </c>
      <c r="N103" s="51">
        <f>IF(FluidmilkPccLb!N103="*","*",FluidmilkPccLb!N103/8.65)</f>
        <v>3.075492988508993</v>
      </c>
      <c r="O103" s="52" t="s">
        <v>7</v>
      </c>
      <c r="P103" s="51">
        <f t="shared" si="12"/>
        <v>14.077144682009719</v>
      </c>
      <c r="Q103" s="60">
        <f>IF(FluidmilkPccLb!Q103="*","*",FluidmilkPccLb!Q103/8.59)</f>
        <v>5.8476212443431166E-2</v>
      </c>
      <c r="R103" s="60">
        <f>IF(FluidmilkPccLb!R103="NA","NA",FluidmilkPccLb!R103/8.6)</f>
        <v>6.8486808613383257E-2</v>
      </c>
      <c r="S103" s="60">
        <f t="shared" si="18"/>
        <v>0.12696302105681442</v>
      </c>
      <c r="T103" s="80">
        <f t="shared" si="13"/>
        <v>21.482358778801434</v>
      </c>
      <c r="U103" s="80">
        <f t="shared" si="10"/>
        <v>21.544655586172819</v>
      </c>
    </row>
    <row r="104" spans="1:21" ht="12" customHeight="1" x14ac:dyDescent="0.2">
      <c r="A104" s="47">
        <v>2005</v>
      </c>
      <c r="B104" s="66">
        <v>295.753151</v>
      </c>
      <c r="C104" s="51">
        <f>IF(FluidmilkPccLb!C104="*","*",FluidmilkPccLb!C104/8.6)</f>
        <v>5.7401735632045765E-2</v>
      </c>
      <c r="D104" s="51">
        <f>IF(FluidmilkPccLb!D104="*","*",FluidmilkPccLb!D104/8.6)</f>
        <v>6.6520748346084604</v>
      </c>
      <c r="E104" s="51">
        <f t="shared" si="19"/>
        <v>6.7094765702405059</v>
      </c>
      <c r="F104" s="51">
        <f>IF(FluidmilkPccLb!F104="*","*",FluidmilkPccLb!F104/8.6)</f>
        <v>0.29211979160691792</v>
      </c>
      <c r="G104" s="51">
        <f t="shared" si="20"/>
        <v>7.0015963618474242</v>
      </c>
      <c r="H104" s="51">
        <f>IF(FluidmilkPccLb!H104="*","*",FluidmilkPccLb!H104/8.63)</f>
        <v>6.9874046052558825</v>
      </c>
      <c r="I104" s="51">
        <f>IF(FluidmilkPccLb!I104="*","*",FluidmilkPccLb!I104/8.64)</f>
        <v>2.5247844712327776</v>
      </c>
      <c r="J104" s="51">
        <f t="shared" si="21"/>
        <v>9.5121890764886601</v>
      </c>
      <c r="K104" s="51">
        <f>IF(FluidmilkPccLb!K104="*","*",FluidmilkPccLb!K104/8.66)</f>
        <v>1.427170151380956</v>
      </c>
      <c r="L104" s="51">
        <f t="shared" si="22"/>
        <v>10.939359227869616</v>
      </c>
      <c r="M104" s="51">
        <f>IF(FluidmilkPccLb!M104="*","*",FluidmilkPccLb!M104/8.66)</f>
        <v>0.20373085245823402</v>
      </c>
      <c r="N104" s="51">
        <f>IF(FluidmilkPccLb!N104="*","*",FluidmilkPccLb!N104/8.65)</f>
        <v>3.1378691281667015</v>
      </c>
      <c r="O104" s="52" t="s">
        <v>7</v>
      </c>
      <c r="P104" s="51">
        <f t="shared" si="12"/>
        <v>14.280959208494551</v>
      </c>
      <c r="Q104" s="60">
        <f>IF(FluidmilkPccLb!Q104="*","*",FluidmilkPccLb!Q104/8.59)</f>
        <v>5.7940903863459715E-2</v>
      </c>
      <c r="R104" s="60">
        <f>IF(FluidmilkPccLb!R104="NA","NA",FluidmilkPccLb!R104/8.6)</f>
        <v>9.5774402739495543E-2</v>
      </c>
      <c r="S104" s="60">
        <f t="shared" si="18"/>
        <v>0.15371530660295527</v>
      </c>
      <c r="T104" s="80">
        <f t="shared" si="13"/>
        <v>21.378869141312887</v>
      </c>
      <c r="U104" s="80">
        <f t="shared" si="10"/>
        <v>21.436270876944931</v>
      </c>
    </row>
    <row r="105" spans="1:21" ht="12" customHeight="1" x14ac:dyDescent="0.2">
      <c r="A105" s="45">
        <v>2006</v>
      </c>
      <c r="B105" s="65">
        <v>298.59321199999999</v>
      </c>
      <c r="C105" s="49">
        <f>IF(FluidmilkPccLb!C105="*","*",FluidmilkPccLb!C105/8.6)</f>
        <v>5.3740376482192029E-2</v>
      </c>
      <c r="D105" s="49">
        <f>IF(FluidmilkPccLb!D105="*","*",FluidmilkPccLb!D105/8.6)</f>
        <v>6.4379802756612099</v>
      </c>
      <c r="E105" s="49">
        <f t="shared" ref="E105:E110" si="23">C105+D105</f>
        <v>6.4917206521434023</v>
      </c>
      <c r="F105" s="49">
        <f>IF(FluidmilkPccLb!F105="*","*",FluidmilkPccLb!F105/8.6)</f>
        <v>0.27469899688795835</v>
      </c>
      <c r="G105" s="49">
        <f t="shared" ref="G105:G110" si="24">E105+F105</f>
        <v>6.7664196490313611</v>
      </c>
      <c r="H105" s="49">
        <f>IF(FluidmilkPccLb!H105="*","*",FluidmilkPccLb!H105/8.63)</f>
        <v>6.99405635526574</v>
      </c>
      <c r="I105" s="49">
        <f>IF(FluidmilkPccLb!I105="*","*",FluidmilkPccLb!I105/8.64)</f>
        <v>2.5406174039586373</v>
      </c>
      <c r="J105" s="49">
        <f t="shared" ref="J105:J110" si="25">H105+I105</f>
        <v>9.5346737592243773</v>
      </c>
      <c r="K105" s="49">
        <f>IF(FluidmilkPccLb!K105="*","*",FluidmilkPccLb!K105/8.66)</f>
        <v>1.4478208192561686</v>
      </c>
      <c r="L105" s="49">
        <f t="shared" ref="L105:L110" si="26">J105+K105</f>
        <v>10.982494578480546</v>
      </c>
      <c r="M105" s="49">
        <f>IF(FluidmilkPccLb!M105="*","*",FluidmilkPccLb!M105/8.66)</f>
        <v>0.19927936005200703</v>
      </c>
      <c r="N105" s="49">
        <f>IF(FluidmilkPccLb!N105="*","*",FluidmilkPccLb!N105/8.65)</f>
        <v>3.1412427326895616</v>
      </c>
      <c r="O105" s="50" t="s">
        <v>7</v>
      </c>
      <c r="P105" s="49">
        <f t="shared" si="12"/>
        <v>14.323016671222113</v>
      </c>
      <c r="Q105" s="54">
        <f>IF(FluidmilkPccLb!Q105="*","*",FluidmilkPccLb!Q105/8.59)</f>
        <v>5.8832343115520137E-2</v>
      </c>
      <c r="R105" s="54">
        <f>IF(FluidmilkPccLb!R105="NA","NA",FluidmilkPccLb!R105/8.6)</f>
        <v>0.32252014349674957</v>
      </c>
      <c r="S105" s="54">
        <f t="shared" si="18"/>
        <v>0.38135248661226973</v>
      </c>
      <c r="T105" s="49">
        <f t="shared" si="13"/>
        <v>21.417048430383552</v>
      </c>
      <c r="U105" s="49">
        <f t="shared" si="10"/>
        <v>21.470788806865745</v>
      </c>
    </row>
    <row r="106" spans="1:21" ht="12" customHeight="1" x14ac:dyDescent="0.2">
      <c r="A106" s="45">
        <v>2007</v>
      </c>
      <c r="B106" s="65">
        <v>301.57989500000002</v>
      </c>
      <c r="C106" s="49">
        <f>IF(FluidmilkPccLb!C106="*","*",FluidmilkPccLb!C106/8.6)</f>
        <v>5.2822594683042567E-2</v>
      </c>
      <c r="D106" s="49">
        <f>IF(FluidmilkPccLb!D106="*","*",FluidmilkPccLb!D106/8.6)</f>
        <v>6.1438075545762167</v>
      </c>
      <c r="E106" s="49">
        <f t="shared" si="23"/>
        <v>6.196630149259259</v>
      </c>
      <c r="F106" s="49">
        <f>IF(FluidmilkPccLb!F106="*","*",FluidmilkPccLb!F106/8.6)</f>
        <v>0.25667154219344113</v>
      </c>
      <c r="G106" s="49">
        <f t="shared" si="24"/>
        <v>6.4533016914527002</v>
      </c>
      <c r="H106" s="49">
        <f>IF(FluidmilkPccLb!H106="*","*",FluidmilkPccLb!H106/8.63)</f>
        <v>7.0148920423292562</v>
      </c>
      <c r="I106" s="49">
        <f>IF(FluidmilkPccLb!I106="*","*",FluidmilkPccLb!I106/8.64)</f>
        <v>2.5887587519472821</v>
      </c>
      <c r="J106" s="49">
        <f t="shared" si="25"/>
        <v>9.6036507942765379</v>
      </c>
      <c r="K106" s="49">
        <f>IF(FluidmilkPccLb!K106="*","*",FluidmilkPccLb!K106/8.66)</f>
        <v>1.4227230403638835</v>
      </c>
      <c r="L106" s="49">
        <f t="shared" si="26"/>
        <v>11.026373834640422</v>
      </c>
      <c r="M106" s="49">
        <f>IF(FluidmilkPccLb!M106="*","*",FluidmilkPccLb!M106/8.66)</f>
        <v>0.19987120248404</v>
      </c>
      <c r="N106" s="49">
        <f>IF(FluidmilkPccLb!N106="*","*",FluidmilkPccLb!N106/8.65)</f>
        <v>3.152224052747052</v>
      </c>
      <c r="O106" s="50" t="s">
        <v>7</v>
      </c>
      <c r="P106" s="49">
        <f t="shared" si="12"/>
        <v>14.378469089871514</v>
      </c>
      <c r="Q106" s="54">
        <f>IF(FluidmilkPccLb!Q106="*","*",FluidmilkPccLb!Q106/8.59)</f>
        <v>5.4543953338153907E-2</v>
      </c>
      <c r="R106" s="54">
        <f>IF(FluidmilkPccLb!R106="NA","NA",FluidmilkPccLb!R106/8.6)</f>
        <v>0.37993711533335872</v>
      </c>
      <c r="S106" s="54">
        <f t="shared" si="18"/>
        <v>0.43448106867151265</v>
      </c>
      <c r="T106" s="49">
        <f t="shared" si="13"/>
        <v>21.213429255312683</v>
      </c>
      <c r="U106" s="49">
        <f t="shared" si="10"/>
        <v>21.266251849995726</v>
      </c>
    </row>
    <row r="107" spans="1:21" ht="12" customHeight="1" x14ac:dyDescent="0.2">
      <c r="A107" s="45">
        <v>2008</v>
      </c>
      <c r="B107" s="65">
        <v>304.37484599999999</v>
      </c>
      <c r="C107" s="49">
        <f>IF(FluidmilkPccLb!C107="*","*",FluidmilkPccLb!C107/8.6)</f>
        <v>4.7371209679931275E-2</v>
      </c>
      <c r="D107" s="49">
        <f>IF(FluidmilkPccLb!D107="*","*",FluidmilkPccLb!D107/8.6)</f>
        <v>5.8558837707969866</v>
      </c>
      <c r="E107" s="49">
        <f t="shared" si="23"/>
        <v>5.9032549804769179</v>
      </c>
      <c r="F107" s="49">
        <f>IF(FluidmilkPccLb!F107="*","*",FluidmilkPccLb!F107/8.6)</f>
        <v>0.22554808221799541</v>
      </c>
      <c r="G107" s="49">
        <f t="shared" si="24"/>
        <v>6.1288030626949137</v>
      </c>
      <c r="H107" s="49">
        <f>IF(FluidmilkPccLb!H107="*","*",FluidmilkPccLb!H107/8.63)</f>
        <v>7.0630875578899373</v>
      </c>
      <c r="I107" s="49">
        <f>IF(FluidmilkPccLb!I107="*","*",FluidmilkPccLb!I107/8.64)</f>
        <v>2.6192499372838984</v>
      </c>
      <c r="J107" s="49">
        <f t="shared" si="25"/>
        <v>9.6823374951738366</v>
      </c>
      <c r="K107" s="49">
        <f>IF(FluidmilkPccLb!K107="*","*",FluidmilkPccLb!K107/8.66)</f>
        <v>1.4225955763401756</v>
      </c>
      <c r="L107" s="49">
        <f t="shared" si="26"/>
        <v>11.104933071514012</v>
      </c>
      <c r="M107" s="49">
        <f>IF(FluidmilkPccLb!M107="*","*",FluidmilkPccLb!M107/8.66)</f>
        <v>0.1834677104693874</v>
      </c>
      <c r="N107" s="49">
        <f>IF(FluidmilkPccLb!N107="*","*",FluidmilkPccLb!N107/8.65)</f>
        <v>3.1434087903373862</v>
      </c>
      <c r="O107" s="50" t="s">
        <v>7</v>
      </c>
      <c r="P107" s="49">
        <f t="shared" si="12"/>
        <v>14.431809572320784</v>
      </c>
      <c r="Q107" s="54">
        <f>IF(FluidmilkPccLb!Q107="*","*",FluidmilkPccLb!Q107/8.59)</f>
        <v>5.4540310097150206E-2</v>
      </c>
      <c r="R107" s="54">
        <f>IF(FluidmilkPccLb!R107="NA","NA",FluidmilkPccLb!R107/8.6)</f>
        <v>0.44215675873832633</v>
      </c>
      <c r="S107" s="54">
        <f t="shared" si="18"/>
        <v>0.49669706883547654</v>
      </c>
      <c r="T107" s="49">
        <f t="shared" si="13"/>
        <v>21.009938494171244</v>
      </c>
      <c r="U107" s="49">
        <f t="shared" si="10"/>
        <v>21.057309703851175</v>
      </c>
    </row>
    <row r="108" spans="1:21" ht="12" customHeight="1" x14ac:dyDescent="0.2">
      <c r="A108" s="45">
        <v>2009</v>
      </c>
      <c r="B108" s="65">
        <v>307.00655</v>
      </c>
      <c r="C108" s="49">
        <f>IF(FluidmilkPccLb!C108="*","*",FluidmilkPccLb!C108/8.6)</f>
        <v>4.2420123655190711E-2</v>
      </c>
      <c r="D108" s="49">
        <f>IF(FluidmilkPccLb!D108="*","*",FluidmilkPccLb!D108/8.6)</f>
        <v>5.7268303187819649</v>
      </c>
      <c r="E108" s="49">
        <f t="shared" si="23"/>
        <v>5.7692504424371558</v>
      </c>
      <c r="F108" s="49">
        <f>IF(FluidmilkPccLb!F108="*","*",FluidmilkPccLb!F108/8.6)</f>
        <v>0.21763038439529095</v>
      </c>
      <c r="G108" s="49">
        <f t="shared" si="24"/>
        <v>5.9868808268324472</v>
      </c>
      <c r="H108" s="49">
        <f>IF(FluidmilkPccLb!H108="*","*",FluidmilkPccLb!H108/8.63)</f>
        <v>7.1217733122019107</v>
      </c>
      <c r="I108" s="49">
        <f>IF(FluidmilkPccLb!I108="*","*",FluidmilkPccLb!I108/8.64)</f>
        <v>2.6727246747063909</v>
      </c>
      <c r="J108" s="49">
        <f t="shared" si="25"/>
        <v>9.7944979869083006</v>
      </c>
      <c r="K108" s="49">
        <f>IF(FluidmilkPccLb!K108="*","*",FluidmilkPccLb!K108/8.66)</f>
        <v>1.4557241828306331</v>
      </c>
      <c r="L108" s="49">
        <f t="shared" si="26"/>
        <v>11.250222169738933</v>
      </c>
      <c r="M108" s="49">
        <f>IF(FluidmilkPccLb!M108="*","*",FluidmilkPccLb!M108/8.66)</f>
        <v>0.17053596478190555</v>
      </c>
      <c r="N108" s="49">
        <f>IF(FluidmilkPccLb!N108="*","*",FluidmilkPccLb!N108/8.65)</f>
        <v>3.0940199584132122</v>
      </c>
      <c r="O108" s="50" t="s">
        <v>7</v>
      </c>
      <c r="P108" s="49">
        <f t="shared" si="12"/>
        <v>14.514778092934051</v>
      </c>
      <c r="Q108" s="54">
        <f>IF(FluidmilkPccLb!Q108="*","*",FluidmilkPccLb!Q108/8.59)</f>
        <v>5.3807348350839258E-2</v>
      </c>
      <c r="R108" s="54">
        <f>IF(FluidmilkPccLb!R108="NA","NA",FluidmilkPccLb!R108/8.6)</f>
        <v>0.41567933671046253</v>
      </c>
      <c r="S108" s="54">
        <f t="shared" si="18"/>
        <v>0.46948668506130181</v>
      </c>
      <c r="T108" s="49">
        <f t="shared" si="13"/>
        <v>20.928725481172609</v>
      </c>
      <c r="U108" s="49">
        <f t="shared" si="10"/>
        <v>20.9711456048278</v>
      </c>
    </row>
    <row r="109" spans="1:21" ht="12" customHeight="1" x14ac:dyDescent="0.2">
      <c r="A109" s="45">
        <v>2010</v>
      </c>
      <c r="B109" s="65">
        <v>309.32166599999999</v>
      </c>
      <c r="C109" s="49">
        <f>IF(FluidmilkPccLb!C109="*","*",FluidmilkPccLb!C109/8.6)</f>
        <v>4.0223048795800416E-2</v>
      </c>
      <c r="D109" s="49">
        <f>IF(FluidmilkPccLb!D109="*","*",FluidmilkPccLb!D109/8.6)</f>
        <v>5.4176311648160427</v>
      </c>
      <c r="E109" s="49">
        <f t="shared" si="23"/>
        <v>5.4578542136118431</v>
      </c>
      <c r="F109" s="49">
        <f>IF(FluidmilkPccLb!F109="*","*",FluidmilkPccLb!F109/8.6)</f>
        <v>0.20728027201873223</v>
      </c>
      <c r="G109" s="49">
        <f t="shared" si="24"/>
        <v>5.665134485630575</v>
      </c>
      <c r="H109" s="49">
        <f>IF(FluidmilkPccLb!H109="*","*",FluidmilkPccLb!H109/8.63)</f>
        <v>7.1612612356854095</v>
      </c>
      <c r="I109" s="49">
        <f>IF(FluidmilkPccLb!I109="*","*",FluidmilkPccLb!I109/8.64)</f>
        <v>2.7992854196952037</v>
      </c>
      <c r="J109" s="49">
        <f t="shared" si="25"/>
        <v>9.9605466553806128</v>
      </c>
      <c r="K109" s="49">
        <f>IF(FluidmilkPccLb!K109="*","*",FluidmilkPccLb!K109/8.66)</f>
        <v>1.4860797832535151</v>
      </c>
      <c r="L109" s="49">
        <f t="shared" si="26"/>
        <v>11.446626438634128</v>
      </c>
      <c r="M109" s="49">
        <f>IF(FluidmilkPccLb!M109="*","*",FluidmilkPccLb!M109/8.66)</f>
        <v>0.169595570119592</v>
      </c>
      <c r="N109" s="49">
        <f>IF(FluidmilkPccLb!N109="*","*",FluidmilkPccLb!N109/8.65)</f>
        <v>3.1339133005865616</v>
      </c>
      <c r="O109" s="50" t="s">
        <v>7</v>
      </c>
      <c r="P109" s="49">
        <f t="shared" si="12"/>
        <v>14.750135309340282</v>
      </c>
      <c r="Q109" s="54">
        <f>IF(FluidmilkPccLb!Q109="*","*",FluidmilkPccLb!Q109/8.59)</f>
        <v>5.2990638240356443E-2</v>
      </c>
      <c r="R109" s="54">
        <f>IF(FluidmilkPccLb!R109="NA","NA",FluidmilkPccLb!R109/8.6)</f>
        <v>0.13093166257548866</v>
      </c>
      <c r="S109" s="54">
        <f t="shared" si="18"/>
        <v>0.1839223008158451</v>
      </c>
      <c r="T109" s="49">
        <f t="shared" si="13"/>
        <v>20.558969046990899</v>
      </c>
      <c r="U109" s="49">
        <f t="shared" si="10"/>
        <v>20.599192095786702</v>
      </c>
    </row>
    <row r="110" spans="1:21" ht="12" customHeight="1" x14ac:dyDescent="0.2">
      <c r="A110" s="47">
        <v>2011</v>
      </c>
      <c r="B110" s="66">
        <v>311.55687399999999</v>
      </c>
      <c r="C110" s="80">
        <f>IF(FluidmilkPccLb!C110="*","*",FluidmilkPccLb!C110/8.6)</f>
        <v>3.6575501258910764E-2</v>
      </c>
      <c r="D110" s="80">
        <f>IF(FluidmilkPccLb!D110="*","*",FluidmilkPccLb!D110/8.6)</f>
        <v>5.2405602135407703</v>
      </c>
      <c r="E110" s="80">
        <f t="shared" si="23"/>
        <v>5.2771357147996811</v>
      </c>
      <c r="F110" s="80">
        <f>IF(FluidmilkPccLb!F110="*","*",FluidmilkPccLb!F110/8.6)</f>
        <v>0.1939994444324675</v>
      </c>
      <c r="G110" s="80">
        <f t="shared" si="24"/>
        <v>5.4711351592321487</v>
      </c>
      <c r="H110" s="80">
        <f>IF(FluidmilkPccLb!H110="*","*",FluidmilkPccLb!H110/8.63)</f>
        <v>7.0534263130098145</v>
      </c>
      <c r="I110" s="80">
        <f>IF(FluidmilkPccLb!I110="*","*",FluidmilkPccLb!I110/8.64)</f>
        <v>2.8407214545884041</v>
      </c>
      <c r="J110" s="80">
        <f t="shared" si="25"/>
        <v>9.8941477675982181</v>
      </c>
      <c r="K110" s="80">
        <f>IF(FluidmilkPccLb!K110="*","*",FluidmilkPccLb!K110/8.66)</f>
        <v>1.4446926505527775</v>
      </c>
      <c r="L110" s="80">
        <f t="shared" si="26"/>
        <v>11.338840418150996</v>
      </c>
      <c r="M110" s="80">
        <f>IF(FluidmilkPccLb!M110="*","*",FluidmilkPccLb!M110/8.66)</f>
        <v>0.17467960855987175</v>
      </c>
      <c r="N110" s="80">
        <f>IF(FluidmilkPccLb!N110="*","*",FluidmilkPccLb!N110/8.65)</f>
        <v>3.0487943346419066</v>
      </c>
      <c r="O110" s="52" t="s">
        <v>7</v>
      </c>
      <c r="P110" s="80">
        <f t="shared" si="12"/>
        <v>14.562314361352774</v>
      </c>
      <c r="Q110" s="60">
        <f>IF(FluidmilkPccLb!Q110="*","*",FluidmilkPccLb!Q110/8.59)</f>
        <v>5.2610466565762126E-2</v>
      </c>
      <c r="R110" s="60">
        <f>IF(FluidmilkPccLb!R110="NA","NA",FluidmilkPccLb!R110/8.6)</f>
        <v>1.4331624983083402E-2</v>
      </c>
      <c r="S110" s="60">
        <f t="shared" si="18"/>
        <v>6.6942091548845534E-2</v>
      </c>
      <c r="T110" s="80">
        <f t="shared" si="13"/>
        <v>20.06381611087486</v>
      </c>
      <c r="U110" s="80">
        <f t="shared" si="10"/>
        <v>20.10039161213377</v>
      </c>
    </row>
    <row r="111" spans="1:21" ht="12" customHeight="1" x14ac:dyDescent="0.2">
      <c r="A111" s="47">
        <v>2012</v>
      </c>
      <c r="B111" s="66">
        <v>313.83098999999999</v>
      </c>
      <c r="C111" s="80">
        <f>IF(FluidmilkPccLb!C111="*","*",FluidmilkPccLb!C111/8.6)</f>
        <v>3.6310463913105911E-2</v>
      </c>
      <c r="D111" s="80">
        <f>IF(FluidmilkPccLb!D111="*","*",FluidmilkPccLb!D111/8.6)</f>
        <v>5.1330027950305661</v>
      </c>
      <c r="E111" s="80">
        <f t="shared" ref="E111:E120" si="27">C111+D111</f>
        <v>5.1693132589436717</v>
      </c>
      <c r="F111" s="80">
        <f>IF(FluidmilkPccLb!F111="*","*",FluidmilkPccLb!F111/8.6)</f>
        <v>0.19237135575188355</v>
      </c>
      <c r="G111" s="80">
        <f t="shared" ref="G111:G120" si="28">E111+F111</f>
        <v>5.3616846146955552</v>
      </c>
      <c r="H111" s="80">
        <f>IF(FluidmilkPccLb!H111="*","*",FluidmilkPccLb!H111/8.63)</f>
        <v>6.9063529328812523</v>
      </c>
      <c r="I111" s="80">
        <f>IF(FluidmilkPccLb!I111="*","*",FluidmilkPccLb!I111/8.64)</f>
        <v>2.8602252276450288</v>
      </c>
      <c r="J111" s="80">
        <f t="shared" ref="J111:J120" si="29">H111+I111</f>
        <v>9.7665781605262811</v>
      </c>
      <c r="K111" s="80">
        <f>IF(FluidmilkPccLb!K111="*","*",FluidmilkPccLb!K111/8.66)</f>
        <v>1.4176663090127368</v>
      </c>
      <c r="L111" s="80">
        <f t="shared" ref="L111:L120" si="30">J111+K111</f>
        <v>11.184244469539017</v>
      </c>
      <c r="M111" s="80">
        <f>IF(FluidmilkPccLb!M111="*","*",FluidmilkPccLb!M111/8.66)</f>
        <v>0.17543753955131797</v>
      </c>
      <c r="N111" s="80">
        <f>IF(FluidmilkPccLb!N111="*","*",FluidmilkPccLb!N111/8.65)</f>
        <v>2.8511719864492351</v>
      </c>
      <c r="O111" s="52" t="s">
        <v>7</v>
      </c>
      <c r="P111" s="80">
        <f t="shared" ref="P111:P120" si="31">SUM(L111:N111)</f>
        <v>14.210853995539569</v>
      </c>
      <c r="Q111" s="60">
        <f>IF(FluidmilkPccLb!Q111="*","*",FluidmilkPccLb!Q111/8.59)</f>
        <v>4.9669705655006995E-2</v>
      </c>
      <c r="R111" s="60">
        <f>IF(FluidmilkPccLb!R111="NA","NA",FluidmilkPccLb!R111/8.6)</f>
        <v>1.7191893118041982E-2</v>
      </c>
      <c r="S111" s="60">
        <f t="shared" si="18"/>
        <v>6.686159877304898E-2</v>
      </c>
      <c r="T111" s="80">
        <f t="shared" si="13"/>
        <v>19.603089745095065</v>
      </c>
      <c r="U111" s="80">
        <f t="shared" si="10"/>
        <v>19.639400209008173</v>
      </c>
    </row>
    <row r="112" spans="1:21" ht="12" customHeight="1" x14ac:dyDescent="0.2">
      <c r="A112" s="86">
        <v>2013</v>
      </c>
      <c r="B112" s="66">
        <v>315.99371500000001</v>
      </c>
      <c r="C112" s="95">
        <f>IF(FluidmilkPccLb!C112="*","*",FluidmilkPccLb!C112/8.6)</f>
        <v>3.6797905859438332E-2</v>
      </c>
      <c r="D112" s="95">
        <f>IF(FluidmilkPccLb!D112="*","*",FluidmilkPccLb!D112/8.6)</f>
        <v>5.0722233436649784</v>
      </c>
      <c r="E112" s="95">
        <f t="shared" si="27"/>
        <v>5.1090212495244165</v>
      </c>
      <c r="F112" s="95">
        <f>IF(FluidmilkPccLb!F112="*","*",FluidmilkPccLb!F112/8.6)</f>
        <v>0.20849693459957758</v>
      </c>
      <c r="G112" s="95">
        <f t="shared" si="28"/>
        <v>5.317518184123994</v>
      </c>
      <c r="H112" s="95">
        <f>IF(FluidmilkPccLb!H112="*","*",FluidmilkPccLb!H112/8.63)</f>
        <v>6.776430302935827</v>
      </c>
      <c r="I112" s="95">
        <f>IF(FluidmilkPccLb!I112="*","*",FluidmilkPccLb!I112/8.64)</f>
        <v>2.7479083223514724</v>
      </c>
      <c r="J112" s="95">
        <f t="shared" si="29"/>
        <v>9.5243386252872995</v>
      </c>
      <c r="K112" s="95">
        <f>IF(FluidmilkPccLb!K112="*","*",FluidmilkPccLb!K112/8.66)</f>
        <v>1.3978045721076939</v>
      </c>
      <c r="L112" s="95">
        <f t="shared" si="30"/>
        <v>10.922143197394993</v>
      </c>
      <c r="M112" s="95">
        <f>IF(FluidmilkPccLb!M112="*","*",FluidmilkPccLb!M112/8.66)</f>
        <v>0.18107034207716463</v>
      </c>
      <c r="N112" s="95">
        <f>IF(FluidmilkPccLb!N112="*","*",FluidmilkPccLb!N112/8.65)</f>
        <v>2.5949151508051882</v>
      </c>
      <c r="O112" s="94" t="s">
        <v>7</v>
      </c>
      <c r="P112" s="95">
        <f t="shared" si="31"/>
        <v>13.698128690277347</v>
      </c>
      <c r="Q112" s="60">
        <f>IF(FluidmilkPccLb!Q112="*","*",FluidmilkPccLb!Q112/8.59)</f>
        <v>4.8961348687993532E-2</v>
      </c>
      <c r="R112" s="60">
        <f>IF(FluidmilkPccLb!R112="NA","NA",FluidmilkPccLb!R112/8.6)</f>
        <v>1.6411866013309497E-2</v>
      </c>
      <c r="S112" s="60">
        <f t="shared" si="18"/>
        <v>6.5373214701303028E-2</v>
      </c>
      <c r="T112" s="80">
        <f t="shared" si="13"/>
        <v>19.044222183243207</v>
      </c>
      <c r="U112" s="80">
        <f t="shared" si="10"/>
        <v>19.081020089102644</v>
      </c>
    </row>
    <row r="113" spans="1:30" ht="12" customHeight="1" x14ac:dyDescent="0.2">
      <c r="A113" s="47">
        <v>2014</v>
      </c>
      <c r="B113" s="66">
        <v>318.30100800000002</v>
      </c>
      <c r="C113" s="80">
        <f>IF(FluidmilkPccLb!C113="*","*",FluidmilkPccLb!C113/8.6)</f>
        <v>3.3608672764883767E-2</v>
      </c>
      <c r="D113" s="80">
        <f>IF(FluidmilkPccLb!D113="*","*",FluidmilkPccLb!D113/8.6)</f>
        <v>5.0587262809378375</v>
      </c>
      <c r="E113" s="80">
        <f t="shared" si="27"/>
        <v>5.0923349537027214</v>
      </c>
      <c r="F113" s="80">
        <f>IF(FluidmilkPccLb!F113="*","*",FluidmilkPccLb!F113/8.6)</f>
        <v>0.19507642670052097</v>
      </c>
      <c r="G113" s="80">
        <f t="shared" si="28"/>
        <v>5.2874113804032428</v>
      </c>
      <c r="H113" s="80">
        <f>IF(FluidmilkPccLb!H113="*","*",FluidmilkPccLb!H113/8.63)</f>
        <v>6.5019676297143114</v>
      </c>
      <c r="I113" s="80">
        <f>IF(FluidmilkPccLb!I113="*","*",FluidmilkPccLb!I113/8.64)</f>
        <v>2.6752280274832732</v>
      </c>
      <c r="J113" s="80">
        <f t="shared" si="29"/>
        <v>9.1771956571975846</v>
      </c>
      <c r="K113" s="80">
        <f>IF(FluidmilkPccLb!K113="*","*",FluidmilkPccLb!K113/8.66)</f>
        <v>1.3715647384914225</v>
      </c>
      <c r="L113" s="80">
        <f t="shared" si="30"/>
        <v>10.548760395689007</v>
      </c>
      <c r="M113" s="80">
        <f>IF(FluidmilkPccLb!M113="*","*",FluidmilkPccLb!M113/8.66)</f>
        <v>0.17631138754908648</v>
      </c>
      <c r="N113" s="80">
        <f>IF(FluidmilkPccLb!N113="*","*",FluidmilkPccLb!N113/8.65)</f>
        <v>2.2947704446626815</v>
      </c>
      <c r="O113" s="52" t="s">
        <v>7</v>
      </c>
      <c r="P113" s="80">
        <f t="shared" si="31"/>
        <v>13.019842227900774</v>
      </c>
      <c r="Q113" s="60">
        <f>IF(FluidmilkPccLb!Q113="*","*",FluidmilkPccLb!Q113/8.59)</f>
        <v>4.8204128164119626E-2</v>
      </c>
      <c r="R113" s="60">
        <f>IF(FluidmilkPccLb!R113="NA","NA",FluidmilkPccLb!R113/8.6)</f>
        <v>1.8996206345369086E-2</v>
      </c>
      <c r="S113" s="60">
        <f t="shared" si="18"/>
        <v>6.7200334509488716E-2</v>
      </c>
      <c r="T113" s="80">
        <f t="shared" si="13"/>
        <v>18.340845270048622</v>
      </c>
      <c r="U113" s="80">
        <f t="shared" si="10"/>
        <v>18.374453942813506</v>
      </c>
    </row>
    <row r="114" spans="1:30" ht="12" customHeight="1" x14ac:dyDescent="0.2">
      <c r="A114" s="47">
        <v>2015</v>
      </c>
      <c r="B114" s="66">
        <v>320.63516299999998</v>
      </c>
      <c r="C114" s="80">
        <f>IF(FluidmilkPccLb!C114="*","*",FluidmilkPccLb!C114/8.6)</f>
        <v>3.3001356588070817E-2</v>
      </c>
      <c r="D114" s="80">
        <f>IF(FluidmilkPccLb!D114="*","*",FluidmilkPccLb!D114/8.6)</f>
        <v>5.240434100050547</v>
      </c>
      <c r="E114" s="80">
        <f t="shared" si="27"/>
        <v>5.2734354566386177</v>
      </c>
      <c r="F114" s="80">
        <f>IF(FluidmilkPccLb!F114="*","*",FluidmilkPccLb!F114/8.6)</f>
        <v>0.20736456809954831</v>
      </c>
      <c r="G114" s="80">
        <f t="shared" si="28"/>
        <v>5.4808000247381656</v>
      </c>
      <c r="H114" s="80">
        <f>IF(FluidmilkPccLb!H114="*","*",FluidmilkPccLb!H114/8.63)</f>
        <v>6.0567786898647853</v>
      </c>
      <c r="I114" s="80">
        <f>IF(FluidmilkPccLb!I114="*","*",FluidmilkPccLb!I114/8.64)</f>
        <v>2.7859560211833752</v>
      </c>
      <c r="J114" s="80">
        <f t="shared" si="29"/>
        <v>8.8427347110481609</v>
      </c>
      <c r="K114" s="80">
        <f>IF(FluidmilkPccLb!K114="*","*",FluidmilkPccLb!K114/8.66)</f>
        <v>1.3783265368515538</v>
      </c>
      <c r="L114" s="80">
        <f t="shared" si="30"/>
        <v>10.221061247899716</v>
      </c>
      <c r="M114" s="80">
        <f>IF(FluidmilkPccLb!M114="*","*",FluidmilkPccLb!M114/8.66)</f>
        <v>0.18521983118278487</v>
      </c>
      <c r="N114" s="80">
        <f>IF(FluidmilkPccLb!N114="*","*",FluidmilkPccLb!N114/8.65)</f>
        <v>2.0317691961902629</v>
      </c>
      <c r="O114" s="52" t="s">
        <v>7</v>
      </c>
      <c r="P114" s="80">
        <f t="shared" si="31"/>
        <v>12.438050275272763</v>
      </c>
      <c r="Q114" s="60">
        <f>IF(FluidmilkPccLb!Q114="*","*",FluidmilkPccLb!Q114/8.59)</f>
        <v>4.5602150893794942E-2</v>
      </c>
      <c r="R114" s="60">
        <f>IF(FluidmilkPccLb!R114="NA","NA",FluidmilkPccLb!R114/8.6)</f>
        <v>1.660947397509498E-2</v>
      </c>
      <c r="S114" s="60">
        <f t="shared" si="18"/>
        <v>6.2211624868889925E-2</v>
      </c>
      <c r="T114" s="80">
        <f t="shared" si="13"/>
        <v>17.948060568291751</v>
      </c>
      <c r="U114" s="80">
        <f t="shared" si="10"/>
        <v>17.981061924879821</v>
      </c>
    </row>
    <row r="115" spans="1:30" ht="12" customHeight="1" x14ac:dyDescent="0.2">
      <c r="A115" s="122">
        <v>2016</v>
      </c>
      <c r="B115" s="123">
        <v>322.94131099999998</v>
      </c>
      <c r="C115" s="125">
        <f>IF(FluidmilkPccLb!C115="*","*",FluidmilkPccLb!C115/8.6)</f>
        <v>3.3845879067913788E-2</v>
      </c>
      <c r="D115" s="125">
        <f>IF(FluidmilkPccLb!D115="*","*",FluidmilkPccLb!D115/8.6)</f>
        <v>5.487749228318946</v>
      </c>
      <c r="E115" s="125">
        <f t="shared" si="27"/>
        <v>5.5215951073868599</v>
      </c>
      <c r="F115" s="125">
        <f>IF(FluidmilkPccLb!F115="*","*",FluidmilkPccLb!F115/8.6)</f>
        <v>0.22071833902799098</v>
      </c>
      <c r="G115" s="125">
        <f t="shared" si="28"/>
        <v>5.7423134464148511</v>
      </c>
      <c r="H115" s="125">
        <f>IF(FluidmilkPccLb!H115="*","*",FluidmilkPccLb!H115/8.63)</f>
        <v>5.9407958164247168</v>
      </c>
      <c r="I115" s="125">
        <f>IF(FluidmilkPccLb!I115="*","*",FluidmilkPccLb!I115/8.64)</f>
        <v>2.6179722447738771</v>
      </c>
      <c r="J115" s="125">
        <f t="shared" si="29"/>
        <v>8.5587680611985935</v>
      </c>
      <c r="K115" s="125">
        <f>IF(FluidmilkPccLb!K115="*","*",FluidmilkPccLb!K115/8.66)</f>
        <v>1.3998067508053564</v>
      </c>
      <c r="L115" s="125">
        <f t="shared" si="30"/>
        <v>9.958574812003949</v>
      </c>
      <c r="M115" s="125">
        <f>IF(FluidmilkPccLb!M115="*","*",FluidmilkPccLb!M115/8.66)</f>
        <v>0.18303899962635692</v>
      </c>
      <c r="N115" s="125">
        <f>IF(FluidmilkPccLb!N115="*","*",FluidmilkPccLb!N115/8.65)</f>
        <v>1.7948464258370103</v>
      </c>
      <c r="O115" s="126" t="s">
        <v>7</v>
      </c>
      <c r="P115" s="125">
        <f t="shared" si="31"/>
        <v>11.936460237467315</v>
      </c>
      <c r="Q115" s="54">
        <f>IF(FluidmilkPccLb!Q115="*","*",FluidmilkPccLb!Q115/8.59)</f>
        <v>4.8160356195811826E-2</v>
      </c>
      <c r="R115" s="54">
        <f>IF(FluidmilkPccLb!R115="NA","NA",FluidmilkPccLb!R115/8.6)</f>
        <v>2.1423721324902875E-2</v>
      </c>
      <c r="S115" s="54">
        <f t="shared" si="18"/>
        <v>6.9584077520714702E-2</v>
      </c>
      <c r="T115" s="49">
        <f t="shared" si="13"/>
        <v>17.714511882334968</v>
      </c>
      <c r="U115" s="49">
        <f t="shared" si="10"/>
        <v>17.748357761402882</v>
      </c>
    </row>
    <row r="116" spans="1:30" ht="12" customHeight="1" x14ac:dyDescent="0.2">
      <c r="A116" s="111">
        <v>2017</v>
      </c>
      <c r="B116" s="106">
        <v>324.98553900000002</v>
      </c>
      <c r="C116" s="138">
        <f>IF(FluidmilkPccLb!C116="*","*",FluidmilkPccLb!C116/8.6)</f>
        <v>3.2559588286287439E-2</v>
      </c>
      <c r="D116" s="138">
        <f>IF(FluidmilkPccLb!D116="*","*",FluidmilkPccLb!D116/8.6)</f>
        <v>5.5893005764330832</v>
      </c>
      <c r="E116" s="138">
        <f t="shared" si="27"/>
        <v>5.6218601647193704</v>
      </c>
      <c r="F116" s="138">
        <f>IF(FluidmilkPccLb!F116="*","*",FluidmilkPccLb!F116/8.6)</f>
        <v>0.23453637496331226</v>
      </c>
      <c r="G116" s="138">
        <f t="shared" si="28"/>
        <v>5.8563965396826827</v>
      </c>
      <c r="H116" s="138">
        <f>IF(FluidmilkPccLb!H116="*","*",FluidmilkPccLb!H116/8.63)</f>
        <v>5.7411592789604757</v>
      </c>
      <c r="I116" s="138">
        <f>IF(FluidmilkPccLb!I116="*","*",FluidmilkPccLb!I116/8.64)</f>
        <v>2.423612113057402</v>
      </c>
      <c r="J116" s="138">
        <f t="shared" si="29"/>
        <v>8.1647713920178777</v>
      </c>
      <c r="K116" s="138">
        <f>IF(FluidmilkPccLb!K116="*","*",FluidmilkPccLb!K116/8.66)</f>
        <v>1.4133867477764002</v>
      </c>
      <c r="L116" s="138">
        <f t="shared" si="30"/>
        <v>9.5781581397942777</v>
      </c>
      <c r="M116" s="138">
        <f>IF(FluidmilkPccLb!M116="*","*",FluidmilkPccLb!M116/8.66)</f>
        <v>0.17805020345687417</v>
      </c>
      <c r="N116" s="138">
        <f>IF(FluidmilkPccLb!N116="*","*",FluidmilkPccLb!N116/8.65)</f>
        <v>1.5689092934376447</v>
      </c>
      <c r="O116" s="139" t="s">
        <v>7</v>
      </c>
      <c r="P116" s="138">
        <f t="shared" si="31"/>
        <v>11.325117636688796</v>
      </c>
      <c r="Q116" s="54">
        <f>IF(FluidmilkPccLb!Q116="*","*",FluidmilkPccLb!Q116/8.59)</f>
        <v>5.2370916276420217E-2</v>
      </c>
      <c r="R116" s="54">
        <f>IF(FluidmilkPccLb!R116="NA","NA",FluidmilkPccLb!R116/8.6)</f>
        <v>1.7710984837046462E-2</v>
      </c>
      <c r="S116" s="54">
        <f t="shared" si="18"/>
        <v>7.0081901113466682E-2</v>
      </c>
      <c r="T116" s="49">
        <f t="shared" si="13"/>
        <v>17.219036489198661</v>
      </c>
      <c r="U116" s="49">
        <f t="shared" si="10"/>
        <v>17.251596077484948</v>
      </c>
    </row>
    <row r="117" spans="1:30" ht="12" customHeight="1" x14ac:dyDescent="0.2">
      <c r="A117" s="122">
        <v>2018</v>
      </c>
      <c r="B117" s="123">
        <v>326.687501</v>
      </c>
      <c r="C117" s="125">
        <f>IF(FluidmilkPccLb!C117="*","*",FluidmilkPccLb!C117/8.6)</f>
        <v>3.1678093522477087E-2</v>
      </c>
      <c r="D117" s="125">
        <f>IF(FluidmilkPccLb!D117="*","*",FluidmilkPccLb!D117/8.6)</f>
        <v>5.6596295447438614</v>
      </c>
      <c r="E117" s="125">
        <f t="shared" si="27"/>
        <v>5.6913076382663386</v>
      </c>
      <c r="F117" s="125">
        <f>IF(FluidmilkPccLb!F117="*","*",FluidmilkPccLb!F117/8.6)</f>
        <v>0.25200101363948063</v>
      </c>
      <c r="G117" s="125">
        <f t="shared" si="28"/>
        <v>5.9433086519058191</v>
      </c>
      <c r="H117" s="125">
        <f>IF(FluidmilkPccLb!H117="*","*",FluidmilkPccLb!H117/8.63)</f>
        <v>5.5570627516028566</v>
      </c>
      <c r="I117" s="125">
        <f>IF(FluidmilkPccLb!I117="*","*",FluidmilkPccLb!I117/8.64)</f>
        <v>2.2825925147483508</v>
      </c>
      <c r="J117" s="125">
        <f t="shared" si="29"/>
        <v>7.8396552663512074</v>
      </c>
      <c r="K117" s="125">
        <f>IF(FluidmilkPccLb!K117="*","*",FluidmilkPccLb!K117/8.66)</f>
        <v>1.353780839768729</v>
      </c>
      <c r="L117" s="125">
        <f t="shared" si="30"/>
        <v>9.1934361061199361</v>
      </c>
      <c r="M117" s="125">
        <f>IF(FluidmilkPccLb!M117="*","*",FluidmilkPccLb!M117/8.66)</f>
        <v>0.16906354455910783</v>
      </c>
      <c r="N117" s="125">
        <f>IF(FluidmilkPccLb!N117="*","*",FluidmilkPccLb!N117/8.65)</f>
        <v>1.4032961314867736</v>
      </c>
      <c r="O117" s="126" t="s">
        <v>7</v>
      </c>
      <c r="P117" s="125">
        <f t="shared" si="31"/>
        <v>10.765795782165817</v>
      </c>
      <c r="Q117" s="54">
        <f>IF(FluidmilkPccLb!Q117="*","*",FluidmilkPccLb!Q117/8.59)</f>
        <v>4.4151516359420058E-2</v>
      </c>
      <c r="R117" s="54">
        <f>IF(FluidmilkPccLb!R117="NA","NA",FluidmilkPccLb!R117/8.6)</f>
        <v>4.2106949030438642E-2</v>
      </c>
      <c r="S117" s="54">
        <f t="shared" si="18"/>
        <v>8.6258465389858707E-2</v>
      </c>
      <c r="T117" s="49">
        <f t="shared" si="13"/>
        <v>16.763684805939018</v>
      </c>
      <c r="U117" s="49">
        <f t="shared" si="10"/>
        <v>16.795362899461495</v>
      </c>
    </row>
    <row r="118" spans="1:30" ht="12" customHeight="1" x14ac:dyDescent="0.2">
      <c r="A118" s="173">
        <v>2019</v>
      </c>
      <c r="B118" s="174">
        <v>328.23952300000002</v>
      </c>
      <c r="C118" s="178">
        <f>IF(FluidmilkPccLb!C118="*","*",FluidmilkPccLb!C118/8.6)</f>
        <v>3.1528309311192625E-2</v>
      </c>
      <c r="D118" s="178">
        <f>IF(FluidmilkPccLb!D118="*","*",FluidmilkPccLb!D118/8.6)</f>
        <v>5.7115480695890728</v>
      </c>
      <c r="E118" s="178">
        <f t="shared" si="27"/>
        <v>5.7430763789002652</v>
      </c>
      <c r="F118" s="178">
        <f>IF(FluidmilkPccLb!F118="*","*",FluidmilkPccLb!F118/8.6)</f>
        <v>0.27628009473931603</v>
      </c>
      <c r="G118" s="178">
        <f t="shared" si="28"/>
        <v>6.019356473639581</v>
      </c>
      <c r="H118" s="178">
        <f>IF(FluidmilkPccLb!H118="*","*",FluidmilkPccLb!H118/8.63)</f>
        <v>5.3956514208907107</v>
      </c>
      <c r="I118" s="178">
        <f>IF(FluidmilkPccLb!I118="*","*",FluidmilkPccLb!I118/8.64)</f>
        <v>2.1396059631147488</v>
      </c>
      <c r="J118" s="178">
        <f t="shared" si="29"/>
        <v>7.53525738400546</v>
      </c>
      <c r="K118" s="178">
        <f>IF(FluidmilkPccLb!K118="*","*",FluidmilkPccLb!K118/8.66)</f>
        <v>1.3177233028098116</v>
      </c>
      <c r="L118" s="178">
        <f t="shared" si="30"/>
        <v>8.8529806868152718</v>
      </c>
      <c r="M118" s="178">
        <f>IF(FluidmilkPccLb!M118="*","*",FluidmilkPccLb!M118/8.66)</f>
        <v>0.15654934184541372</v>
      </c>
      <c r="N118" s="178">
        <f>IF(FluidmilkPccLb!N118="*","*",FluidmilkPccLb!N118/8.65)</f>
        <v>1.2477846987830898</v>
      </c>
      <c r="O118" s="179" t="s">
        <v>7</v>
      </c>
      <c r="P118" s="178">
        <f t="shared" si="31"/>
        <v>10.257314727443775</v>
      </c>
      <c r="Q118" s="180">
        <f>IF(FluidmilkPccLb!Q118="*","*",FluidmilkPccLb!Q118/8.59)</f>
        <v>4.3056096131191934E-2</v>
      </c>
      <c r="R118" s="180">
        <f>IF(FluidmilkPccLb!R118="NA","NA",FluidmilkPccLb!R118/8.6)</f>
        <v>0.10864867939036828</v>
      </c>
      <c r="S118" s="180">
        <f t="shared" si="18"/>
        <v>0.1517047755215602</v>
      </c>
      <c r="T118" s="181">
        <f t="shared" si="13"/>
        <v>16.396847667293724</v>
      </c>
      <c r="U118" s="181">
        <f>G118+P118+S118</f>
        <v>16.428375976604915</v>
      </c>
      <c r="V118" s="20"/>
      <c r="W118" s="20"/>
      <c r="X118" s="20"/>
      <c r="Y118" s="20"/>
      <c r="Z118" s="20"/>
      <c r="AA118" s="20"/>
      <c r="AB118" s="20"/>
      <c r="AC118" s="20"/>
      <c r="AD118" s="20"/>
    </row>
    <row r="119" spans="1:30" ht="12" customHeight="1" x14ac:dyDescent="0.2">
      <c r="A119" s="122">
        <v>2020</v>
      </c>
      <c r="B119" s="123">
        <v>329.87750499999999</v>
      </c>
      <c r="C119" s="125">
        <f>IF(FluidmilkPccLb!C119="*","*",FluidmilkPccLb!C119/8.6)</f>
        <v>3.0314282872971287E-2</v>
      </c>
      <c r="D119" s="125">
        <f>IF(FluidmilkPccLb!D119="*","*",FluidmilkPccLb!D119/8.6)</f>
        <v>5.8694444000314743</v>
      </c>
      <c r="E119" s="125">
        <f t="shared" si="27"/>
        <v>5.8997586829044453</v>
      </c>
      <c r="F119" s="125">
        <f>IF(FluidmilkPccLb!F119="*","*",FluidmilkPccLb!F119/8.6)</f>
        <v>0.26983236673557587</v>
      </c>
      <c r="G119" s="125">
        <f t="shared" si="28"/>
        <v>6.1695910496400215</v>
      </c>
      <c r="H119" s="125">
        <f>IF(FluidmilkPccLb!H119="*","*",FluidmilkPccLb!H119/8.63)</f>
        <v>5.5633558765019604</v>
      </c>
      <c r="I119" s="125">
        <f>IF(FluidmilkPccLb!I119="*","*",FluidmilkPccLb!I119/8.64)</f>
        <v>2.0383548354029402</v>
      </c>
      <c r="J119" s="125">
        <f t="shared" si="29"/>
        <v>7.6017107119049001</v>
      </c>
      <c r="K119" s="125">
        <f>IF(FluidmilkPccLb!K119="*","*",FluidmilkPccLb!K119/8.66)</f>
        <v>1.0066372200670155</v>
      </c>
      <c r="L119" s="125">
        <f t="shared" si="30"/>
        <v>8.6083479319719149</v>
      </c>
      <c r="M119" s="125">
        <f>IF(FluidmilkPccLb!M119="*","*",FluidmilkPccLb!M119/8.66)</f>
        <v>0.14719579616725667</v>
      </c>
      <c r="N119" s="125">
        <f>IF(FluidmilkPccLb!N119="*","*",FluidmilkPccLb!N119/8.65)</f>
        <v>1.0750531114581126</v>
      </c>
      <c r="O119" s="126" t="s">
        <v>7</v>
      </c>
      <c r="P119" s="125">
        <f t="shared" si="31"/>
        <v>9.830596839597284</v>
      </c>
      <c r="Q119" s="54">
        <f>IF(FluidmilkPccLb!Q119="*","*",FluidmilkPccLb!Q119/8.59)</f>
        <v>4.6618355850052466E-2</v>
      </c>
      <c r="R119" s="54">
        <f>IF(FluidmilkPccLb!R119="NA","NA",FluidmilkPccLb!R119/8.6)</f>
        <v>0.28350904319454429</v>
      </c>
      <c r="S119" s="54">
        <f t="shared" si="18"/>
        <v>0.33012739904459676</v>
      </c>
      <c r="T119" s="49">
        <f t="shared" si="13"/>
        <v>16.30000100540893</v>
      </c>
      <c r="U119" s="49">
        <f t="shared" ref="U119:U120" si="32">G119+P119+S119</f>
        <v>16.330315288281902</v>
      </c>
      <c r="V119" s="20"/>
      <c r="W119" s="20"/>
      <c r="X119" s="20"/>
      <c r="Y119" s="20"/>
      <c r="Z119" s="20"/>
      <c r="AA119" s="20"/>
      <c r="AB119" s="20"/>
      <c r="AC119" s="20"/>
      <c r="AD119" s="20"/>
    </row>
    <row r="120" spans="1:30" ht="12" customHeight="1" thickBot="1" x14ac:dyDescent="0.25">
      <c r="A120" s="176">
        <v>2021</v>
      </c>
      <c r="B120" s="170">
        <v>331.89374500000002</v>
      </c>
      <c r="C120" s="182">
        <f>IF(FluidmilkPccLb!C120="*","*",FluidmilkPccLb!C120/8.6)</f>
        <v>2.9429424349245017E-2</v>
      </c>
      <c r="D120" s="182">
        <f>IF(FluidmilkPccLb!D120="*","*",FluidmilkPccLb!D120/8.6)</f>
        <v>5.5396336783685411</v>
      </c>
      <c r="E120" s="182">
        <f t="shared" si="27"/>
        <v>5.5690631027177862</v>
      </c>
      <c r="F120" s="182">
        <f>IF(FluidmilkPccLb!F120="*","*",FluidmilkPccLb!F120/8.6)</f>
        <v>0.28378373479629121</v>
      </c>
      <c r="G120" s="182">
        <f t="shared" si="28"/>
        <v>5.8528468375140772</v>
      </c>
      <c r="H120" s="182">
        <f>IF(FluidmilkPccLb!H120="*","*",FluidmilkPccLb!H120/8.63)</f>
        <v>5.1005099432223906</v>
      </c>
      <c r="I120" s="182">
        <f>IF(FluidmilkPccLb!I120="*","*",FluidmilkPccLb!I120/8.64)</f>
        <v>1.9020338818019842</v>
      </c>
      <c r="J120" s="182">
        <f t="shared" si="29"/>
        <v>7.0025438250243752</v>
      </c>
      <c r="K120" s="182">
        <f>IF(FluidmilkPccLb!K120="*","*",FluidmilkPccLb!K120/8.66)</f>
        <v>1.1693341440397109</v>
      </c>
      <c r="L120" s="182">
        <f t="shared" si="30"/>
        <v>8.1718779690640861</v>
      </c>
      <c r="M120" s="182">
        <f>IF(FluidmilkPccLb!M120="*","*",FluidmilkPccLb!M120/8.66)</f>
        <v>0.15799179827083001</v>
      </c>
      <c r="N120" s="182">
        <f>IF(FluidmilkPccLb!N120="*","*",FluidmilkPccLb!N120/8.65)</f>
        <v>0.93751712423553446</v>
      </c>
      <c r="O120" s="183" t="s">
        <v>7</v>
      </c>
      <c r="P120" s="182">
        <f t="shared" si="31"/>
        <v>9.2673868915704496</v>
      </c>
      <c r="Q120" s="184">
        <f>IF(FluidmilkPccLb!Q120="*","*",FluidmilkPccLb!Q120/8.59)</f>
        <v>4.9386747264279905E-2</v>
      </c>
      <c r="R120" s="184">
        <f>IF(FluidmilkPccLb!R120="NA","NA",FluidmilkPccLb!R120/8.6)</f>
        <v>0.41337830701993089</v>
      </c>
      <c r="S120" s="184">
        <f t="shared" si="18"/>
        <v>0.46276505428421078</v>
      </c>
      <c r="T120" s="182">
        <f t="shared" si="13"/>
        <v>15.553569359019491</v>
      </c>
      <c r="U120" s="182">
        <f t="shared" si="32"/>
        <v>15.582998783368737</v>
      </c>
      <c r="V120" s="20"/>
      <c r="W120" s="20"/>
      <c r="X120" s="20"/>
      <c r="Y120" s="20"/>
      <c r="Z120" s="20"/>
      <c r="AA120" s="20"/>
      <c r="AB120" s="20"/>
      <c r="AC120" s="20"/>
      <c r="AD120" s="20"/>
    </row>
    <row r="121" spans="1:30" ht="12" customHeight="1" thickTop="1" x14ac:dyDescent="0.25">
      <c r="A121" s="28" t="s">
        <v>5</v>
      </c>
      <c r="B121" s="28"/>
      <c r="M121"/>
      <c r="N121"/>
      <c r="O121"/>
      <c r="P121"/>
      <c r="Q121"/>
      <c r="R121"/>
      <c r="S121"/>
      <c r="T121"/>
      <c r="U121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t="12" customHeight="1" x14ac:dyDescent="0.2">
      <c r="A122" s="28" t="s">
        <v>33</v>
      </c>
      <c r="B122" s="28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t="12" customHeight="1" x14ac:dyDescent="0.2">
      <c r="A123" s="28"/>
      <c r="B123" s="28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2" customHeight="1" x14ac:dyDescent="0.2">
      <c r="A124" s="28" t="s">
        <v>53</v>
      </c>
      <c r="B124" s="28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2" customHeight="1" x14ac:dyDescent="0.2">
      <c r="A125" s="28" t="s">
        <v>58</v>
      </c>
      <c r="B125" s="28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ht="12" customHeight="1" x14ac:dyDescent="0.2">
      <c r="A126" s="28" t="s">
        <v>57</v>
      </c>
      <c r="B126" s="28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 ht="12" customHeight="1" x14ac:dyDescent="0.2">
      <c r="A127" s="28"/>
      <c r="B127" s="28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12" customHeight="1" x14ac:dyDescent="0.2">
      <c r="A128" s="7" t="s">
        <v>55</v>
      </c>
    </row>
  </sheetData>
  <mergeCells count="26">
    <mergeCell ref="B2:B6"/>
    <mergeCell ref="C4:C6"/>
    <mergeCell ref="E4:E6"/>
    <mergeCell ref="F3:F6"/>
    <mergeCell ref="L3:L6"/>
    <mergeCell ref="H2:P2"/>
    <mergeCell ref="G3:G6"/>
    <mergeCell ref="H4:H6"/>
    <mergeCell ref="I4:I6"/>
    <mergeCell ref="J4:J6"/>
    <mergeCell ref="Q2:S2"/>
    <mergeCell ref="S3:S6"/>
    <mergeCell ref="C7:U7"/>
    <mergeCell ref="T1:U1"/>
    <mergeCell ref="K3:K6"/>
    <mergeCell ref="M3:M6"/>
    <mergeCell ref="N3:N6"/>
    <mergeCell ref="O3:O6"/>
    <mergeCell ref="Q3:Q6"/>
    <mergeCell ref="R3:R6"/>
    <mergeCell ref="T2:T6"/>
    <mergeCell ref="U2:U6"/>
    <mergeCell ref="A1:J1"/>
    <mergeCell ref="D4:D6"/>
    <mergeCell ref="P3:P6"/>
    <mergeCell ref="A2:A6"/>
  </mergeCells>
  <phoneticPr fontId="4" type="noConversion"/>
  <printOptions horizontalCentered="1" verticalCentered="1"/>
  <pageMargins left="0.25" right="0.25" top="0.25" bottom="0.25" header="0" footer="0"/>
  <pageSetup scale="83" orientation="landscape" horizontalDpi="300" r:id="rId1"/>
  <headerFooter alignWithMargins="0"/>
  <rowBreaks count="2" manualBreakCount="2">
    <brk id="39" max="34" man="1"/>
    <brk id="68" max="34" man="1"/>
  </rowBreaks>
  <ignoredErrors>
    <ignoredError sqref="F8:F116 K66:K115 K116:K118 F117:F118 F119:F120 K119:K1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IC128"/>
  <sheetViews>
    <sheetView showZeros="0"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640625" defaultRowHeight="12" customHeight="1" x14ac:dyDescent="0.2"/>
  <cols>
    <col min="1" max="1" width="12.6640625" style="16" customWidth="1"/>
    <col min="2" max="2" width="12.6640625" style="17" customWidth="1"/>
    <col min="3" max="21" width="12.6640625" style="18" customWidth="1"/>
    <col min="22" max="29" width="12.6640625" style="19" customWidth="1"/>
    <col min="30" max="16384" width="12.6640625" style="20"/>
  </cols>
  <sheetData>
    <row r="1" spans="1:29" s="71" customFormat="1" ht="12" customHeight="1" thickBot="1" x14ac:dyDescent="0.25">
      <c r="A1" s="279" t="s">
        <v>32</v>
      </c>
      <c r="B1" s="279"/>
      <c r="C1" s="279"/>
      <c r="D1" s="279"/>
      <c r="E1" s="279"/>
      <c r="F1" s="279"/>
      <c r="G1" s="279"/>
      <c r="H1" s="279"/>
      <c r="I1" s="279"/>
      <c r="J1" s="279"/>
      <c r="K1" s="140"/>
      <c r="L1" s="140"/>
      <c r="M1" s="140"/>
      <c r="N1" s="140"/>
      <c r="O1" s="140"/>
      <c r="P1" s="140"/>
      <c r="Q1" s="140"/>
      <c r="R1" s="140"/>
      <c r="S1" s="140"/>
      <c r="T1" s="280" t="s">
        <v>4</v>
      </c>
      <c r="U1" s="280"/>
      <c r="V1" s="21"/>
      <c r="W1" s="21"/>
      <c r="X1" s="21"/>
      <c r="Y1" s="21"/>
      <c r="Z1" s="21"/>
      <c r="AA1" s="21"/>
      <c r="AB1" s="21"/>
      <c r="AC1" s="70"/>
    </row>
    <row r="2" spans="1:29" ht="12" customHeight="1" thickTop="1" x14ac:dyDescent="0.2">
      <c r="A2" s="249" t="s">
        <v>0</v>
      </c>
      <c r="B2" s="264" t="s">
        <v>10</v>
      </c>
      <c r="C2" s="23" t="s">
        <v>1</v>
      </c>
      <c r="D2" s="24"/>
      <c r="E2" s="24"/>
      <c r="F2" s="24"/>
      <c r="G2" s="24"/>
      <c r="H2" s="276" t="s">
        <v>34</v>
      </c>
      <c r="I2" s="277"/>
      <c r="J2" s="277"/>
      <c r="K2" s="277"/>
      <c r="L2" s="277"/>
      <c r="M2" s="277"/>
      <c r="N2" s="277"/>
      <c r="O2" s="277"/>
      <c r="P2" s="278"/>
      <c r="Q2" s="276" t="s">
        <v>25</v>
      </c>
      <c r="R2" s="277"/>
      <c r="S2" s="278"/>
      <c r="T2" s="252" t="s">
        <v>45</v>
      </c>
      <c r="U2" s="252" t="s">
        <v>46</v>
      </c>
    </row>
    <row r="3" spans="1:29" ht="12" customHeight="1" x14ac:dyDescent="0.2">
      <c r="A3" s="250"/>
      <c r="B3" s="265"/>
      <c r="C3" s="23" t="s">
        <v>2</v>
      </c>
      <c r="D3" s="24"/>
      <c r="E3" s="24"/>
      <c r="F3" s="270" t="s">
        <v>36</v>
      </c>
      <c r="G3" s="273" t="s">
        <v>37</v>
      </c>
      <c r="H3" s="154" t="s">
        <v>2</v>
      </c>
      <c r="I3" s="155"/>
      <c r="J3" s="156"/>
      <c r="K3" s="216" t="s">
        <v>38</v>
      </c>
      <c r="L3" s="273" t="s">
        <v>37</v>
      </c>
      <c r="M3" s="270" t="s">
        <v>18</v>
      </c>
      <c r="N3" s="270" t="s">
        <v>19</v>
      </c>
      <c r="O3" s="281" t="s">
        <v>24</v>
      </c>
      <c r="P3" s="273" t="s">
        <v>40</v>
      </c>
      <c r="Q3" s="270" t="s">
        <v>39</v>
      </c>
      <c r="R3" s="270" t="s">
        <v>30</v>
      </c>
      <c r="S3" s="235" t="s">
        <v>44</v>
      </c>
      <c r="T3" s="236"/>
      <c r="U3" s="236"/>
    </row>
    <row r="4" spans="1:29" ht="12" customHeight="1" x14ac:dyDescent="0.2">
      <c r="A4" s="250"/>
      <c r="B4" s="265"/>
      <c r="C4" s="273" t="s">
        <v>21</v>
      </c>
      <c r="D4" s="270" t="s">
        <v>3</v>
      </c>
      <c r="E4" s="270" t="s">
        <v>20</v>
      </c>
      <c r="F4" s="271"/>
      <c r="G4" s="274"/>
      <c r="H4" s="267" t="s">
        <v>22</v>
      </c>
      <c r="I4" s="267" t="s">
        <v>23</v>
      </c>
      <c r="J4" s="270" t="s">
        <v>20</v>
      </c>
      <c r="K4" s="221"/>
      <c r="L4" s="274"/>
      <c r="M4" s="271"/>
      <c r="N4" s="271"/>
      <c r="O4" s="282"/>
      <c r="P4" s="274"/>
      <c r="Q4" s="271"/>
      <c r="R4" s="271"/>
      <c r="S4" s="236"/>
      <c r="T4" s="236"/>
      <c r="U4" s="236"/>
    </row>
    <row r="5" spans="1:29" ht="12" customHeight="1" x14ac:dyDescent="0.2">
      <c r="A5" s="250"/>
      <c r="B5" s="265"/>
      <c r="C5" s="274"/>
      <c r="D5" s="271"/>
      <c r="E5" s="271"/>
      <c r="F5" s="271"/>
      <c r="G5" s="274"/>
      <c r="H5" s="268"/>
      <c r="I5" s="268"/>
      <c r="J5" s="271"/>
      <c r="K5" s="221"/>
      <c r="L5" s="274"/>
      <c r="M5" s="271"/>
      <c r="N5" s="271"/>
      <c r="O5" s="282"/>
      <c r="P5" s="274"/>
      <c r="Q5" s="271"/>
      <c r="R5" s="271"/>
      <c r="S5" s="236"/>
      <c r="T5" s="236"/>
      <c r="U5" s="236"/>
    </row>
    <row r="6" spans="1:29" ht="12" customHeight="1" x14ac:dyDescent="0.2">
      <c r="A6" s="251"/>
      <c r="B6" s="266"/>
      <c r="C6" s="275"/>
      <c r="D6" s="272"/>
      <c r="E6" s="272"/>
      <c r="F6" s="272"/>
      <c r="G6" s="275"/>
      <c r="H6" s="269"/>
      <c r="I6" s="269"/>
      <c r="J6" s="272"/>
      <c r="K6" s="222"/>
      <c r="L6" s="275"/>
      <c r="M6" s="272"/>
      <c r="N6" s="272"/>
      <c r="O6" s="283"/>
      <c r="P6" s="275"/>
      <c r="Q6" s="272"/>
      <c r="R6" s="272"/>
      <c r="S6" s="237"/>
      <c r="T6" s="237"/>
      <c r="U6" s="237"/>
    </row>
    <row r="7" spans="1:29" ht="12" customHeight="1" x14ac:dyDescent="0.25">
      <c r="A7" s="76"/>
      <c r="B7" s="78" t="s">
        <v>11</v>
      </c>
      <c r="C7" s="262" t="s">
        <v>16</v>
      </c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76"/>
      <c r="W7" s="76"/>
      <c r="X7" s="76"/>
      <c r="Y7" s="76"/>
      <c r="Z7" s="76"/>
      <c r="AA7" s="76"/>
      <c r="AB7" s="76"/>
      <c r="AC7" s="76"/>
    </row>
    <row r="8" spans="1:29" ht="12" customHeight="1" x14ac:dyDescent="0.2">
      <c r="A8" s="45">
        <v>1909</v>
      </c>
      <c r="B8" s="67">
        <v>90.49</v>
      </c>
      <c r="C8" s="53">
        <v>4.05</v>
      </c>
      <c r="D8" s="53">
        <v>3.75</v>
      </c>
      <c r="E8" s="54">
        <v>3.8893228664997115</v>
      </c>
      <c r="F8" s="55">
        <v>3.8893228664997115</v>
      </c>
      <c r="G8" s="55">
        <v>3.8893228664997115</v>
      </c>
      <c r="H8" s="55" t="s">
        <v>7</v>
      </c>
      <c r="I8" s="55" t="s">
        <v>7</v>
      </c>
      <c r="J8" s="55" t="s">
        <v>7</v>
      </c>
      <c r="K8" s="55" t="s">
        <v>7</v>
      </c>
      <c r="L8" s="55" t="s">
        <v>7</v>
      </c>
      <c r="M8" s="55" t="s">
        <v>7</v>
      </c>
      <c r="N8" s="55" t="s">
        <v>7</v>
      </c>
      <c r="O8" s="55" t="s">
        <v>7</v>
      </c>
      <c r="P8" s="55" t="s">
        <v>7</v>
      </c>
      <c r="Q8" s="55" t="s">
        <v>7</v>
      </c>
      <c r="R8" s="55" t="s">
        <v>7</v>
      </c>
      <c r="S8" s="55" t="s">
        <v>7</v>
      </c>
      <c r="T8" s="55" t="s">
        <v>7</v>
      </c>
      <c r="U8" s="55" t="s">
        <v>7</v>
      </c>
    </row>
    <row r="9" spans="1:29" ht="12" customHeight="1" x14ac:dyDescent="0.2">
      <c r="A9" s="45">
        <v>1910</v>
      </c>
      <c r="B9" s="67">
        <v>92.406999999999996</v>
      </c>
      <c r="C9" s="53">
        <v>4.05</v>
      </c>
      <c r="D9" s="53">
        <v>3.75</v>
      </c>
      <c r="E9" s="54">
        <v>3.8958599366547677</v>
      </c>
      <c r="F9" s="55">
        <v>3.8958599366547677</v>
      </c>
      <c r="G9" s="55">
        <v>3.8958599366547677</v>
      </c>
      <c r="H9" s="55" t="s">
        <v>7</v>
      </c>
      <c r="I9" s="55" t="s">
        <v>7</v>
      </c>
      <c r="J9" s="55" t="s">
        <v>7</v>
      </c>
      <c r="K9" s="55" t="s">
        <v>7</v>
      </c>
      <c r="L9" s="55" t="s">
        <v>7</v>
      </c>
      <c r="M9" s="55" t="s">
        <v>7</v>
      </c>
      <c r="N9" s="55" t="s">
        <v>7</v>
      </c>
      <c r="O9" s="55" t="s">
        <v>7</v>
      </c>
      <c r="P9" s="55" t="s">
        <v>7</v>
      </c>
      <c r="Q9" s="55" t="s">
        <v>7</v>
      </c>
      <c r="R9" s="55" t="s">
        <v>7</v>
      </c>
      <c r="S9" s="55" t="s">
        <v>7</v>
      </c>
      <c r="T9" s="55" t="s">
        <v>7</v>
      </c>
      <c r="U9" s="55" t="s">
        <v>7</v>
      </c>
    </row>
    <row r="10" spans="1:29" ht="12" customHeight="1" x14ac:dyDescent="0.2">
      <c r="A10" s="47">
        <v>1911</v>
      </c>
      <c r="B10" s="68">
        <v>93.863</v>
      </c>
      <c r="C10" s="56">
        <v>4.05</v>
      </c>
      <c r="D10" s="56">
        <v>3.75</v>
      </c>
      <c r="E10" s="60">
        <v>3.8987192596758518</v>
      </c>
      <c r="F10" s="59">
        <v>3.8987192596758518</v>
      </c>
      <c r="G10" s="59">
        <v>3.8987192596758526</v>
      </c>
      <c r="H10" s="59" t="s">
        <v>7</v>
      </c>
      <c r="I10" s="59" t="s">
        <v>7</v>
      </c>
      <c r="J10" s="59" t="s">
        <v>7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59" t="s">
        <v>7</v>
      </c>
      <c r="T10" s="59" t="s">
        <v>7</v>
      </c>
      <c r="U10" s="59" t="s">
        <v>7</v>
      </c>
    </row>
    <row r="11" spans="1:29" ht="12" customHeight="1" x14ac:dyDescent="0.2">
      <c r="A11" s="47">
        <v>1912</v>
      </c>
      <c r="B11" s="68">
        <v>95.334999999999994</v>
      </c>
      <c r="C11" s="56">
        <v>4.05</v>
      </c>
      <c r="D11" s="56">
        <v>3.75</v>
      </c>
      <c r="E11" s="60">
        <v>3.8798641122744479</v>
      </c>
      <c r="F11" s="59">
        <v>3.8798641122744479</v>
      </c>
      <c r="G11" s="59">
        <v>3.8798641122744484</v>
      </c>
      <c r="H11" s="59" t="s">
        <v>7</v>
      </c>
      <c r="I11" s="59" t="s">
        <v>7</v>
      </c>
      <c r="J11" s="59" t="s">
        <v>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59" t="s">
        <v>7</v>
      </c>
      <c r="T11" s="59" t="s">
        <v>7</v>
      </c>
      <c r="U11" s="59" t="s">
        <v>7</v>
      </c>
    </row>
    <row r="12" spans="1:29" ht="12" customHeight="1" x14ac:dyDescent="0.2">
      <c r="A12" s="47">
        <v>1913</v>
      </c>
      <c r="B12" s="68">
        <v>97.224999999999994</v>
      </c>
      <c r="C12" s="56">
        <v>4.05</v>
      </c>
      <c r="D12" s="56">
        <v>3.75</v>
      </c>
      <c r="E12" s="60">
        <v>3.8829689848339934</v>
      </c>
      <c r="F12" s="59">
        <v>3.8829689848339934</v>
      </c>
      <c r="G12" s="59">
        <v>3.8829689848339934</v>
      </c>
      <c r="H12" s="59" t="s">
        <v>7</v>
      </c>
      <c r="I12" s="59" t="s">
        <v>7</v>
      </c>
      <c r="J12" s="59" t="s">
        <v>7</v>
      </c>
      <c r="K12" s="59" t="s">
        <v>7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59" t="s">
        <v>7</v>
      </c>
      <c r="T12" s="59" t="s">
        <v>7</v>
      </c>
      <c r="U12" s="59" t="s">
        <v>7</v>
      </c>
    </row>
    <row r="13" spans="1:29" ht="12" customHeight="1" x14ac:dyDescent="0.2">
      <c r="A13" s="47">
        <v>1914</v>
      </c>
      <c r="B13" s="68">
        <v>99.111000000000004</v>
      </c>
      <c r="C13" s="56">
        <v>4.05</v>
      </c>
      <c r="D13" s="56">
        <v>3.75</v>
      </c>
      <c r="E13" s="60">
        <v>3.8927068891332408</v>
      </c>
      <c r="F13" s="59">
        <v>3.8927068891332408</v>
      </c>
      <c r="G13" s="59">
        <v>3.8927068891332408</v>
      </c>
      <c r="H13" s="59" t="s">
        <v>7</v>
      </c>
      <c r="I13" s="59" t="s">
        <v>7</v>
      </c>
      <c r="J13" s="59" t="s">
        <v>7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59" t="s">
        <v>7</v>
      </c>
      <c r="T13" s="59" t="s">
        <v>7</v>
      </c>
      <c r="U13" s="59" t="s">
        <v>7</v>
      </c>
    </row>
    <row r="14" spans="1:29" ht="12" customHeight="1" x14ac:dyDescent="0.2">
      <c r="A14" s="47">
        <v>1915</v>
      </c>
      <c r="B14" s="68">
        <v>100.54600000000001</v>
      </c>
      <c r="C14" s="56">
        <v>4.05</v>
      </c>
      <c r="D14" s="56">
        <v>3.75</v>
      </c>
      <c r="E14" s="60">
        <v>3.8984983144345686</v>
      </c>
      <c r="F14" s="59">
        <v>3.8984983144345686</v>
      </c>
      <c r="G14" s="59">
        <v>3.8984983144345691</v>
      </c>
      <c r="H14" s="59" t="s">
        <v>7</v>
      </c>
      <c r="I14" s="59" t="s">
        <v>7</v>
      </c>
      <c r="J14" s="59" t="s">
        <v>7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59" t="s">
        <v>7</v>
      </c>
      <c r="T14" s="59" t="s">
        <v>7</v>
      </c>
      <c r="U14" s="59" t="s">
        <v>7</v>
      </c>
    </row>
    <row r="15" spans="1:29" ht="12" customHeight="1" x14ac:dyDescent="0.2">
      <c r="A15" s="45">
        <v>1916</v>
      </c>
      <c r="B15" s="67">
        <v>101.961</v>
      </c>
      <c r="C15" s="53">
        <v>4.05</v>
      </c>
      <c r="D15" s="53">
        <v>3.75</v>
      </c>
      <c r="E15" s="54">
        <v>3.9012111996644294</v>
      </c>
      <c r="F15" s="55">
        <v>3.9012111996644294</v>
      </c>
      <c r="G15" s="55">
        <v>3.9012111996644299</v>
      </c>
      <c r="H15" s="55" t="s">
        <v>7</v>
      </c>
      <c r="I15" s="55" t="s">
        <v>7</v>
      </c>
      <c r="J15" s="55" t="s">
        <v>7</v>
      </c>
      <c r="K15" s="55" t="s">
        <v>7</v>
      </c>
      <c r="L15" s="55" t="s">
        <v>7</v>
      </c>
      <c r="M15" s="55" t="s">
        <v>7</v>
      </c>
      <c r="N15" s="55" t="s">
        <v>7</v>
      </c>
      <c r="O15" s="55" t="s">
        <v>7</v>
      </c>
      <c r="P15" s="55" t="s">
        <v>7</v>
      </c>
      <c r="Q15" s="55" t="s">
        <v>7</v>
      </c>
      <c r="R15" s="55" t="s">
        <v>7</v>
      </c>
      <c r="S15" s="55" t="s">
        <v>7</v>
      </c>
      <c r="T15" s="55" t="s">
        <v>7</v>
      </c>
      <c r="U15" s="55" t="s">
        <v>7</v>
      </c>
    </row>
    <row r="16" spans="1:29" ht="12" customHeight="1" x14ac:dyDescent="0.2">
      <c r="A16" s="45">
        <v>1917</v>
      </c>
      <c r="B16" s="67">
        <v>103.268</v>
      </c>
      <c r="C16" s="53">
        <v>4.05</v>
      </c>
      <c r="D16" s="53">
        <v>3.75</v>
      </c>
      <c r="E16" s="54">
        <v>3.8865841986888068</v>
      </c>
      <c r="F16" s="55">
        <v>3.8865841986888068</v>
      </c>
      <c r="G16" s="55">
        <v>3.8865841986888072</v>
      </c>
      <c r="H16" s="55" t="s">
        <v>7</v>
      </c>
      <c r="I16" s="55" t="s">
        <v>7</v>
      </c>
      <c r="J16" s="55" t="s">
        <v>7</v>
      </c>
      <c r="K16" s="55" t="s">
        <v>7</v>
      </c>
      <c r="L16" s="55" t="s">
        <v>7</v>
      </c>
      <c r="M16" s="55" t="s">
        <v>7</v>
      </c>
      <c r="N16" s="55" t="s">
        <v>7</v>
      </c>
      <c r="O16" s="55" t="s">
        <v>7</v>
      </c>
      <c r="P16" s="55" t="s">
        <v>7</v>
      </c>
      <c r="Q16" s="55" t="s">
        <v>7</v>
      </c>
      <c r="R16" s="55" t="s">
        <v>7</v>
      </c>
      <c r="S16" s="55" t="s">
        <v>7</v>
      </c>
      <c r="T16" s="55" t="s">
        <v>7</v>
      </c>
      <c r="U16" s="55" t="s">
        <v>7</v>
      </c>
    </row>
    <row r="17" spans="1:21" ht="12" customHeight="1" x14ac:dyDescent="0.2">
      <c r="A17" s="45">
        <v>1918</v>
      </c>
      <c r="B17" s="67">
        <v>103.208</v>
      </c>
      <c r="C17" s="53">
        <v>4.05</v>
      </c>
      <c r="D17" s="53">
        <v>3.75</v>
      </c>
      <c r="E17" s="54">
        <v>3.864460824238475</v>
      </c>
      <c r="F17" s="55">
        <v>3.864460824238475</v>
      </c>
      <c r="G17" s="55">
        <v>3.864460824238475</v>
      </c>
      <c r="H17" s="55" t="s">
        <v>7</v>
      </c>
      <c r="I17" s="55" t="s">
        <v>7</v>
      </c>
      <c r="J17" s="55" t="s">
        <v>7</v>
      </c>
      <c r="K17" s="55" t="s">
        <v>7</v>
      </c>
      <c r="L17" s="55" t="s">
        <v>7</v>
      </c>
      <c r="M17" s="55" t="s">
        <v>7</v>
      </c>
      <c r="N17" s="55" t="s">
        <v>7</v>
      </c>
      <c r="O17" s="55" t="s">
        <v>7</v>
      </c>
      <c r="P17" s="55" t="s">
        <v>7</v>
      </c>
      <c r="Q17" s="55" t="s">
        <v>7</v>
      </c>
      <c r="R17" s="55" t="s">
        <v>7</v>
      </c>
      <c r="S17" s="55" t="s">
        <v>7</v>
      </c>
      <c r="T17" s="55" t="s">
        <v>7</v>
      </c>
      <c r="U17" s="55" t="s">
        <v>7</v>
      </c>
    </row>
    <row r="18" spans="1:21" ht="12" customHeight="1" x14ac:dyDescent="0.2">
      <c r="A18" s="45">
        <v>1919</v>
      </c>
      <c r="B18" s="67">
        <v>104.514</v>
      </c>
      <c r="C18" s="53">
        <v>4.05</v>
      </c>
      <c r="D18" s="53">
        <v>3.75</v>
      </c>
      <c r="E18" s="54">
        <v>3.8760801904064448</v>
      </c>
      <c r="F18" s="55">
        <v>3.8760801904064448</v>
      </c>
      <c r="G18" s="55">
        <v>3.8760801904064444</v>
      </c>
      <c r="H18" s="55" t="s">
        <v>7</v>
      </c>
      <c r="I18" s="55" t="s">
        <v>7</v>
      </c>
      <c r="J18" s="55" t="s">
        <v>7</v>
      </c>
      <c r="K18" s="55" t="s">
        <v>7</v>
      </c>
      <c r="L18" s="55" t="s">
        <v>7</v>
      </c>
      <c r="M18" s="55" t="s">
        <v>7</v>
      </c>
      <c r="N18" s="55" t="s">
        <v>7</v>
      </c>
      <c r="O18" s="55" t="s">
        <v>7</v>
      </c>
      <c r="P18" s="55" t="s">
        <v>7</v>
      </c>
      <c r="Q18" s="55" t="s">
        <v>7</v>
      </c>
      <c r="R18" s="55" t="s">
        <v>7</v>
      </c>
      <c r="S18" s="55" t="s">
        <v>7</v>
      </c>
      <c r="T18" s="55" t="s">
        <v>7</v>
      </c>
      <c r="U18" s="55" t="s">
        <v>7</v>
      </c>
    </row>
    <row r="19" spans="1:21" ht="12" customHeight="1" x14ac:dyDescent="0.2">
      <c r="A19" s="45">
        <v>1920</v>
      </c>
      <c r="B19" s="67">
        <v>106.461</v>
      </c>
      <c r="C19" s="53">
        <v>4.05</v>
      </c>
      <c r="D19" s="53">
        <v>3.75</v>
      </c>
      <c r="E19" s="54">
        <v>3.8649818011036752</v>
      </c>
      <c r="F19" s="55">
        <v>3.8649818011036752</v>
      </c>
      <c r="G19" s="55">
        <v>3.8649818011036752</v>
      </c>
      <c r="H19" s="55" t="s">
        <v>7</v>
      </c>
      <c r="I19" s="55" t="s">
        <v>7</v>
      </c>
      <c r="J19" s="55" t="s">
        <v>7</v>
      </c>
      <c r="K19" s="55" t="s">
        <v>7</v>
      </c>
      <c r="L19" s="55" t="s">
        <v>7</v>
      </c>
      <c r="M19" s="55" t="s">
        <v>7</v>
      </c>
      <c r="N19" s="55" t="s">
        <v>7</v>
      </c>
      <c r="O19" s="55" t="s">
        <v>7</v>
      </c>
      <c r="P19" s="55" t="s">
        <v>7</v>
      </c>
      <c r="Q19" s="55" t="s">
        <v>7</v>
      </c>
      <c r="R19" s="55" t="s">
        <v>7</v>
      </c>
      <c r="S19" s="55" t="s">
        <v>7</v>
      </c>
      <c r="T19" s="55" t="s">
        <v>7</v>
      </c>
      <c r="U19" s="55" t="s">
        <v>7</v>
      </c>
    </row>
    <row r="20" spans="1:21" ht="12" customHeight="1" x14ac:dyDescent="0.2">
      <c r="A20" s="47">
        <v>1921</v>
      </c>
      <c r="B20" s="68">
        <v>108.538</v>
      </c>
      <c r="C20" s="56">
        <v>4.05</v>
      </c>
      <c r="D20" s="56">
        <v>3.75</v>
      </c>
      <c r="E20" s="60">
        <v>3.8717213597956377</v>
      </c>
      <c r="F20" s="59">
        <v>3.8717213597956377</v>
      </c>
      <c r="G20" s="59">
        <v>3.8717213597956377</v>
      </c>
      <c r="H20" s="59" t="s">
        <v>7</v>
      </c>
      <c r="I20" s="59" t="s">
        <v>7</v>
      </c>
      <c r="J20" s="59" t="s">
        <v>7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59" t="s">
        <v>7</v>
      </c>
      <c r="T20" s="59" t="s">
        <v>7</v>
      </c>
      <c r="U20" s="59" t="s">
        <v>7</v>
      </c>
    </row>
    <row r="21" spans="1:21" ht="12" customHeight="1" x14ac:dyDescent="0.2">
      <c r="A21" s="47">
        <v>1922</v>
      </c>
      <c r="B21" s="68">
        <v>110.04900000000001</v>
      </c>
      <c r="C21" s="56">
        <v>4.05</v>
      </c>
      <c r="D21" s="56">
        <v>3.75</v>
      </c>
      <c r="E21" s="60">
        <v>3.874704346490554</v>
      </c>
      <c r="F21" s="59">
        <v>3.874704346490554</v>
      </c>
      <c r="G21" s="59">
        <v>3.874704346490554</v>
      </c>
      <c r="H21" s="59" t="s">
        <v>7</v>
      </c>
      <c r="I21" s="59" t="s">
        <v>7</v>
      </c>
      <c r="J21" s="59" t="s">
        <v>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59" t="s">
        <v>7</v>
      </c>
      <c r="T21" s="59" t="s">
        <v>7</v>
      </c>
      <c r="U21" s="59" t="s">
        <v>7</v>
      </c>
    </row>
    <row r="22" spans="1:21" ht="12" customHeight="1" x14ac:dyDescent="0.2">
      <c r="A22" s="47">
        <v>1923</v>
      </c>
      <c r="B22" s="68">
        <v>111.947</v>
      </c>
      <c r="C22" s="56">
        <v>4.05</v>
      </c>
      <c r="D22" s="56">
        <v>3.75</v>
      </c>
      <c r="E22" s="60">
        <v>3.8803190661478597</v>
      </c>
      <c r="F22" s="59">
        <v>3.8803190661478597</v>
      </c>
      <c r="G22" s="59">
        <v>3.8803190661478597</v>
      </c>
      <c r="H22" s="59" t="s">
        <v>7</v>
      </c>
      <c r="I22" s="59" t="s">
        <v>7</v>
      </c>
      <c r="J22" s="59" t="s">
        <v>7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59" t="s">
        <v>7</v>
      </c>
      <c r="T22" s="59" t="s">
        <v>7</v>
      </c>
      <c r="U22" s="59" t="s">
        <v>7</v>
      </c>
    </row>
    <row r="23" spans="1:21" ht="12" customHeight="1" x14ac:dyDescent="0.2">
      <c r="A23" s="47">
        <v>1924</v>
      </c>
      <c r="B23" s="68">
        <v>114.10899999999999</v>
      </c>
      <c r="C23" s="56">
        <v>4.05</v>
      </c>
      <c r="D23" s="56">
        <v>3.75</v>
      </c>
      <c r="E23" s="60">
        <v>3.8834134340313535</v>
      </c>
      <c r="F23" s="59">
        <v>3.8834134340313535</v>
      </c>
      <c r="G23" s="59">
        <v>3.8834134340313535</v>
      </c>
      <c r="H23" s="59" t="s">
        <v>7</v>
      </c>
      <c r="I23" s="59" t="s">
        <v>7</v>
      </c>
      <c r="J23" s="59" t="s">
        <v>7</v>
      </c>
      <c r="K23" s="59" t="s">
        <v>7</v>
      </c>
      <c r="L23" s="59" t="s">
        <v>7</v>
      </c>
      <c r="M23" s="59" t="s">
        <v>7</v>
      </c>
      <c r="N23" s="59" t="s">
        <v>7</v>
      </c>
      <c r="O23" s="59" t="s">
        <v>7</v>
      </c>
      <c r="P23" s="59" t="s">
        <v>7</v>
      </c>
      <c r="Q23" s="59" t="s">
        <v>7</v>
      </c>
      <c r="R23" s="59" t="s">
        <v>7</v>
      </c>
      <c r="S23" s="59" t="s">
        <v>7</v>
      </c>
      <c r="T23" s="59" t="s">
        <v>7</v>
      </c>
      <c r="U23" s="59" t="s">
        <v>7</v>
      </c>
    </row>
    <row r="24" spans="1:21" ht="12" customHeight="1" x14ac:dyDescent="0.2">
      <c r="A24" s="47">
        <v>1925</v>
      </c>
      <c r="B24" s="68">
        <v>115.82899999999999</v>
      </c>
      <c r="C24" s="56">
        <v>4.05</v>
      </c>
      <c r="D24" s="56">
        <v>3.75</v>
      </c>
      <c r="E24" s="60">
        <v>3.8740220425624479</v>
      </c>
      <c r="F24" s="59">
        <v>3.8740220425624479</v>
      </c>
      <c r="G24" s="59">
        <v>3.8740220425624479</v>
      </c>
      <c r="H24" s="59" t="s">
        <v>7</v>
      </c>
      <c r="I24" s="59" t="s">
        <v>7</v>
      </c>
      <c r="J24" s="59" t="s">
        <v>7</v>
      </c>
      <c r="K24" s="59" t="s">
        <v>7</v>
      </c>
      <c r="L24" s="59" t="s">
        <v>7</v>
      </c>
      <c r="M24" s="59" t="s">
        <v>7</v>
      </c>
      <c r="N24" s="59" t="s">
        <v>7</v>
      </c>
      <c r="O24" s="59" t="s">
        <v>7</v>
      </c>
      <c r="P24" s="59" t="s">
        <v>7</v>
      </c>
      <c r="Q24" s="59" t="s">
        <v>7</v>
      </c>
      <c r="R24" s="59" t="s">
        <v>7</v>
      </c>
      <c r="S24" s="59" t="s">
        <v>7</v>
      </c>
      <c r="T24" s="59" t="s">
        <v>7</v>
      </c>
      <c r="U24" s="59" t="s">
        <v>7</v>
      </c>
    </row>
    <row r="25" spans="1:21" ht="12" customHeight="1" x14ac:dyDescent="0.2">
      <c r="A25" s="45">
        <v>1926</v>
      </c>
      <c r="B25" s="67">
        <v>117.39700000000001</v>
      </c>
      <c r="C25" s="53">
        <v>4.05</v>
      </c>
      <c r="D25" s="53">
        <v>3.75</v>
      </c>
      <c r="E25" s="54">
        <v>3.869442069260367</v>
      </c>
      <c r="F25" s="55">
        <v>3.869442069260367</v>
      </c>
      <c r="G25" s="55">
        <v>3.8694420692603666</v>
      </c>
      <c r="H25" s="55" t="s">
        <v>7</v>
      </c>
      <c r="I25" s="55" t="s">
        <v>7</v>
      </c>
      <c r="J25" s="55" t="s">
        <v>7</v>
      </c>
      <c r="K25" s="55" t="s">
        <v>7</v>
      </c>
      <c r="L25" s="55" t="s">
        <v>7</v>
      </c>
      <c r="M25" s="55" t="s">
        <v>7</v>
      </c>
      <c r="N25" s="55" t="s">
        <v>7</v>
      </c>
      <c r="O25" s="55" t="s">
        <v>7</v>
      </c>
      <c r="P25" s="55" t="s">
        <v>7</v>
      </c>
      <c r="Q25" s="55" t="s">
        <v>7</v>
      </c>
      <c r="R25" s="55" t="s">
        <v>7</v>
      </c>
      <c r="S25" s="55" t="s">
        <v>7</v>
      </c>
      <c r="T25" s="55" t="s">
        <v>7</v>
      </c>
      <c r="U25" s="55" t="s">
        <v>7</v>
      </c>
    </row>
    <row r="26" spans="1:21" ht="12" customHeight="1" x14ac:dyDescent="0.2">
      <c r="A26" s="45">
        <v>1927</v>
      </c>
      <c r="B26" s="67">
        <v>119.035</v>
      </c>
      <c r="C26" s="53">
        <v>4.05</v>
      </c>
      <c r="D26" s="53">
        <v>3.75</v>
      </c>
      <c r="E26" s="54">
        <v>3.8653544142614606</v>
      </c>
      <c r="F26" s="55">
        <v>3.8653544142614606</v>
      </c>
      <c r="G26" s="55">
        <v>3.8653544142614606</v>
      </c>
      <c r="H26" s="55" t="s">
        <v>7</v>
      </c>
      <c r="I26" s="55" t="s">
        <v>7</v>
      </c>
      <c r="J26" s="55" t="s">
        <v>7</v>
      </c>
      <c r="K26" s="55" t="s">
        <v>7</v>
      </c>
      <c r="L26" s="55" t="s">
        <v>7</v>
      </c>
      <c r="M26" s="55" t="s">
        <v>7</v>
      </c>
      <c r="N26" s="55" t="s">
        <v>7</v>
      </c>
      <c r="O26" s="55" t="s">
        <v>7</v>
      </c>
      <c r="P26" s="55" t="s">
        <v>7</v>
      </c>
      <c r="Q26" s="55" t="s">
        <v>7</v>
      </c>
      <c r="R26" s="55" t="s">
        <v>7</v>
      </c>
      <c r="S26" s="55" t="s">
        <v>7</v>
      </c>
      <c r="T26" s="55" t="s">
        <v>7</v>
      </c>
      <c r="U26" s="55" t="s">
        <v>7</v>
      </c>
    </row>
    <row r="27" spans="1:21" ht="12" customHeight="1" x14ac:dyDescent="0.2">
      <c r="A27" s="45">
        <v>1928</v>
      </c>
      <c r="B27" s="67">
        <v>120.509</v>
      </c>
      <c r="C27" s="53">
        <v>4.05</v>
      </c>
      <c r="D27" s="53">
        <v>3.75</v>
      </c>
      <c r="E27" s="54">
        <v>3.8600399374891472</v>
      </c>
      <c r="F27" s="55">
        <v>3.8600399374891472</v>
      </c>
      <c r="G27" s="55">
        <v>3.8600399374891472</v>
      </c>
      <c r="H27" s="55" t="s">
        <v>7</v>
      </c>
      <c r="I27" s="55" t="s">
        <v>7</v>
      </c>
      <c r="J27" s="55" t="s">
        <v>7</v>
      </c>
      <c r="K27" s="55" t="s">
        <v>7</v>
      </c>
      <c r="L27" s="55" t="s">
        <v>7</v>
      </c>
      <c r="M27" s="55" t="s">
        <v>7</v>
      </c>
      <c r="N27" s="55" t="s">
        <v>7</v>
      </c>
      <c r="O27" s="55" t="s">
        <v>7</v>
      </c>
      <c r="P27" s="55" t="s">
        <v>7</v>
      </c>
      <c r="Q27" s="55" t="s">
        <v>7</v>
      </c>
      <c r="R27" s="55" t="s">
        <v>7</v>
      </c>
      <c r="S27" s="55" t="s">
        <v>7</v>
      </c>
      <c r="T27" s="55" t="s">
        <v>7</v>
      </c>
      <c r="U27" s="55" t="s">
        <v>7</v>
      </c>
    </row>
    <row r="28" spans="1:21" ht="12" customHeight="1" x14ac:dyDescent="0.2">
      <c r="A28" s="45">
        <v>1929</v>
      </c>
      <c r="B28" s="67">
        <v>121.767</v>
      </c>
      <c r="C28" s="53">
        <v>4.05</v>
      </c>
      <c r="D28" s="53">
        <v>3.75</v>
      </c>
      <c r="E28" s="54">
        <v>3.8528848114169212</v>
      </c>
      <c r="F28" s="55">
        <v>3.8528848114169212</v>
      </c>
      <c r="G28" s="55">
        <v>3.8528848114169216</v>
      </c>
      <c r="H28" s="55" t="s">
        <v>7</v>
      </c>
      <c r="I28" s="55" t="s">
        <v>7</v>
      </c>
      <c r="J28" s="55" t="s">
        <v>7</v>
      </c>
      <c r="K28" s="55" t="s">
        <v>7</v>
      </c>
      <c r="L28" s="55" t="s">
        <v>7</v>
      </c>
      <c r="M28" s="55" t="s">
        <v>7</v>
      </c>
      <c r="N28" s="55" t="s">
        <v>7</v>
      </c>
      <c r="O28" s="55" t="s">
        <v>7</v>
      </c>
      <c r="P28" s="55" t="s">
        <v>7</v>
      </c>
      <c r="Q28" s="55" t="s">
        <v>7</v>
      </c>
      <c r="R28" s="55" t="s">
        <v>7</v>
      </c>
      <c r="S28" s="55" t="s">
        <v>7</v>
      </c>
      <c r="T28" s="55" t="s">
        <v>7</v>
      </c>
      <c r="U28" s="55" t="s">
        <v>7</v>
      </c>
    </row>
    <row r="29" spans="1:21" ht="12" customHeight="1" x14ac:dyDescent="0.2">
      <c r="A29" s="45">
        <v>1930</v>
      </c>
      <c r="B29" s="67">
        <v>123.077</v>
      </c>
      <c r="C29" s="53">
        <v>4.05</v>
      </c>
      <c r="D29" s="53">
        <v>3.75</v>
      </c>
      <c r="E29" s="54">
        <v>3.8520385395537526</v>
      </c>
      <c r="F29" s="55">
        <v>3.8520385395537526</v>
      </c>
      <c r="G29" s="55">
        <v>3.8520385395537518</v>
      </c>
      <c r="H29" s="55" t="s">
        <v>7</v>
      </c>
      <c r="I29" s="55" t="s">
        <v>7</v>
      </c>
      <c r="J29" s="55" t="s">
        <v>7</v>
      </c>
      <c r="K29" s="55" t="s">
        <v>7</v>
      </c>
      <c r="L29" s="55" t="s">
        <v>7</v>
      </c>
      <c r="M29" s="55" t="s">
        <v>7</v>
      </c>
      <c r="N29" s="55" t="s">
        <v>7</v>
      </c>
      <c r="O29" s="55" t="s">
        <v>7</v>
      </c>
      <c r="P29" s="55" t="s">
        <v>7</v>
      </c>
      <c r="Q29" s="55" t="s">
        <v>7</v>
      </c>
      <c r="R29" s="55" t="s">
        <v>7</v>
      </c>
      <c r="S29" s="55" t="s">
        <v>7</v>
      </c>
      <c r="T29" s="55" t="s">
        <v>7</v>
      </c>
      <c r="U29" s="55" t="s">
        <v>7</v>
      </c>
    </row>
    <row r="30" spans="1:21" ht="12" customHeight="1" x14ac:dyDescent="0.2">
      <c r="A30" s="47">
        <v>1931</v>
      </c>
      <c r="B30" s="68">
        <v>124.04</v>
      </c>
      <c r="C30" s="56">
        <v>4.05</v>
      </c>
      <c r="D30" s="56">
        <v>3.75</v>
      </c>
      <c r="E30" s="60">
        <v>3.8549838579499598</v>
      </c>
      <c r="F30" s="59">
        <v>3.8549838579499598</v>
      </c>
      <c r="G30" s="59">
        <v>3.8549838579499598</v>
      </c>
      <c r="H30" s="59" t="s">
        <v>7</v>
      </c>
      <c r="I30" s="59" t="s">
        <v>7</v>
      </c>
      <c r="J30" s="59" t="s">
        <v>7</v>
      </c>
      <c r="K30" s="59" t="s">
        <v>7</v>
      </c>
      <c r="L30" s="59" t="s">
        <v>7</v>
      </c>
      <c r="M30" s="59" t="s">
        <v>7</v>
      </c>
      <c r="N30" s="59" t="s">
        <v>7</v>
      </c>
      <c r="O30" s="59" t="s">
        <v>7</v>
      </c>
      <c r="P30" s="59" t="s">
        <v>7</v>
      </c>
      <c r="Q30" s="59" t="s">
        <v>7</v>
      </c>
      <c r="R30" s="59" t="s">
        <v>7</v>
      </c>
      <c r="S30" s="59" t="s">
        <v>7</v>
      </c>
      <c r="T30" s="59" t="s">
        <v>7</v>
      </c>
      <c r="U30" s="59" t="s">
        <v>7</v>
      </c>
    </row>
    <row r="31" spans="1:21" ht="12" customHeight="1" x14ac:dyDescent="0.2">
      <c r="A31" s="47">
        <v>1932</v>
      </c>
      <c r="B31" s="68">
        <v>124.84</v>
      </c>
      <c r="C31" s="56">
        <v>4.0599999999999996</v>
      </c>
      <c r="D31" s="56">
        <v>3.75</v>
      </c>
      <c r="E31" s="60">
        <v>3.8593746925927142</v>
      </c>
      <c r="F31" s="59">
        <v>3.8593746925927142</v>
      </c>
      <c r="G31" s="59">
        <v>3.8593746925927142</v>
      </c>
      <c r="H31" s="59" t="s">
        <v>7</v>
      </c>
      <c r="I31" s="59" t="s">
        <v>7</v>
      </c>
      <c r="J31" s="59" t="s">
        <v>7</v>
      </c>
      <c r="K31" s="59" t="s">
        <v>7</v>
      </c>
      <c r="L31" s="59" t="s">
        <v>7</v>
      </c>
      <c r="M31" s="59" t="s">
        <v>7</v>
      </c>
      <c r="N31" s="59" t="s">
        <v>7</v>
      </c>
      <c r="O31" s="59" t="s">
        <v>7</v>
      </c>
      <c r="P31" s="59" t="s">
        <v>7</v>
      </c>
      <c r="Q31" s="59" t="s">
        <v>7</v>
      </c>
      <c r="R31" s="59" t="s">
        <v>7</v>
      </c>
      <c r="S31" s="59" t="s">
        <v>7</v>
      </c>
      <c r="T31" s="59" t="s">
        <v>7</v>
      </c>
      <c r="U31" s="59" t="s">
        <v>7</v>
      </c>
    </row>
    <row r="32" spans="1:21" ht="12" customHeight="1" x14ac:dyDescent="0.2">
      <c r="A32" s="47">
        <v>1933</v>
      </c>
      <c r="B32" s="68">
        <v>125.57899999999999</v>
      </c>
      <c r="C32" s="56">
        <v>4.07</v>
      </c>
      <c r="D32" s="56">
        <v>3.75</v>
      </c>
      <c r="E32" s="60">
        <v>3.8641793392763502</v>
      </c>
      <c r="F32" s="59">
        <v>3.8641793392763502</v>
      </c>
      <c r="G32" s="59">
        <v>3.8641793392763497</v>
      </c>
      <c r="H32" s="59" t="s">
        <v>7</v>
      </c>
      <c r="I32" s="59" t="s">
        <v>7</v>
      </c>
      <c r="J32" s="59" t="s">
        <v>7</v>
      </c>
      <c r="K32" s="59" t="s">
        <v>7</v>
      </c>
      <c r="L32" s="59" t="s">
        <v>7</v>
      </c>
      <c r="M32" s="59" t="s">
        <v>7</v>
      </c>
      <c r="N32" s="59" t="s">
        <v>7</v>
      </c>
      <c r="O32" s="59" t="s">
        <v>7</v>
      </c>
      <c r="P32" s="59" t="s">
        <v>7</v>
      </c>
      <c r="Q32" s="59" t="s">
        <v>7</v>
      </c>
      <c r="R32" s="59" t="s">
        <v>7</v>
      </c>
      <c r="S32" s="59" t="s">
        <v>7</v>
      </c>
      <c r="T32" s="59" t="s">
        <v>7</v>
      </c>
      <c r="U32" s="59" t="s">
        <v>7</v>
      </c>
    </row>
    <row r="33" spans="1:21" ht="12" customHeight="1" x14ac:dyDescent="0.2">
      <c r="A33" s="47">
        <v>1934</v>
      </c>
      <c r="B33" s="68">
        <v>126.374</v>
      </c>
      <c r="C33" s="56">
        <v>4.08</v>
      </c>
      <c r="D33" s="56">
        <v>3.75</v>
      </c>
      <c r="E33" s="60">
        <v>3.8714461621731338</v>
      </c>
      <c r="F33" s="59">
        <v>3.8714461621731338</v>
      </c>
      <c r="G33" s="59">
        <v>3.8714461621731338</v>
      </c>
      <c r="H33" s="59" t="s">
        <v>7</v>
      </c>
      <c r="I33" s="59" t="s">
        <v>7</v>
      </c>
      <c r="J33" s="59" t="s">
        <v>7</v>
      </c>
      <c r="K33" s="59" t="s">
        <v>7</v>
      </c>
      <c r="L33" s="59" t="s">
        <v>7</v>
      </c>
      <c r="M33" s="59" t="s">
        <v>7</v>
      </c>
      <c r="N33" s="59" t="s">
        <v>7</v>
      </c>
      <c r="O33" s="59" t="s">
        <v>7</v>
      </c>
      <c r="P33" s="59" t="s">
        <v>7</v>
      </c>
      <c r="Q33" s="59" t="s">
        <v>7</v>
      </c>
      <c r="R33" s="59" t="s">
        <v>7</v>
      </c>
      <c r="S33" s="59" t="s">
        <v>7</v>
      </c>
      <c r="T33" s="59" t="s">
        <v>7</v>
      </c>
      <c r="U33" s="59" t="s">
        <v>7</v>
      </c>
    </row>
    <row r="34" spans="1:21" ht="12" customHeight="1" x14ac:dyDescent="0.2">
      <c r="A34" s="47">
        <v>1935</v>
      </c>
      <c r="B34" s="68">
        <v>127.25</v>
      </c>
      <c r="C34" s="56">
        <v>4.08</v>
      </c>
      <c r="D34" s="56">
        <v>3.75</v>
      </c>
      <c r="E34" s="60">
        <v>3.8653745102558199</v>
      </c>
      <c r="F34" s="59">
        <v>3.8653745102558199</v>
      </c>
      <c r="G34" s="59">
        <v>3.8653745102558195</v>
      </c>
      <c r="H34" s="59" t="s">
        <v>7</v>
      </c>
      <c r="I34" s="59" t="s">
        <v>7</v>
      </c>
      <c r="J34" s="59" t="s">
        <v>7</v>
      </c>
      <c r="K34" s="59" t="s">
        <v>7</v>
      </c>
      <c r="L34" s="59" t="s">
        <v>7</v>
      </c>
      <c r="M34" s="59" t="s">
        <v>7</v>
      </c>
      <c r="N34" s="59" t="s">
        <v>7</v>
      </c>
      <c r="O34" s="59" t="s">
        <v>7</v>
      </c>
      <c r="P34" s="59" t="s">
        <v>7</v>
      </c>
      <c r="Q34" s="59" t="s">
        <v>7</v>
      </c>
      <c r="R34" s="59" t="s">
        <v>7</v>
      </c>
      <c r="S34" s="59" t="s">
        <v>7</v>
      </c>
      <c r="T34" s="59" t="s">
        <v>7</v>
      </c>
      <c r="U34" s="59" t="s">
        <v>7</v>
      </c>
    </row>
    <row r="35" spans="1:21" ht="12" customHeight="1" x14ac:dyDescent="0.2">
      <c r="A35" s="45">
        <v>1936</v>
      </c>
      <c r="B35" s="67">
        <v>128.053</v>
      </c>
      <c r="C35" s="53">
        <v>4.09</v>
      </c>
      <c r="D35" s="53">
        <v>3.76</v>
      </c>
      <c r="E35" s="54">
        <v>3.8698011620400252</v>
      </c>
      <c r="F35" s="55">
        <v>3.8698011620400252</v>
      </c>
      <c r="G35" s="55">
        <v>3.8698011620400257</v>
      </c>
      <c r="H35" s="55" t="s">
        <v>7</v>
      </c>
      <c r="I35" s="55" t="s">
        <v>7</v>
      </c>
      <c r="J35" s="55" t="s">
        <v>7</v>
      </c>
      <c r="K35" s="55" t="s">
        <v>7</v>
      </c>
      <c r="L35" s="55" t="s">
        <v>7</v>
      </c>
      <c r="M35" s="55" t="s">
        <v>7</v>
      </c>
      <c r="N35" s="55" t="s">
        <v>7</v>
      </c>
      <c r="O35" s="55" t="s">
        <v>7</v>
      </c>
      <c r="P35" s="55" t="s">
        <v>7</v>
      </c>
      <c r="Q35" s="55" t="s">
        <v>7</v>
      </c>
      <c r="R35" s="55" t="s">
        <v>7</v>
      </c>
      <c r="S35" s="55" t="s">
        <v>7</v>
      </c>
      <c r="T35" s="55" t="s">
        <v>7</v>
      </c>
      <c r="U35" s="55" t="s">
        <v>7</v>
      </c>
    </row>
    <row r="36" spans="1:21" ht="12" customHeight="1" x14ac:dyDescent="0.2">
      <c r="A36" s="45">
        <v>1937</v>
      </c>
      <c r="B36" s="67">
        <v>128.82499999999999</v>
      </c>
      <c r="C36" s="53">
        <v>4.0999999999999996</v>
      </c>
      <c r="D36" s="53">
        <v>3.77</v>
      </c>
      <c r="E36" s="54">
        <v>3.8770092005076138</v>
      </c>
      <c r="F36" s="55">
        <v>3.8770092005076138</v>
      </c>
      <c r="G36" s="55">
        <v>3.8770092005076138</v>
      </c>
      <c r="H36" s="55" t="s">
        <v>7</v>
      </c>
      <c r="I36" s="55" t="s">
        <v>7</v>
      </c>
      <c r="J36" s="55" t="s">
        <v>7</v>
      </c>
      <c r="K36" s="55" t="s">
        <v>7</v>
      </c>
      <c r="L36" s="55" t="s">
        <v>7</v>
      </c>
      <c r="M36" s="55" t="s">
        <v>7</v>
      </c>
      <c r="N36" s="55" t="s">
        <v>7</v>
      </c>
      <c r="O36" s="55" t="s">
        <v>7</v>
      </c>
      <c r="P36" s="55" t="s">
        <v>7</v>
      </c>
      <c r="Q36" s="55" t="s">
        <v>7</v>
      </c>
      <c r="R36" s="55" t="s">
        <v>7</v>
      </c>
      <c r="S36" s="55" t="s">
        <v>7</v>
      </c>
      <c r="T36" s="55" t="s">
        <v>7</v>
      </c>
      <c r="U36" s="55" t="s">
        <v>7</v>
      </c>
    </row>
    <row r="37" spans="1:21" ht="12" customHeight="1" x14ac:dyDescent="0.2">
      <c r="A37" s="45">
        <v>1938</v>
      </c>
      <c r="B37" s="67">
        <v>129.82499999999999</v>
      </c>
      <c r="C37" s="53">
        <v>4.1100000000000003</v>
      </c>
      <c r="D37" s="53">
        <v>3.78</v>
      </c>
      <c r="E37" s="54">
        <v>3.8862526786839786</v>
      </c>
      <c r="F37" s="55">
        <v>3.8862526786839786</v>
      </c>
      <c r="G37" s="55">
        <v>3.8862526786839782</v>
      </c>
      <c r="H37" s="55" t="s">
        <v>7</v>
      </c>
      <c r="I37" s="55" t="s">
        <v>7</v>
      </c>
      <c r="J37" s="55" t="s">
        <v>7</v>
      </c>
      <c r="K37" s="55" t="s">
        <v>7</v>
      </c>
      <c r="L37" s="55" t="s">
        <v>7</v>
      </c>
      <c r="M37" s="55" t="s">
        <v>7</v>
      </c>
      <c r="N37" s="55" t="s">
        <v>7</v>
      </c>
      <c r="O37" s="55" t="s">
        <v>7</v>
      </c>
      <c r="P37" s="55" t="s">
        <v>7</v>
      </c>
      <c r="Q37" s="55" t="s">
        <v>7</v>
      </c>
      <c r="R37" s="55" t="s">
        <v>7</v>
      </c>
      <c r="S37" s="55" t="s">
        <v>7</v>
      </c>
      <c r="T37" s="55" t="s">
        <v>7</v>
      </c>
      <c r="U37" s="55" t="s">
        <v>7</v>
      </c>
    </row>
    <row r="38" spans="1:21" ht="12" customHeight="1" x14ac:dyDescent="0.2">
      <c r="A38" s="45">
        <v>1939</v>
      </c>
      <c r="B38" s="67">
        <v>130.88</v>
      </c>
      <c r="C38" s="53">
        <v>4.12</v>
      </c>
      <c r="D38" s="53">
        <v>3.79</v>
      </c>
      <c r="E38" s="54">
        <v>3.8943485866863083</v>
      </c>
      <c r="F38" s="55">
        <v>3.8943485866863083</v>
      </c>
      <c r="G38" s="55">
        <v>3.8943485866863079</v>
      </c>
      <c r="H38" s="55" t="s">
        <v>7</v>
      </c>
      <c r="I38" s="55" t="s">
        <v>7</v>
      </c>
      <c r="J38" s="55" t="s">
        <v>7</v>
      </c>
      <c r="K38" s="55" t="s">
        <v>7</v>
      </c>
      <c r="L38" s="55" t="s">
        <v>7</v>
      </c>
      <c r="M38" s="55" t="s">
        <v>7</v>
      </c>
      <c r="N38" s="55" t="s">
        <v>7</v>
      </c>
      <c r="O38" s="55" t="s">
        <v>7</v>
      </c>
      <c r="P38" s="55" t="s">
        <v>7</v>
      </c>
      <c r="Q38" s="55" t="s">
        <v>7</v>
      </c>
      <c r="R38" s="55" t="s">
        <v>7</v>
      </c>
      <c r="S38" s="55" t="s">
        <v>7</v>
      </c>
      <c r="T38" s="55" t="s">
        <v>7</v>
      </c>
      <c r="U38" s="55" t="s">
        <v>7</v>
      </c>
    </row>
    <row r="39" spans="1:21" ht="12" customHeight="1" x14ac:dyDescent="0.2">
      <c r="A39" s="45">
        <v>1940</v>
      </c>
      <c r="B39" s="67">
        <v>131.95400000000001</v>
      </c>
      <c r="C39" s="53">
        <v>4.13</v>
      </c>
      <c r="D39" s="53">
        <v>3.8</v>
      </c>
      <c r="E39" s="54">
        <v>3.9020345173956712</v>
      </c>
      <c r="F39" s="55">
        <v>3.9020345173956712</v>
      </c>
      <c r="G39" s="55">
        <v>3.9020345173956712</v>
      </c>
      <c r="H39" s="55" t="s">
        <v>7</v>
      </c>
      <c r="I39" s="55" t="s">
        <v>7</v>
      </c>
      <c r="J39" s="55" t="s">
        <v>7</v>
      </c>
      <c r="K39" s="55" t="s">
        <v>7</v>
      </c>
      <c r="L39" s="55" t="s">
        <v>7</v>
      </c>
      <c r="M39" s="55" t="s">
        <v>7</v>
      </c>
      <c r="N39" s="55" t="s">
        <v>7</v>
      </c>
      <c r="O39" s="55" t="s">
        <v>7</v>
      </c>
      <c r="P39" s="55" t="s">
        <v>7</v>
      </c>
      <c r="Q39" s="55" t="s">
        <v>7</v>
      </c>
      <c r="R39" s="55" t="s">
        <v>7</v>
      </c>
      <c r="S39" s="55" t="s">
        <v>7</v>
      </c>
      <c r="T39" s="55" t="s">
        <v>7</v>
      </c>
      <c r="U39" s="55" t="s">
        <v>7</v>
      </c>
    </row>
    <row r="40" spans="1:21" ht="12" customHeight="1" x14ac:dyDescent="0.2">
      <c r="A40" s="47">
        <v>1941</v>
      </c>
      <c r="B40" s="68">
        <v>133.12100000000001</v>
      </c>
      <c r="C40" s="56">
        <v>4.13</v>
      </c>
      <c r="D40" s="56">
        <v>3.8</v>
      </c>
      <c r="E40" s="60">
        <v>3.8975947452701503</v>
      </c>
      <c r="F40" s="59">
        <v>3.8975947452701503</v>
      </c>
      <c r="G40" s="59">
        <v>3.8975947452701503</v>
      </c>
      <c r="H40" s="59" t="s">
        <v>7</v>
      </c>
      <c r="I40" s="59" t="s">
        <v>7</v>
      </c>
      <c r="J40" s="59" t="s">
        <v>7</v>
      </c>
      <c r="K40" s="59" t="s">
        <v>7</v>
      </c>
      <c r="L40" s="59" t="s">
        <v>7</v>
      </c>
      <c r="M40" s="59" t="s">
        <v>7</v>
      </c>
      <c r="N40" s="59" t="s">
        <v>7</v>
      </c>
      <c r="O40" s="59" t="s">
        <v>7</v>
      </c>
      <c r="P40" s="59" t="s">
        <v>7</v>
      </c>
      <c r="Q40" s="59" t="s">
        <v>7</v>
      </c>
      <c r="R40" s="59" t="s">
        <v>7</v>
      </c>
      <c r="S40" s="59" t="s">
        <v>7</v>
      </c>
      <c r="T40" s="59" t="s">
        <v>7</v>
      </c>
      <c r="U40" s="59" t="s">
        <v>7</v>
      </c>
    </row>
    <row r="41" spans="1:21" ht="12" customHeight="1" x14ac:dyDescent="0.2">
      <c r="A41" s="47">
        <v>1942</v>
      </c>
      <c r="B41" s="68">
        <v>133.91999999999999</v>
      </c>
      <c r="C41" s="56">
        <v>4.13</v>
      </c>
      <c r="D41" s="56">
        <v>3.76</v>
      </c>
      <c r="E41" s="60">
        <v>3.8605008804009207</v>
      </c>
      <c r="F41" s="59">
        <v>3.8605008804009207</v>
      </c>
      <c r="G41" s="59">
        <v>3.8605008804009207</v>
      </c>
      <c r="H41" s="59" t="s">
        <v>7</v>
      </c>
      <c r="I41" s="59" t="s">
        <v>7</v>
      </c>
      <c r="J41" s="59" t="s">
        <v>7</v>
      </c>
      <c r="K41" s="59" t="s">
        <v>7</v>
      </c>
      <c r="L41" s="59" t="s">
        <v>7</v>
      </c>
      <c r="M41" s="59" t="s">
        <v>7</v>
      </c>
      <c r="N41" s="59" t="s">
        <v>7</v>
      </c>
      <c r="O41" s="59" t="s">
        <v>7</v>
      </c>
      <c r="P41" s="59" t="s">
        <v>7</v>
      </c>
      <c r="Q41" s="59" t="s">
        <v>7</v>
      </c>
      <c r="R41" s="59" t="s">
        <v>7</v>
      </c>
      <c r="S41" s="59" t="s">
        <v>7</v>
      </c>
      <c r="T41" s="59" t="s">
        <v>7</v>
      </c>
      <c r="U41" s="59" t="s">
        <v>7</v>
      </c>
    </row>
    <row r="42" spans="1:21" ht="12" customHeight="1" x14ac:dyDescent="0.2">
      <c r="A42" s="47">
        <v>1943</v>
      </c>
      <c r="B42" s="68">
        <v>134.245</v>
      </c>
      <c r="C42" s="56">
        <v>4.1399999999999997</v>
      </c>
      <c r="D42" s="56">
        <v>3.76</v>
      </c>
      <c r="E42" s="60">
        <v>3.8478598493932563</v>
      </c>
      <c r="F42" s="59">
        <v>3.8478598493932563</v>
      </c>
      <c r="G42" s="59">
        <v>3.8478598493932559</v>
      </c>
      <c r="H42" s="59" t="s">
        <v>7</v>
      </c>
      <c r="I42" s="59" t="s">
        <v>7</v>
      </c>
      <c r="J42" s="59" t="s">
        <v>7</v>
      </c>
      <c r="K42" s="59" t="s">
        <v>7</v>
      </c>
      <c r="L42" s="59" t="s">
        <v>7</v>
      </c>
      <c r="M42" s="59" t="s">
        <v>7</v>
      </c>
      <c r="N42" s="59" t="s">
        <v>7</v>
      </c>
      <c r="O42" s="59" t="s">
        <v>7</v>
      </c>
      <c r="P42" s="59" t="s">
        <v>7</v>
      </c>
      <c r="Q42" s="59" t="s">
        <v>7</v>
      </c>
      <c r="R42" s="59" t="s">
        <v>7</v>
      </c>
      <c r="S42" s="59" t="s">
        <v>7</v>
      </c>
      <c r="T42" s="59" t="s">
        <v>7</v>
      </c>
      <c r="U42" s="59" t="s">
        <v>7</v>
      </c>
    </row>
    <row r="43" spans="1:21" ht="12" customHeight="1" x14ac:dyDescent="0.2">
      <c r="A43" s="47">
        <v>1944</v>
      </c>
      <c r="B43" s="68">
        <v>132.88499999999999</v>
      </c>
      <c r="C43" s="56">
        <v>4.1399999999999997</v>
      </c>
      <c r="D43" s="56">
        <v>3.76</v>
      </c>
      <c r="E43" s="60">
        <v>3.8434486014929394</v>
      </c>
      <c r="F43" s="59">
        <v>3.8434486014929394</v>
      </c>
      <c r="G43" s="59">
        <v>3.8434486014929394</v>
      </c>
      <c r="H43" s="59" t="s">
        <v>7</v>
      </c>
      <c r="I43" s="59" t="s">
        <v>7</v>
      </c>
      <c r="J43" s="59" t="s">
        <v>7</v>
      </c>
      <c r="K43" s="59" t="s">
        <v>7</v>
      </c>
      <c r="L43" s="59" t="s">
        <v>7</v>
      </c>
      <c r="M43" s="59" t="s">
        <v>7</v>
      </c>
      <c r="N43" s="59" t="s">
        <v>7</v>
      </c>
      <c r="O43" s="59" t="s">
        <v>7</v>
      </c>
      <c r="P43" s="59" t="s">
        <v>7</v>
      </c>
      <c r="Q43" s="59" t="s">
        <v>7</v>
      </c>
      <c r="R43" s="59" t="s">
        <v>7</v>
      </c>
      <c r="S43" s="59" t="s">
        <v>7</v>
      </c>
      <c r="T43" s="59" t="s">
        <v>7</v>
      </c>
      <c r="U43" s="59" t="s">
        <v>7</v>
      </c>
    </row>
    <row r="44" spans="1:21" ht="12" customHeight="1" x14ac:dyDescent="0.2">
      <c r="A44" s="47">
        <v>1945</v>
      </c>
      <c r="B44" s="68">
        <v>132.48099999999999</v>
      </c>
      <c r="C44" s="56">
        <v>4.1399999999999997</v>
      </c>
      <c r="D44" s="56">
        <v>3.76</v>
      </c>
      <c r="E44" s="60">
        <v>3.8389994302493755</v>
      </c>
      <c r="F44" s="59">
        <v>3.8389994302493755</v>
      </c>
      <c r="G44" s="59">
        <v>3.8389994302493751</v>
      </c>
      <c r="H44" s="59" t="s">
        <v>7</v>
      </c>
      <c r="I44" s="59" t="s">
        <v>7</v>
      </c>
      <c r="J44" s="59" t="s">
        <v>7</v>
      </c>
      <c r="K44" s="59" t="s">
        <v>7</v>
      </c>
      <c r="L44" s="59" t="s">
        <v>7</v>
      </c>
      <c r="M44" s="59" t="s">
        <v>7</v>
      </c>
      <c r="N44" s="59" t="s">
        <v>7</v>
      </c>
      <c r="O44" s="59" t="s">
        <v>7</v>
      </c>
      <c r="P44" s="59" t="s">
        <v>7</v>
      </c>
      <c r="Q44" s="59" t="s">
        <v>7</v>
      </c>
      <c r="R44" s="59" t="s">
        <v>7</v>
      </c>
      <c r="S44" s="59" t="s">
        <v>7</v>
      </c>
      <c r="T44" s="59" t="s">
        <v>7</v>
      </c>
      <c r="U44" s="59" t="s">
        <v>7</v>
      </c>
    </row>
    <row r="45" spans="1:21" ht="12" customHeight="1" x14ac:dyDescent="0.2">
      <c r="A45" s="45">
        <v>1946</v>
      </c>
      <c r="B45" s="67">
        <v>140.054</v>
      </c>
      <c r="C45" s="53">
        <v>4.1399999999999997</v>
      </c>
      <c r="D45" s="53">
        <v>3.75</v>
      </c>
      <c r="E45" s="54">
        <v>3.8353564208490809</v>
      </c>
      <c r="F45" s="55">
        <v>3.8353564208490809</v>
      </c>
      <c r="G45" s="55">
        <v>3.8353564208490809</v>
      </c>
      <c r="H45" s="55" t="s">
        <v>7</v>
      </c>
      <c r="I45" s="55" t="s">
        <v>7</v>
      </c>
      <c r="J45" s="55" t="s">
        <v>7</v>
      </c>
      <c r="K45" s="55" t="s">
        <v>7</v>
      </c>
      <c r="L45" s="55" t="s">
        <v>7</v>
      </c>
      <c r="M45" s="55" t="s">
        <v>7</v>
      </c>
      <c r="N45" s="55" t="s">
        <v>7</v>
      </c>
      <c r="O45" s="55" t="s">
        <v>7</v>
      </c>
      <c r="P45" s="55" t="s">
        <v>7</v>
      </c>
      <c r="Q45" s="55" t="s">
        <v>7</v>
      </c>
      <c r="R45" s="55" t="s">
        <v>7</v>
      </c>
      <c r="S45" s="55" t="s">
        <v>7</v>
      </c>
      <c r="T45" s="55" t="s">
        <v>7</v>
      </c>
      <c r="U45" s="55" t="s">
        <v>7</v>
      </c>
    </row>
    <row r="46" spans="1:21" ht="12" customHeight="1" x14ac:dyDescent="0.2">
      <c r="A46" s="45">
        <v>1947</v>
      </c>
      <c r="B46" s="67">
        <v>143.446</v>
      </c>
      <c r="C46" s="53">
        <v>4.1399999999999997</v>
      </c>
      <c r="D46" s="53">
        <v>3.74</v>
      </c>
      <c r="E46" s="54">
        <v>3.8278277745182105</v>
      </c>
      <c r="F46" s="55">
        <v>3.8278277745182105</v>
      </c>
      <c r="G46" s="55">
        <v>3.827827774518211</v>
      </c>
      <c r="H46" s="55" t="s">
        <v>7</v>
      </c>
      <c r="I46" s="55" t="s">
        <v>7</v>
      </c>
      <c r="J46" s="55" t="s">
        <v>7</v>
      </c>
      <c r="K46" s="55" t="s">
        <v>7</v>
      </c>
      <c r="L46" s="55" t="s">
        <v>7</v>
      </c>
      <c r="M46" s="55" t="s">
        <v>7</v>
      </c>
      <c r="N46" s="55" t="s">
        <v>7</v>
      </c>
      <c r="O46" s="55" t="s">
        <v>7</v>
      </c>
      <c r="P46" s="55" t="s">
        <v>7</v>
      </c>
      <c r="Q46" s="55" t="s">
        <v>7</v>
      </c>
      <c r="R46" s="55" t="s">
        <v>7</v>
      </c>
      <c r="S46" s="55" t="s">
        <v>7</v>
      </c>
      <c r="T46" s="55" t="s">
        <v>7</v>
      </c>
      <c r="U46" s="55" t="s">
        <v>7</v>
      </c>
    </row>
    <row r="47" spans="1:21" ht="12" customHeight="1" x14ac:dyDescent="0.2">
      <c r="A47" s="45">
        <v>1948</v>
      </c>
      <c r="B47" s="67">
        <v>146.09299999999999</v>
      </c>
      <c r="C47" s="53">
        <v>4.13</v>
      </c>
      <c r="D47" s="53">
        <v>3.72</v>
      </c>
      <c r="E47" s="54">
        <v>3.8063257707162514</v>
      </c>
      <c r="F47" s="55">
        <v>3.8063257707162514</v>
      </c>
      <c r="G47" s="55">
        <v>3.806325770716251</v>
      </c>
      <c r="H47" s="55" t="s">
        <v>7</v>
      </c>
      <c r="I47" s="55" t="s">
        <v>7</v>
      </c>
      <c r="J47" s="55" t="s">
        <v>7</v>
      </c>
      <c r="K47" s="55" t="s">
        <v>7</v>
      </c>
      <c r="L47" s="55" t="s">
        <v>7</v>
      </c>
      <c r="M47" s="55" t="s">
        <v>7</v>
      </c>
      <c r="N47" s="55" t="s">
        <v>7</v>
      </c>
      <c r="O47" s="55" t="s">
        <v>7</v>
      </c>
      <c r="P47" s="55" t="s">
        <v>7</v>
      </c>
      <c r="Q47" s="55" t="s">
        <v>7</v>
      </c>
      <c r="R47" s="55" t="s">
        <v>7</v>
      </c>
      <c r="S47" s="55" t="s">
        <v>7</v>
      </c>
      <c r="T47" s="55" t="s">
        <v>7</v>
      </c>
      <c r="U47" s="55" t="s">
        <v>7</v>
      </c>
    </row>
    <row r="48" spans="1:21" ht="12" customHeight="1" x14ac:dyDescent="0.2">
      <c r="A48" s="45">
        <v>1949</v>
      </c>
      <c r="B48" s="67">
        <v>148.66499999999999</v>
      </c>
      <c r="C48" s="53">
        <v>4.13</v>
      </c>
      <c r="D48" s="53">
        <v>3.71</v>
      </c>
      <c r="E48" s="54">
        <v>3.7926642461566744</v>
      </c>
      <c r="F48" s="55">
        <v>3.7926642461566744</v>
      </c>
      <c r="G48" s="55">
        <v>3.792664246156674</v>
      </c>
      <c r="H48" s="55" t="s">
        <v>7</v>
      </c>
      <c r="I48" s="55" t="s">
        <v>7</v>
      </c>
      <c r="J48" s="55" t="s">
        <v>7</v>
      </c>
      <c r="K48" s="55" t="s">
        <v>7</v>
      </c>
      <c r="L48" s="55" t="s">
        <v>7</v>
      </c>
      <c r="M48" s="55" t="s">
        <v>7</v>
      </c>
      <c r="N48" s="55" t="s">
        <v>7</v>
      </c>
      <c r="O48" s="55" t="s">
        <v>7</v>
      </c>
      <c r="P48" s="55" t="s">
        <v>7</v>
      </c>
      <c r="Q48" s="55" t="s">
        <v>7</v>
      </c>
      <c r="R48" s="55" t="s">
        <v>7</v>
      </c>
      <c r="S48" s="55" t="s">
        <v>7</v>
      </c>
      <c r="T48" s="55" t="s">
        <v>7</v>
      </c>
      <c r="U48" s="55" t="s">
        <v>7</v>
      </c>
    </row>
    <row r="49" spans="1:21" ht="12" customHeight="1" x14ac:dyDescent="0.2">
      <c r="A49" s="45">
        <v>1950</v>
      </c>
      <c r="B49" s="67">
        <v>151.23500000000001</v>
      </c>
      <c r="C49" s="53">
        <v>4.13</v>
      </c>
      <c r="D49" s="53">
        <v>3.69</v>
      </c>
      <c r="E49" s="54">
        <v>3.7720045889275085</v>
      </c>
      <c r="F49" s="55">
        <v>3.7720045889275085</v>
      </c>
      <c r="G49" s="55">
        <v>3.772004588927508</v>
      </c>
      <c r="H49" s="55" t="s">
        <v>7</v>
      </c>
      <c r="I49" s="55" t="s">
        <v>7</v>
      </c>
      <c r="J49" s="55" t="s">
        <v>7</v>
      </c>
      <c r="K49" s="55" t="s">
        <v>7</v>
      </c>
      <c r="L49" s="55" t="s">
        <v>7</v>
      </c>
      <c r="M49" s="55" t="s">
        <v>7</v>
      </c>
      <c r="N49" s="55" t="s">
        <v>7</v>
      </c>
      <c r="O49" s="55" t="s">
        <v>7</v>
      </c>
      <c r="P49" s="55" t="s">
        <v>7</v>
      </c>
      <c r="Q49" s="55" t="s">
        <v>7</v>
      </c>
      <c r="R49" s="55" t="s">
        <v>7</v>
      </c>
      <c r="S49" s="55" t="s">
        <v>7</v>
      </c>
      <c r="T49" s="55" t="s">
        <v>7</v>
      </c>
      <c r="U49" s="55" t="s">
        <v>7</v>
      </c>
    </row>
    <row r="50" spans="1:21" ht="12" customHeight="1" x14ac:dyDescent="0.2">
      <c r="A50" s="47">
        <v>1951</v>
      </c>
      <c r="B50" s="68">
        <v>153.31</v>
      </c>
      <c r="C50" s="56">
        <v>4.09</v>
      </c>
      <c r="D50" s="56">
        <v>3.67</v>
      </c>
      <c r="E50" s="60">
        <v>3.7464010695187167</v>
      </c>
      <c r="F50" s="59">
        <v>3.7464010695187167</v>
      </c>
      <c r="G50" s="59">
        <v>3.7464010695187167</v>
      </c>
      <c r="H50" s="59" t="s">
        <v>7</v>
      </c>
      <c r="I50" s="59" t="s">
        <v>7</v>
      </c>
      <c r="J50" s="59" t="s">
        <v>7</v>
      </c>
      <c r="K50" s="59" t="s">
        <v>7</v>
      </c>
      <c r="L50" s="59" t="s">
        <v>7</v>
      </c>
      <c r="M50" s="59" t="s">
        <v>7</v>
      </c>
      <c r="N50" s="59" t="s">
        <v>7</v>
      </c>
      <c r="O50" s="59" t="s">
        <v>7</v>
      </c>
      <c r="P50" s="59" t="s">
        <v>7</v>
      </c>
      <c r="Q50" s="59" t="s">
        <v>7</v>
      </c>
      <c r="R50" s="59" t="s">
        <v>7</v>
      </c>
      <c r="S50" s="59" t="s">
        <v>7</v>
      </c>
      <c r="T50" s="59" t="s">
        <v>7</v>
      </c>
      <c r="U50" s="59" t="s">
        <v>7</v>
      </c>
    </row>
    <row r="51" spans="1:21" ht="12" customHeight="1" x14ac:dyDescent="0.2">
      <c r="A51" s="47">
        <v>1952</v>
      </c>
      <c r="B51" s="68">
        <v>155.68700000000001</v>
      </c>
      <c r="C51" s="56">
        <v>4.07</v>
      </c>
      <c r="D51" s="56">
        <v>3.66</v>
      </c>
      <c r="E51" s="60">
        <v>3.7319231784582891</v>
      </c>
      <c r="F51" s="59">
        <v>3.7319231784582891</v>
      </c>
      <c r="G51" s="59">
        <v>3.7319231784582887</v>
      </c>
      <c r="H51" s="59" t="s">
        <v>7</v>
      </c>
      <c r="I51" s="59" t="s">
        <v>7</v>
      </c>
      <c r="J51" s="59" t="s">
        <v>7</v>
      </c>
      <c r="K51" s="59" t="s">
        <v>7</v>
      </c>
      <c r="L51" s="59" t="s">
        <v>7</v>
      </c>
      <c r="M51" s="59" t="s">
        <v>7</v>
      </c>
      <c r="N51" s="59" t="s">
        <v>7</v>
      </c>
      <c r="O51" s="59" t="s">
        <v>7</v>
      </c>
      <c r="P51" s="59" t="s">
        <v>7</v>
      </c>
      <c r="Q51" s="59" t="s">
        <v>7</v>
      </c>
      <c r="R51" s="59" t="s">
        <v>7</v>
      </c>
      <c r="S51" s="59" t="s">
        <v>7</v>
      </c>
      <c r="T51" s="59" t="s">
        <v>7</v>
      </c>
      <c r="U51" s="59" t="s">
        <v>7</v>
      </c>
    </row>
    <row r="52" spans="1:21" ht="12" customHeight="1" x14ac:dyDescent="0.2">
      <c r="A52" s="47">
        <v>1953</v>
      </c>
      <c r="B52" s="68">
        <v>158.24199999999999</v>
      </c>
      <c r="C52" s="56">
        <v>4.04</v>
      </c>
      <c r="D52" s="56">
        <v>3.65</v>
      </c>
      <c r="E52" s="60">
        <v>3.7139344262295086</v>
      </c>
      <c r="F52" s="59">
        <v>3.7139344262295086</v>
      </c>
      <c r="G52" s="59">
        <v>3.7139344262295082</v>
      </c>
      <c r="H52" s="59" t="s">
        <v>7</v>
      </c>
      <c r="I52" s="59" t="s">
        <v>7</v>
      </c>
      <c r="J52" s="59" t="s">
        <v>7</v>
      </c>
      <c r="K52" s="59" t="s">
        <v>7</v>
      </c>
      <c r="L52" s="59" t="s">
        <v>7</v>
      </c>
      <c r="M52" s="59" t="s">
        <v>7</v>
      </c>
      <c r="N52" s="59" t="s">
        <v>7</v>
      </c>
      <c r="O52" s="59" t="s">
        <v>7</v>
      </c>
      <c r="P52" s="59" t="s">
        <v>7</v>
      </c>
      <c r="Q52" s="59" t="s">
        <v>7</v>
      </c>
      <c r="R52" s="59" t="s">
        <v>7</v>
      </c>
      <c r="S52" s="59" t="s">
        <v>7</v>
      </c>
      <c r="T52" s="59" t="s">
        <v>7</v>
      </c>
      <c r="U52" s="59" t="s">
        <v>7</v>
      </c>
    </row>
    <row r="53" spans="1:21" ht="12" customHeight="1" x14ac:dyDescent="0.2">
      <c r="A53" s="47">
        <v>1954</v>
      </c>
      <c r="B53" s="68">
        <v>161.16399999999999</v>
      </c>
      <c r="C53" s="56">
        <v>4.0199999999999996</v>
      </c>
      <c r="D53" s="56">
        <v>3.69</v>
      </c>
      <c r="E53" s="60">
        <v>3.7406584659913178</v>
      </c>
      <c r="F53" s="59">
        <v>3.5</v>
      </c>
      <c r="G53" s="59">
        <v>3.7375180159709154</v>
      </c>
      <c r="H53" s="59" t="s">
        <v>7</v>
      </c>
      <c r="I53" s="59" t="s">
        <v>7</v>
      </c>
      <c r="J53" s="59" t="s">
        <v>7</v>
      </c>
      <c r="K53" s="59">
        <v>1.62</v>
      </c>
      <c r="L53" s="59" t="s">
        <v>7</v>
      </c>
      <c r="M53" s="59">
        <v>0.95</v>
      </c>
      <c r="N53" s="59" t="s">
        <v>7</v>
      </c>
      <c r="O53" s="59" t="s">
        <v>7</v>
      </c>
      <c r="P53" s="59" t="s">
        <v>7</v>
      </c>
      <c r="Q53" s="59">
        <v>8.1999999999999993</v>
      </c>
      <c r="R53" s="59" t="s">
        <v>7</v>
      </c>
      <c r="S53" s="59">
        <v>8.1999999999999993</v>
      </c>
      <c r="T53" s="59" t="s">
        <v>7</v>
      </c>
      <c r="U53" s="59" t="s">
        <v>7</v>
      </c>
    </row>
    <row r="54" spans="1:21" ht="12" customHeight="1" x14ac:dyDescent="0.2">
      <c r="A54" s="47">
        <v>1955</v>
      </c>
      <c r="B54" s="68">
        <v>164.30799999999999</v>
      </c>
      <c r="C54" s="56">
        <v>3.99</v>
      </c>
      <c r="D54" s="56">
        <v>3.64</v>
      </c>
      <c r="E54" s="60">
        <v>3.6903046164407067</v>
      </c>
      <c r="F54" s="59">
        <v>3.5</v>
      </c>
      <c r="G54" s="59">
        <v>3.6877074120310613</v>
      </c>
      <c r="H54" s="59" t="s">
        <v>7</v>
      </c>
      <c r="I54" s="59" t="s">
        <v>7</v>
      </c>
      <c r="J54" s="59" t="s">
        <v>7</v>
      </c>
      <c r="K54" s="59">
        <v>1.62</v>
      </c>
      <c r="L54" s="59" t="s">
        <v>7</v>
      </c>
      <c r="M54" s="59">
        <v>0.95</v>
      </c>
      <c r="N54" s="59" t="s">
        <v>7</v>
      </c>
      <c r="O54" s="59" t="s">
        <v>7</v>
      </c>
      <c r="P54" s="59" t="s">
        <v>7</v>
      </c>
      <c r="Q54" s="59">
        <v>8.1999999999999993</v>
      </c>
      <c r="R54" s="59" t="s">
        <v>7</v>
      </c>
      <c r="S54" s="59">
        <v>8.1999999999999993</v>
      </c>
      <c r="T54" s="59" t="s">
        <v>7</v>
      </c>
      <c r="U54" s="59" t="s">
        <v>7</v>
      </c>
    </row>
    <row r="55" spans="1:21" ht="12" customHeight="1" x14ac:dyDescent="0.2">
      <c r="A55" s="45">
        <v>1956</v>
      </c>
      <c r="B55" s="67">
        <v>167.30600000000001</v>
      </c>
      <c r="C55" s="53">
        <v>3.97</v>
      </c>
      <c r="D55" s="53">
        <v>3.62</v>
      </c>
      <c r="E55" s="54">
        <v>3.6667283833994584</v>
      </c>
      <c r="F55" s="55">
        <v>3.5</v>
      </c>
      <c r="G55" s="55">
        <v>3.6644738041002278</v>
      </c>
      <c r="H55" s="55" t="s">
        <v>7</v>
      </c>
      <c r="I55" s="55" t="s">
        <v>7</v>
      </c>
      <c r="J55" s="55" t="s">
        <v>7</v>
      </c>
      <c r="K55" s="55">
        <v>1.62</v>
      </c>
      <c r="L55" s="55" t="s">
        <v>7</v>
      </c>
      <c r="M55" s="55">
        <v>0.95</v>
      </c>
      <c r="N55" s="55" t="s">
        <v>7</v>
      </c>
      <c r="O55" s="55" t="s">
        <v>7</v>
      </c>
      <c r="P55" s="55" t="s">
        <v>7</v>
      </c>
      <c r="Q55" s="55">
        <v>8.1999999999999993</v>
      </c>
      <c r="R55" s="55" t="s">
        <v>7</v>
      </c>
      <c r="S55" s="55">
        <v>8.1999999999999993</v>
      </c>
      <c r="T55" s="55" t="s">
        <v>7</v>
      </c>
      <c r="U55" s="55" t="s">
        <v>7</v>
      </c>
    </row>
    <row r="56" spans="1:21" ht="12" customHeight="1" x14ac:dyDescent="0.2">
      <c r="A56" s="45">
        <v>1957</v>
      </c>
      <c r="B56" s="67">
        <v>170.37100000000001</v>
      </c>
      <c r="C56" s="53">
        <v>3.95</v>
      </c>
      <c r="D56" s="53">
        <v>3.6</v>
      </c>
      <c r="E56" s="54">
        <v>3.6424871490707793</v>
      </c>
      <c r="F56" s="55">
        <v>3.44</v>
      </c>
      <c r="G56" s="55">
        <v>3.6399323949450331</v>
      </c>
      <c r="H56" s="55" t="s">
        <v>7</v>
      </c>
      <c r="I56" s="55" t="s">
        <v>7</v>
      </c>
      <c r="J56" s="55" t="s">
        <v>7</v>
      </c>
      <c r="K56" s="55">
        <v>1.62</v>
      </c>
      <c r="L56" s="55" t="s">
        <v>7</v>
      </c>
      <c r="M56" s="55">
        <v>0.95</v>
      </c>
      <c r="N56" s="55" t="s">
        <v>7</v>
      </c>
      <c r="O56" s="55" t="s">
        <v>7</v>
      </c>
      <c r="P56" s="55" t="s">
        <v>7</v>
      </c>
      <c r="Q56" s="55">
        <v>8.1999999999999993</v>
      </c>
      <c r="R56" s="55" t="s">
        <v>7</v>
      </c>
      <c r="S56" s="55">
        <v>8.1999999999999993</v>
      </c>
      <c r="T56" s="55" t="s">
        <v>7</v>
      </c>
      <c r="U56" s="55" t="s">
        <v>7</v>
      </c>
    </row>
    <row r="57" spans="1:21" ht="12" customHeight="1" x14ac:dyDescent="0.2">
      <c r="A57" s="45">
        <v>1958</v>
      </c>
      <c r="B57" s="67">
        <v>173.32</v>
      </c>
      <c r="C57" s="53">
        <v>3.91</v>
      </c>
      <c r="D57" s="53">
        <v>3.55</v>
      </c>
      <c r="E57" s="54">
        <v>3.5905167720591309</v>
      </c>
      <c r="F57" s="55">
        <v>3.49</v>
      </c>
      <c r="G57" s="55">
        <v>3.5891506939854589</v>
      </c>
      <c r="H57" s="55" t="s">
        <v>7</v>
      </c>
      <c r="I57" s="55" t="s">
        <v>7</v>
      </c>
      <c r="J57" s="55" t="s">
        <v>7</v>
      </c>
      <c r="K57" s="55">
        <v>1.68</v>
      </c>
      <c r="L57" s="55" t="s">
        <v>7</v>
      </c>
      <c r="M57" s="55">
        <v>0.92</v>
      </c>
      <c r="N57" s="55" t="s">
        <v>7</v>
      </c>
      <c r="O57" s="55" t="s">
        <v>7</v>
      </c>
      <c r="P57" s="55" t="s">
        <v>7</v>
      </c>
      <c r="Q57" s="55">
        <v>7.2</v>
      </c>
      <c r="R57" s="55" t="s">
        <v>7</v>
      </c>
      <c r="S57" s="55">
        <v>7.2</v>
      </c>
      <c r="T57" s="55" t="s">
        <v>7</v>
      </c>
      <c r="U57" s="55" t="s">
        <v>7</v>
      </c>
    </row>
    <row r="58" spans="1:21" ht="12" customHeight="1" x14ac:dyDescent="0.2">
      <c r="A58" s="45">
        <v>1959</v>
      </c>
      <c r="B58" s="67">
        <v>176.28899999999999</v>
      </c>
      <c r="C58" s="53">
        <v>3.88</v>
      </c>
      <c r="D58" s="53">
        <v>3.57</v>
      </c>
      <c r="E58" s="54">
        <v>3.6019553944095444</v>
      </c>
      <c r="F58" s="55">
        <v>3.5</v>
      </c>
      <c r="G58" s="55">
        <v>3.6003977249138535</v>
      </c>
      <c r="H58" s="55" t="s">
        <v>7</v>
      </c>
      <c r="I58" s="55" t="s">
        <v>7</v>
      </c>
      <c r="J58" s="55" t="s">
        <v>7</v>
      </c>
      <c r="K58" s="55">
        <v>1.68</v>
      </c>
      <c r="L58" s="55" t="s">
        <v>7</v>
      </c>
      <c r="M58" s="55">
        <v>0.96</v>
      </c>
      <c r="N58" s="55" t="s">
        <v>7</v>
      </c>
      <c r="O58" s="55" t="s">
        <v>7</v>
      </c>
      <c r="P58" s="55" t="s">
        <v>7</v>
      </c>
      <c r="Q58" s="55">
        <v>7.29</v>
      </c>
      <c r="R58" s="55" t="s">
        <v>7</v>
      </c>
      <c r="S58" s="55">
        <v>7.2899999999999991</v>
      </c>
      <c r="T58" s="55" t="s">
        <v>7</v>
      </c>
      <c r="U58" s="55" t="s">
        <v>7</v>
      </c>
    </row>
    <row r="59" spans="1:21" ht="12" customHeight="1" x14ac:dyDescent="0.2">
      <c r="A59" s="45">
        <v>1960</v>
      </c>
      <c r="B59" s="67">
        <v>179.97900000000001</v>
      </c>
      <c r="C59" s="53">
        <v>3.86</v>
      </c>
      <c r="D59" s="53">
        <v>3.6</v>
      </c>
      <c r="E59" s="54">
        <v>3.6246519167210489</v>
      </c>
      <c r="F59" s="55">
        <v>3.55</v>
      </c>
      <c r="G59" s="55">
        <v>3.6234718020967138</v>
      </c>
      <c r="H59" s="55" t="s">
        <v>7</v>
      </c>
      <c r="I59" s="55" t="s">
        <v>7</v>
      </c>
      <c r="J59" s="55" t="s">
        <v>7</v>
      </c>
      <c r="K59" s="55">
        <v>1.7</v>
      </c>
      <c r="L59" s="55" t="s">
        <v>7</v>
      </c>
      <c r="M59" s="55">
        <v>1</v>
      </c>
      <c r="N59" s="55" t="s">
        <v>7</v>
      </c>
      <c r="O59" s="55" t="s">
        <v>7</v>
      </c>
      <c r="P59" s="55" t="s">
        <v>7</v>
      </c>
      <c r="Q59" s="55">
        <v>7.3</v>
      </c>
      <c r="R59" s="55" t="s">
        <v>7</v>
      </c>
      <c r="S59" s="55">
        <v>7.3</v>
      </c>
      <c r="T59" s="55" t="s">
        <v>7</v>
      </c>
      <c r="U59" s="55" t="s">
        <v>7</v>
      </c>
    </row>
    <row r="60" spans="1:21" ht="12" customHeight="1" x14ac:dyDescent="0.2">
      <c r="A60" s="47">
        <v>1961</v>
      </c>
      <c r="B60" s="68">
        <v>182.99199999999999</v>
      </c>
      <c r="C60" s="56">
        <v>3.84</v>
      </c>
      <c r="D60" s="56">
        <v>3.59</v>
      </c>
      <c r="E60" s="60">
        <v>3.6122822020309999</v>
      </c>
      <c r="F60" s="59">
        <v>3.56</v>
      </c>
      <c r="G60" s="59">
        <v>3.6113890056316724</v>
      </c>
      <c r="H60" s="59" t="s">
        <v>7</v>
      </c>
      <c r="I60" s="59" t="s">
        <v>7</v>
      </c>
      <c r="J60" s="59" t="s">
        <v>7</v>
      </c>
      <c r="K60" s="59">
        <v>1.66</v>
      </c>
      <c r="L60" s="59" t="s">
        <v>7</v>
      </c>
      <c r="M60" s="59">
        <v>1.01</v>
      </c>
      <c r="N60" s="59" t="s">
        <v>7</v>
      </c>
      <c r="O60" s="59" t="s">
        <v>7</v>
      </c>
      <c r="P60" s="59" t="s">
        <v>7</v>
      </c>
      <c r="Q60" s="59">
        <v>7.19</v>
      </c>
      <c r="R60" s="59" t="s">
        <v>7</v>
      </c>
      <c r="S60" s="59">
        <v>7.19</v>
      </c>
      <c r="T60" s="59" t="s">
        <v>7</v>
      </c>
      <c r="U60" s="59" t="s">
        <v>7</v>
      </c>
    </row>
    <row r="61" spans="1:21" ht="12" customHeight="1" x14ac:dyDescent="0.2">
      <c r="A61" s="47">
        <v>1962</v>
      </c>
      <c r="B61" s="68">
        <v>185.77099999999999</v>
      </c>
      <c r="C61" s="56">
        <v>3.81</v>
      </c>
      <c r="D61" s="56">
        <v>3.59</v>
      </c>
      <c r="E61" s="60">
        <v>3.6080893892869326</v>
      </c>
      <c r="F61" s="59">
        <v>3.55</v>
      </c>
      <c r="G61" s="59">
        <v>3.6069943720317177</v>
      </c>
      <c r="H61" s="59" t="s">
        <v>7</v>
      </c>
      <c r="I61" s="59" t="s">
        <v>7</v>
      </c>
      <c r="J61" s="59" t="s">
        <v>7</v>
      </c>
      <c r="K61" s="59">
        <v>1.72</v>
      </c>
      <c r="L61" s="59" t="s">
        <v>7</v>
      </c>
      <c r="M61" s="59">
        <v>1</v>
      </c>
      <c r="N61" s="59" t="s">
        <v>7</v>
      </c>
      <c r="O61" s="59" t="s">
        <v>7</v>
      </c>
      <c r="P61" s="59" t="s">
        <v>7</v>
      </c>
      <c r="Q61" s="59">
        <v>7.67</v>
      </c>
      <c r="R61" s="59" t="s">
        <v>7</v>
      </c>
      <c r="S61" s="59">
        <v>7.67</v>
      </c>
      <c r="T61" s="59" t="s">
        <v>7</v>
      </c>
      <c r="U61" s="59" t="s">
        <v>7</v>
      </c>
    </row>
    <row r="62" spans="1:21" ht="12" customHeight="1" x14ac:dyDescent="0.2">
      <c r="A62" s="47">
        <v>1963</v>
      </c>
      <c r="B62" s="68">
        <v>188.483</v>
      </c>
      <c r="C62" s="56">
        <v>3.79</v>
      </c>
      <c r="D62" s="56">
        <v>3.57</v>
      </c>
      <c r="E62" s="60">
        <v>3.5866753279675514</v>
      </c>
      <c r="F62" s="59">
        <v>3.55</v>
      </c>
      <c r="G62" s="59">
        <v>3.5859098994746201</v>
      </c>
      <c r="H62" s="59" t="s">
        <v>7</v>
      </c>
      <c r="I62" s="59" t="s">
        <v>7</v>
      </c>
      <c r="J62" s="59" t="s">
        <v>7</v>
      </c>
      <c r="K62" s="59">
        <v>1.71</v>
      </c>
      <c r="L62" s="59" t="s">
        <v>7</v>
      </c>
      <c r="M62" s="59">
        <v>1.02</v>
      </c>
      <c r="N62" s="59" t="s">
        <v>7</v>
      </c>
      <c r="O62" s="59" t="s">
        <v>7</v>
      </c>
      <c r="P62" s="59" t="s">
        <v>7</v>
      </c>
      <c r="Q62" s="59">
        <v>7.7</v>
      </c>
      <c r="R62" s="59" t="s">
        <v>7</v>
      </c>
      <c r="S62" s="59">
        <v>7.7</v>
      </c>
      <c r="T62" s="59" t="s">
        <v>7</v>
      </c>
      <c r="U62" s="59" t="s">
        <v>7</v>
      </c>
    </row>
    <row r="63" spans="1:21" ht="12" customHeight="1" x14ac:dyDescent="0.2">
      <c r="A63" s="47">
        <v>1964</v>
      </c>
      <c r="B63" s="68">
        <v>191.14099999999999</v>
      </c>
      <c r="C63" s="56">
        <v>3.77</v>
      </c>
      <c r="D63" s="56">
        <v>3.56</v>
      </c>
      <c r="E63" s="60">
        <v>3.5746825029456315</v>
      </c>
      <c r="F63" s="59">
        <v>3.56</v>
      </c>
      <c r="G63" s="59">
        <v>3.5743586419753082</v>
      </c>
      <c r="H63" s="59" t="s">
        <v>7</v>
      </c>
      <c r="I63" s="59" t="s">
        <v>7</v>
      </c>
      <c r="J63" s="59" t="s">
        <v>7</v>
      </c>
      <c r="K63" s="59">
        <v>1.68</v>
      </c>
      <c r="L63" s="59" t="s">
        <v>7</v>
      </c>
      <c r="M63" s="59">
        <v>1.05</v>
      </c>
      <c r="N63" s="59" t="s">
        <v>7</v>
      </c>
      <c r="O63" s="59" t="s">
        <v>7</v>
      </c>
      <c r="P63" s="59" t="s">
        <v>7</v>
      </c>
      <c r="Q63" s="59">
        <v>7</v>
      </c>
      <c r="R63" s="59" t="s">
        <v>7</v>
      </c>
      <c r="S63" s="59">
        <v>7</v>
      </c>
      <c r="T63" s="59" t="s">
        <v>7</v>
      </c>
      <c r="U63" s="59" t="s">
        <v>7</v>
      </c>
    </row>
    <row r="64" spans="1:21" ht="12" customHeight="1" x14ac:dyDescent="0.2">
      <c r="A64" s="47">
        <v>1965</v>
      </c>
      <c r="B64" s="68">
        <v>193.52600000000001</v>
      </c>
      <c r="C64" s="56">
        <v>3.76</v>
      </c>
      <c r="D64" s="56">
        <v>3.55</v>
      </c>
      <c r="E64" s="60">
        <v>3.5636276548812003</v>
      </c>
      <c r="F64" s="59">
        <v>3.55</v>
      </c>
      <c r="G64" s="59">
        <v>3.5633135621049186</v>
      </c>
      <c r="H64" s="59" t="s">
        <v>7</v>
      </c>
      <c r="I64" s="59" t="s">
        <v>7</v>
      </c>
      <c r="J64" s="59" t="s">
        <v>7</v>
      </c>
      <c r="K64" s="59">
        <v>1.68</v>
      </c>
      <c r="L64" s="59" t="s">
        <v>7</v>
      </c>
      <c r="M64" s="59">
        <v>1.06</v>
      </c>
      <c r="N64" s="59" t="s">
        <v>7</v>
      </c>
      <c r="O64" s="59" t="s">
        <v>7</v>
      </c>
      <c r="P64" s="59" t="s">
        <v>7</v>
      </c>
      <c r="Q64" s="59">
        <v>7.12</v>
      </c>
      <c r="R64" s="59" t="s">
        <v>7</v>
      </c>
      <c r="S64" s="59">
        <v>7.12</v>
      </c>
      <c r="T64" s="59" t="s">
        <v>7</v>
      </c>
      <c r="U64" s="59" t="s">
        <v>7</v>
      </c>
    </row>
    <row r="65" spans="1:237" ht="12" customHeight="1" x14ac:dyDescent="0.2">
      <c r="A65" s="45">
        <v>1966</v>
      </c>
      <c r="B65" s="67">
        <v>195.57599999999999</v>
      </c>
      <c r="C65" s="53">
        <v>3.74</v>
      </c>
      <c r="D65" s="53">
        <v>3.54</v>
      </c>
      <c r="E65" s="54">
        <v>3.5530995962596492</v>
      </c>
      <c r="F65" s="55">
        <v>3.54</v>
      </c>
      <c r="G65" s="55">
        <v>3.5527795918367349</v>
      </c>
      <c r="H65" s="55" t="s">
        <v>7</v>
      </c>
      <c r="I65" s="55" t="s">
        <v>7</v>
      </c>
      <c r="J65" s="55" t="s">
        <v>7</v>
      </c>
      <c r="K65" s="55">
        <v>1.69</v>
      </c>
      <c r="L65" s="55" t="s">
        <v>7</v>
      </c>
      <c r="M65" s="55">
        <v>1.06</v>
      </c>
      <c r="N65" s="55" t="s">
        <v>7</v>
      </c>
      <c r="O65" s="55" t="s">
        <v>7</v>
      </c>
      <c r="P65" s="55" t="s">
        <v>7</v>
      </c>
      <c r="Q65" s="55">
        <v>7.28</v>
      </c>
      <c r="R65" s="55" t="s">
        <v>7</v>
      </c>
      <c r="S65" s="55">
        <v>7.28</v>
      </c>
      <c r="T65" s="55" t="s">
        <v>7</v>
      </c>
      <c r="U65" s="55" t="s">
        <v>7</v>
      </c>
    </row>
    <row r="66" spans="1:237" ht="12" customHeight="1" x14ac:dyDescent="0.2">
      <c r="A66" s="45">
        <v>1967</v>
      </c>
      <c r="B66" s="67">
        <v>197.45699999999999</v>
      </c>
      <c r="C66" s="53">
        <v>3.72</v>
      </c>
      <c r="D66" s="53">
        <v>3.51</v>
      </c>
      <c r="E66" s="54">
        <v>3.5234072423398319</v>
      </c>
      <c r="F66" s="55">
        <v>3.52</v>
      </c>
      <c r="G66" s="55">
        <v>3.5233178543529204</v>
      </c>
      <c r="H66" s="55" t="s">
        <v>7</v>
      </c>
      <c r="I66" s="55" t="s">
        <v>7</v>
      </c>
      <c r="J66" s="55" t="s">
        <v>7</v>
      </c>
      <c r="K66" s="55">
        <v>1.42</v>
      </c>
      <c r="L66" s="55" t="s">
        <v>7</v>
      </c>
      <c r="M66" s="55">
        <v>1.06</v>
      </c>
      <c r="N66" s="55" t="s">
        <v>7</v>
      </c>
      <c r="O66" s="55" t="s">
        <v>7</v>
      </c>
      <c r="P66" s="55" t="s">
        <v>7</v>
      </c>
      <c r="Q66" s="55">
        <v>7.06</v>
      </c>
      <c r="R66" s="55" t="s">
        <v>7</v>
      </c>
      <c r="S66" s="55">
        <v>7.06</v>
      </c>
      <c r="T66" s="55" t="s">
        <v>7</v>
      </c>
      <c r="U66" s="55" t="s">
        <v>7</v>
      </c>
    </row>
    <row r="67" spans="1:237" ht="12" customHeight="1" x14ac:dyDescent="0.2">
      <c r="A67" s="45">
        <v>1968</v>
      </c>
      <c r="B67" s="67">
        <v>199.399</v>
      </c>
      <c r="C67" s="53">
        <v>3.7</v>
      </c>
      <c r="D67" s="53">
        <v>3.49</v>
      </c>
      <c r="E67" s="54">
        <v>3.5024390906620786</v>
      </c>
      <c r="F67" s="55">
        <v>3.5</v>
      </c>
      <c r="G67" s="55">
        <v>3.5023767706632549</v>
      </c>
      <c r="H67" s="55" t="s">
        <v>7</v>
      </c>
      <c r="I67" s="55" t="s">
        <v>7</v>
      </c>
      <c r="J67" s="55" t="s">
        <v>7</v>
      </c>
      <c r="K67" s="55">
        <v>1.35</v>
      </c>
      <c r="L67" s="55" t="s">
        <v>7</v>
      </c>
      <c r="M67" s="55">
        <v>1.03</v>
      </c>
      <c r="N67" s="55" t="s">
        <v>7</v>
      </c>
      <c r="O67" s="55" t="s">
        <v>7</v>
      </c>
      <c r="P67" s="55" t="s">
        <v>7</v>
      </c>
      <c r="Q67" s="55">
        <v>6.9</v>
      </c>
      <c r="R67" s="55" t="s">
        <v>7</v>
      </c>
      <c r="S67" s="55">
        <v>6.9</v>
      </c>
      <c r="T67" s="55" t="s">
        <v>7</v>
      </c>
      <c r="U67" s="55" t="s">
        <v>7</v>
      </c>
    </row>
    <row r="68" spans="1:237" ht="12" customHeight="1" x14ac:dyDescent="0.2">
      <c r="A68" s="45">
        <v>1969</v>
      </c>
      <c r="B68" s="67">
        <v>201.38499999999999</v>
      </c>
      <c r="C68" s="53">
        <v>3.68</v>
      </c>
      <c r="D68" s="53">
        <v>3.48</v>
      </c>
      <c r="E68" s="54">
        <v>3.4910933703575142</v>
      </c>
      <c r="F68" s="55">
        <v>3.41</v>
      </c>
      <c r="G68" s="55">
        <v>3.489050121808174</v>
      </c>
      <c r="H68" s="55" t="s">
        <v>7</v>
      </c>
      <c r="I68" s="55" t="s">
        <v>7</v>
      </c>
      <c r="J68" s="55" t="s">
        <v>7</v>
      </c>
      <c r="K68" s="55">
        <v>1.66</v>
      </c>
      <c r="L68" s="55" t="s">
        <v>7</v>
      </c>
      <c r="M68" s="55">
        <v>1.02</v>
      </c>
      <c r="N68" s="55" t="s">
        <v>7</v>
      </c>
      <c r="O68" s="55" t="s">
        <v>7</v>
      </c>
      <c r="P68" s="55" t="s">
        <v>7</v>
      </c>
      <c r="Q68" s="55">
        <v>6.77</v>
      </c>
      <c r="R68" s="55" t="s">
        <v>7</v>
      </c>
      <c r="S68" s="55">
        <v>6.77</v>
      </c>
      <c r="T68" s="55" t="s">
        <v>7</v>
      </c>
      <c r="U68" s="55" t="s">
        <v>7</v>
      </c>
    </row>
    <row r="69" spans="1:237" ht="12" customHeight="1" x14ac:dyDescent="0.2">
      <c r="A69" s="45">
        <v>1970</v>
      </c>
      <c r="B69" s="67">
        <v>203.98399999999998</v>
      </c>
      <c r="C69" s="53">
        <v>3.67</v>
      </c>
      <c r="D69" s="53">
        <v>3.45</v>
      </c>
      <c r="E69" s="54">
        <v>3.4610911637089927</v>
      </c>
      <c r="F69" s="55">
        <v>3.45</v>
      </c>
      <c r="G69" s="55">
        <v>3.4608073283672236</v>
      </c>
      <c r="H69" s="55">
        <v>2.04</v>
      </c>
      <c r="I69" s="55">
        <v>0.99</v>
      </c>
      <c r="J69" s="55">
        <v>1.9759503452811575</v>
      </c>
      <c r="K69" s="55">
        <v>1.48</v>
      </c>
      <c r="L69" s="55">
        <v>1.9306753324368744</v>
      </c>
      <c r="M69" s="55">
        <v>1.04</v>
      </c>
      <c r="N69" s="55">
        <v>0.52</v>
      </c>
      <c r="O69" s="55" t="s">
        <v>7</v>
      </c>
      <c r="P69" s="55">
        <v>1.5041281522912375</v>
      </c>
      <c r="Q69" s="55">
        <v>6.6</v>
      </c>
      <c r="R69" s="55" t="s">
        <v>7</v>
      </c>
      <c r="S69" s="55">
        <v>6.6</v>
      </c>
      <c r="T69" s="55">
        <v>3.077774787240092</v>
      </c>
      <c r="U69" s="55">
        <v>3.1014400873441907</v>
      </c>
      <c r="V69" s="22"/>
      <c r="W69" s="22"/>
      <c r="X69" s="22"/>
      <c r="Y69" s="22"/>
      <c r="Z69" s="22"/>
      <c r="AA69" s="22"/>
      <c r="AB69" s="22"/>
      <c r="AC69" s="22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8">
        <v>206.827</v>
      </c>
      <c r="C70" s="56">
        <v>3.66</v>
      </c>
      <c r="D70" s="56">
        <v>3.45</v>
      </c>
      <c r="E70" s="60">
        <v>3.4603007483954671</v>
      </c>
      <c r="F70" s="59">
        <v>3.45</v>
      </c>
      <c r="G70" s="59">
        <v>3.4600024749133773</v>
      </c>
      <c r="H70" s="59">
        <v>2.0299999999999998</v>
      </c>
      <c r="I70" s="59">
        <v>0.98</v>
      </c>
      <c r="J70" s="59">
        <v>1.9371418399316431</v>
      </c>
      <c r="K70" s="59">
        <v>1.49</v>
      </c>
      <c r="L70" s="59">
        <v>1.9053214285714282</v>
      </c>
      <c r="M70" s="59">
        <v>1.02</v>
      </c>
      <c r="N70" s="59">
        <v>0.48</v>
      </c>
      <c r="O70" s="59" t="s">
        <v>7</v>
      </c>
      <c r="P70" s="59">
        <v>1.4918109187749666</v>
      </c>
      <c r="Q70" s="59">
        <v>6.6</v>
      </c>
      <c r="R70" s="59" t="s">
        <v>7</v>
      </c>
      <c r="S70" s="59">
        <v>6.6</v>
      </c>
      <c r="T70" s="59">
        <v>3.0433163151226048</v>
      </c>
      <c r="U70" s="59">
        <v>3.0667190104866893</v>
      </c>
      <c r="V70" s="22"/>
      <c r="W70" s="22"/>
      <c r="X70" s="22"/>
      <c r="Y70" s="22"/>
      <c r="Z70" s="22"/>
      <c r="AA70" s="22"/>
      <c r="AB70" s="22"/>
      <c r="AC70" s="22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8">
        <v>209.28399999999999</v>
      </c>
      <c r="C71" s="56">
        <v>3.67</v>
      </c>
      <c r="D71" s="56">
        <v>3.44</v>
      </c>
      <c r="E71" s="60">
        <v>3.4504956726986626</v>
      </c>
      <c r="F71" s="59">
        <v>3.46</v>
      </c>
      <c r="G71" s="59">
        <v>3.4508204573191792</v>
      </c>
      <c r="H71" s="59">
        <v>2.0099999999999998</v>
      </c>
      <c r="I71" s="59">
        <v>0.98</v>
      </c>
      <c r="J71" s="59">
        <v>1.887885951017424</v>
      </c>
      <c r="K71" s="59">
        <v>1.47</v>
      </c>
      <c r="L71" s="59">
        <v>1.8624016018306635</v>
      </c>
      <c r="M71" s="59">
        <v>1.02</v>
      </c>
      <c r="N71" s="59">
        <v>0.46</v>
      </c>
      <c r="O71" s="59" t="s">
        <v>7</v>
      </c>
      <c r="P71" s="59">
        <v>1.4937089013632718</v>
      </c>
      <c r="Q71" s="59">
        <v>6.8</v>
      </c>
      <c r="R71" s="59" t="s">
        <v>7</v>
      </c>
      <c r="S71" s="59">
        <v>6.8</v>
      </c>
      <c r="T71" s="59">
        <v>2.9982130310986204</v>
      </c>
      <c r="U71" s="59">
        <v>3.0211737499999995</v>
      </c>
      <c r="V71" s="22"/>
      <c r="W71" s="22"/>
      <c r="X71" s="22"/>
      <c r="Y71" s="22"/>
      <c r="Z71" s="22"/>
      <c r="AA71" s="22"/>
      <c r="AB71" s="22"/>
      <c r="AC71" s="22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8">
        <v>211.357</v>
      </c>
      <c r="C72" s="56">
        <v>3.66</v>
      </c>
      <c r="D72" s="56">
        <v>3.42</v>
      </c>
      <c r="E72" s="60">
        <v>3.4305330649370021</v>
      </c>
      <c r="F72" s="59">
        <v>3.44</v>
      </c>
      <c r="G72" s="59">
        <v>3.4308839858332543</v>
      </c>
      <c r="H72" s="59">
        <v>2</v>
      </c>
      <c r="I72" s="59">
        <v>0.98</v>
      </c>
      <c r="J72" s="59">
        <v>1.9061824175824174</v>
      </c>
      <c r="K72" s="59">
        <v>1.45</v>
      </c>
      <c r="L72" s="59">
        <v>1.8792482680177851</v>
      </c>
      <c r="M72" s="59">
        <v>1</v>
      </c>
      <c r="N72" s="59">
        <v>0.47</v>
      </c>
      <c r="O72" s="59" t="s">
        <v>7</v>
      </c>
      <c r="P72" s="59">
        <v>1.5092685069927512</v>
      </c>
      <c r="Q72" s="59">
        <v>6.6</v>
      </c>
      <c r="R72" s="59" t="s">
        <v>7</v>
      </c>
      <c r="S72" s="59">
        <v>6.6</v>
      </c>
      <c r="T72" s="59">
        <v>2.9399040160717282</v>
      </c>
      <c r="U72" s="59">
        <v>2.9628070238631254</v>
      </c>
      <c r="V72" s="22"/>
      <c r="W72" s="22"/>
      <c r="X72" s="22"/>
      <c r="Y72" s="22"/>
      <c r="Z72" s="22"/>
      <c r="AA72" s="22"/>
      <c r="AB72" s="22"/>
      <c r="AC72" s="22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8">
        <v>213.34199999999998</v>
      </c>
      <c r="C73" s="56">
        <v>3.67</v>
      </c>
      <c r="D73" s="56">
        <v>3.4</v>
      </c>
      <c r="E73" s="60">
        <v>3.4115502382378211</v>
      </c>
      <c r="F73" s="59">
        <v>3.4</v>
      </c>
      <c r="G73" s="59">
        <v>3.411132833086556</v>
      </c>
      <c r="H73" s="59">
        <v>1.98</v>
      </c>
      <c r="I73" s="59">
        <v>0.98</v>
      </c>
      <c r="J73" s="59">
        <v>1.8136576871863155</v>
      </c>
      <c r="K73" s="59">
        <v>1.37</v>
      </c>
      <c r="L73" s="59">
        <v>1.7895495931809373</v>
      </c>
      <c r="M73" s="59">
        <v>0.99</v>
      </c>
      <c r="N73" s="59">
        <v>0.49</v>
      </c>
      <c r="O73" s="59" t="s">
        <v>7</v>
      </c>
      <c r="P73" s="59">
        <v>1.464742484759302</v>
      </c>
      <c r="Q73" s="59">
        <v>7</v>
      </c>
      <c r="R73" s="59" t="s">
        <v>7</v>
      </c>
      <c r="S73" s="59">
        <v>7</v>
      </c>
      <c r="T73" s="59">
        <v>2.8800506126798084</v>
      </c>
      <c r="U73" s="59">
        <v>2.9039973062233622</v>
      </c>
      <c r="V73" s="22"/>
      <c r="W73" s="22"/>
      <c r="X73" s="22"/>
      <c r="Y73" s="22"/>
      <c r="Z73" s="22"/>
      <c r="AA73" s="22"/>
      <c r="AB73" s="22"/>
      <c r="AC73" s="22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8">
        <v>215.465</v>
      </c>
      <c r="C74" s="56">
        <v>3.67</v>
      </c>
      <c r="D74" s="56">
        <v>3.37</v>
      </c>
      <c r="E74" s="60">
        <v>3.3819019186370514</v>
      </c>
      <c r="F74" s="59">
        <v>3.34</v>
      </c>
      <c r="G74" s="59">
        <v>3.3804361187226304</v>
      </c>
      <c r="H74" s="59">
        <v>1.97</v>
      </c>
      <c r="I74" s="59">
        <v>0.98</v>
      </c>
      <c r="J74" s="59">
        <v>1.7332908964073945</v>
      </c>
      <c r="K74" s="59">
        <v>1.37</v>
      </c>
      <c r="L74" s="59">
        <v>1.7118577172396818</v>
      </c>
      <c r="M74" s="59">
        <v>1.03</v>
      </c>
      <c r="N74" s="59">
        <v>0.28000000000000003</v>
      </c>
      <c r="O74" s="59" t="s">
        <v>7</v>
      </c>
      <c r="P74" s="59">
        <v>1.4413917591529533</v>
      </c>
      <c r="Q74" s="59">
        <v>7.2</v>
      </c>
      <c r="R74" s="59" t="s">
        <v>7</v>
      </c>
      <c r="S74" s="59">
        <v>7.2</v>
      </c>
      <c r="T74" s="59">
        <v>2.8074836797478802</v>
      </c>
      <c r="U74" s="59">
        <v>2.8310127182818459</v>
      </c>
      <c r="V74" s="22"/>
      <c r="W74" s="22"/>
      <c r="X74" s="22"/>
      <c r="Y74" s="22"/>
      <c r="Z74" s="22"/>
      <c r="AA74" s="22"/>
      <c r="AB74" s="22"/>
      <c r="AC74" s="22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7">
        <v>217.56299999999999</v>
      </c>
      <c r="C75" s="53">
        <v>3.66</v>
      </c>
      <c r="D75" s="53">
        <v>3.35</v>
      </c>
      <c r="E75" s="54">
        <v>3.3617795430349688</v>
      </c>
      <c r="F75" s="55">
        <v>3.35</v>
      </c>
      <c r="G75" s="55">
        <v>3.3613236065917915</v>
      </c>
      <c r="H75" s="55">
        <v>1.96</v>
      </c>
      <c r="I75" s="55">
        <v>0.98</v>
      </c>
      <c r="J75" s="55">
        <v>1.7333488858498913</v>
      </c>
      <c r="K75" s="55">
        <v>1.38</v>
      </c>
      <c r="L75" s="55">
        <v>1.7103858593456187</v>
      </c>
      <c r="M75" s="55">
        <v>1.06</v>
      </c>
      <c r="N75" s="55">
        <v>0.27</v>
      </c>
      <c r="O75" s="55" t="s">
        <v>7</v>
      </c>
      <c r="P75" s="55">
        <v>1.4550665083135392</v>
      </c>
      <c r="Q75" s="55">
        <v>7.35</v>
      </c>
      <c r="R75" s="55" t="s">
        <v>7</v>
      </c>
      <c r="S75" s="55">
        <v>7.35</v>
      </c>
      <c r="T75" s="55">
        <v>2.7616160542848087</v>
      </c>
      <c r="U75" s="55">
        <v>2.7843388752611973</v>
      </c>
      <c r="V75" s="22"/>
      <c r="W75" s="22"/>
      <c r="X75" s="22"/>
      <c r="Y75" s="22"/>
      <c r="Z75" s="22"/>
      <c r="AA75" s="22"/>
      <c r="AB75" s="22"/>
      <c r="AC75" s="22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7">
        <v>219.76</v>
      </c>
      <c r="C76" s="53">
        <v>3.65</v>
      </c>
      <c r="D76" s="53">
        <v>3.35</v>
      </c>
      <c r="E76" s="54">
        <v>3.360897817038988</v>
      </c>
      <c r="F76" s="55">
        <v>3.31</v>
      </c>
      <c r="G76" s="55">
        <v>3.3588959608323137</v>
      </c>
      <c r="H76" s="55">
        <v>1.95</v>
      </c>
      <c r="I76" s="55">
        <v>0.97</v>
      </c>
      <c r="J76" s="55">
        <v>1.730802919708029</v>
      </c>
      <c r="K76" s="55">
        <v>1.37</v>
      </c>
      <c r="L76" s="55">
        <v>1.7043553285477635</v>
      </c>
      <c r="M76" s="55">
        <v>1.05</v>
      </c>
      <c r="N76" s="55">
        <v>0.26</v>
      </c>
      <c r="O76" s="55" t="s">
        <v>7</v>
      </c>
      <c r="P76" s="55">
        <v>1.4592794832155476</v>
      </c>
      <c r="Q76" s="55">
        <v>7.38</v>
      </c>
      <c r="R76" s="55" t="s">
        <v>7</v>
      </c>
      <c r="S76" s="55">
        <v>7.38</v>
      </c>
      <c r="T76" s="55">
        <v>2.7181316122783485</v>
      </c>
      <c r="U76" s="55">
        <v>2.7398810281784942</v>
      </c>
      <c r="V76" s="22"/>
      <c r="W76" s="22"/>
      <c r="X76" s="22"/>
      <c r="Y76" s="22"/>
      <c r="Z76" s="22"/>
      <c r="AA76" s="22"/>
      <c r="AB76" s="22"/>
      <c r="AC76" s="22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7">
        <v>222.095</v>
      </c>
      <c r="C77" s="53">
        <v>3.67</v>
      </c>
      <c r="D77" s="53">
        <v>3.33</v>
      </c>
      <c r="E77" s="54">
        <v>3.3415431793738923</v>
      </c>
      <c r="F77" s="55">
        <v>3.29</v>
      </c>
      <c r="G77" s="55">
        <v>3.3395844751412116</v>
      </c>
      <c r="H77" s="55">
        <v>1.93</v>
      </c>
      <c r="I77" s="55">
        <v>0.93</v>
      </c>
      <c r="J77" s="55">
        <v>1.7031228070175439</v>
      </c>
      <c r="K77" s="55">
        <v>1.39</v>
      </c>
      <c r="L77" s="55">
        <v>1.6807408614061379</v>
      </c>
      <c r="M77" s="55">
        <v>1.06</v>
      </c>
      <c r="N77" s="55">
        <v>0.25</v>
      </c>
      <c r="O77" s="55" t="s">
        <v>7</v>
      </c>
      <c r="P77" s="55">
        <v>1.4556276161712498</v>
      </c>
      <c r="Q77" s="55">
        <v>7.42</v>
      </c>
      <c r="R77" s="55" t="s">
        <v>7</v>
      </c>
      <c r="S77" s="55">
        <v>7.42</v>
      </c>
      <c r="T77" s="55">
        <v>2.675700603050728</v>
      </c>
      <c r="U77" s="55">
        <v>2.6969204626432064</v>
      </c>
      <c r="V77" s="22"/>
      <c r="W77" s="22"/>
      <c r="X77" s="22"/>
      <c r="Y77" s="22"/>
      <c r="Z77" s="22"/>
      <c r="AA77" s="22"/>
      <c r="AB77" s="22"/>
      <c r="AC77" s="22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7">
        <v>224.56699999999998</v>
      </c>
      <c r="C78" s="53">
        <v>3.66</v>
      </c>
      <c r="D78" s="53">
        <v>3.33</v>
      </c>
      <c r="E78" s="54">
        <v>3.3402291237805422</v>
      </c>
      <c r="F78" s="55">
        <v>3.26</v>
      </c>
      <c r="G78" s="55">
        <v>3.3373759171342252</v>
      </c>
      <c r="H78" s="55">
        <v>1.94</v>
      </c>
      <c r="I78" s="55">
        <v>0.9</v>
      </c>
      <c r="J78" s="55">
        <v>1.713167586252742</v>
      </c>
      <c r="K78" s="55">
        <v>1.4</v>
      </c>
      <c r="L78" s="55">
        <v>1.6913047242146917</v>
      </c>
      <c r="M78" s="55">
        <v>1.06</v>
      </c>
      <c r="N78" s="55">
        <v>0.26</v>
      </c>
      <c r="O78" s="55" t="s">
        <v>7</v>
      </c>
      <c r="P78" s="55">
        <v>1.4721866599036264</v>
      </c>
      <c r="Q78" s="55">
        <v>7.17</v>
      </c>
      <c r="R78" s="55" t="s">
        <v>7</v>
      </c>
      <c r="S78" s="55">
        <v>7.17</v>
      </c>
      <c r="T78" s="55">
        <v>2.6508341896310141</v>
      </c>
      <c r="U78" s="55">
        <v>2.6700505828018475</v>
      </c>
      <c r="V78" s="22"/>
      <c r="W78" s="22"/>
      <c r="X78" s="22"/>
      <c r="Y78" s="22"/>
      <c r="Z78" s="22"/>
      <c r="AA78" s="22"/>
      <c r="AB78" s="22"/>
      <c r="AC78" s="22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7">
        <v>227.22499999999999</v>
      </c>
      <c r="C79" s="53">
        <v>3.65</v>
      </c>
      <c r="D79" s="53">
        <v>3.32</v>
      </c>
      <c r="E79" s="54">
        <v>3.3296654863958257</v>
      </c>
      <c r="F79" s="55">
        <v>3.21</v>
      </c>
      <c r="G79" s="55">
        <v>3.3257990442126775</v>
      </c>
      <c r="H79" s="55">
        <v>1.94</v>
      </c>
      <c r="I79" s="55">
        <v>0.91</v>
      </c>
      <c r="J79" s="55">
        <v>1.7146268375424047</v>
      </c>
      <c r="K79" s="55">
        <v>1.42</v>
      </c>
      <c r="L79" s="55">
        <v>1.6940210341805433</v>
      </c>
      <c r="M79" s="55">
        <v>1.04</v>
      </c>
      <c r="N79" s="55">
        <v>0.27</v>
      </c>
      <c r="O79" s="55" t="s">
        <v>7</v>
      </c>
      <c r="P79" s="55">
        <v>1.4831690685752974</v>
      </c>
      <c r="Q79" s="55">
        <v>7.08</v>
      </c>
      <c r="R79" s="55" t="s">
        <v>7</v>
      </c>
      <c r="S79" s="55">
        <v>7.08</v>
      </c>
      <c r="T79" s="55">
        <v>2.6092216719082502</v>
      </c>
      <c r="U79" s="55">
        <v>2.6273819480423359</v>
      </c>
      <c r="V79" s="22"/>
      <c r="W79" s="22"/>
      <c r="X79" s="22"/>
      <c r="Y79" s="22"/>
      <c r="Z79" s="22"/>
      <c r="AA79" s="22"/>
      <c r="AB79" s="22"/>
      <c r="AC79" s="22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8">
        <v>229.46600000000001</v>
      </c>
      <c r="C80" s="56">
        <v>3.64</v>
      </c>
      <c r="D80" s="56">
        <v>3.32</v>
      </c>
      <c r="E80" s="60">
        <v>3.3290630693987144</v>
      </c>
      <c r="F80" s="59">
        <v>3.29</v>
      </c>
      <c r="G80" s="59">
        <v>3.3280380377264516</v>
      </c>
      <c r="H80" s="59">
        <v>1.94</v>
      </c>
      <c r="I80" s="59">
        <v>0.92</v>
      </c>
      <c r="J80" s="59">
        <v>1.7212099387828594</v>
      </c>
      <c r="K80" s="59">
        <v>1.42</v>
      </c>
      <c r="L80" s="59">
        <v>1.6995966573816157</v>
      </c>
      <c r="M80" s="59">
        <v>1.03</v>
      </c>
      <c r="N80" s="59">
        <v>0.26</v>
      </c>
      <c r="O80" s="59" t="s">
        <v>7</v>
      </c>
      <c r="P80" s="59">
        <v>1.4974192646442053</v>
      </c>
      <c r="Q80" s="59">
        <v>7.28</v>
      </c>
      <c r="R80" s="59" t="s">
        <v>7</v>
      </c>
      <c r="S80" s="59">
        <v>7.28</v>
      </c>
      <c r="T80" s="59">
        <v>2.5862730354741563</v>
      </c>
      <c r="U80" s="59">
        <v>2.6036634069106825</v>
      </c>
      <c r="V80" s="22"/>
      <c r="W80" s="22"/>
      <c r="X80" s="22"/>
      <c r="Y80" s="22"/>
      <c r="Z80" s="22"/>
      <c r="AA80" s="22"/>
      <c r="AB80" s="22"/>
      <c r="AC80" s="22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8">
        <v>231.66399999999999</v>
      </c>
      <c r="C81" s="56">
        <v>3.65</v>
      </c>
      <c r="D81" s="56">
        <v>3.31</v>
      </c>
      <c r="E81" s="60">
        <v>3.3194491371029184</v>
      </c>
      <c r="F81" s="59">
        <v>3.29</v>
      </c>
      <c r="G81" s="59">
        <v>3.3187724521829187</v>
      </c>
      <c r="H81" s="59">
        <v>1.93</v>
      </c>
      <c r="I81" s="59">
        <v>0.92</v>
      </c>
      <c r="J81" s="59">
        <v>1.7203292639981218</v>
      </c>
      <c r="K81" s="59">
        <v>1.42</v>
      </c>
      <c r="L81" s="59">
        <v>1.6992975274275419</v>
      </c>
      <c r="M81" s="59">
        <v>1.01</v>
      </c>
      <c r="N81" s="59">
        <v>0.25</v>
      </c>
      <c r="O81" s="59" t="s">
        <v>7</v>
      </c>
      <c r="P81" s="59">
        <v>1.5057357274401473</v>
      </c>
      <c r="Q81" s="59">
        <v>7.37</v>
      </c>
      <c r="R81" s="59" t="s">
        <v>7</v>
      </c>
      <c r="S81" s="59">
        <v>7.37</v>
      </c>
      <c r="T81" s="59">
        <v>2.5625522319019347</v>
      </c>
      <c r="U81" s="59">
        <v>2.5798571780816721</v>
      </c>
      <c r="V81" s="22"/>
      <c r="W81" s="22"/>
      <c r="X81" s="22"/>
      <c r="Y81" s="22"/>
      <c r="Z81" s="22"/>
      <c r="AA81" s="22"/>
      <c r="AB81" s="22"/>
      <c r="AC81" s="22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8">
        <v>233.792</v>
      </c>
      <c r="C82" s="56">
        <v>3.66</v>
      </c>
      <c r="D82" s="56">
        <v>3.31</v>
      </c>
      <c r="E82" s="60">
        <v>3.3196348399690372</v>
      </c>
      <c r="F82" s="59">
        <v>3.3</v>
      </c>
      <c r="G82" s="59">
        <v>3.3191520583021465</v>
      </c>
      <c r="H82" s="59">
        <v>1.95</v>
      </c>
      <c r="I82" s="59">
        <v>0.92</v>
      </c>
      <c r="J82" s="59">
        <v>1.7482395963261139</v>
      </c>
      <c r="K82" s="59">
        <v>1.46</v>
      </c>
      <c r="L82" s="59">
        <v>1.7274084788554596</v>
      </c>
      <c r="M82" s="59">
        <v>0.99</v>
      </c>
      <c r="N82" s="59">
        <v>0.26</v>
      </c>
      <c r="O82" s="59" t="s">
        <v>7</v>
      </c>
      <c r="P82" s="59">
        <v>1.5330192957495998</v>
      </c>
      <c r="Q82" s="59">
        <v>7.37</v>
      </c>
      <c r="R82" s="59" t="s">
        <v>7</v>
      </c>
      <c r="S82" s="59">
        <v>7.37</v>
      </c>
      <c r="T82" s="59">
        <v>2.5531062833912586</v>
      </c>
      <c r="U82" s="59">
        <v>2.5706078160643968</v>
      </c>
      <c r="V82" s="22"/>
      <c r="W82" s="22"/>
      <c r="X82" s="22"/>
      <c r="Y82" s="22"/>
      <c r="Z82" s="22"/>
      <c r="AA82" s="22"/>
      <c r="AB82" s="22"/>
      <c r="AC82" s="22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8">
        <v>235.82499999999999</v>
      </c>
      <c r="C83" s="56">
        <v>3.66</v>
      </c>
      <c r="D83" s="56">
        <v>3.31</v>
      </c>
      <c r="E83" s="60">
        <v>3.3197007722007723</v>
      </c>
      <c r="F83" s="59">
        <v>3.31</v>
      </c>
      <c r="G83" s="59">
        <v>3.3194066521811805</v>
      </c>
      <c r="H83" s="59">
        <v>1.95</v>
      </c>
      <c r="I83" s="59">
        <v>0.93</v>
      </c>
      <c r="J83" s="59">
        <v>1.7637846153846155</v>
      </c>
      <c r="K83" s="59">
        <v>1.45</v>
      </c>
      <c r="L83" s="59">
        <v>1.7416052974816898</v>
      </c>
      <c r="M83" s="59">
        <v>0.95</v>
      </c>
      <c r="N83" s="59">
        <v>0.25</v>
      </c>
      <c r="O83" s="59" t="s">
        <v>7</v>
      </c>
      <c r="P83" s="59">
        <v>1.5357964527027028</v>
      </c>
      <c r="Q83" s="59">
        <v>7.24</v>
      </c>
      <c r="R83" s="59" t="s">
        <v>7</v>
      </c>
      <c r="S83" s="59">
        <v>7.24</v>
      </c>
      <c r="T83" s="59">
        <v>2.5245353391176146</v>
      </c>
      <c r="U83" s="59">
        <v>2.5414904613136655</v>
      </c>
      <c r="V83" s="22"/>
      <c r="W83" s="22"/>
      <c r="X83" s="22"/>
      <c r="Y83" s="22"/>
      <c r="Z83" s="22"/>
      <c r="AA83" s="22"/>
      <c r="AB83" s="22"/>
      <c r="AC83" s="22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8">
        <v>237.92400000000001</v>
      </c>
      <c r="C84" s="56">
        <v>3.67</v>
      </c>
      <c r="D84" s="56">
        <v>3.31</v>
      </c>
      <c r="E84" s="60">
        <v>3.3189655414661567</v>
      </c>
      <c r="F84" s="59">
        <v>3.35</v>
      </c>
      <c r="G84" s="59">
        <v>3.3198981295356211</v>
      </c>
      <c r="H84" s="59">
        <v>1.94</v>
      </c>
      <c r="I84" s="59">
        <v>0.92</v>
      </c>
      <c r="J84" s="59">
        <v>1.759651726226529</v>
      </c>
      <c r="K84" s="59">
        <v>1.44</v>
      </c>
      <c r="L84" s="59">
        <v>1.7381329441672158</v>
      </c>
      <c r="M84" s="59">
        <v>0.93</v>
      </c>
      <c r="N84" s="59">
        <v>0.24</v>
      </c>
      <c r="O84" s="59" t="s">
        <v>7</v>
      </c>
      <c r="P84" s="59">
        <v>1.5265193501205676</v>
      </c>
      <c r="Q84" s="59">
        <v>7.56</v>
      </c>
      <c r="R84" s="59" t="s">
        <v>7</v>
      </c>
      <c r="S84" s="59">
        <v>7.56</v>
      </c>
      <c r="T84" s="59">
        <v>2.4855978542360342</v>
      </c>
      <c r="U84" s="59">
        <v>2.5009302707736132</v>
      </c>
      <c r="V84" s="22"/>
      <c r="W84" s="22"/>
      <c r="X84" s="22"/>
      <c r="Y84" s="22"/>
      <c r="Z84" s="22"/>
      <c r="AA84" s="22"/>
      <c r="AB84" s="22"/>
      <c r="AC84" s="22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7">
        <v>240.13300000000001</v>
      </c>
      <c r="C85" s="53">
        <v>3.67</v>
      </c>
      <c r="D85" s="53">
        <v>3.3</v>
      </c>
      <c r="E85" s="54">
        <v>3.3092353353242632</v>
      </c>
      <c r="F85" s="55">
        <v>3.33</v>
      </c>
      <c r="G85" s="55">
        <v>3.3098670193751336</v>
      </c>
      <c r="H85" s="55">
        <v>1.98</v>
      </c>
      <c r="I85" s="55">
        <v>0.91</v>
      </c>
      <c r="J85" s="55">
        <v>1.7815371525808279</v>
      </c>
      <c r="K85" s="55">
        <v>1.46</v>
      </c>
      <c r="L85" s="55">
        <v>1.7600370501058573</v>
      </c>
      <c r="M85" s="55">
        <v>0.91</v>
      </c>
      <c r="N85" s="55">
        <v>0.24</v>
      </c>
      <c r="O85" s="55" t="s">
        <v>7</v>
      </c>
      <c r="P85" s="55">
        <v>1.5452430826369545</v>
      </c>
      <c r="Q85" s="55">
        <v>7.93</v>
      </c>
      <c r="R85" s="55" t="s">
        <v>7</v>
      </c>
      <c r="S85" s="55">
        <v>7.93</v>
      </c>
      <c r="T85" s="55">
        <v>2.4413799458797243</v>
      </c>
      <c r="U85" s="55">
        <v>2.4564314738888315</v>
      </c>
      <c r="V85" s="22"/>
      <c r="W85" s="22"/>
      <c r="X85" s="22"/>
      <c r="Y85" s="22"/>
      <c r="Z85" s="22"/>
      <c r="AA85" s="22"/>
      <c r="AB85" s="22"/>
      <c r="AC85" s="22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7">
        <v>242.28899999999999</v>
      </c>
      <c r="C86" s="53">
        <v>3.65</v>
      </c>
      <c r="D86" s="53">
        <v>3.31</v>
      </c>
      <c r="E86" s="54">
        <v>3.3185184199520967</v>
      </c>
      <c r="F86" s="55">
        <v>3.33</v>
      </c>
      <c r="G86" s="55">
        <v>3.3188696421331958</v>
      </c>
      <c r="H86" s="55">
        <v>1.95</v>
      </c>
      <c r="I86" s="55">
        <v>0.92</v>
      </c>
      <c r="J86" s="55">
        <v>1.7674988312295463</v>
      </c>
      <c r="K86" s="55">
        <v>1.44</v>
      </c>
      <c r="L86" s="55">
        <v>1.7446004000347857</v>
      </c>
      <c r="M86" s="55">
        <v>0.93</v>
      </c>
      <c r="N86" s="55">
        <v>0.21</v>
      </c>
      <c r="O86" s="55" t="s">
        <v>7</v>
      </c>
      <c r="P86" s="55">
        <v>1.5232757615507944</v>
      </c>
      <c r="Q86" s="55">
        <v>7.81</v>
      </c>
      <c r="R86" s="55" t="s">
        <v>7</v>
      </c>
      <c r="S86" s="55">
        <v>7.81</v>
      </c>
      <c r="T86" s="55">
        <v>2.4132852226046406</v>
      </c>
      <c r="U86" s="55">
        <v>2.4281843110729233</v>
      </c>
      <c r="V86" s="22"/>
      <c r="W86" s="22"/>
      <c r="X86" s="22"/>
      <c r="Y86" s="22"/>
      <c r="Z86" s="22"/>
      <c r="AA86" s="22"/>
      <c r="AB86" s="22"/>
      <c r="AC86" s="22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7">
        <v>244.499</v>
      </c>
      <c r="C87" s="53">
        <v>3.67</v>
      </c>
      <c r="D87" s="53">
        <v>3.3</v>
      </c>
      <c r="E87" s="54">
        <v>3.3089634049952577</v>
      </c>
      <c r="F87" s="55">
        <v>3.29</v>
      </c>
      <c r="G87" s="55">
        <v>3.3083709800918832</v>
      </c>
      <c r="H87" s="55">
        <v>1.96</v>
      </c>
      <c r="I87" s="55">
        <v>0.91</v>
      </c>
      <c r="J87" s="55">
        <v>1.7826523813811108</v>
      </c>
      <c r="K87" s="55">
        <v>1.46</v>
      </c>
      <c r="L87" s="55">
        <v>1.7605955376614659</v>
      </c>
      <c r="M87" s="55">
        <v>0.94</v>
      </c>
      <c r="N87" s="55">
        <v>0.21</v>
      </c>
      <c r="O87" s="55" t="s">
        <v>7</v>
      </c>
      <c r="P87" s="55">
        <v>1.5179461653196433</v>
      </c>
      <c r="Q87" s="55">
        <v>7.71</v>
      </c>
      <c r="R87" s="55" t="s">
        <v>7</v>
      </c>
      <c r="S87" s="55">
        <v>7.71</v>
      </c>
      <c r="T87" s="55">
        <v>2.3670320389240791</v>
      </c>
      <c r="U87" s="55">
        <v>2.3815336431969203</v>
      </c>
      <c r="V87" s="22"/>
      <c r="W87" s="22"/>
      <c r="X87" s="22"/>
      <c r="Y87" s="22"/>
      <c r="Z87" s="22"/>
      <c r="AA87" s="22"/>
      <c r="AB87" s="22"/>
      <c r="AC87" s="22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7">
        <v>246.81899999999999</v>
      </c>
      <c r="C88" s="53">
        <v>3.68</v>
      </c>
      <c r="D88" s="53">
        <v>3.3</v>
      </c>
      <c r="E88" s="54">
        <v>3.3091482083297694</v>
      </c>
      <c r="F88" s="55">
        <v>3.31</v>
      </c>
      <c r="G88" s="55">
        <v>3.3091753601589664</v>
      </c>
      <c r="H88" s="55">
        <v>1.95</v>
      </c>
      <c r="I88" s="55">
        <v>0.92</v>
      </c>
      <c r="J88" s="55">
        <v>1.76819701819407</v>
      </c>
      <c r="K88" s="55">
        <v>1.44</v>
      </c>
      <c r="L88" s="55">
        <v>1.7473441135870638</v>
      </c>
      <c r="M88" s="55">
        <v>0.95</v>
      </c>
      <c r="N88" s="55">
        <v>0.19</v>
      </c>
      <c r="O88" s="55" t="s">
        <v>7</v>
      </c>
      <c r="P88" s="55">
        <v>1.4748345112084678</v>
      </c>
      <c r="Q88" s="55">
        <v>7.61</v>
      </c>
      <c r="R88" s="55" t="s">
        <v>7</v>
      </c>
      <c r="S88" s="55">
        <v>7.61</v>
      </c>
      <c r="T88" s="55">
        <v>2.2719100531024949</v>
      </c>
      <c r="U88" s="55">
        <v>2.2861808068261595</v>
      </c>
      <c r="V88" s="22"/>
      <c r="W88" s="22"/>
      <c r="X88" s="22"/>
      <c r="Y88" s="22"/>
      <c r="Z88" s="22"/>
      <c r="AA88" s="22"/>
      <c r="AB88" s="22"/>
      <c r="AC88" s="22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7">
        <v>249.62299999999999</v>
      </c>
      <c r="C89" s="53">
        <v>3.65</v>
      </c>
      <c r="D89" s="53">
        <v>3.27</v>
      </c>
      <c r="E89" s="54">
        <v>3.278906385900664</v>
      </c>
      <c r="F89" s="55">
        <v>3.31</v>
      </c>
      <c r="G89" s="55">
        <v>3.2798597799077038</v>
      </c>
      <c r="H89" s="55">
        <v>1.95</v>
      </c>
      <c r="I89" s="55">
        <v>0.92</v>
      </c>
      <c r="J89" s="55">
        <v>1.742226529030152</v>
      </c>
      <c r="K89" s="55">
        <v>1.42</v>
      </c>
      <c r="L89" s="55">
        <v>1.7218210655048536</v>
      </c>
      <c r="M89" s="55">
        <v>0.94</v>
      </c>
      <c r="N89" s="55">
        <v>0.18</v>
      </c>
      <c r="O89" s="55" t="s">
        <v>7</v>
      </c>
      <c r="P89" s="55">
        <v>1.4323690719760589</v>
      </c>
      <c r="Q89" s="55">
        <v>7.48</v>
      </c>
      <c r="R89" s="55" t="s">
        <v>7</v>
      </c>
      <c r="S89" s="55">
        <v>7.48</v>
      </c>
      <c r="T89" s="55">
        <v>2.1836985827230664</v>
      </c>
      <c r="U89" s="55">
        <v>2.197248492943003</v>
      </c>
      <c r="V89" s="22"/>
      <c r="W89" s="22"/>
      <c r="X89" s="22"/>
      <c r="Y89" s="22"/>
      <c r="Z89" s="22"/>
      <c r="AA89" s="22"/>
      <c r="AB89" s="22"/>
      <c r="AC89" s="22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8">
        <v>252.98099999999999</v>
      </c>
      <c r="C90" s="56">
        <v>3.66</v>
      </c>
      <c r="D90" s="56">
        <v>3.27</v>
      </c>
      <c r="E90" s="60">
        <v>3.2790608098574987</v>
      </c>
      <c r="F90" s="59">
        <v>3.24</v>
      </c>
      <c r="G90" s="59">
        <v>3.2778641440620011</v>
      </c>
      <c r="H90" s="59">
        <v>1.97</v>
      </c>
      <c r="I90" s="59">
        <v>0.94</v>
      </c>
      <c r="J90" s="59">
        <v>1.7556823355565314</v>
      </c>
      <c r="K90" s="59">
        <v>1.38</v>
      </c>
      <c r="L90" s="59">
        <v>1.7315475745571416</v>
      </c>
      <c r="M90" s="59">
        <v>0.92</v>
      </c>
      <c r="N90" s="59">
        <v>0.18</v>
      </c>
      <c r="O90" s="59" t="s">
        <v>7</v>
      </c>
      <c r="P90" s="59">
        <v>1.4339496623330257</v>
      </c>
      <c r="Q90" s="59">
        <v>7.49</v>
      </c>
      <c r="R90" s="59" t="s">
        <v>7</v>
      </c>
      <c r="S90" s="59">
        <v>7.49</v>
      </c>
      <c r="T90" s="59">
        <v>2.1593881990392458</v>
      </c>
      <c r="U90" s="59">
        <v>2.1727068398641727</v>
      </c>
      <c r="V90" s="22"/>
      <c r="W90" s="22"/>
      <c r="X90" s="22"/>
      <c r="Y90" s="22"/>
      <c r="Z90" s="22"/>
      <c r="AA90" s="22"/>
      <c r="AB90" s="22"/>
      <c r="AC90" s="22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8">
        <v>256.51400000000001</v>
      </c>
      <c r="C91" s="56">
        <v>3.68</v>
      </c>
      <c r="D91" s="56">
        <v>3.27</v>
      </c>
      <c r="E91" s="60">
        <v>3.279033460849353</v>
      </c>
      <c r="F91" s="59">
        <v>3.25</v>
      </c>
      <c r="G91" s="59">
        <v>3.2780960637300849</v>
      </c>
      <c r="H91" s="59">
        <v>1.96</v>
      </c>
      <c r="I91" s="59">
        <v>0.94</v>
      </c>
      <c r="J91" s="59">
        <v>1.7426965312190286</v>
      </c>
      <c r="K91" s="59">
        <v>1.35</v>
      </c>
      <c r="L91" s="59">
        <v>1.7172884686688912</v>
      </c>
      <c r="M91" s="59">
        <v>0.95</v>
      </c>
      <c r="N91" s="59">
        <v>0.18</v>
      </c>
      <c r="O91" s="59" t="s">
        <v>7</v>
      </c>
      <c r="P91" s="59">
        <v>1.4128352131243591</v>
      </c>
      <c r="Q91" s="59">
        <v>7.64</v>
      </c>
      <c r="R91" s="59" t="s">
        <v>7</v>
      </c>
      <c r="S91" s="59">
        <v>7.6399999999999988</v>
      </c>
      <c r="T91" s="59">
        <v>2.1290632084882564</v>
      </c>
      <c r="U91" s="59">
        <v>2.1417575103435871</v>
      </c>
      <c r="V91" s="22"/>
      <c r="W91" s="22"/>
      <c r="X91" s="22"/>
      <c r="Y91" s="22"/>
      <c r="Z91" s="22"/>
      <c r="AA91" s="22"/>
      <c r="AB91" s="22"/>
      <c r="AC91" s="22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8">
        <v>259.91899999999998</v>
      </c>
      <c r="C92" s="56">
        <v>3.66</v>
      </c>
      <c r="D92" s="56">
        <v>3.26</v>
      </c>
      <c r="E92" s="60">
        <v>3.2683522012578612</v>
      </c>
      <c r="F92" s="59">
        <v>3.22</v>
      </c>
      <c r="G92" s="59">
        <v>3.2667298808655478</v>
      </c>
      <c r="H92" s="59">
        <v>1.95</v>
      </c>
      <c r="I92" s="59">
        <v>0.96</v>
      </c>
      <c r="J92" s="59">
        <v>1.7387601208459216</v>
      </c>
      <c r="K92" s="59">
        <v>1.35</v>
      </c>
      <c r="L92" s="59">
        <v>1.7128047817751213</v>
      </c>
      <c r="M92" s="59">
        <v>0.98</v>
      </c>
      <c r="N92" s="59">
        <v>0.17</v>
      </c>
      <c r="O92" s="59" t="s">
        <v>7</v>
      </c>
      <c r="P92" s="59">
        <v>1.3875880204528852</v>
      </c>
      <c r="Q92" s="59">
        <v>6.9</v>
      </c>
      <c r="R92" s="59" t="s">
        <v>7</v>
      </c>
      <c r="S92" s="59">
        <v>6.9</v>
      </c>
      <c r="T92" s="59">
        <v>2.0904133475276239</v>
      </c>
      <c r="U92" s="59">
        <v>2.1022788130498933</v>
      </c>
      <c r="V92" s="22"/>
      <c r="W92" s="22"/>
      <c r="X92" s="22"/>
      <c r="Y92" s="22"/>
      <c r="Z92" s="22"/>
      <c r="AA92" s="22"/>
      <c r="AB92" s="22"/>
      <c r="AC92" s="22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8">
        <v>263.12599999999998</v>
      </c>
      <c r="C93" s="56">
        <v>3.66</v>
      </c>
      <c r="D93" s="56">
        <v>3.27</v>
      </c>
      <c r="E93" s="60">
        <v>3.2778330019880713</v>
      </c>
      <c r="F93" s="59">
        <v>3.23</v>
      </c>
      <c r="G93" s="59">
        <v>3.2761804222648747</v>
      </c>
      <c r="H93" s="59">
        <v>1.98</v>
      </c>
      <c r="I93" s="59">
        <v>0.99</v>
      </c>
      <c r="J93" s="59">
        <v>1.7635087932080051</v>
      </c>
      <c r="K93" s="59">
        <v>1.34</v>
      </c>
      <c r="L93" s="59">
        <v>1.7341562253075968</v>
      </c>
      <c r="M93" s="59">
        <v>1.02</v>
      </c>
      <c r="N93" s="59">
        <v>0.17</v>
      </c>
      <c r="O93" s="59" t="s">
        <v>7</v>
      </c>
      <c r="P93" s="59">
        <v>1.384830652355328</v>
      </c>
      <c r="Q93" s="59">
        <v>6.76</v>
      </c>
      <c r="R93" s="59" t="s">
        <v>7</v>
      </c>
      <c r="S93" s="59">
        <v>6.7599999999999989</v>
      </c>
      <c r="T93" s="59">
        <v>2.0805807403313183</v>
      </c>
      <c r="U93" s="59">
        <v>2.0917449392523824</v>
      </c>
      <c r="V93" s="22"/>
      <c r="W93" s="22"/>
      <c r="X93" s="22"/>
      <c r="Y93" s="22"/>
      <c r="Z93" s="22"/>
      <c r="AA93" s="22"/>
      <c r="AB93" s="22"/>
      <c r="AC93" s="22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8">
        <v>266.27800000000002</v>
      </c>
      <c r="C94" s="56">
        <v>3.66</v>
      </c>
      <c r="D94" s="56">
        <v>3.27</v>
      </c>
      <c r="E94" s="60">
        <v>3.2770991161616156</v>
      </c>
      <c r="F94" s="59">
        <v>3.26</v>
      </c>
      <c r="G94" s="59">
        <v>3.2764884334415578</v>
      </c>
      <c r="H94" s="59">
        <v>1.98</v>
      </c>
      <c r="I94" s="59">
        <v>0.99</v>
      </c>
      <c r="J94" s="59">
        <v>1.7443831088339805</v>
      </c>
      <c r="K94" s="59">
        <v>1.29</v>
      </c>
      <c r="L94" s="59">
        <v>1.7110820952672692</v>
      </c>
      <c r="M94" s="59">
        <v>1.04</v>
      </c>
      <c r="N94" s="59">
        <v>0.17</v>
      </c>
      <c r="O94" s="59" t="s">
        <v>7</v>
      </c>
      <c r="P94" s="59">
        <v>1.3311810643494066</v>
      </c>
      <c r="Q94" s="59">
        <v>6.52</v>
      </c>
      <c r="R94" s="59" t="s">
        <v>7</v>
      </c>
      <c r="S94" s="59">
        <v>6.5200000000000005</v>
      </c>
      <c r="T94" s="59">
        <v>2.0282405300482584</v>
      </c>
      <c r="U94" s="59">
        <v>2.0383219048807848</v>
      </c>
      <c r="V94" s="22"/>
      <c r="W94" s="22"/>
      <c r="X94" s="22"/>
      <c r="Y94" s="22"/>
      <c r="Z94" s="22"/>
      <c r="AA94" s="22"/>
      <c r="AB94" s="22"/>
      <c r="AC94" s="22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7">
        <v>269.39400000000001</v>
      </c>
      <c r="C95" s="53">
        <v>3.69</v>
      </c>
      <c r="D95" s="53">
        <v>3.25</v>
      </c>
      <c r="E95" s="54">
        <v>3.2569708932049051</v>
      </c>
      <c r="F95" s="55">
        <v>3.41</v>
      </c>
      <c r="G95" s="55">
        <v>3.2621234932099075</v>
      </c>
      <c r="H95" s="55">
        <v>1.97</v>
      </c>
      <c r="I95" s="55">
        <v>0.99</v>
      </c>
      <c r="J95" s="55">
        <v>1.7325813168964226</v>
      </c>
      <c r="K95" s="55">
        <v>1.22</v>
      </c>
      <c r="L95" s="55">
        <v>1.69180824963582</v>
      </c>
      <c r="M95" s="55">
        <v>1.07</v>
      </c>
      <c r="N95" s="55">
        <v>0.16</v>
      </c>
      <c r="O95" s="55" t="s">
        <v>7</v>
      </c>
      <c r="P95" s="55">
        <v>1.2984366939553664</v>
      </c>
      <c r="Q95" s="55">
        <v>6.82</v>
      </c>
      <c r="R95" s="55" t="s">
        <v>7</v>
      </c>
      <c r="S95" s="55">
        <v>6.82</v>
      </c>
      <c r="T95" s="55">
        <v>1.9959917287914242</v>
      </c>
      <c r="U95" s="55">
        <v>2.0051903232789727</v>
      </c>
    </row>
    <row r="96" spans="1:237" ht="12" customHeight="1" x14ac:dyDescent="0.2">
      <c r="A96" s="45">
        <v>1997</v>
      </c>
      <c r="B96" s="67">
        <v>272.64699999999999</v>
      </c>
      <c r="C96" s="53">
        <v>3.66</v>
      </c>
      <c r="D96" s="53">
        <v>3.25</v>
      </c>
      <c r="E96" s="54">
        <v>3.2556221543735604</v>
      </c>
      <c r="F96" s="55">
        <v>3.4</v>
      </c>
      <c r="G96" s="55">
        <v>3.2606673559059187</v>
      </c>
      <c r="H96" s="55">
        <v>1.97</v>
      </c>
      <c r="I96" s="55">
        <v>1</v>
      </c>
      <c r="J96" s="55">
        <v>1.7254645915053355</v>
      </c>
      <c r="K96" s="55">
        <v>1.1599999999999999</v>
      </c>
      <c r="L96" s="55">
        <v>1.6783698720179407</v>
      </c>
      <c r="M96" s="55">
        <v>1.08</v>
      </c>
      <c r="N96" s="55">
        <v>0.15</v>
      </c>
      <c r="O96" s="55" t="s">
        <v>7</v>
      </c>
      <c r="P96" s="55">
        <v>1.2754548510912505</v>
      </c>
      <c r="Q96" s="55">
        <v>6.94</v>
      </c>
      <c r="R96" s="55" t="s">
        <v>7</v>
      </c>
      <c r="S96" s="55">
        <v>6.94</v>
      </c>
      <c r="T96" s="55">
        <v>1.9745889512426209</v>
      </c>
      <c r="U96" s="55">
        <v>1.9824138556401889</v>
      </c>
    </row>
    <row r="97" spans="1:21" ht="12" customHeight="1" x14ac:dyDescent="0.2">
      <c r="A97" s="45">
        <v>1998</v>
      </c>
      <c r="B97" s="67">
        <v>275.85399999999998</v>
      </c>
      <c r="C97" s="53">
        <v>3.66</v>
      </c>
      <c r="D97" s="53">
        <v>3.26</v>
      </c>
      <c r="E97" s="54">
        <v>3.2651136981830047</v>
      </c>
      <c r="F97" s="55">
        <v>3.44</v>
      </c>
      <c r="G97" s="55">
        <v>3.2723025560772037</v>
      </c>
      <c r="H97" s="55">
        <v>1.97</v>
      </c>
      <c r="I97" s="55">
        <v>1</v>
      </c>
      <c r="J97" s="55">
        <v>1.7170950268702552</v>
      </c>
      <c r="K97" s="55">
        <v>1.1299999999999999</v>
      </c>
      <c r="L97" s="55">
        <v>1.6655626021321299</v>
      </c>
      <c r="M97" s="55">
        <v>1.1000000000000001</v>
      </c>
      <c r="N97" s="55">
        <v>0.14000000000000001</v>
      </c>
      <c r="O97" s="55" t="s">
        <v>7</v>
      </c>
      <c r="P97" s="55">
        <v>1.2602318653213793</v>
      </c>
      <c r="Q97" s="55">
        <v>6.88</v>
      </c>
      <c r="R97" s="55" t="s">
        <v>7</v>
      </c>
      <c r="S97" s="55">
        <v>6.88</v>
      </c>
      <c r="T97" s="55">
        <v>1.9666045992163752</v>
      </c>
      <c r="U97" s="55">
        <v>1.9738594060488941</v>
      </c>
    </row>
    <row r="98" spans="1:21" ht="12" customHeight="1" x14ac:dyDescent="0.2">
      <c r="A98" s="45">
        <v>1999</v>
      </c>
      <c r="B98" s="67">
        <v>279.04000000000002</v>
      </c>
      <c r="C98" s="53">
        <v>3.67</v>
      </c>
      <c r="D98" s="53">
        <v>3.27</v>
      </c>
      <c r="E98" s="54">
        <v>3.2746880017125122</v>
      </c>
      <c r="F98" s="55">
        <v>3.33</v>
      </c>
      <c r="G98" s="55">
        <v>3.2771676123293974</v>
      </c>
      <c r="H98" s="55">
        <v>1.97</v>
      </c>
      <c r="I98" s="55">
        <v>1</v>
      </c>
      <c r="J98" s="55">
        <v>1.7197119341563787</v>
      </c>
      <c r="K98" s="55">
        <v>1.1299999999999999</v>
      </c>
      <c r="L98" s="55">
        <v>1.6664762639907371</v>
      </c>
      <c r="M98" s="55">
        <v>1.1200000000000001</v>
      </c>
      <c r="N98" s="55">
        <v>0.13</v>
      </c>
      <c r="O98" s="55" t="s">
        <v>7</v>
      </c>
      <c r="P98" s="55">
        <v>1.2680204144757192</v>
      </c>
      <c r="Q98" s="55">
        <v>6.97</v>
      </c>
      <c r="R98" s="55" t="s">
        <v>7</v>
      </c>
      <c r="S98" s="55">
        <v>6.97</v>
      </c>
      <c r="T98" s="55">
        <v>1.984183510251563</v>
      </c>
      <c r="U98" s="55">
        <v>1.990867565854983</v>
      </c>
    </row>
    <row r="99" spans="1:21" ht="12" customHeight="1" x14ac:dyDescent="0.2">
      <c r="A99" s="45">
        <v>2000</v>
      </c>
      <c r="B99" s="67">
        <v>282.17200000000003</v>
      </c>
      <c r="C99" s="53">
        <v>3.68</v>
      </c>
      <c r="D99" s="53">
        <v>3.3</v>
      </c>
      <c r="E99" s="54">
        <v>3.3039822587303767</v>
      </c>
      <c r="F99" s="55">
        <v>3.41</v>
      </c>
      <c r="G99" s="55">
        <v>3.3089309194758534</v>
      </c>
      <c r="H99" s="55">
        <v>1.97</v>
      </c>
      <c r="I99" s="55">
        <v>0.98</v>
      </c>
      <c r="J99" s="55">
        <v>1.7077735766250863</v>
      </c>
      <c r="K99" s="55">
        <v>1.1399999999999999</v>
      </c>
      <c r="L99" s="55">
        <v>1.6489997162691279</v>
      </c>
      <c r="M99" s="55">
        <v>1.22</v>
      </c>
      <c r="N99" s="55">
        <v>0.15</v>
      </c>
      <c r="O99" s="55" t="s">
        <v>7</v>
      </c>
      <c r="P99" s="55">
        <v>1.2879991696041213</v>
      </c>
      <c r="Q99" s="55">
        <v>6.66</v>
      </c>
      <c r="R99" s="55">
        <v>0.92</v>
      </c>
      <c r="S99" s="55">
        <v>4.3173071528751761</v>
      </c>
      <c r="T99" s="55">
        <v>2.0162266924452741</v>
      </c>
      <c r="U99" s="55">
        <v>2.022168997214886</v>
      </c>
    </row>
    <row r="100" spans="1:21" ht="12" customHeight="1" x14ac:dyDescent="0.2">
      <c r="A100" s="47">
        <v>2001</v>
      </c>
      <c r="B100" s="68">
        <v>285.08155599999998</v>
      </c>
      <c r="C100" s="56">
        <v>3.67</v>
      </c>
      <c r="D100" s="56">
        <v>3.31</v>
      </c>
      <c r="E100" s="60">
        <v>3.3133750060964702</v>
      </c>
      <c r="F100" s="59">
        <v>3.44</v>
      </c>
      <c r="G100" s="59">
        <v>3.3198600985120366</v>
      </c>
      <c r="H100" s="59">
        <v>1.97</v>
      </c>
      <c r="I100" s="59">
        <v>0.98</v>
      </c>
      <c r="J100" s="59">
        <v>1.7063577182880825</v>
      </c>
      <c r="K100" s="59">
        <v>1.07</v>
      </c>
      <c r="L100" s="59">
        <v>1.6380737712645803</v>
      </c>
      <c r="M100" s="59">
        <v>1.27</v>
      </c>
      <c r="N100" s="59">
        <v>0.13</v>
      </c>
      <c r="O100" s="59" t="s">
        <v>7</v>
      </c>
      <c r="P100" s="59">
        <v>1.283515402984736</v>
      </c>
      <c r="Q100" s="59">
        <v>6.73</v>
      </c>
      <c r="R100" s="59">
        <v>1.05</v>
      </c>
      <c r="S100" s="59">
        <v>4.3684420459877993</v>
      </c>
      <c r="T100" s="59">
        <v>2.0113879000308681</v>
      </c>
      <c r="U100" s="59">
        <v>2.0166124078008956</v>
      </c>
    </row>
    <row r="101" spans="1:21" ht="12" customHeight="1" x14ac:dyDescent="0.2">
      <c r="A101" s="47">
        <v>2002</v>
      </c>
      <c r="B101" s="68">
        <v>287.80391400000002</v>
      </c>
      <c r="C101" s="56">
        <v>3.68</v>
      </c>
      <c r="D101" s="56">
        <v>3.32</v>
      </c>
      <c r="E101" s="60">
        <v>3.3231261533117689</v>
      </c>
      <c r="F101" s="59">
        <v>3.41</v>
      </c>
      <c r="G101" s="59">
        <v>3.3275508396002884</v>
      </c>
      <c r="H101" s="59">
        <v>1.97</v>
      </c>
      <c r="I101" s="59">
        <v>0.99</v>
      </c>
      <c r="J101" s="59">
        <v>1.7080705977410071</v>
      </c>
      <c r="K101" s="59">
        <v>1.08</v>
      </c>
      <c r="L101" s="59">
        <v>1.6375602120450243</v>
      </c>
      <c r="M101" s="59">
        <v>1.29</v>
      </c>
      <c r="N101" s="59">
        <v>0.13</v>
      </c>
      <c r="O101" s="59" t="s">
        <v>7</v>
      </c>
      <c r="P101" s="59">
        <v>1.2876962474673652</v>
      </c>
      <c r="Q101" s="59">
        <v>6.69</v>
      </c>
      <c r="R101" s="59">
        <v>1.07</v>
      </c>
      <c r="S101" s="59">
        <v>5.0751493598862023</v>
      </c>
      <c r="T101" s="59">
        <v>2.0165863360915663</v>
      </c>
      <c r="U101" s="59">
        <v>2.0214198825693805</v>
      </c>
    </row>
    <row r="102" spans="1:21" ht="12" customHeight="1" x14ac:dyDescent="0.2">
      <c r="A102" s="47">
        <v>2003</v>
      </c>
      <c r="B102" s="68">
        <v>290.32641799999999</v>
      </c>
      <c r="C102" s="56">
        <v>3.67</v>
      </c>
      <c r="D102" s="56">
        <v>3.32</v>
      </c>
      <c r="E102" s="60">
        <v>3.3232190779640973</v>
      </c>
      <c r="F102" s="59">
        <v>3.43</v>
      </c>
      <c r="G102" s="59">
        <v>3.3286594585045752</v>
      </c>
      <c r="H102" s="59">
        <v>1.97</v>
      </c>
      <c r="I102" s="59">
        <v>0.99</v>
      </c>
      <c r="J102" s="59">
        <v>1.7117487507715201</v>
      </c>
      <c r="K102" s="59">
        <v>1.07</v>
      </c>
      <c r="L102" s="59">
        <v>1.6351368325434734</v>
      </c>
      <c r="M102" s="59">
        <v>1.34</v>
      </c>
      <c r="N102" s="59">
        <v>0.13</v>
      </c>
      <c r="O102" s="59" t="s">
        <v>7</v>
      </c>
      <c r="P102" s="59">
        <v>1.2961193293046218</v>
      </c>
      <c r="Q102" s="59">
        <v>6.63</v>
      </c>
      <c r="R102" s="59">
        <v>1.19</v>
      </c>
      <c r="S102" s="59">
        <v>4.1304369274136716</v>
      </c>
      <c r="T102" s="59">
        <v>2.0198992116756247</v>
      </c>
      <c r="U102" s="59">
        <v>2.024959992697732</v>
      </c>
    </row>
    <row r="103" spans="1:21" ht="12" customHeight="1" x14ac:dyDescent="0.2">
      <c r="A103" s="47">
        <v>2004</v>
      </c>
      <c r="B103" s="68">
        <v>293.04573900000003</v>
      </c>
      <c r="C103" s="56">
        <v>3.67</v>
      </c>
      <c r="D103" s="56">
        <v>3.32</v>
      </c>
      <c r="E103" s="60">
        <v>3.323110195441398</v>
      </c>
      <c r="F103" s="59">
        <v>3.39</v>
      </c>
      <c r="G103" s="59">
        <v>3.3261181322839408</v>
      </c>
      <c r="H103" s="59">
        <v>1.97</v>
      </c>
      <c r="I103" s="59">
        <v>0.98</v>
      </c>
      <c r="J103" s="59">
        <v>1.7091786942158489</v>
      </c>
      <c r="K103" s="59">
        <v>1.1100000000000001</v>
      </c>
      <c r="L103" s="59">
        <v>1.6319996411623414</v>
      </c>
      <c r="M103" s="59">
        <v>1.38</v>
      </c>
      <c r="N103" s="59">
        <v>0.13</v>
      </c>
      <c r="O103" s="59" t="s">
        <v>7</v>
      </c>
      <c r="P103" s="59">
        <v>1.2996787896813149</v>
      </c>
      <c r="Q103" s="59">
        <v>6.79</v>
      </c>
      <c r="R103" s="59">
        <v>1.51</v>
      </c>
      <c r="S103" s="59">
        <v>3.9403189493433404</v>
      </c>
      <c r="T103" s="59">
        <v>1.998736543001624</v>
      </c>
      <c r="U103" s="59">
        <v>2.0035545799087764</v>
      </c>
    </row>
    <row r="104" spans="1:21" ht="12" customHeight="1" x14ac:dyDescent="0.2">
      <c r="A104" s="47">
        <v>2005</v>
      </c>
      <c r="B104" s="68">
        <v>295.753151</v>
      </c>
      <c r="C104" s="56">
        <v>3.66</v>
      </c>
      <c r="D104" s="56">
        <v>3.31</v>
      </c>
      <c r="E104" s="60">
        <v>3.3129943628628689</v>
      </c>
      <c r="F104" s="59">
        <v>3.43</v>
      </c>
      <c r="G104" s="59">
        <v>3.3178760584892522</v>
      </c>
      <c r="H104" s="59">
        <v>1.96</v>
      </c>
      <c r="I104" s="59">
        <v>0.98</v>
      </c>
      <c r="J104" s="59">
        <v>1.6996609555338695</v>
      </c>
      <c r="K104" s="59">
        <v>1.0900000000000001</v>
      </c>
      <c r="L104" s="59">
        <v>1.6199044063962895</v>
      </c>
      <c r="M104" s="59">
        <v>1.38</v>
      </c>
      <c r="N104" s="59">
        <v>0.13</v>
      </c>
      <c r="O104" s="59" t="s">
        <v>7</v>
      </c>
      <c r="P104" s="59">
        <v>1.2887116372754555</v>
      </c>
      <c r="Q104" s="59">
        <v>6.84</v>
      </c>
      <c r="R104" s="59">
        <v>1.28</v>
      </c>
      <c r="S104" s="59">
        <v>3.3742476970317301</v>
      </c>
      <c r="T104" s="59">
        <v>1.9598247276954077</v>
      </c>
      <c r="U104" s="59">
        <v>1.9643635273186726</v>
      </c>
    </row>
    <row r="105" spans="1:21" ht="12" customHeight="1" x14ac:dyDescent="0.2">
      <c r="A105" s="45">
        <v>2006</v>
      </c>
      <c r="B105" s="67">
        <v>298.59321199999999</v>
      </c>
      <c r="C105" s="53">
        <v>3.69</v>
      </c>
      <c r="D105" s="53">
        <v>3.31</v>
      </c>
      <c r="E105" s="54">
        <v>3.3131457519750933</v>
      </c>
      <c r="F105" s="55">
        <v>3.52</v>
      </c>
      <c r="G105" s="55">
        <v>3.3215434951512188</v>
      </c>
      <c r="H105" s="55">
        <v>1.96</v>
      </c>
      <c r="I105" s="55">
        <v>0.98</v>
      </c>
      <c r="J105" s="55">
        <v>1.6986464635778833</v>
      </c>
      <c r="K105" s="55">
        <v>1.05</v>
      </c>
      <c r="L105" s="55">
        <v>1.6129005081053214</v>
      </c>
      <c r="M105" s="55">
        <v>1.39</v>
      </c>
      <c r="N105" s="55">
        <v>0.13</v>
      </c>
      <c r="O105" s="55" t="s">
        <v>7</v>
      </c>
      <c r="P105" s="55">
        <v>1.2841794882204087</v>
      </c>
      <c r="Q105" s="55">
        <v>6.8</v>
      </c>
      <c r="R105" s="55">
        <v>1.1599999999999999</v>
      </c>
      <c r="S105" s="55">
        <v>2.0292431825145543</v>
      </c>
      <c r="T105" s="55">
        <v>1.9330871857898235</v>
      </c>
      <c r="U105" s="55">
        <v>1.937471200146101</v>
      </c>
    </row>
    <row r="106" spans="1:21" ht="12" customHeight="1" x14ac:dyDescent="0.2">
      <c r="A106" s="45">
        <v>2007</v>
      </c>
      <c r="B106" s="67">
        <v>301.57989500000002</v>
      </c>
      <c r="C106" s="55">
        <v>3.68</v>
      </c>
      <c r="D106" s="55">
        <v>3.32</v>
      </c>
      <c r="E106" s="54">
        <v>3.3230687863609494</v>
      </c>
      <c r="F106" s="55">
        <v>3.56</v>
      </c>
      <c r="G106" s="55">
        <v>3.3324924121119421</v>
      </c>
      <c r="H106" s="55">
        <v>1.96</v>
      </c>
      <c r="I106" s="55">
        <v>0.98</v>
      </c>
      <c r="J106" s="55">
        <v>1.6956078167870543</v>
      </c>
      <c r="K106" s="55">
        <v>1.02</v>
      </c>
      <c r="L106" s="55">
        <v>1.6081947051183394</v>
      </c>
      <c r="M106" s="55">
        <v>1.39</v>
      </c>
      <c r="N106" s="55">
        <v>0.13</v>
      </c>
      <c r="O106" s="55" t="s">
        <v>7</v>
      </c>
      <c r="P106" s="55">
        <v>1.280695318630984</v>
      </c>
      <c r="Q106" s="55">
        <v>6.77</v>
      </c>
      <c r="R106" s="55">
        <v>1.1499999999999999</v>
      </c>
      <c r="S106" s="55">
        <v>1.8548069583740123</v>
      </c>
      <c r="T106" s="55">
        <v>1.9086948974729256</v>
      </c>
      <c r="U106" s="55">
        <v>1.9130809564175373</v>
      </c>
    </row>
    <row r="107" spans="1:21" ht="12" customHeight="1" x14ac:dyDescent="0.2">
      <c r="A107" s="45">
        <v>2008</v>
      </c>
      <c r="B107" s="67">
        <v>304.37484599999999</v>
      </c>
      <c r="C107" s="55">
        <v>3.68</v>
      </c>
      <c r="D107" s="55">
        <v>3.32</v>
      </c>
      <c r="E107" s="54">
        <v>3.3228888529364178</v>
      </c>
      <c r="F107" s="55">
        <v>3.56</v>
      </c>
      <c r="G107" s="55">
        <v>3.3316148576628914</v>
      </c>
      <c r="H107" s="55">
        <v>1.96</v>
      </c>
      <c r="I107" s="55">
        <v>0.98</v>
      </c>
      <c r="J107" s="55">
        <v>1.6946679978460053</v>
      </c>
      <c r="K107" s="55">
        <v>0.99</v>
      </c>
      <c r="L107" s="55">
        <v>1.6041478679999592</v>
      </c>
      <c r="M107" s="55">
        <v>1.44</v>
      </c>
      <c r="N107" s="55">
        <v>0.13</v>
      </c>
      <c r="O107" s="55" t="s">
        <v>7</v>
      </c>
      <c r="P107" s="55">
        <v>1.2805804651309862</v>
      </c>
      <c r="Q107" s="55">
        <v>6.58</v>
      </c>
      <c r="R107" s="55">
        <v>1.19</v>
      </c>
      <c r="S107" s="55">
        <v>1.7812415384615385</v>
      </c>
      <c r="T107" s="55">
        <v>1.8834112145297672</v>
      </c>
      <c r="U107" s="55">
        <v>1.8874402054491035</v>
      </c>
    </row>
    <row r="108" spans="1:21" ht="12" customHeight="1" x14ac:dyDescent="0.2">
      <c r="A108" s="45">
        <v>2009</v>
      </c>
      <c r="B108" s="67">
        <v>307.00655</v>
      </c>
      <c r="C108" s="55">
        <v>3.67</v>
      </c>
      <c r="D108" s="55">
        <v>3.31</v>
      </c>
      <c r="E108" s="54">
        <v>3.312647006689732</v>
      </c>
      <c r="F108" s="55">
        <v>3.55</v>
      </c>
      <c r="G108" s="55">
        <v>3.321275076074373</v>
      </c>
      <c r="H108" s="55">
        <v>1.95</v>
      </c>
      <c r="I108" s="55">
        <v>0.96</v>
      </c>
      <c r="J108" s="55">
        <v>1.6796210475221893</v>
      </c>
      <c r="K108" s="55">
        <v>0.97</v>
      </c>
      <c r="L108" s="55">
        <v>1.5875470939062044</v>
      </c>
      <c r="M108" s="55">
        <v>1.44</v>
      </c>
      <c r="N108" s="55">
        <v>0.12</v>
      </c>
      <c r="O108" s="55" t="s">
        <v>7</v>
      </c>
      <c r="P108" s="55">
        <v>1.272600614048303</v>
      </c>
      <c r="Q108" s="55">
        <v>6.55</v>
      </c>
      <c r="R108" s="55">
        <v>1.19</v>
      </c>
      <c r="S108" s="55">
        <v>1.8036711311925122</v>
      </c>
      <c r="T108" s="55">
        <v>1.8638179673082231</v>
      </c>
      <c r="U108" s="55">
        <v>1.8674599288143465</v>
      </c>
    </row>
    <row r="109" spans="1:21" ht="12" customHeight="1" x14ac:dyDescent="0.2">
      <c r="A109" s="45">
        <v>2010</v>
      </c>
      <c r="B109" s="67">
        <v>309.32166599999999</v>
      </c>
      <c r="C109" s="55">
        <v>3.66</v>
      </c>
      <c r="D109" s="55">
        <v>3.31</v>
      </c>
      <c r="E109" s="54">
        <v>3.3125794142766618</v>
      </c>
      <c r="F109" s="55">
        <v>3.53</v>
      </c>
      <c r="G109" s="55">
        <v>3.3205345649029212</v>
      </c>
      <c r="H109" s="55">
        <v>1.95</v>
      </c>
      <c r="I109" s="55">
        <v>0.96</v>
      </c>
      <c r="J109" s="55">
        <v>1.6715413304859799</v>
      </c>
      <c r="K109" s="55">
        <v>0.93</v>
      </c>
      <c r="L109" s="55">
        <v>1.5750055921461412</v>
      </c>
      <c r="M109" s="55">
        <v>1.45</v>
      </c>
      <c r="N109" s="55">
        <v>0.12</v>
      </c>
      <c r="O109" s="55" t="s">
        <v>7</v>
      </c>
      <c r="P109" s="55">
        <v>1.2640493834050854</v>
      </c>
      <c r="Q109" s="55">
        <v>6.76</v>
      </c>
      <c r="R109" s="55">
        <v>1.23</v>
      </c>
      <c r="S109" s="55">
        <v>2.821952565937436</v>
      </c>
      <c r="T109" s="55">
        <v>1.8380792193969795</v>
      </c>
      <c r="U109" s="55">
        <v>1.8416251405122834</v>
      </c>
    </row>
    <row r="110" spans="1:21" ht="12" customHeight="1" x14ac:dyDescent="0.2">
      <c r="A110" s="86">
        <v>2011</v>
      </c>
      <c r="B110" s="68">
        <v>311.55687399999999</v>
      </c>
      <c r="C110" s="87">
        <v>3.71</v>
      </c>
      <c r="D110" s="102">
        <v>3.31</v>
      </c>
      <c r="E110" s="60">
        <v>3.3127723752607947</v>
      </c>
      <c r="F110" s="133">
        <v>3.54</v>
      </c>
      <c r="G110" s="59">
        <v>3.3208295757641908</v>
      </c>
      <c r="H110" s="98">
        <v>1.95</v>
      </c>
      <c r="I110" s="98">
        <v>0.96</v>
      </c>
      <c r="J110" s="59">
        <v>1.6655251093508094</v>
      </c>
      <c r="K110" s="88">
        <v>0.8</v>
      </c>
      <c r="L110" s="59">
        <v>1.5549454432226029</v>
      </c>
      <c r="M110" s="88">
        <v>1.45</v>
      </c>
      <c r="N110" s="103">
        <v>0.12</v>
      </c>
      <c r="O110" s="59" t="s">
        <v>7</v>
      </c>
      <c r="P110" s="59">
        <v>1.2528946200238795</v>
      </c>
      <c r="Q110" s="88">
        <v>6.65</v>
      </c>
      <c r="R110" s="88">
        <v>1.5</v>
      </c>
      <c r="S110" s="88">
        <v>5.5464285714285717</v>
      </c>
      <c r="T110" s="88">
        <v>1.8247225595455501</v>
      </c>
      <c r="U110" s="88">
        <v>1.8281417285239208</v>
      </c>
    </row>
    <row r="111" spans="1:21" ht="12" customHeight="1" x14ac:dyDescent="0.2">
      <c r="A111" s="86">
        <v>2012</v>
      </c>
      <c r="B111" s="68">
        <v>313.83098999999999</v>
      </c>
      <c r="C111" s="87">
        <v>3.72</v>
      </c>
      <c r="D111" s="87">
        <v>3.32</v>
      </c>
      <c r="E111" s="60">
        <v>3.3228096934423759</v>
      </c>
      <c r="F111" s="133">
        <v>3.47</v>
      </c>
      <c r="G111" s="59">
        <v>3.3280907199966827</v>
      </c>
      <c r="H111" s="98">
        <v>1.95</v>
      </c>
      <c r="I111" s="98">
        <v>0.96</v>
      </c>
      <c r="J111" s="59">
        <v>1.6598326177986726</v>
      </c>
      <c r="K111" s="88">
        <v>0.64</v>
      </c>
      <c r="L111" s="59">
        <v>1.5302092150970035</v>
      </c>
      <c r="M111" s="88">
        <v>1.5</v>
      </c>
      <c r="N111" s="103">
        <v>0.11</v>
      </c>
      <c r="O111" s="59" t="s">
        <v>7</v>
      </c>
      <c r="P111" s="59">
        <v>1.2445439916947834</v>
      </c>
      <c r="Q111" s="88">
        <v>7.05</v>
      </c>
      <c r="R111" s="88">
        <v>1.65</v>
      </c>
      <c r="S111" s="88">
        <v>5.6603161397670538</v>
      </c>
      <c r="T111" s="88">
        <v>1.8229636306778791</v>
      </c>
      <c r="U111" s="88">
        <v>1.8264594067076334</v>
      </c>
    </row>
    <row r="112" spans="1:21" ht="12" customHeight="1" x14ac:dyDescent="0.2">
      <c r="A112" s="47">
        <v>2013</v>
      </c>
      <c r="B112" s="68">
        <v>315.99371500000001</v>
      </c>
      <c r="C112" s="92">
        <v>3.76</v>
      </c>
      <c r="D112" s="92">
        <v>3.32</v>
      </c>
      <c r="E112" s="60">
        <v>3.3231691155286658</v>
      </c>
      <c r="F112" s="134">
        <v>3.37</v>
      </c>
      <c r="G112" s="59">
        <v>3.3250053284984702</v>
      </c>
      <c r="H112" s="99">
        <v>1.95</v>
      </c>
      <c r="I112" s="99">
        <v>0.96</v>
      </c>
      <c r="J112" s="59">
        <v>1.6641353947763435</v>
      </c>
      <c r="K112" s="59">
        <v>0.61</v>
      </c>
      <c r="L112" s="59">
        <v>1.5288588883781944</v>
      </c>
      <c r="M112" s="59">
        <v>1.54</v>
      </c>
      <c r="N112" s="104">
        <v>0.11</v>
      </c>
      <c r="O112" s="59" t="s">
        <v>7</v>
      </c>
      <c r="P112" s="59">
        <v>1.2598895580181415</v>
      </c>
      <c r="Q112" s="59">
        <v>7.01</v>
      </c>
      <c r="R112" s="88">
        <v>1.62</v>
      </c>
      <c r="S112" s="88">
        <v>5.6556676056338029</v>
      </c>
      <c r="T112" s="88">
        <v>1.8448369999595555</v>
      </c>
      <c r="U112" s="88">
        <v>1.848518356198088</v>
      </c>
    </row>
    <row r="113" spans="1:29" ht="12" customHeight="1" x14ac:dyDescent="0.2">
      <c r="A113" s="86">
        <v>2014</v>
      </c>
      <c r="B113" s="68">
        <v>318.30100800000002</v>
      </c>
      <c r="C113" s="87">
        <v>3.74</v>
      </c>
      <c r="D113" s="87">
        <v>3.34</v>
      </c>
      <c r="E113" s="60">
        <v>3.3426399420360551</v>
      </c>
      <c r="F113" s="133">
        <v>3.57</v>
      </c>
      <c r="G113" s="59">
        <v>3.3510282788782408</v>
      </c>
      <c r="H113" s="98">
        <v>1.96</v>
      </c>
      <c r="I113" s="98">
        <v>0.96</v>
      </c>
      <c r="J113" s="59">
        <v>1.6682525369085996</v>
      </c>
      <c r="K113" s="88">
        <v>0.6</v>
      </c>
      <c r="L113" s="59">
        <v>1.5289778746413594</v>
      </c>
      <c r="M113" s="88">
        <v>1.57</v>
      </c>
      <c r="N113" s="103">
        <v>0.11</v>
      </c>
      <c r="O113" s="59" t="s">
        <v>7</v>
      </c>
      <c r="P113" s="59">
        <v>1.279123136308536</v>
      </c>
      <c r="Q113" s="88">
        <v>6.99</v>
      </c>
      <c r="R113" s="88">
        <v>1.59</v>
      </c>
      <c r="S113" s="88">
        <v>5.462252448313385</v>
      </c>
      <c r="T113" s="88">
        <v>1.8852725038268265</v>
      </c>
      <c r="U113" s="88">
        <v>1.8886540851088283</v>
      </c>
    </row>
    <row r="114" spans="1:29" ht="12" customHeight="1" x14ac:dyDescent="0.2">
      <c r="A114" s="86">
        <v>2015</v>
      </c>
      <c r="B114" s="101">
        <v>320.63516299999998</v>
      </c>
      <c r="C114" s="87">
        <v>3.75</v>
      </c>
      <c r="D114" s="87">
        <v>3.34</v>
      </c>
      <c r="E114" s="91">
        <v>3.3425657953552981</v>
      </c>
      <c r="F114" s="133">
        <v>3.62</v>
      </c>
      <c r="G114" s="88">
        <v>3.3530624425167566</v>
      </c>
      <c r="H114" s="98">
        <v>1.95</v>
      </c>
      <c r="I114" s="98">
        <v>0.97</v>
      </c>
      <c r="J114" s="88">
        <v>1.6410002246961495</v>
      </c>
      <c r="K114" s="88">
        <v>0.62</v>
      </c>
      <c r="L114" s="88">
        <v>1.502946401127728</v>
      </c>
      <c r="M114" s="88">
        <v>1.62</v>
      </c>
      <c r="N114" s="103">
        <v>0.11</v>
      </c>
      <c r="O114" s="88" t="s">
        <v>7</v>
      </c>
      <c r="P114" s="88">
        <v>1.276871954281203</v>
      </c>
      <c r="Q114" s="88">
        <v>7.13</v>
      </c>
      <c r="R114" s="88">
        <v>1.62</v>
      </c>
      <c r="S114" s="88">
        <v>5.6576662777129529</v>
      </c>
      <c r="T114" s="88">
        <v>1.9194707498449068</v>
      </c>
      <c r="U114" s="88">
        <v>1.9228198220295705</v>
      </c>
    </row>
    <row r="115" spans="1:29" ht="12" customHeight="1" x14ac:dyDescent="0.2">
      <c r="A115" s="111">
        <v>2016</v>
      </c>
      <c r="B115" s="112">
        <v>322.94131099999998</v>
      </c>
      <c r="C115" s="113">
        <v>3.79</v>
      </c>
      <c r="D115" s="113">
        <v>3.34</v>
      </c>
      <c r="E115" s="114">
        <v>3.342758377839075</v>
      </c>
      <c r="F115" s="135">
        <v>3.6</v>
      </c>
      <c r="G115" s="116">
        <v>3.3526460205290913</v>
      </c>
      <c r="H115" s="115">
        <v>1.95</v>
      </c>
      <c r="I115" s="115">
        <v>0.97</v>
      </c>
      <c r="J115" s="116">
        <v>1.6499947195494016</v>
      </c>
      <c r="K115" s="116">
        <v>0.64</v>
      </c>
      <c r="L115" s="116">
        <v>1.5076462752552526</v>
      </c>
      <c r="M115" s="116">
        <v>1.65</v>
      </c>
      <c r="N115" s="117">
        <v>0.11</v>
      </c>
      <c r="O115" s="116" t="s">
        <v>7</v>
      </c>
      <c r="P115" s="116">
        <v>1.2994117187804974</v>
      </c>
      <c r="Q115" s="116">
        <v>7.16</v>
      </c>
      <c r="R115" s="144">
        <v>1.76</v>
      </c>
      <c r="S115" s="144">
        <v>5.4960952874158471</v>
      </c>
      <c r="T115" s="144">
        <v>1.9746279886442162</v>
      </c>
      <c r="U115" s="144">
        <v>1.9780793150942597</v>
      </c>
    </row>
    <row r="116" spans="1:29" ht="12" customHeight="1" x14ac:dyDescent="0.2">
      <c r="A116" s="111">
        <v>2017</v>
      </c>
      <c r="B116" s="112">
        <v>324.98553900000002</v>
      </c>
      <c r="C116" s="142">
        <v>3.84</v>
      </c>
      <c r="D116" s="142">
        <v>3.34</v>
      </c>
      <c r="E116" s="114">
        <v>3.3428958020416997</v>
      </c>
      <c r="F116" s="143">
        <v>3.46</v>
      </c>
      <c r="G116" s="144">
        <v>3.3475855790907811</v>
      </c>
      <c r="H116" s="145">
        <v>1.95</v>
      </c>
      <c r="I116" s="145">
        <v>0.97</v>
      </c>
      <c r="J116" s="144">
        <v>1.6588620945562493</v>
      </c>
      <c r="K116" s="144">
        <v>0.68</v>
      </c>
      <c r="L116" s="144">
        <v>1.5140323900493962</v>
      </c>
      <c r="M116" s="144">
        <v>1.66</v>
      </c>
      <c r="N116" s="146">
        <v>0.12</v>
      </c>
      <c r="O116" s="144" t="s">
        <v>7</v>
      </c>
      <c r="P116" s="144">
        <v>1.3229694021002447</v>
      </c>
      <c r="Q116" s="144">
        <v>7.15</v>
      </c>
      <c r="R116" s="144">
        <v>1.68</v>
      </c>
      <c r="S116" s="144">
        <v>5.7664282064384267</v>
      </c>
      <c r="T116" s="144">
        <v>2.0227833656868088</v>
      </c>
      <c r="U116" s="144">
        <v>2.0262028664244554</v>
      </c>
    </row>
    <row r="117" spans="1:29" ht="12" customHeight="1" x14ac:dyDescent="0.2">
      <c r="A117" s="122">
        <v>2018</v>
      </c>
      <c r="B117" s="119">
        <v>326.687501</v>
      </c>
      <c r="C117" s="149">
        <v>3.89</v>
      </c>
      <c r="D117" s="149">
        <v>3.35</v>
      </c>
      <c r="E117" s="54">
        <v>3.3530056661121468</v>
      </c>
      <c r="F117" s="54">
        <v>3.3</v>
      </c>
      <c r="G117" s="55">
        <v>3.3507581837128244</v>
      </c>
      <c r="H117" s="147">
        <v>1.96</v>
      </c>
      <c r="I117" s="147">
        <v>0.97</v>
      </c>
      <c r="J117" s="55">
        <v>1.6715151131393629</v>
      </c>
      <c r="K117" s="55">
        <v>0.73</v>
      </c>
      <c r="L117" s="55">
        <v>1.5325013589104044</v>
      </c>
      <c r="M117" s="55">
        <v>1.63</v>
      </c>
      <c r="N117" s="148">
        <v>0.13</v>
      </c>
      <c r="O117" s="55" t="s">
        <v>7</v>
      </c>
      <c r="P117" s="55">
        <v>1.3509900374213806</v>
      </c>
      <c r="Q117" s="55">
        <v>7.85</v>
      </c>
      <c r="R117" s="55">
        <v>0.81</v>
      </c>
      <c r="S117" s="55">
        <v>4.4113872832369951</v>
      </c>
      <c r="T117" s="55">
        <v>2.0688306266367733</v>
      </c>
      <c r="U117" s="55">
        <v>2.0722556351257406</v>
      </c>
    </row>
    <row r="118" spans="1:29" ht="12" customHeight="1" x14ac:dyDescent="0.2">
      <c r="A118" s="173">
        <v>2019</v>
      </c>
      <c r="B118" s="191">
        <v>328.23952300000002</v>
      </c>
      <c r="C118" s="192">
        <v>3.92</v>
      </c>
      <c r="D118" s="192">
        <v>3.31</v>
      </c>
      <c r="E118" s="185">
        <v>3.3133487746655232</v>
      </c>
      <c r="F118" s="180">
        <v>3.37</v>
      </c>
      <c r="G118" s="144">
        <v>3.3159489871585111</v>
      </c>
      <c r="H118" s="189">
        <v>1.94</v>
      </c>
      <c r="I118" s="189">
        <v>0.97</v>
      </c>
      <c r="J118" s="186">
        <v>1.6643439551896291</v>
      </c>
      <c r="K118" s="186">
        <v>0.75</v>
      </c>
      <c r="L118" s="186">
        <v>1.527884006231597</v>
      </c>
      <c r="M118" s="186">
        <v>1.63</v>
      </c>
      <c r="N118" s="187">
        <v>0.12</v>
      </c>
      <c r="O118" s="186" t="s">
        <v>7</v>
      </c>
      <c r="P118" s="186">
        <v>1.3579582406474657</v>
      </c>
      <c r="Q118" s="186">
        <v>7.12</v>
      </c>
      <c r="R118" s="186">
        <v>1.9</v>
      </c>
      <c r="S118" s="186">
        <v>3.3802803083391728</v>
      </c>
      <c r="T118" s="186">
        <v>2.0884624466246984</v>
      </c>
      <c r="U118" s="186">
        <v>2.0919675479942197</v>
      </c>
    </row>
    <row r="119" spans="1:29" ht="12" customHeight="1" x14ac:dyDescent="0.2">
      <c r="A119" s="122">
        <v>2020</v>
      </c>
      <c r="B119" s="119">
        <v>329.87750499999999</v>
      </c>
      <c r="C119" s="149">
        <v>3.95</v>
      </c>
      <c r="D119" s="149">
        <v>3.31</v>
      </c>
      <c r="E119" s="193">
        <v>3.3132884634917228</v>
      </c>
      <c r="F119" s="54">
        <v>3.57</v>
      </c>
      <c r="G119" s="188">
        <v>3.3245159631601808</v>
      </c>
      <c r="H119" s="147">
        <v>1.94</v>
      </c>
      <c r="I119" s="147">
        <v>0.97</v>
      </c>
      <c r="J119" s="188">
        <v>1.6796795949666472</v>
      </c>
      <c r="K119" s="55">
        <v>0.9</v>
      </c>
      <c r="L119" s="190">
        <v>1.5882512549289856</v>
      </c>
      <c r="M119" s="55">
        <v>1.72</v>
      </c>
      <c r="N119" s="148">
        <v>0.13</v>
      </c>
      <c r="O119" s="55" t="s">
        <v>7</v>
      </c>
      <c r="P119" s="188">
        <v>1.4305322118851607</v>
      </c>
      <c r="Q119" s="55">
        <v>7.12</v>
      </c>
      <c r="R119" s="55">
        <v>2.02</v>
      </c>
      <c r="S119" s="188">
        <v>2.7394681759931654</v>
      </c>
      <c r="T119" s="188">
        <v>2.1672803388792312</v>
      </c>
      <c r="U119" s="188">
        <v>2.1705809182228002</v>
      </c>
    </row>
    <row r="120" spans="1:29" ht="12" customHeight="1" thickBot="1" x14ac:dyDescent="0.25">
      <c r="A120" s="176">
        <v>2021</v>
      </c>
      <c r="B120" s="194">
        <v>331.89374500000002</v>
      </c>
      <c r="C120" s="195">
        <v>4.01</v>
      </c>
      <c r="D120" s="195">
        <v>3.31</v>
      </c>
      <c r="E120" s="184">
        <v>3.3136991135967588</v>
      </c>
      <c r="F120" s="196">
        <v>3.51</v>
      </c>
      <c r="G120" s="197">
        <v>3.3232170456790198</v>
      </c>
      <c r="H120" s="196">
        <v>1.94</v>
      </c>
      <c r="I120" s="196">
        <v>0.96</v>
      </c>
      <c r="J120" s="197">
        <v>1.6735873958920018</v>
      </c>
      <c r="K120" s="197">
        <v>0.84</v>
      </c>
      <c r="L120" s="197">
        <v>1.5539844263624798</v>
      </c>
      <c r="M120" s="197">
        <v>1.73</v>
      </c>
      <c r="N120" s="198">
        <v>0.13</v>
      </c>
      <c r="O120" s="197" t="s">
        <v>7</v>
      </c>
      <c r="P120" s="197">
        <v>1.4127441681909536</v>
      </c>
      <c r="Q120" s="197">
        <v>7.17</v>
      </c>
      <c r="R120" s="197">
        <v>2.06</v>
      </c>
      <c r="S120" s="197">
        <v>2.6047777693647309</v>
      </c>
      <c r="T120" s="197">
        <v>2.1602231972358146</v>
      </c>
      <c r="U120" s="197">
        <v>2.1637073786555807</v>
      </c>
    </row>
    <row r="121" spans="1:29" ht="12" customHeight="1" thickTop="1" x14ac:dyDescent="0.25">
      <c r="A121" s="18" t="s">
        <v>5</v>
      </c>
      <c r="B121" s="18"/>
      <c r="M121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1:29" ht="12" customHeight="1" x14ac:dyDescent="0.25">
      <c r="A122" s="18" t="s">
        <v>35</v>
      </c>
      <c r="B122" s="18"/>
      <c r="M122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1:29" ht="12" customHeight="1" x14ac:dyDescent="0.25">
      <c r="A123" s="18"/>
      <c r="B123" s="18"/>
      <c r="M123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</row>
    <row r="124" spans="1:29" ht="12" customHeight="1" x14ac:dyDescent="0.25">
      <c r="A124" s="18" t="s">
        <v>56</v>
      </c>
      <c r="B124" s="18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9" ht="12" customHeight="1" x14ac:dyDescent="0.25">
      <c r="A125" s="18" t="s">
        <v>58</v>
      </c>
      <c r="B125" s="18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9" ht="12" customHeight="1" x14ac:dyDescent="0.25">
      <c r="A126" s="18" t="s">
        <v>57</v>
      </c>
      <c r="B126" s="18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9" ht="12" customHeight="1" x14ac:dyDescent="0.25">
      <c r="A127" s="18"/>
      <c r="B127" s="18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9" ht="12" customHeight="1" x14ac:dyDescent="0.2">
      <c r="A128" s="7" t="s">
        <v>55</v>
      </c>
    </row>
  </sheetData>
  <mergeCells count="26">
    <mergeCell ref="A1:J1"/>
    <mergeCell ref="T1:U1"/>
    <mergeCell ref="O3:O6"/>
    <mergeCell ref="Q3:Q6"/>
    <mergeCell ref="D4:D6"/>
    <mergeCell ref="M3:M6"/>
    <mergeCell ref="N3:N6"/>
    <mergeCell ref="T2:T6"/>
    <mergeCell ref="U2:U6"/>
    <mergeCell ref="K3:K6"/>
    <mergeCell ref="L3:L6"/>
    <mergeCell ref="C4:C6"/>
    <mergeCell ref="C7:U7"/>
    <mergeCell ref="B2:B6"/>
    <mergeCell ref="A2:A6"/>
    <mergeCell ref="I4:I6"/>
    <mergeCell ref="J4:J6"/>
    <mergeCell ref="R3:R6"/>
    <mergeCell ref="E4:E6"/>
    <mergeCell ref="G3:G6"/>
    <mergeCell ref="H4:H6"/>
    <mergeCell ref="F3:F6"/>
    <mergeCell ref="P3:P6"/>
    <mergeCell ref="H2:P2"/>
    <mergeCell ref="S3:S6"/>
    <mergeCell ref="Q2:S2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autoPageBreaks="0"/>
  </sheetPr>
  <dimension ref="A1:IC127"/>
  <sheetViews>
    <sheetView showZeros="0"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640625" defaultRowHeight="12" customHeight="1" x14ac:dyDescent="0.2"/>
  <cols>
    <col min="1" max="1" width="12.6640625" style="16" customWidth="1"/>
    <col min="2" max="2" width="12.6640625" style="17" customWidth="1"/>
    <col min="3" max="21" width="12.6640625" style="18" customWidth="1"/>
    <col min="22" max="29" width="12.6640625" style="19" customWidth="1"/>
    <col min="30" max="16384" width="12.6640625" style="20"/>
  </cols>
  <sheetData>
    <row r="1" spans="1:29" s="71" customFormat="1" ht="12" customHeight="1" thickBot="1" x14ac:dyDescent="0.25">
      <c r="A1" s="279" t="s">
        <v>31</v>
      </c>
      <c r="B1" s="279"/>
      <c r="C1" s="279"/>
      <c r="D1" s="279"/>
      <c r="E1" s="279"/>
      <c r="F1" s="279"/>
      <c r="G1" s="279"/>
      <c r="H1" s="279"/>
      <c r="I1" s="279"/>
      <c r="J1" s="279"/>
      <c r="K1" s="140"/>
      <c r="L1" s="140"/>
      <c r="M1" s="140"/>
      <c r="N1" s="140"/>
      <c r="O1" s="140"/>
      <c r="P1" s="140"/>
      <c r="Q1" s="140"/>
      <c r="R1" s="140"/>
      <c r="S1" s="141"/>
      <c r="T1" s="280" t="s">
        <v>4</v>
      </c>
      <c r="U1" s="280"/>
      <c r="V1" s="21"/>
      <c r="W1" s="21"/>
      <c r="X1" s="21"/>
      <c r="Y1" s="21"/>
      <c r="Z1" s="21"/>
      <c r="AA1" s="21"/>
      <c r="AB1" s="21"/>
      <c r="AC1" s="70"/>
    </row>
    <row r="2" spans="1:29" ht="12" customHeight="1" thickTop="1" x14ac:dyDescent="0.2">
      <c r="A2" s="249" t="s">
        <v>0</v>
      </c>
      <c r="B2" s="264" t="s">
        <v>10</v>
      </c>
      <c r="C2" s="23" t="s">
        <v>1</v>
      </c>
      <c r="D2" s="24"/>
      <c r="E2" s="24"/>
      <c r="F2" s="24"/>
      <c r="G2" s="24"/>
      <c r="H2" s="276" t="s">
        <v>34</v>
      </c>
      <c r="I2" s="277"/>
      <c r="J2" s="277"/>
      <c r="K2" s="277"/>
      <c r="L2" s="277"/>
      <c r="M2" s="277"/>
      <c r="N2" s="277"/>
      <c r="O2" s="277"/>
      <c r="P2" s="278"/>
      <c r="Q2" s="276" t="s">
        <v>25</v>
      </c>
      <c r="R2" s="277"/>
      <c r="S2" s="278"/>
      <c r="T2" s="212" t="s">
        <v>47</v>
      </c>
      <c r="U2" s="212" t="s">
        <v>48</v>
      </c>
    </row>
    <row r="3" spans="1:29" ht="12" customHeight="1" x14ac:dyDescent="0.2">
      <c r="A3" s="250"/>
      <c r="B3" s="265"/>
      <c r="C3" s="23" t="s">
        <v>2</v>
      </c>
      <c r="D3" s="24"/>
      <c r="E3" s="24"/>
      <c r="F3" s="270" t="s">
        <v>36</v>
      </c>
      <c r="G3" s="273" t="s">
        <v>37</v>
      </c>
      <c r="H3" s="154" t="s">
        <v>2</v>
      </c>
      <c r="I3" s="155"/>
      <c r="J3" s="156"/>
      <c r="K3" s="216" t="s">
        <v>38</v>
      </c>
      <c r="L3" s="273" t="s">
        <v>37</v>
      </c>
      <c r="M3" s="270" t="s">
        <v>18</v>
      </c>
      <c r="N3" s="270" t="s">
        <v>19</v>
      </c>
      <c r="O3" s="281" t="s">
        <v>24</v>
      </c>
      <c r="P3" s="273" t="s">
        <v>40</v>
      </c>
      <c r="Q3" s="270" t="s">
        <v>39</v>
      </c>
      <c r="R3" s="270" t="s">
        <v>30</v>
      </c>
      <c r="S3" s="216" t="s">
        <v>41</v>
      </c>
      <c r="T3" s="213"/>
      <c r="U3" s="213"/>
    </row>
    <row r="4" spans="1:29" ht="12" customHeight="1" x14ac:dyDescent="0.2">
      <c r="A4" s="250"/>
      <c r="B4" s="265"/>
      <c r="C4" s="273" t="s">
        <v>21</v>
      </c>
      <c r="D4" s="270" t="s">
        <v>3</v>
      </c>
      <c r="E4" s="270" t="s">
        <v>20</v>
      </c>
      <c r="F4" s="271"/>
      <c r="G4" s="274"/>
      <c r="H4" s="267" t="s">
        <v>22</v>
      </c>
      <c r="I4" s="267" t="s">
        <v>23</v>
      </c>
      <c r="J4" s="270" t="s">
        <v>20</v>
      </c>
      <c r="K4" s="221"/>
      <c r="L4" s="274"/>
      <c r="M4" s="271"/>
      <c r="N4" s="271"/>
      <c r="O4" s="282"/>
      <c r="P4" s="274"/>
      <c r="Q4" s="271"/>
      <c r="R4" s="271"/>
      <c r="S4" s="213"/>
      <c r="T4" s="213"/>
      <c r="U4" s="213"/>
    </row>
    <row r="5" spans="1:29" ht="12" customHeight="1" x14ac:dyDescent="0.2">
      <c r="A5" s="250"/>
      <c r="B5" s="265"/>
      <c r="C5" s="274"/>
      <c r="D5" s="271"/>
      <c r="E5" s="271"/>
      <c r="F5" s="271"/>
      <c r="G5" s="274"/>
      <c r="H5" s="268"/>
      <c r="I5" s="268"/>
      <c r="J5" s="271"/>
      <c r="K5" s="221"/>
      <c r="L5" s="274"/>
      <c r="M5" s="271"/>
      <c r="N5" s="271"/>
      <c r="O5" s="282"/>
      <c r="P5" s="274"/>
      <c r="Q5" s="271"/>
      <c r="R5" s="271"/>
      <c r="S5" s="213"/>
      <c r="T5" s="213"/>
      <c r="U5" s="213"/>
    </row>
    <row r="6" spans="1:29" ht="12" customHeight="1" x14ac:dyDescent="0.2">
      <c r="A6" s="251"/>
      <c r="B6" s="266"/>
      <c r="C6" s="275"/>
      <c r="D6" s="272"/>
      <c r="E6" s="272"/>
      <c r="F6" s="272"/>
      <c r="G6" s="275"/>
      <c r="H6" s="269"/>
      <c r="I6" s="269"/>
      <c r="J6" s="272"/>
      <c r="K6" s="222"/>
      <c r="L6" s="275"/>
      <c r="M6" s="272"/>
      <c r="N6" s="272"/>
      <c r="O6" s="283"/>
      <c r="P6" s="275"/>
      <c r="Q6" s="272"/>
      <c r="R6" s="272"/>
      <c r="S6" s="214"/>
      <c r="T6" s="214"/>
      <c r="U6" s="214"/>
    </row>
    <row r="7" spans="1:29" ht="12" customHeight="1" x14ac:dyDescent="0.25">
      <c r="A7" s="76"/>
      <c r="B7" s="79" t="s">
        <v>11</v>
      </c>
      <c r="C7" s="284" t="s">
        <v>17</v>
      </c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76"/>
      <c r="W7" s="76"/>
      <c r="X7" s="76"/>
      <c r="Y7" s="76"/>
      <c r="Z7" s="76"/>
      <c r="AA7" s="76"/>
      <c r="AB7" s="76"/>
      <c r="AC7" s="76"/>
    </row>
    <row r="8" spans="1:29" ht="12" customHeight="1" x14ac:dyDescent="0.2">
      <c r="A8" s="45">
        <v>1909</v>
      </c>
      <c r="B8" s="67">
        <v>90.49</v>
      </c>
      <c r="C8" s="55">
        <f>IF(FluidmilkPccLb!C8="*","*",IF(FluidmilkPccLb!C8=0,0,IF('Fluidmilk-Butterfat'!C8=0,"NA",FluidmilkPccLb!C8*'Fluidmilk-Butterfat'!C8/100)))</f>
        <v>4.3158525803956236</v>
      </c>
      <c r="D8" s="55">
        <f>IF(FluidmilkPccLb!D8="*","*",IF(FluidmilkPccLb!D8=0,0,IF('Fluidmilk-Butterfat'!D8=0,"NA",FluidmilkPccLb!D8*'Fluidmilk-Butterfat'!D8/100)))</f>
        <v>4.6086584152945083</v>
      </c>
      <c r="E8" s="55">
        <f t="shared" ref="E8:E39" si="0">IF(C8="NA","NA",IF(D8="NA","NA",C8+D8))</f>
        <v>8.924510995690131</v>
      </c>
      <c r="F8" s="96">
        <f>IF(FluidmilkPccLb!F8="*","*",IF(FluidmilkPccLb!F8=0,0,IF('Fluidmilk-Butterfat'!F8=0,"NA",FluidmilkPccLb!F8*'Fluidmilk-Butterfat'!F8/100)))</f>
        <v>5.5015286430761749E-2</v>
      </c>
      <c r="G8" s="55">
        <f>SUM(E8,F8)</f>
        <v>8.9795262821208919</v>
      </c>
      <c r="H8" s="54" t="s">
        <v>7</v>
      </c>
      <c r="I8" s="54" t="s">
        <v>7</v>
      </c>
      <c r="J8" s="54" t="s">
        <v>7</v>
      </c>
      <c r="K8" s="54" t="s">
        <v>7</v>
      </c>
      <c r="L8" s="54" t="s">
        <v>7</v>
      </c>
      <c r="M8" s="54" t="s">
        <v>7</v>
      </c>
      <c r="N8" s="54" t="s">
        <v>7</v>
      </c>
      <c r="O8" s="54" t="s">
        <v>7</v>
      </c>
      <c r="P8" s="54" t="s">
        <v>7</v>
      </c>
      <c r="Q8" s="54" t="s">
        <v>7</v>
      </c>
      <c r="R8" s="54" t="s">
        <v>7</v>
      </c>
      <c r="S8" s="54" t="s">
        <v>7</v>
      </c>
      <c r="T8" s="54" t="s">
        <v>7</v>
      </c>
      <c r="U8" s="54" t="s">
        <v>7</v>
      </c>
    </row>
    <row r="9" spans="1:29" ht="12" customHeight="1" x14ac:dyDescent="0.2">
      <c r="A9" s="45">
        <v>1910</v>
      </c>
      <c r="B9" s="67">
        <v>92.406999999999996</v>
      </c>
      <c r="C9" s="55">
        <f>IF(FluidmilkPccLb!C9="*","*",IF(FluidmilkPccLb!C9=0,0,IF('Fluidmilk-Butterfat'!C9=0,"NA",FluidmilkPccLb!C9*'Fluidmilk-Butterfat'!C9/100)))</f>
        <v>4.2385912322659536</v>
      </c>
      <c r="D9" s="55">
        <f>IF(FluidmilkPccLb!D9="*","*",IF(FluidmilkPccLb!D9=0,0,IF('Fluidmilk-Butterfat'!D9=0,"NA",FluidmilkPccLb!D9*'Fluidmilk-Butterfat'!D9/100)))</f>
        <v>4.147413074767063</v>
      </c>
      <c r="E9" s="55">
        <f t="shared" si="0"/>
        <v>8.3860043070330157</v>
      </c>
      <c r="F9" s="96">
        <f>IF(FluidmilkPccLb!F9="*","*",IF(FluidmilkPccLb!F9=0,0,IF('Fluidmilk-Butterfat'!F9=0,"NA",FluidmilkPccLb!F9*'Fluidmilk-Butterfat'!F9/100)))</f>
        <v>4.9748555036443404E-2</v>
      </c>
      <c r="G9" s="55">
        <f t="shared" ref="G9:G52" si="1">SUM(E9,F9)</f>
        <v>8.4357528620694584</v>
      </c>
      <c r="H9" s="54" t="s">
        <v>7</v>
      </c>
      <c r="I9" s="54" t="s">
        <v>7</v>
      </c>
      <c r="J9" s="54" t="s">
        <v>7</v>
      </c>
      <c r="K9" s="54" t="s">
        <v>7</v>
      </c>
      <c r="L9" s="54" t="s">
        <v>7</v>
      </c>
      <c r="M9" s="54" t="s">
        <v>7</v>
      </c>
      <c r="N9" s="54" t="s">
        <v>7</v>
      </c>
      <c r="O9" s="54" t="s">
        <v>7</v>
      </c>
      <c r="P9" s="54" t="s">
        <v>7</v>
      </c>
      <c r="Q9" s="54" t="s">
        <v>7</v>
      </c>
      <c r="R9" s="54" t="s">
        <v>7</v>
      </c>
      <c r="S9" s="54" t="s">
        <v>7</v>
      </c>
      <c r="T9" s="54" t="s">
        <v>7</v>
      </c>
      <c r="U9" s="54" t="s">
        <v>7</v>
      </c>
    </row>
    <row r="10" spans="1:29" ht="12" customHeight="1" x14ac:dyDescent="0.2">
      <c r="A10" s="47">
        <v>1911</v>
      </c>
      <c r="B10" s="68">
        <v>93.863</v>
      </c>
      <c r="C10" s="59">
        <f>IF(FluidmilkPccLb!C10="*","*",IF(FluidmilkPccLb!C10=0,0,IF('Fluidmilk-Butterfat'!C10=0,"NA",FluidmilkPccLb!C10*'Fluidmilk-Butterfat'!C10/100)))</f>
        <v>4.1836293321116944</v>
      </c>
      <c r="D10" s="59">
        <f>IF(FluidmilkPccLb!D10="*","*",IF(FluidmilkPccLb!D10=0,0,IF('Fluidmilk-Butterfat'!D10=0,"NA",FluidmilkPccLb!D10*'Fluidmilk-Butterfat'!D10/100)))</f>
        <v>3.9404504437318217</v>
      </c>
      <c r="E10" s="59">
        <f t="shared" si="0"/>
        <v>8.1240797758435157</v>
      </c>
      <c r="F10" s="59">
        <f>IF(FluidmilkPccLb!F10="*","*",IF(FluidmilkPccLb!F10=0,0,IF('Fluidmilk-Butterfat'!F10=0,"NA",FluidmilkPccLb!F10*'Fluidmilk-Butterfat'!F10/100)))</f>
        <v>4.9012802983257567E-2</v>
      </c>
      <c r="G10" s="59">
        <f t="shared" si="1"/>
        <v>8.1730925788267736</v>
      </c>
      <c r="H10" s="60" t="s">
        <v>7</v>
      </c>
      <c r="I10" s="60" t="s">
        <v>7</v>
      </c>
      <c r="J10" s="60" t="s">
        <v>7</v>
      </c>
      <c r="K10" s="60" t="s">
        <v>7</v>
      </c>
      <c r="L10" s="60" t="s">
        <v>7</v>
      </c>
      <c r="M10" s="60" t="s">
        <v>7</v>
      </c>
      <c r="N10" s="60" t="s">
        <v>7</v>
      </c>
      <c r="O10" s="60" t="s">
        <v>7</v>
      </c>
      <c r="P10" s="60" t="s">
        <v>7</v>
      </c>
      <c r="Q10" s="60" t="s">
        <v>7</v>
      </c>
      <c r="R10" s="60" t="s">
        <v>7</v>
      </c>
      <c r="S10" s="60" t="s">
        <v>7</v>
      </c>
      <c r="T10" s="60" t="s">
        <v>7</v>
      </c>
      <c r="U10" s="60" t="s">
        <v>7</v>
      </c>
    </row>
    <row r="11" spans="1:29" ht="12" customHeight="1" x14ac:dyDescent="0.2">
      <c r="A11" s="47">
        <v>1912</v>
      </c>
      <c r="B11" s="68">
        <v>95.334999999999994</v>
      </c>
      <c r="C11" s="59">
        <f>IF(FluidmilkPccLb!C11="*","*",IF(FluidmilkPccLb!C11=0,0,IF('Fluidmilk-Butterfat'!C11=0,"NA",FluidmilkPccLb!C11*'Fluidmilk-Butterfat'!C11/100)))</f>
        <v>4.1275292389993181</v>
      </c>
      <c r="D11" s="59">
        <f>IF(FluidmilkPccLb!D11="*","*",IF(FluidmilkPccLb!D11=0,0,IF('Fluidmilk-Butterfat'!D11=0,"NA",FluidmilkPccLb!D11*'Fluidmilk-Butterfat'!D11/100)))</f>
        <v>5.0069491792101539</v>
      </c>
      <c r="E11" s="59">
        <f t="shared" si="0"/>
        <v>9.134478418209472</v>
      </c>
      <c r="F11" s="59">
        <f>IF(FluidmilkPccLb!F11="*","*",IF(FluidmilkPccLb!F11=0,0,IF('Fluidmilk-Butterfat'!F11=0,"NA",FluidmilkPccLb!F11*'Fluidmilk-Butterfat'!F11/100)))</f>
        <v>6.2266660636491382E-2</v>
      </c>
      <c r="G11" s="59">
        <f t="shared" si="1"/>
        <v>9.1967450788459626</v>
      </c>
      <c r="H11" s="60" t="s">
        <v>7</v>
      </c>
      <c r="I11" s="60" t="s">
        <v>7</v>
      </c>
      <c r="J11" s="60" t="s">
        <v>7</v>
      </c>
      <c r="K11" s="60" t="s">
        <v>7</v>
      </c>
      <c r="L11" s="60" t="s">
        <v>7</v>
      </c>
      <c r="M11" s="60" t="s">
        <v>7</v>
      </c>
      <c r="N11" s="60" t="s">
        <v>7</v>
      </c>
      <c r="O11" s="60" t="s">
        <v>7</v>
      </c>
      <c r="P11" s="60" t="s">
        <v>7</v>
      </c>
      <c r="Q11" s="60" t="s">
        <v>7</v>
      </c>
      <c r="R11" s="60" t="s">
        <v>7</v>
      </c>
      <c r="S11" s="60" t="s">
        <v>7</v>
      </c>
      <c r="T11" s="60" t="s">
        <v>7</v>
      </c>
      <c r="U11" s="60" t="s">
        <v>7</v>
      </c>
    </row>
    <row r="12" spans="1:29" ht="12" customHeight="1" x14ac:dyDescent="0.2">
      <c r="A12" s="47">
        <v>1913</v>
      </c>
      <c r="B12" s="68">
        <v>97.224999999999994</v>
      </c>
      <c r="C12" s="59">
        <f>IF(FluidmilkPccLb!C12="*","*",IF(FluidmilkPccLb!C12=0,0,IF('Fluidmilk-Butterfat'!C12=0,"NA",FluidmilkPccLb!C12*'Fluidmilk-Butterfat'!C12/100)))</f>
        <v>4.0539573155052713</v>
      </c>
      <c r="D12" s="59">
        <f>IF(FluidmilkPccLb!D12="*","*",IF(FluidmilkPccLb!D12=0,0,IF('Fluidmilk-Butterfat'!D12=0,"NA",FluidmilkPccLb!D12*'Fluidmilk-Butterfat'!D12/100)))</f>
        <v>4.7152224222165087</v>
      </c>
      <c r="E12" s="59">
        <f t="shared" si="0"/>
        <v>8.7691797377217799</v>
      </c>
      <c r="F12" s="59">
        <f>IF(FluidmilkPccLb!F12="*","*",IF(FluidmilkPccLb!F12=0,0,IF('Fluidmilk-Butterfat'!F12=0,"NA",FluidmilkPccLb!F12*'Fluidmilk-Butterfat'!F12/100)))</f>
        <v>5.8708813656014103E-2</v>
      </c>
      <c r="G12" s="59">
        <f t="shared" si="1"/>
        <v>8.8278885513777947</v>
      </c>
      <c r="H12" s="60" t="s">
        <v>7</v>
      </c>
      <c r="I12" s="60" t="s">
        <v>7</v>
      </c>
      <c r="J12" s="60" t="s">
        <v>7</v>
      </c>
      <c r="K12" s="60" t="s">
        <v>7</v>
      </c>
      <c r="L12" s="60" t="s">
        <v>7</v>
      </c>
      <c r="M12" s="60" t="s">
        <v>7</v>
      </c>
      <c r="N12" s="60" t="s">
        <v>7</v>
      </c>
      <c r="O12" s="60" t="s">
        <v>7</v>
      </c>
      <c r="P12" s="60" t="s">
        <v>7</v>
      </c>
      <c r="Q12" s="60" t="s">
        <v>7</v>
      </c>
      <c r="R12" s="60" t="s">
        <v>7</v>
      </c>
      <c r="S12" s="60" t="s">
        <v>7</v>
      </c>
      <c r="T12" s="60" t="s">
        <v>7</v>
      </c>
      <c r="U12" s="60" t="s">
        <v>7</v>
      </c>
    </row>
    <row r="13" spans="1:29" ht="12" customHeight="1" x14ac:dyDescent="0.2">
      <c r="A13" s="47">
        <v>1914</v>
      </c>
      <c r="B13" s="68">
        <v>99.111000000000004</v>
      </c>
      <c r="C13" s="59">
        <f>IF(FluidmilkPccLb!C13="*","*",IF(FluidmilkPccLb!C13=0,0,IF('Fluidmilk-Butterfat'!C13=0,"NA",FluidmilkPccLb!C13*'Fluidmilk-Butterfat'!C13/100)))</f>
        <v>4.0658958137845449</v>
      </c>
      <c r="D13" s="59">
        <f>IF(FluidmilkPccLb!D13="*","*",IF(FluidmilkPccLb!D13=0,0,IF('Fluidmilk-Butterfat'!D13=0,"NA",FluidmilkPccLb!D13*'Fluidmilk-Butterfat'!D13/100)))</f>
        <v>4.1495141810697094</v>
      </c>
      <c r="E13" s="59">
        <f t="shared" si="0"/>
        <v>8.2154099948542552</v>
      </c>
      <c r="F13" s="59">
        <f>IF(FluidmilkPccLb!F13="*","*",IF(FluidmilkPccLb!F13=0,0,IF('Fluidmilk-Butterfat'!F13=0,"NA",FluidmilkPccLb!F13*'Fluidmilk-Butterfat'!F13/100)))</f>
        <v>5.1844629694543266E-2</v>
      </c>
      <c r="G13" s="59">
        <f t="shared" si="1"/>
        <v>8.2672546245487979</v>
      </c>
      <c r="H13" s="60" t="s">
        <v>7</v>
      </c>
      <c r="I13" s="60" t="s">
        <v>7</v>
      </c>
      <c r="J13" s="60" t="s">
        <v>7</v>
      </c>
      <c r="K13" s="60" t="s">
        <v>7</v>
      </c>
      <c r="L13" s="60" t="s">
        <v>7</v>
      </c>
      <c r="M13" s="60" t="s">
        <v>7</v>
      </c>
      <c r="N13" s="60" t="s">
        <v>7</v>
      </c>
      <c r="O13" s="60" t="s">
        <v>7</v>
      </c>
      <c r="P13" s="60" t="s">
        <v>7</v>
      </c>
      <c r="Q13" s="60" t="s">
        <v>7</v>
      </c>
      <c r="R13" s="60" t="s">
        <v>7</v>
      </c>
      <c r="S13" s="60" t="s">
        <v>7</v>
      </c>
      <c r="T13" s="60" t="s">
        <v>7</v>
      </c>
      <c r="U13" s="60" t="s">
        <v>7</v>
      </c>
    </row>
    <row r="14" spans="1:29" ht="12" customHeight="1" x14ac:dyDescent="0.2">
      <c r="A14" s="47">
        <v>1915</v>
      </c>
      <c r="B14" s="68">
        <v>100.54600000000001</v>
      </c>
      <c r="C14" s="59">
        <f>IF(FluidmilkPccLb!C14="*","*",IF(FluidmilkPccLb!C14=0,0,IF('Fluidmilk-Butterfat'!C14=0,"NA",FluidmilkPccLb!C14*'Fluidmilk-Butterfat'!C14/100)))</f>
        <v>3.9035416625226258</v>
      </c>
      <c r="D14" s="59">
        <f>IF(FluidmilkPccLb!D14="*","*",IF(FluidmilkPccLb!D14=0,0,IF('Fluidmilk-Butterfat'!D14=0,"NA",FluidmilkPccLb!D14*'Fluidmilk-Butterfat'!D14/100)))</f>
        <v>3.6874912975155651</v>
      </c>
      <c r="E14" s="59">
        <f t="shared" si="0"/>
        <v>7.5910329600381914</v>
      </c>
      <c r="F14" s="59">
        <f>IF(FluidmilkPccLb!F14="*","*",IF(FluidmilkPccLb!F14=0,0,IF('Fluidmilk-Butterfat'!F14=0,"NA",FluidmilkPccLb!F14*'Fluidmilk-Butterfat'!F14/100)))</f>
        <v>4.6140204425607539E-2</v>
      </c>
      <c r="G14" s="59">
        <f t="shared" si="1"/>
        <v>7.6371731644637988</v>
      </c>
      <c r="H14" s="60" t="s">
        <v>7</v>
      </c>
      <c r="I14" s="60" t="s">
        <v>7</v>
      </c>
      <c r="J14" s="60" t="s">
        <v>7</v>
      </c>
      <c r="K14" s="60" t="s">
        <v>7</v>
      </c>
      <c r="L14" s="60" t="s">
        <v>7</v>
      </c>
      <c r="M14" s="60" t="s">
        <v>7</v>
      </c>
      <c r="N14" s="60" t="s">
        <v>7</v>
      </c>
      <c r="O14" s="60" t="s">
        <v>7</v>
      </c>
      <c r="P14" s="60" t="s">
        <v>7</v>
      </c>
      <c r="Q14" s="60" t="s">
        <v>7</v>
      </c>
      <c r="R14" s="60" t="s">
        <v>7</v>
      </c>
      <c r="S14" s="60" t="s">
        <v>7</v>
      </c>
      <c r="T14" s="60" t="s">
        <v>7</v>
      </c>
      <c r="U14" s="60" t="s">
        <v>7</v>
      </c>
    </row>
    <row r="15" spans="1:29" ht="12" customHeight="1" x14ac:dyDescent="0.2">
      <c r="A15" s="45">
        <v>1916</v>
      </c>
      <c r="B15" s="67">
        <v>101.961</v>
      </c>
      <c r="C15" s="55">
        <f>IF(FluidmilkPccLb!C15="*","*",IF(FluidmilkPccLb!C15=0,0,IF('Fluidmilk-Butterfat'!C15=0,"NA",FluidmilkPccLb!C15*'Fluidmilk-Butterfat'!C15/100)))</f>
        <v>3.8183864418748339</v>
      </c>
      <c r="D15" s="55">
        <f>IF(FluidmilkPccLb!D15="*","*",IF(FluidmilkPccLb!D15=0,0,IF('Fluidmilk-Butterfat'!D15=0,"NA",FluidmilkPccLb!D15*'Fluidmilk-Butterfat'!D15/100)))</f>
        <v>3.4789036984729456</v>
      </c>
      <c r="E15" s="55">
        <f t="shared" si="0"/>
        <v>7.2972901403477799</v>
      </c>
      <c r="F15" s="96">
        <f>IF(FluidmilkPccLb!F15="*","*",IF(FluidmilkPccLb!F15=0,0,IF('Fluidmilk-Butterfat'!F15=0,"NA",FluidmilkPccLb!F15*'Fluidmilk-Butterfat'!F15/100)))</f>
        <v>4.5148921799551073E-2</v>
      </c>
      <c r="G15" s="55">
        <f t="shared" si="1"/>
        <v>7.3424390621473306</v>
      </c>
      <c r="H15" s="54" t="s">
        <v>7</v>
      </c>
      <c r="I15" s="54" t="s">
        <v>7</v>
      </c>
      <c r="J15" s="54" t="s">
        <v>7</v>
      </c>
      <c r="K15" s="54" t="s">
        <v>7</v>
      </c>
      <c r="L15" s="54" t="s">
        <v>7</v>
      </c>
      <c r="M15" s="54" t="s">
        <v>7</v>
      </c>
      <c r="N15" s="54" t="s">
        <v>7</v>
      </c>
      <c r="O15" s="54" t="s">
        <v>7</v>
      </c>
      <c r="P15" s="54" t="s">
        <v>7</v>
      </c>
      <c r="Q15" s="54" t="s">
        <v>7</v>
      </c>
      <c r="R15" s="54" t="s">
        <v>7</v>
      </c>
      <c r="S15" s="54" t="s">
        <v>7</v>
      </c>
      <c r="T15" s="54" t="s">
        <v>7</v>
      </c>
      <c r="U15" s="54" t="s">
        <v>7</v>
      </c>
    </row>
    <row r="16" spans="1:29" ht="12" customHeight="1" x14ac:dyDescent="0.2">
      <c r="A16" s="45">
        <v>1917</v>
      </c>
      <c r="B16" s="67">
        <v>103.268</v>
      </c>
      <c r="C16" s="55">
        <f>IF(FluidmilkPccLb!C16="*","*",IF(FluidmilkPccLb!C16=0,0,IF('Fluidmilk-Butterfat'!C16=0,"NA",FluidmilkPccLb!C16*'Fluidmilk-Butterfat'!C16/100)))</f>
        <v>3.7312332958903052</v>
      </c>
      <c r="D16" s="55">
        <f>IF(FluidmilkPccLb!D16="*","*",IF(FluidmilkPccLb!D16=0,0,IF('Fluidmilk-Butterfat'!D16=0,"NA",FluidmilkPccLb!D16*'Fluidmilk-Butterfat'!D16/100)))</f>
        <v>4.1335408839136996</v>
      </c>
      <c r="E16" s="55">
        <f t="shared" si="0"/>
        <v>7.8647741798040052</v>
      </c>
      <c r="F16" s="96">
        <f>IF(FluidmilkPccLb!F16="*","*",IF(FluidmilkPccLb!F16=0,0,IF('Fluidmilk-Butterfat'!F16=0,"NA",FluidmilkPccLb!F16*'Fluidmilk-Butterfat'!F16/100)))</f>
        <v>5.3442979065519876E-2</v>
      </c>
      <c r="G16" s="55">
        <f t="shared" si="1"/>
        <v>7.9182171588695249</v>
      </c>
      <c r="H16" s="54" t="s">
        <v>7</v>
      </c>
      <c r="I16" s="54" t="s">
        <v>7</v>
      </c>
      <c r="J16" s="54" t="s">
        <v>7</v>
      </c>
      <c r="K16" s="54" t="s">
        <v>7</v>
      </c>
      <c r="L16" s="54" t="s">
        <v>7</v>
      </c>
      <c r="M16" s="54" t="s">
        <v>7</v>
      </c>
      <c r="N16" s="54" t="s">
        <v>7</v>
      </c>
      <c r="O16" s="54" t="s">
        <v>7</v>
      </c>
      <c r="P16" s="54" t="s">
        <v>7</v>
      </c>
      <c r="Q16" s="54" t="s">
        <v>7</v>
      </c>
      <c r="R16" s="54" t="s">
        <v>7</v>
      </c>
      <c r="S16" s="54" t="s">
        <v>7</v>
      </c>
      <c r="T16" s="54" t="s">
        <v>7</v>
      </c>
      <c r="U16" s="54" t="s">
        <v>7</v>
      </c>
    </row>
    <row r="17" spans="1:21" ht="12" customHeight="1" x14ac:dyDescent="0.2">
      <c r="A17" s="45">
        <v>1918</v>
      </c>
      <c r="B17" s="67">
        <v>103.208</v>
      </c>
      <c r="C17" s="55">
        <f>IF(FluidmilkPccLb!C17="*","*",IF(FluidmilkPccLb!C17=0,0,IF('Fluidmilk-Butterfat'!C17=0,"NA",FluidmilkPccLb!C17*'Fluidmilk-Butterfat'!C17/100)))</f>
        <v>3.6765027904813583</v>
      </c>
      <c r="D17" s="55">
        <f>IF(FluidmilkPccLb!D17="*","*",IF(FluidmilkPccLb!D17=0,0,IF('Fluidmilk-Butterfat'!D17=0,"NA",FluidmilkPccLb!D17*'Fluidmilk-Butterfat'!D17/100)))</f>
        <v>5.5181042167273855</v>
      </c>
      <c r="E17" s="55">
        <f t="shared" si="0"/>
        <v>9.1946070072087434</v>
      </c>
      <c r="F17" s="96">
        <f>IF(FluidmilkPccLb!F17="*","*",IF(FluidmilkPccLb!F17=0,0,IF('Fluidmilk-Butterfat'!F17=0,"NA",FluidmilkPccLb!F17*'Fluidmilk-Butterfat'!F17/100)))</f>
        <v>7.1142504128101539E-2</v>
      </c>
      <c r="G17" s="55">
        <f t="shared" si="1"/>
        <v>9.2657495113368444</v>
      </c>
      <c r="H17" s="54" t="s">
        <v>7</v>
      </c>
      <c r="I17" s="54" t="s">
        <v>7</v>
      </c>
      <c r="J17" s="54" t="s">
        <v>7</v>
      </c>
      <c r="K17" s="54" t="s">
        <v>7</v>
      </c>
      <c r="L17" s="54" t="s">
        <v>7</v>
      </c>
      <c r="M17" s="54" t="s">
        <v>7</v>
      </c>
      <c r="N17" s="54" t="s">
        <v>7</v>
      </c>
      <c r="O17" s="54" t="s">
        <v>7</v>
      </c>
      <c r="P17" s="54" t="s">
        <v>7</v>
      </c>
      <c r="Q17" s="54" t="s">
        <v>7</v>
      </c>
      <c r="R17" s="54" t="s">
        <v>7</v>
      </c>
      <c r="S17" s="54" t="s">
        <v>7</v>
      </c>
      <c r="T17" s="54" t="s">
        <v>7</v>
      </c>
      <c r="U17" s="54" t="s">
        <v>7</v>
      </c>
    </row>
    <row r="18" spans="1:21" ht="12" customHeight="1" x14ac:dyDescent="0.2">
      <c r="A18" s="45">
        <v>1919</v>
      </c>
      <c r="B18" s="67">
        <v>104.514</v>
      </c>
      <c r="C18" s="55">
        <f>IF(FluidmilkPccLb!C18="*","*",IF(FluidmilkPccLb!C18=0,0,IF('Fluidmilk-Butterfat'!C18=0,"NA",FluidmilkPccLb!C18*'Fluidmilk-Butterfat'!C18/100)))</f>
        <v>3.5580974797634766</v>
      </c>
      <c r="D18" s="55">
        <f>IF(FluidmilkPccLb!D18="*","*",IF(FluidmilkPccLb!D18=0,0,IF('Fluidmilk-Butterfat'!D18=0,"NA",FluidmilkPccLb!D18*'Fluidmilk-Butterfat'!D18/100)))</f>
        <v>4.5446064642057529</v>
      </c>
      <c r="E18" s="55">
        <f t="shared" si="0"/>
        <v>8.1027039439692299</v>
      </c>
      <c r="F18" s="96">
        <f>IF(FluidmilkPccLb!F18="*","*",IF(FluidmilkPccLb!F18=0,0,IF('Fluidmilk-Butterfat'!F18=0,"NA",FluidmilkPccLb!F18*'Fluidmilk-Butterfat'!F18/100)))</f>
        <v>5.8596998496298902E-2</v>
      </c>
      <c r="G18" s="55">
        <f t="shared" si="1"/>
        <v>8.1613009424655285</v>
      </c>
      <c r="H18" s="54" t="s">
        <v>7</v>
      </c>
      <c r="I18" s="54" t="s">
        <v>7</v>
      </c>
      <c r="J18" s="54" t="s">
        <v>7</v>
      </c>
      <c r="K18" s="54" t="s">
        <v>7</v>
      </c>
      <c r="L18" s="54" t="s">
        <v>7</v>
      </c>
      <c r="M18" s="54" t="s">
        <v>7</v>
      </c>
      <c r="N18" s="54" t="s">
        <v>7</v>
      </c>
      <c r="O18" s="54" t="s">
        <v>7</v>
      </c>
      <c r="P18" s="54" t="s">
        <v>7</v>
      </c>
      <c r="Q18" s="54" t="s">
        <v>7</v>
      </c>
      <c r="R18" s="54" t="s">
        <v>7</v>
      </c>
      <c r="S18" s="54" t="s">
        <v>7</v>
      </c>
      <c r="T18" s="54" t="s">
        <v>7</v>
      </c>
      <c r="U18" s="54" t="s">
        <v>7</v>
      </c>
    </row>
    <row r="19" spans="1:21" ht="12" customHeight="1" x14ac:dyDescent="0.2">
      <c r="A19" s="45">
        <v>1920</v>
      </c>
      <c r="B19" s="67">
        <v>106.461</v>
      </c>
      <c r="C19" s="55">
        <f>IF(FluidmilkPccLb!C19="*","*",IF(FluidmilkPccLb!C19=0,0,IF('Fluidmilk-Butterfat'!C19=0,"NA",FluidmilkPccLb!C19*'Fluidmilk-Butterfat'!C19/100)))</f>
        <v>3.7254628455490746</v>
      </c>
      <c r="D19" s="55">
        <f>IF(FluidmilkPccLb!D19="*","*",IF(FluidmilkPccLb!D19=0,0,IF('Fluidmilk-Butterfat'!D19=0,"NA",FluidmilkPccLb!D19*'Fluidmilk-Butterfat'!D19/100)))</f>
        <v>5.5506241722320855</v>
      </c>
      <c r="E19" s="55">
        <f t="shared" si="0"/>
        <v>9.2760870177811601</v>
      </c>
      <c r="F19" s="96">
        <f>IF(FluidmilkPccLb!F19="*","*",IF(FluidmilkPccLb!F19=0,0,IF('Fluidmilk-Butterfat'!F19=0,"NA",FluidmilkPccLb!F19*'Fluidmilk-Butterfat'!F19/100)))</f>
        <v>7.1519280752334102E-2</v>
      </c>
      <c r="G19" s="55">
        <f t="shared" si="1"/>
        <v>9.3476062985334938</v>
      </c>
      <c r="H19" s="54" t="s">
        <v>7</v>
      </c>
      <c r="I19" s="54" t="s">
        <v>7</v>
      </c>
      <c r="J19" s="54" t="s">
        <v>7</v>
      </c>
      <c r="K19" s="54" t="s">
        <v>7</v>
      </c>
      <c r="L19" s="54" t="s">
        <v>7</v>
      </c>
      <c r="M19" s="54" t="s">
        <v>7</v>
      </c>
      <c r="N19" s="54" t="s">
        <v>7</v>
      </c>
      <c r="O19" s="54" t="s">
        <v>7</v>
      </c>
      <c r="P19" s="54" t="s">
        <v>7</v>
      </c>
      <c r="Q19" s="54" t="s">
        <v>7</v>
      </c>
      <c r="R19" s="54" t="s">
        <v>7</v>
      </c>
      <c r="S19" s="54" t="s">
        <v>7</v>
      </c>
      <c r="T19" s="54" t="s">
        <v>7</v>
      </c>
      <c r="U19" s="54" t="s">
        <v>7</v>
      </c>
    </row>
    <row r="20" spans="1:21" ht="12" customHeight="1" x14ac:dyDescent="0.2">
      <c r="A20" s="47">
        <v>1921</v>
      </c>
      <c r="B20" s="68">
        <v>108.538</v>
      </c>
      <c r="C20" s="59">
        <f>IF(FluidmilkPccLb!C20="*","*",IF(FluidmilkPccLb!C20=0,0,IF('Fluidmilk-Butterfat'!C20=0,"NA",FluidmilkPccLb!C20*'Fluidmilk-Butterfat'!C20/100)))</f>
        <v>3.8523097901195893</v>
      </c>
      <c r="D20" s="59">
        <f>IF(FluidmilkPccLb!D20="*","*",IF(FluidmilkPccLb!D20=0,0,IF('Fluidmilk-Butterfat'!D20=0,"NA",FluidmilkPccLb!D20*'Fluidmilk-Butterfat'!D20/100)))</f>
        <v>5.2243223571468063</v>
      </c>
      <c r="E20" s="59">
        <f t="shared" si="0"/>
        <v>9.0766321472663947</v>
      </c>
      <c r="F20" s="59">
        <f>IF(FluidmilkPccLb!F20="*","*",IF(FluidmilkPccLb!F20=0,0,IF('Fluidmilk-Butterfat'!F20=0,"NA",FluidmilkPccLb!F20*'Fluidmilk-Butterfat'!F20/100)))</f>
        <v>7.0273001886872868E-2</v>
      </c>
      <c r="G20" s="59">
        <f t="shared" si="1"/>
        <v>9.1469051491532678</v>
      </c>
      <c r="H20" s="60" t="s">
        <v>7</v>
      </c>
      <c r="I20" s="60" t="s">
        <v>7</v>
      </c>
      <c r="J20" s="60" t="s">
        <v>7</v>
      </c>
      <c r="K20" s="60" t="s">
        <v>7</v>
      </c>
      <c r="L20" s="60" t="s">
        <v>7</v>
      </c>
      <c r="M20" s="60" t="s">
        <v>7</v>
      </c>
      <c r="N20" s="60" t="s">
        <v>7</v>
      </c>
      <c r="O20" s="60" t="s">
        <v>7</v>
      </c>
      <c r="P20" s="60" t="s">
        <v>7</v>
      </c>
      <c r="Q20" s="60" t="s">
        <v>7</v>
      </c>
      <c r="R20" s="60" t="s">
        <v>7</v>
      </c>
      <c r="S20" s="60" t="s">
        <v>7</v>
      </c>
      <c r="T20" s="60" t="s">
        <v>7</v>
      </c>
      <c r="U20" s="60" t="s">
        <v>7</v>
      </c>
    </row>
    <row r="21" spans="1:21" ht="12" customHeight="1" x14ac:dyDescent="0.2">
      <c r="A21" s="47">
        <v>1922</v>
      </c>
      <c r="B21" s="68">
        <v>110.04900000000001</v>
      </c>
      <c r="C21" s="59">
        <f>IF(FluidmilkPccLb!C21="*","*",IF(FluidmilkPccLb!C21=0,0,IF('Fluidmilk-Butterfat'!C21=0,"NA",FluidmilkPccLb!C21*'Fluidmilk-Butterfat'!C21/100)))</f>
        <v>3.9841616007414875</v>
      </c>
      <c r="D21" s="59">
        <f>IF(FluidmilkPccLb!D21="*","*",IF(FluidmilkPccLb!D21=0,0,IF('Fluidmilk-Butterfat'!D21=0,"NA",FluidmilkPccLb!D21*'Fluidmilk-Butterfat'!D21/100)))</f>
        <v>5.185644576506828</v>
      </c>
      <c r="E21" s="59">
        <f t="shared" si="0"/>
        <v>9.169806177248315</v>
      </c>
      <c r="F21" s="59">
        <f>IF(FluidmilkPccLb!F21="*","*",IF(FluidmilkPccLb!F21=0,0,IF('Fluidmilk-Butterfat'!F21=0,"NA",FluidmilkPccLb!F21*'Fluidmilk-Butterfat'!F21/100)))</f>
        <v>6.9713623986145223E-2</v>
      </c>
      <c r="G21" s="59">
        <f t="shared" si="1"/>
        <v>9.2395198012344597</v>
      </c>
      <c r="H21" s="60" t="s">
        <v>7</v>
      </c>
      <c r="I21" s="60" t="s">
        <v>7</v>
      </c>
      <c r="J21" s="60" t="s">
        <v>7</v>
      </c>
      <c r="K21" s="60" t="s">
        <v>7</v>
      </c>
      <c r="L21" s="60" t="s">
        <v>7</v>
      </c>
      <c r="M21" s="60" t="s">
        <v>7</v>
      </c>
      <c r="N21" s="60" t="s">
        <v>7</v>
      </c>
      <c r="O21" s="60" t="s">
        <v>7</v>
      </c>
      <c r="P21" s="60" t="s">
        <v>7</v>
      </c>
      <c r="Q21" s="60" t="s">
        <v>7</v>
      </c>
      <c r="R21" s="60" t="s">
        <v>7</v>
      </c>
      <c r="S21" s="60" t="s">
        <v>7</v>
      </c>
      <c r="T21" s="60" t="s">
        <v>7</v>
      </c>
      <c r="U21" s="60" t="s">
        <v>7</v>
      </c>
    </row>
    <row r="22" spans="1:21" ht="12" customHeight="1" x14ac:dyDescent="0.2">
      <c r="A22" s="47">
        <v>1923</v>
      </c>
      <c r="B22" s="68">
        <v>111.947</v>
      </c>
      <c r="C22" s="59">
        <f>IF(FluidmilkPccLb!C22="*","*",IF(FluidmilkPccLb!C22=0,0,IF('Fluidmilk-Butterfat'!C22=0,"NA",FluidmilkPccLb!C22*'Fluidmilk-Butterfat'!C22/100)))</f>
        <v>4.0388934049148251</v>
      </c>
      <c r="D22" s="59">
        <f>IF(FluidmilkPccLb!D22="*","*",IF(FluidmilkPccLb!D22=0,0,IF('Fluidmilk-Butterfat'!D22=0,"NA",FluidmilkPccLb!D22*'Fluidmilk-Butterfat'!D22/100)))</f>
        <v>4.8692684931262109</v>
      </c>
      <c r="E22" s="59">
        <f t="shared" si="0"/>
        <v>8.9081618980410369</v>
      </c>
      <c r="F22" s="59">
        <f>IF(FluidmilkPccLb!F22="*","*",IF(FluidmilkPccLb!F22=0,0,IF('Fluidmilk-Butterfat'!F22=0,"NA",FluidmilkPccLb!F22*'Fluidmilk-Butterfat'!F22/100)))</f>
        <v>6.5511385164581937E-2</v>
      </c>
      <c r="G22" s="59">
        <f t="shared" si="1"/>
        <v>8.9736732832056187</v>
      </c>
      <c r="H22" s="60" t="s">
        <v>7</v>
      </c>
      <c r="I22" s="60" t="s">
        <v>7</v>
      </c>
      <c r="J22" s="60" t="s">
        <v>7</v>
      </c>
      <c r="K22" s="60" t="s">
        <v>7</v>
      </c>
      <c r="L22" s="60" t="s">
        <v>7</v>
      </c>
      <c r="M22" s="60" t="s">
        <v>7</v>
      </c>
      <c r="N22" s="60" t="s">
        <v>7</v>
      </c>
      <c r="O22" s="60" t="s">
        <v>7</v>
      </c>
      <c r="P22" s="60" t="s">
        <v>7</v>
      </c>
      <c r="Q22" s="60" t="s">
        <v>7</v>
      </c>
      <c r="R22" s="60" t="s">
        <v>7</v>
      </c>
      <c r="S22" s="60" t="s">
        <v>7</v>
      </c>
      <c r="T22" s="60" t="s">
        <v>7</v>
      </c>
      <c r="U22" s="60" t="s">
        <v>7</v>
      </c>
    </row>
    <row r="23" spans="1:21" ht="12" customHeight="1" x14ac:dyDescent="0.2">
      <c r="A23" s="47">
        <v>1924</v>
      </c>
      <c r="B23" s="68">
        <v>114.10899999999999</v>
      </c>
      <c r="C23" s="59">
        <f>IF(FluidmilkPccLb!C23="*","*",IF(FluidmilkPccLb!C23=0,0,IF('Fluidmilk-Butterfat'!C23=0,"NA",FluidmilkPccLb!C23*'Fluidmilk-Butterfat'!C23/100)))</f>
        <v>4.1380565950100348</v>
      </c>
      <c r="D23" s="59">
        <f>IF(FluidmilkPccLb!D23="*","*",IF(FluidmilkPccLb!D23=0,0,IF('Fluidmilk-Butterfat'!D23=0,"NA",FluidmilkPccLb!D23*'Fluidmilk-Butterfat'!D23/100)))</f>
        <v>4.7842413832388333</v>
      </c>
      <c r="E23" s="59">
        <f t="shared" si="0"/>
        <v>8.9222979782488672</v>
      </c>
      <c r="F23" s="59">
        <f>IF(FluidmilkPccLb!F23="*","*",IF(FluidmilkPccLb!F23=0,0,IF('Fluidmilk-Butterfat'!F23=0,"NA",FluidmilkPccLb!F23*'Fluidmilk-Butterfat'!F23/100)))</f>
        <v>6.4321406640311093E-2</v>
      </c>
      <c r="G23" s="59">
        <f t="shared" si="1"/>
        <v>8.9866193848891776</v>
      </c>
      <c r="H23" s="60" t="s">
        <v>7</v>
      </c>
      <c r="I23" s="60" t="s">
        <v>7</v>
      </c>
      <c r="J23" s="60" t="s">
        <v>7</v>
      </c>
      <c r="K23" s="60" t="s">
        <v>7</v>
      </c>
      <c r="L23" s="60" t="s">
        <v>7</v>
      </c>
      <c r="M23" s="60" t="s">
        <v>7</v>
      </c>
      <c r="N23" s="60" t="s">
        <v>7</v>
      </c>
      <c r="O23" s="60" t="s">
        <v>7</v>
      </c>
      <c r="P23" s="60" t="s">
        <v>7</v>
      </c>
      <c r="Q23" s="60" t="s">
        <v>7</v>
      </c>
      <c r="R23" s="60" t="s">
        <v>7</v>
      </c>
      <c r="S23" s="60" t="s">
        <v>7</v>
      </c>
      <c r="T23" s="60" t="s">
        <v>7</v>
      </c>
      <c r="U23" s="60" t="s">
        <v>7</v>
      </c>
    </row>
    <row r="24" spans="1:21" ht="12" customHeight="1" x14ac:dyDescent="0.2">
      <c r="A24" s="47">
        <v>1925</v>
      </c>
      <c r="B24" s="68">
        <v>115.82899999999999</v>
      </c>
      <c r="C24" s="59">
        <f>IF(FluidmilkPccLb!C24="*","*",IF(FluidmilkPccLb!C24=0,0,IF('Fluidmilk-Butterfat'!C24=0,"NA",FluidmilkPccLb!C24*'Fluidmilk-Butterfat'!C24/100)))</f>
        <v>3.9870973590378918</v>
      </c>
      <c r="D24" s="59">
        <f>IF(FluidmilkPccLb!D24="*","*",IF(FluidmilkPccLb!D24=0,0,IF('Fluidmilk-Butterfat'!D24=0,"NA",FluidmilkPccLb!D24*'Fluidmilk-Butterfat'!D24/100)))</f>
        <v>5.2383254625352889</v>
      </c>
      <c r="E24" s="59">
        <f t="shared" si="0"/>
        <v>9.2254228215731811</v>
      </c>
      <c r="F24" s="59">
        <f>IF(FluidmilkPccLb!F24="*","*",IF(FluidmilkPccLb!F24=0,0,IF('Fluidmilk-Butterfat'!F24=0,"NA",FluidmilkPccLb!F24*'Fluidmilk-Butterfat'!F24/100)))</f>
        <v>7.0236696245164335E-2</v>
      </c>
      <c r="G24" s="59">
        <f t="shared" si="1"/>
        <v>9.2956595178183452</v>
      </c>
      <c r="H24" s="60" t="s">
        <v>7</v>
      </c>
      <c r="I24" s="60" t="s">
        <v>7</v>
      </c>
      <c r="J24" s="60" t="s">
        <v>7</v>
      </c>
      <c r="K24" s="60" t="s">
        <v>7</v>
      </c>
      <c r="L24" s="60" t="s">
        <v>7</v>
      </c>
      <c r="M24" s="60" t="s">
        <v>7</v>
      </c>
      <c r="N24" s="60" t="s">
        <v>7</v>
      </c>
      <c r="O24" s="60" t="s">
        <v>7</v>
      </c>
      <c r="P24" s="60" t="s">
        <v>7</v>
      </c>
      <c r="Q24" s="60" t="s">
        <v>7</v>
      </c>
      <c r="R24" s="60" t="s">
        <v>7</v>
      </c>
      <c r="S24" s="60" t="s">
        <v>7</v>
      </c>
      <c r="T24" s="60" t="s">
        <v>7</v>
      </c>
      <c r="U24" s="60" t="s">
        <v>7</v>
      </c>
    </row>
    <row r="25" spans="1:21" ht="12" customHeight="1" x14ac:dyDescent="0.2">
      <c r="A25" s="45">
        <v>1926</v>
      </c>
      <c r="B25" s="67">
        <v>117.39700000000001</v>
      </c>
      <c r="C25" s="55">
        <f>IF(FluidmilkPccLb!C25="*","*",IF(FluidmilkPccLb!C25=0,0,IF('Fluidmilk-Butterfat'!C25=0,"NA",FluidmilkPccLb!C25*'Fluidmilk-Butterfat'!C25/100)))</f>
        <v>3.855187951991959</v>
      </c>
      <c r="D25" s="55">
        <f>IF(FluidmilkPccLb!D25="*","*",IF(FluidmilkPccLb!D25=0,0,IF('Fluidmilk-Butterfat'!D25=0,"NA",FluidmilkPccLb!D25*'Fluidmilk-Butterfat'!D25/100)))</f>
        <v>5.3961131885823317</v>
      </c>
      <c r="E25" s="55">
        <f t="shared" si="0"/>
        <v>9.2513011405742915</v>
      </c>
      <c r="F25" s="96">
        <f>IF(FluidmilkPccLb!F25="*","*",IF(FluidmilkPccLb!F25=0,0,IF('Fluidmilk-Butterfat'!F25=0,"NA",FluidmilkPccLb!F25*'Fluidmilk-Butterfat'!F25/100)))</f>
        <v>7.5149517601928811E-2</v>
      </c>
      <c r="G25" s="55">
        <f t="shared" si="1"/>
        <v>9.3264506581762205</v>
      </c>
      <c r="H25" s="54" t="s">
        <v>7</v>
      </c>
      <c r="I25" s="54" t="s">
        <v>7</v>
      </c>
      <c r="J25" s="54" t="s">
        <v>7</v>
      </c>
      <c r="K25" s="54" t="s">
        <v>7</v>
      </c>
      <c r="L25" s="54" t="s">
        <v>7</v>
      </c>
      <c r="M25" s="54" t="s">
        <v>7</v>
      </c>
      <c r="N25" s="54" t="s">
        <v>7</v>
      </c>
      <c r="O25" s="54" t="s">
        <v>7</v>
      </c>
      <c r="P25" s="54" t="s">
        <v>7</v>
      </c>
      <c r="Q25" s="54" t="s">
        <v>7</v>
      </c>
      <c r="R25" s="54" t="s">
        <v>7</v>
      </c>
      <c r="S25" s="54" t="s">
        <v>7</v>
      </c>
      <c r="T25" s="54" t="s">
        <v>7</v>
      </c>
      <c r="U25" s="54" t="s">
        <v>7</v>
      </c>
    </row>
    <row r="26" spans="1:21" ht="12" customHeight="1" x14ac:dyDescent="0.2">
      <c r="A26" s="45">
        <v>1927</v>
      </c>
      <c r="B26" s="67">
        <v>119.035</v>
      </c>
      <c r="C26" s="55">
        <f>IF(FluidmilkPccLb!C26="*","*",IF(FluidmilkPccLb!C26=0,0,IF('Fluidmilk-Butterfat'!C26=0,"NA",FluidmilkPccLb!C26*'Fluidmilk-Butterfat'!C26/100)))</f>
        <v>3.6987062628638636</v>
      </c>
      <c r="D26" s="55">
        <f>IF(FluidmilkPccLb!D26="*","*",IF(FluidmilkPccLb!D26=0,0,IF('Fluidmilk-Butterfat'!D26=0,"NA",FluidmilkPccLb!D26*'Fluidmilk-Butterfat'!D26/100)))</f>
        <v>5.4818960809845851</v>
      </c>
      <c r="E26" s="55">
        <f t="shared" si="0"/>
        <v>9.1806023438484488</v>
      </c>
      <c r="F26" s="96">
        <f>IF(FluidmilkPccLb!F26="*","*",IF(FluidmilkPccLb!F26=0,0,IF('Fluidmilk-Butterfat'!F26=0,"NA",FluidmilkPccLb!F26*'Fluidmilk-Butterfat'!F26/100)))</f>
        <v>7.6310185017133048E-2</v>
      </c>
      <c r="G26" s="55">
        <f t="shared" si="1"/>
        <v>9.2569125288655822</v>
      </c>
      <c r="H26" s="54" t="s">
        <v>7</v>
      </c>
      <c r="I26" s="54" t="s">
        <v>7</v>
      </c>
      <c r="J26" s="54" t="s">
        <v>7</v>
      </c>
      <c r="K26" s="54" t="s">
        <v>7</v>
      </c>
      <c r="L26" s="54" t="s">
        <v>7</v>
      </c>
      <c r="M26" s="54" t="s">
        <v>7</v>
      </c>
      <c r="N26" s="54" t="s">
        <v>7</v>
      </c>
      <c r="O26" s="54" t="s">
        <v>7</v>
      </c>
      <c r="P26" s="54" t="s">
        <v>7</v>
      </c>
      <c r="Q26" s="54" t="s">
        <v>7</v>
      </c>
      <c r="R26" s="54" t="s">
        <v>7</v>
      </c>
      <c r="S26" s="54" t="s">
        <v>7</v>
      </c>
      <c r="T26" s="54" t="s">
        <v>7</v>
      </c>
      <c r="U26" s="54" t="s">
        <v>7</v>
      </c>
    </row>
    <row r="27" spans="1:21" ht="12" customHeight="1" x14ac:dyDescent="0.2">
      <c r="A27" s="45">
        <v>1928</v>
      </c>
      <c r="B27" s="67">
        <v>120.509</v>
      </c>
      <c r="C27" s="55">
        <f>IF(FluidmilkPccLb!C27="*","*",IF(FluidmilkPccLb!C27=0,0,IF('Fluidmilk-Butterfat'!C27=0,"NA",FluidmilkPccLb!C27*'Fluidmilk-Butterfat'!C27/100)))</f>
        <v>3.5496187006779576</v>
      </c>
      <c r="D27" s="55">
        <f>IF(FluidmilkPccLb!D27="*","*",IF(FluidmilkPccLb!D27=0,0,IF('Fluidmilk-Butterfat'!D27=0,"NA",FluidmilkPccLb!D27*'Fluidmilk-Butterfat'!D27/100)))</f>
        <v>5.6737463591930899</v>
      </c>
      <c r="E27" s="55">
        <f t="shared" si="0"/>
        <v>9.2233650598710479</v>
      </c>
      <c r="F27" s="96">
        <f>IF(FluidmilkPccLb!F27="*","*",IF(FluidmilkPccLb!F27=0,0,IF('Fluidmilk-Butterfat'!F27=0,"NA",FluidmilkPccLb!F27*'Fluidmilk-Butterfat'!F27/100)))</f>
        <v>7.8796589849914125E-2</v>
      </c>
      <c r="G27" s="55">
        <f t="shared" si="1"/>
        <v>9.3021616497209614</v>
      </c>
      <c r="H27" s="54" t="s">
        <v>7</v>
      </c>
      <c r="I27" s="54" t="s">
        <v>7</v>
      </c>
      <c r="J27" s="54" t="s">
        <v>7</v>
      </c>
      <c r="K27" s="54" t="s">
        <v>7</v>
      </c>
      <c r="L27" s="54" t="s">
        <v>7</v>
      </c>
      <c r="M27" s="54" t="s">
        <v>7</v>
      </c>
      <c r="N27" s="54" t="s">
        <v>7</v>
      </c>
      <c r="O27" s="54" t="s">
        <v>7</v>
      </c>
      <c r="P27" s="54" t="s">
        <v>7</v>
      </c>
      <c r="Q27" s="54" t="s">
        <v>7</v>
      </c>
      <c r="R27" s="54" t="s">
        <v>7</v>
      </c>
      <c r="S27" s="54" t="s">
        <v>7</v>
      </c>
      <c r="T27" s="54" t="s">
        <v>7</v>
      </c>
      <c r="U27" s="54" t="s">
        <v>7</v>
      </c>
    </row>
    <row r="28" spans="1:21" ht="12" customHeight="1" x14ac:dyDescent="0.2">
      <c r="A28" s="45">
        <v>1929</v>
      </c>
      <c r="B28" s="67">
        <v>121.767</v>
      </c>
      <c r="C28" s="55">
        <f>IF(FluidmilkPccLb!C28="*","*",IF(FluidmilkPccLb!C28=0,0,IF('Fluidmilk-Butterfat'!C28=0,"NA",FluidmilkPccLb!C28*'Fluidmilk-Butterfat'!C28/100)))</f>
        <v>3.3569563182142947</v>
      </c>
      <c r="D28" s="55">
        <f>IF(FluidmilkPccLb!D28="*","*",IF(FluidmilkPccLb!D28=0,0,IF('Fluidmilk-Butterfat'!D28=0,"NA",FluidmilkPccLb!D28*'Fluidmilk-Butterfat'!D28/100)))</f>
        <v>5.9551233092709852</v>
      </c>
      <c r="E28" s="55">
        <f t="shared" si="0"/>
        <v>9.3120796274852804</v>
      </c>
      <c r="F28" s="96">
        <f>IF(FluidmilkPccLb!F28="*","*",IF(FluidmilkPccLb!F28=0,0,IF('Fluidmilk-Butterfat'!F28=0,"NA",FluidmilkPccLb!F28*'Fluidmilk-Butterfat'!F28/100)))</f>
        <v>8.2584192415007057E-2</v>
      </c>
      <c r="G28" s="55">
        <f t="shared" si="1"/>
        <v>9.3946638199002876</v>
      </c>
      <c r="H28" s="54" t="s">
        <v>7</v>
      </c>
      <c r="I28" s="54" t="s">
        <v>7</v>
      </c>
      <c r="J28" s="54" t="s">
        <v>7</v>
      </c>
      <c r="K28" s="54" t="s">
        <v>7</v>
      </c>
      <c r="L28" s="54" t="s">
        <v>7</v>
      </c>
      <c r="M28" s="54" t="s">
        <v>7</v>
      </c>
      <c r="N28" s="54" t="s">
        <v>7</v>
      </c>
      <c r="O28" s="54" t="s">
        <v>7</v>
      </c>
      <c r="P28" s="54" t="s">
        <v>7</v>
      </c>
      <c r="Q28" s="54" t="s">
        <v>7</v>
      </c>
      <c r="R28" s="54" t="s">
        <v>7</v>
      </c>
      <c r="S28" s="54" t="s">
        <v>7</v>
      </c>
      <c r="T28" s="54" t="s">
        <v>7</v>
      </c>
      <c r="U28" s="54" t="s">
        <v>7</v>
      </c>
    </row>
    <row r="29" spans="1:21" ht="12" customHeight="1" x14ac:dyDescent="0.2">
      <c r="A29" s="45">
        <v>1930</v>
      </c>
      <c r="B29" s="67">
        <v>123.077</v>
      </c>
      <c r="C29" s="55">
        <f>IF(FluidmilkPccLb!C29="*","*",IF(FluidmilkPccLb!C29=0,0,IF('Fluidmilk-Butterfat'!C29=0,"NA",FluidmilkPccLb!C29*'Fluidmilk-Butterfat'!C29/100)))</f>
        <v>3.3106957433151605</v>
      </c>
      <c r="D29" s="55">
        <f>IF(FluidmilkPccLb!D29="*","*",IF(FluidmilkPccLb!D29=0,0,IF('Fluidmilk-Butterfat'!D29=0,"NA",FluidmilkPccLb!D29*'Fluidmilk-Butterfat'!D29/100)))</f>
        <v>5.9471915955052532</v>
      </c>
      <c r="E29" s="55">
        <f t="shared" si="0"/>
        <v>9.2578873388204137</v>
      </c>
      <c r="F29" s="96">
        <f>IF(FluidmilkPccLb!F29="*","*",IF(FluidmilkPccLb!F29=0,0,IF('Fluidmilk-Butterfat'!F29=0,"NA",FluidmilkPccLb!F29*'Fluidmilk-Butterfat'!F29/100)))</f>
        <v>8.2626175032068622E-2</v>
      </c>
      <c r="G29" s="55">
        <f t="shared" si="1"/>
        <v>9.340513513852482</v>
      </c>
      <c r="H29" s="54" t="s">
        <v>7</v>
      </c>
      <c r="I29" s="54" t="s">
        <v>7</v>
      </c>
      <c r="J29" s="54" t="s">
        <v>7</v>
      </c>
      <c r="K29" s="54" t="s">
        <v>7</v>
      </c>
      <c r="L29" s="54" t="s">
        <v>7</v>
      </c>
      <c r="M29" s="54" t="s">
        <v>7</v>
      </c>
      <c r="N29" s="54" t="s">
        <v>7</v>
      </c>
      <c r="O29" s="54" t="s">
        <v>7</v>
      </c>
      <c r="P29" s="54" t="s">
        <v>7</v>
      </c>
      <c r="Q29" s="54" t="s">
        <v>7</v>
      </c>
      <c r="R29" s="54" t="s">
        <v>7</v>
      </c>
      <c r="S29" s="54" t="s">
        <v>7</v>
      </c>
      <c r="T29" s="54" t="s">
        <v>7</v>
      </c>
      <c r="U29" s="54" t="s">
        <v>7</v>
      </c>
    </row>
    <row r="30" spans="1:21" ht="12" customHeight="1" x14ac:dyDescent="0.2">
      <c r="A30" s="47">
        <v>1931</v>
      </c>
      <c r="B30" s="68">
        <v>124.04</v>
      </c>
      <c r="C30" s="59">
        <f>IF(FluidmilkPccLb!C30="*","*",IF(FluidmilkPccLb!C30=0,0,IF('Fluidmilk-Butterfat'!C30=0,"NA",FluidmilkPccLb!C30*'Fluidmilk-Butterfat'!C30/100)))</f>
        <v>3.3976378587552398</v>
      </c>
      <c r="D30" s="59">
        <f>IF(FluidmilkPccLb!D30="*","*",IF(FluidmilkPccLb!D30=0,0,IF('Fluidmilk-Butterfat'!D30=0,"NA",FluidmilkPccLb!D30*'Fluidmilk-Butterfat'!D30/100)))</f>
        <v>5.8438810061270559</v>
      </c>
      <c r="E30" s="59">
        <f t="shared" si="0"/>
        <v>9.2415188648822948</v>
      </c>
      <c r="F30" s="59">
        <f>IF(FluidmilkPccLb!F30="*","*",IF(FluidmilkPccLb!F30=0,0,IF('Fluidmilk-Butterfat'!F30=0,"NA",FluidmilkPccLb!F30*'Fluidmilk-Butterfat'!F30/100)))</f>
        <v>8.4222881772366892E-2</v>
      </c>
      <c r="G30" s="59">
        <f t="shared" si="1"/>
        <v>9.3257417466546624</v>
      </c>
      <c r="H30" s="60" t="s">
        <v>7</v>
      </c>
      <c r="I30" s="60" t="s">
        <v>7</v>
      </c>
      <c r="J30" s="60" t="s">
        <v>7</v>
      </c>
      <c r="K30" s="60" t="s">
        <v>7</v>
      </c>
      <c r="L30" s="60" t="s">
        <v>7</v>
      </c>
      <c r="M30" s="60" t="s">
        <v>7</v>
      </c>
      <c r="N30" s="60" t="s">
        <v>7</v>
      </c>
      <c r="O30" s="60" t="s">
        <v>7</v>
      </c>
      <c r="P30" s="60" t="s">
        <v>7</v>
      </c>
      <c r="Q30" s="60" t="s">
        <v>7</v>
      </c>
      <c r="R30" s="60" t="s">
        <v>7</v>
      </c>
      <c r="S30" s="60" t="s">
        <v>7</v>
      </c>
      <c r="T30" s="60" t="s">
        <v>7</v>
      </c>
      <c r="U30" s="60" t="s">
        <v>7</v>
      </c>
    </row>
    <row r="31" spans="1:21" ht="12" customHeight="1" x14ac:dyDescent="0.2">
      <c r="A31" s="47">
        <v>1932</v>
      </c>
      <c r="B31" s="68">
        <v>124.84</v>
      </c>
      <c r="C31" s="59">
        <f>IF(FluidmilkPccLb!C31="*","*",IF(FluidmilkPccLb!C31=0,0,IF('Fluidmilk-Butterfat'!C31=0,"NA",FluidmilkPccLb!C31*'Fluidmilk-Butterfat'!C31/100)))</f>
        <v>3.4993271387375837</v>
      </c>
      <c r="D31" s="59">
        <f>IF(FluidmilkPccLb!D31="*","*",IF(FluidmilkPccLb!D31=0,0,IF('Fluidmilk-Butterfat'!D31=0,"NA",FluidmilkPccLb!D31*'Fluidmilk-Butterfat'!D31/100)))</f>
        <v>5.928688721563601</v>
      </c>
      <c r="E31" s="59">
        <f t="shared" si="0"/>
        <v>9.4280158603011852</v>
      </c>
      <c r="F31" s="59">
        <f>IF(FluidmilkPccLb!F31="*","*",IF(FluidmilkPccLb!F31=0,0,IF('Fluidmilk-Butterfat'!F31=0,"NA",FluidmilkPccLb!F31*'Fluidmilk-Butterfat'!F31/100)))</f>
        <v>8.5324208198941778E-2</v>
      </c>
      <c r="G31" s="59">
        <f t="shared" si="1"/>
        <v>9.5133400685001277</v>
      </c>
      <c r="H31" s="60" t="s">
        <v>7</v>
      </c>
      <c r="I31" s="60" t="s">
        <v>7</v>
      </c>
      <c r="J31" s="60" t="s">
        <v>7</v>
      </c>
      <c r="K31" s="60" t="s">
        <v>7</v>
      </c>
      <c r="L31" s="60" t="s">
        <v>7</v>
      </c>
      <c r="M31" s="60" t="s">
        <v>7</v>
      </c>
      <c r="N31" s="60" t="s">
        <v>7</v>
      </c>
      <c r="O31" s="60" t="s">
        <v>7</v>
      </c>
      <c r="P31" s="60" t="s">
        <v>7</v>
      </c>
      <c r="Q31" s="60" t="s">
        <v>7</v>
      </c>
      <c r="R31" s="60" t="s">
        <v>7</v>
      </c>
      <c r="S31" s="60" t="s">
        <v>7</v>
      </c>
      <c r="T31" s="60" t="s">
        <v>7</v>
      </c>
      <c r="U31" s="60" t="s">
        <v>7</v>
      </c>
    </row>
    <row r="32" spans="1:21" ht="12" customHeight="1" x14ac:dyDescent="0.2">
      <c r="A32" s="47">
        <v>1933</v>
      </c>
      <c r="B32" s="68">
        <v>125.57899999999999</v>
      </c>
      <c r="C32" s="59">
        <f>IF(FluidmilkPccLb!C32="*","*",IF(FluidmilkPccLb!C32=0,0,IF('Fluidmilk-Butterfat'!C32=0,"NA",FluidmilkPccLb!C32*'Fluidmilk-Butterfat'!C32/100)))</f>
        <v>3.5284633577270093</v>
      </c>
      <c r="D32" s="59">
        <f>IF(FluidmilkPccLb!D32="*","*",IF(FluidmilkPccLb!D32=0,0,IF('Fluidmilk-Butterfat'!D32=0,"NA",FluidmilkPccLb!D32*'Fluidmilk-Butterfat'!D32/100)))</f>
        <v>5.8603548363978053</v>
      </c>
      <c r="E32" s="59">
        <f t="shared" si="0"/>
        <v>9.3888181941248146</v>
      </c>
      <c r="F32" s="59">
        <f>IF(FluidmilkPccLb!F32="*","*",IF(FluidmilkPccLb!F32=0,0,IF('Fluidmilk-Butterfat'!F32=0,"NA",FluidmilkPccLb!F32*'Fluidmilk-Butterfat'!F32/100)))</f>
        <v>8.4619985690361957E-2</v>
      </c>
      <c r="G32" s="59">
        <f t="shared" si="1"/>
        <v>9.4734381798151759</v>
      </c>
      <c r="H32" s="60" t="s">
        <v>7</v>
      </c>
      <c r="I32" s="60" t="s">
        <v>7</v>
      </c>
      <c r="J32" s="60" t="s">
        <v>7</v>
      </c>
      <c r="K32" s="60" t="s">
        <v>7</v>
      </c>
      <c r="L32" s="60" t="s">
        <v>7</v>
      </c>
      <c r="M32" s="60" t="s">
        <v>7</v>
      </c>
      <c r="N32" s="60" t="s">
        <v>7</v>
      </c>
      <c r="O32" s="60" t="s">
        <v>7</v>
      </c>
      <c r="P32" s="60" t="s">
        <v>7</v>
      </c>
      <c r="Q32" s="60" t="s">
        <v>7</v>
      </c>
      <c r="R32" s="60" t="s">
        <v>7</v>
      </c>
      <c r="S32" s="60" t="s">
        <v>7</v>
      </c>
      <c r="T32" s="60" t="s">
        <v>7</v>
      </c>
      <c r="U32" s="60" t="s">
        <v>7</v>
      </c>
    </row>
    <row r="33" spans="1:21" ht="12" customHeight="1" x14ac:dyDescent="0.2">
      <c r="A33" s="47">
        <v>1934</v>
      </c>
      <c r="B33" s="68">
        <v>126.374</v>
      </c>
      <c r="C33" s="59">
        <f>IF(FluidmilkPccLb!C33="*","*",IF(FluidmilkPccLb!C33=0,0,IF('Fluidmilk-Butterfat'!C33=0,"NA",FluidmilkPccLb!C33*'Fluidmilk-Butterfat'!C33/100)))</f>
        <v>3.5122984158133796</v>
      </c>
      <c r="D33" s="59">
        <f>IF(FluidmilkPccLb!D33="*","*",IF(FluidmilkPccLb!D33=0,0,IF('Fluidmilk-Butterfat'!D33=0,"NA",FluidmilkPccLb!D33*'Fluidmilk-Butterfat'!D33/100)))</f>
        <v>5.5436640448193462</v>
      </c>
      <c r="E33" s="59">
        <f t="shared" si="0"/>
        <v>9.0559624606327258</v>
      </c>
      <c r="F33" s="59">
        <f>IF(FluidmilkPccLb!F33="*","*",IF(FluidmilkPccLb!F33=0,0,IF('Fluidmilk-Butterfat'!F33=0,"NA",FluidmilkPccLb!F33*'Fluidmilk-Butterfat'!F33/100)))</f>
        <v>8.0263257829091508E-2</v>
      </c>
      <c r="G33" s="59">
        <f t="shared" si="1"/>
        <v>9.1362257184618176</v>
      </c>
      <c r="H33" s="60" t="s">
        <v>7</v>
      </c>
      <c r="I33" s="60" t="s">
        <v>7</v>
      </c>
      <c r="J33" s="60" t="s">
        <v>7</v>
      </c>
      <c r="K33" s="60" t="s">
        <v>7</v>
      </c>
      <c r="L33" s="60" t="s">
        <v>7</v>
      </c>
      <c r="M33" s="60" t="s">
        <v>7</v>
      </c>
      <c r="N33" s="60" t="s">
        <v>7</v>
      </c>
      <c r="O33" s="60" t="s">
        <v>7</v>
      </c>
      <c r="P33" s="60" t="s">
        <v>7</v>
      </c>
      <c r="Q33" s="60" t="s">
        <v>7</v>
      </c>
      <c r="R33" s="60" t="s">
        <v>7</v>
      </c>
      <c r="S33" s="60" t="s">
        <v>7</v>
      </c>
      <c r="T33" s="60" t="s">
        <v>7</v>
      </c>
      <c r="U33" s="60" t="s">
        <v>7</v>
      </c>
    </row>
    <row r="34" spans="1:21" ht="12" customHeight="1" x14ac:dyDescent="0.2">
      <c r="A34" s="47">
        <v>1935</v>
      </c>
      <c r="B34" s="68">
        <v>127.25</v>
      </c>
      <c r="C34" s="59">
        <f>IF(FluidmilkPccLb!C34="*","*",IF(FluidmilkPccLb!C34=0,0,IF('Fluidmilk-Butterfat'!C34=0,"NA",FluidmilkPccLb!C34*'Fluidmilk-Butterfat'!C34/100)))</f>
        <v>3.4047559921414541</v>
      </c>
      <c r="D34" s="59">
        <f>IF(FluidmilkPccLb!D34="*","*",IF(FluidmilkPccLb!D34=0,0,IF('Fluidmilk-Butterfat'!D34=0,"NA",FluidmilkPccLb!D34*'Fluidmilk-Butterfat'!D34/100)))</f>
        <v>5.821414538310413</v>
      </c>
      <c r="E34" s="59">
        <f t="shared" si="0"/>
        <v>9.2261705304518671</v>
      </c>
      <c r="F34" s="59">
        <f>IF(FluidmilkPccLb!F34="*","*",IF(FluidmilkPccLb!F34=0,0,IF('Fluidmilk-Butterfat'!F34=0,"NA",FluidmilkPccLb!F34*'Fluidmilk-Butterfat'!F34/100)))</f>
        <v>8.4142140616177766E-2</v>
      </c>
      <c r="G34" s="59">
        <f t="shared" si="1"/>
        <v>9.3103126710680453</v>
      </c>
      <c r="H34" s="60" t="s">
        <v>7</v>
      </c>
      <c r="I34" s="60" t="s">
        <v>7</v>
      </c>
      <c r="J34" s="60" t="s">
        <v>7</v>
      </c>
      <c r="K34" s="60" t="s">
        <v>7</v>
      </c>
      <c r="L34" s="60" t="s">
        <v>7</v>
      </c>
      <c r="M34" s="60" t="s">
        <v>7</v>
      </c>
      <c r="N34" s="60" t="s">
        <v>7</v>
      </c>
      <c r="O34" s="60" t="s">
        <v>7</v>
      </c>
      <c r="P34" s="60" t="s">
        <v>7</v>
      </c>
      <c r="Q34" s="60" t="s">
        <v>7</v>
      </c>
      <c r="R34" s="60" t="s">
        <v>7</v>
      </c>
      <c r="S34" s="60" t="s">
        <v>7</v>
      </c>
      <c r="T34" s="60" t="s">
        <v>7</v>
      </c>
      <c r="U34" s="60" t="s">
        <v>7</v>
      </c>
    </row>
    <row r="35" spans="1:21" ht="12" customHeight="1" x14ac:dyDescent="0.2">
      <c r="A35" s="45">
        <v>1936</v>
      </c>
      <c r="B35" s="67">
        <v>128.053</v>
      </c>
      <c r="C35" s="55">
        <f>IF(FluidmilkPccLb!C35="*","*",IF(FluidmilkPccLb!C35=0,0,IF('Fluidmilk-Butterfat'!C35=0,"NA",FluidmilkPccLb!C35*'Fluidmilk-Butterfat'!C35/100)))</f>
        <v>3.2923648801668062</v>
      </c>
      <c r="D35" s="55">
        <f>IF(FluidmilkPccLb!D35="*","*",IF(FluidmilkPccLb!D35=0,0,IF('Fluidmilk-Butterfat'!D35=0,"NA",FluidmilkPccLb!D35*'Fluidmilk-Butterfat'!D35/100)))</f>
        <v>6.0698866875434394</v>
      </c>
      <c r="E35" s="55">
        <f t="shared" si="0"/>
        <v>9.3622515677102456</v>
      </c>
      <c r="F35" s="96">
        <f>IF(FluidmilkPccLb!F35="*","*",IF(FluidmilkPccLb!F35=0,0,IF('Fluidmilk-Butterfat'!F35=0,"NA",FluidmilkPccLb!F35*'Fluidmilk-Butterfat'!F35/100)))</f>
        <v>9.0660925445870663E-2</v>
      </c>
      <c r="G35" s="55">
        <f t="shared" si="1"/>
        <v>9.4529124931561164</v>
      </c>
      <c r="H35" s="54" t="s">
        <v>7</v>
      </c>
      <c r="I35" s="54" t="s">
        <v>7</v>
      </c>
      <c r="J35" s="54" t="s">
        <v>7</v>
      </c>
      <c r="K35" s="54" t="s">
        <v>7</v>
      </c>
      <c r="L35" s="54" t="s">
        <v>7</v>
      </c>
      <c r="M35" s="54" t="s">
        <v>7</v>
      </c>
      <c r="N35" s="54" t="s">
        <v>7</v>
      </c>
      <c r="O35" s="54" t="s">
        <v>7</v>
      </c>
      <c r="P35" s="54" t="s">
        <v>7</v>
      </c>
      <c r="Q35" s="54" t="s">
        <v>7</v>
      </c>
      <c r="R35" s="54" t="s">
        <v>7</v>
      </c>
      <c r="S35" s="54" t="s">
        <v>7</v>
      </c>
      <c r="T35" s="54" t="s">
        <v>7</v>
      </c>
      <c r="U35" s="54" t="s">
        <v>7</v>
      </c>
    </row>
    <row r="36" spans="1:21" ht="12" customHeight="1" x14ac:dyDescent="0.2">
      <c r="A36" s="45">
        <v>1937</v>
      </c>
      <c r="B36" s="67">
        <v>128.82499999999999</v>
      </c>
      <c r="C36" s="55">
        <f>IF(FluidmilkPccLb!C36="*","*",IF(FluidmilkPccLb!C36=0,0,IF('Fluidmilk-Butterfat'!C36=0,"NA",FluidmilkPccLb!C36*'Fluidmilk-Butterfat'!C36/100)))</f>
        <v>3.2529477973995728</v>
      </c>
      <c r="D36" s="55">
        <f>IF(FluidmilkPccLb!D36="*","*",IF(FluidmilkPccLb!D36=0,0,IF('Fluidmilk-Butterfat'!D36=0,"NA",FluidmilkPccLb!D36*'Fluidmilk-Butterfat'!D36/100)))</f>
        <v>6.2330471569959256</v>
      </c>
      <c r="E36" s="55">
        <f t="shared" si="0"/>
        <v>9.4859949543954976</v>
      </c>
      <c r="F36" s="96">
        <f>IF(FluidmilkPccLb!F36="*","*",IF(FluidmilkPccLb!F36=0,0,IF('Fluidmilk-Butterfat'!F36=0,"NA",FluidmilkPccLb!F36*'Fluidmilk-Butterfat'!F36/100)))</f>
        <v>9.2994049521199523E-2</v>
      </c>
      <c r="G36" s="55">
        <f t="shared" si="1"/>
        <v>9.5789890039166963</v>
      </c>
      <c r="H36" s="54" t="s">
        <v>7</v>
      </c>
      <c r="I36" s="54" t="s">
        <v>7</v>
      </c>
      <c r="J36" s="54" t="s">
        <v>7</v>
      </c>
      <c r="K36" s="54" t="s">
        <v>7</v>
      </c>
      <c r="L36" s="54" t="s">
        <v>7</v>
      </c>
      <c r="M36" s="54" t="s">
        <v>7</v>
      </c>
      <c r="N36" s="54" t="s">
        <v>7</v>
      </c>
      <c r="O36" s="54" t="s">
        <v>7</v>
      </c>
      <c r="P36" s="54" t="s">
        <v>7</v>
      </c>
      <c r="Q36" s="54" t="s">
        <v>7</v>
      </c>
      <c r="R36" s="54" t="s">
        <v>7</v>
      </c>
      <c r="S36" s="54" t="s">
        <v>7</v>
      </c>
      <c r="T36" s="54" t="s">
        <v>7</v>
      </c>
      <c r="U36" s="54" t="s">
        <v>7</v>
      </c>
    </row>
    <row r="37" spans="1:21" ht="12" customHeight="1" x14ac:dyDescent="0.2">
      <c r="A37" s="45">
        <v>1938</v>
      </c>
      <c r="B37" s="67">
        <v>129.82499999999999</v>
      </c>
      <c r="C37" s="55">
        <f>IF(FluidmilkPccLb!C37="*","*",IF(FluidmilkPccLb!C37=0,0,IF('Fluidmilk-Butterfat'!C37=0,"NA",FluidmilkPccLb!C37*'Fluidmilk-Butterfat'!C37/100)))</f>
        <v>3.2344979780473722</v>
      </c>
      <c r="D37" s="55">
        <f>IF(FluidmilkPccLb!D37="*","*",IF(FluidmilkPccLb!D37=0,0,IF('Fluidmilk-Butterfat'!D37=0,"NA",FluidmilkPccLb!D37*'Fluidmilk-Butterfat'!D37/100)))</f>
        <v>6.2643327556325836</v>
      </c>
      <c r="E37" s="55">
        <f t="shared" si="0"/>
        <v>9.4988307336799558</v>
      </c>
      <c r="F37" s="96">
        <f>IF(FluidmilkPccLb!F37="*","*",IF(FluidmilkPccLb!F37=0,0,IF('Fluidmilk-Butterfat'!F37=0,"NA",FluidmilkPccLb!F37*'Fluidmilk-Butterfat'!F37/100)))</f>
        <v>9.3395789389516773E-2</v>
      </c>
      <c r="G37" s="55">
        <f t="shared" si="1"/>
        <v>9.5922265230694723</v>
      </c>
      <c r="H37" s="54" t="s">
        <v>7</v>
      </c>
      <c r="I37" s="54" t="s">
        <v>7</v>
      </c>
      <c r="J37" s="54" t="s">
        <v>7</v>
      </c>
      <c r="K37" s="54" t="s">
        <v>7</v>
      </c>
      <c r="L37" s="54" t="s">
        <v>7</v>
      </c>
      <c r="M37" s="54" t="s">
        <v>7</v>
      </c>
      <c r="N37" s="54" t="s">
        <v>7</v>
      </c>
      <c r="O37" s="54" t="s">
        <v>7</v>
      </c>
      <c r="P37" s="54" t="s">
        <v>7</v>
      </c>
      <c r="Q37" s="54" t="s">
        <v>7</v>
      </c>
      <c r="R37" s="54" t="s">
        <v>7</v>
      </c>
      <c r="S37" s="54" t="s">
        <v>7</v>
      </c>
      <c r="T37" s="54" t="s">
        <v>7</v>
      </c>
      <c r="U37" s="54" t="s">
        <v>7</v>
      </c>
    </row>
    <row r="38" spans="1:21" ht="12" customHeight="1" x14ac:dyDescent="0.2">
      <c r="A38" s="45">
        <v>1939</v>
      </c>
      <c r="B38" s="67">
        <v>130.88</v>
      </c>
      <c r="C38" s="55">
        <f>IF(FluidmilkPccLb!C38="*","*",IF(FluidmilkPccLb!C38=0,0,IF('Fluidmilk-Butterfat'!C38=0,"NA",FluidmilkPccLb!C38*'Fluidmilk-Butterfat'!C38/100)))</f>
        <v>3.2433037897310517</v>
      </c>
      <c r="D38" s="55">
        <f>IF(FluidmilkPccLb!D38="*","*",IF(FluidmilkPccLb!D38=0,0,IF('Fluidmilk-Butterfat'!D38=0,"NA",FluidmilkPccLb!D38*'Fluidmilk-Butterfat'!D38/100)))</f>
        <v>6.4518031784841083</v>
      </c>
      <c r="E38" s="55">
        <f t="shared" si="0"/>
        <v>9.6951069682151605</v>
      </c>
      <c r="F38" s="96">
        <f>IF(FluidmilkPccLb!F38="*","*",IF(FluidmilkPccLb!F38=0,0,IF('Fluidmilk-Butterfat'!F38=0,"NA",FluidmilkPccLb!F38*'Fluidmilk-Butterfat'!F38/100)))</f>
        <v>9.6109000114584162E-2</v>
      </c>
      <c r="G38" s="55">
        <f t="shared" si="1"/>
        <v>9.7912159683297446</v>
      </c>
      <c r="H38" s="54" t="s">
        <v>7</v>
      </c>
      <c r="I38" s="54" t="s">
        <v>7</v>
      </c>
      <c r="J38" s="54" t="s">
        <v>7</v>
      </c>
      <c r="K38" s="54" t="s">
        <v>7</v>
      </c>
      <c r="L38" s="54" t="s">
        <v>7</v>
      </c>
      <c r="M38" s="54" t="s">
        <v>7</v>
      </c>
      <c r="N38" s="54" t="s">
        <v>7</v>
      </c>
      <c r="O38" s="54" t="s">
        <v>7</v>
      </c>
      <c r="P38" s="54" t="s">
        <v>7</v>
      </c>
      <c r="Q38" s="54" t="s">
        <v>7</v>
      </c>
      <c r="R38" s="54" t="s">
        <v>7</v>
      </c>
      <c r="S38" s="54" t="s">
        <v>7</v>
      </c>
      <c r="T38" s="54" t="s">
        <v>7</v>
      </c>
      <c r="U38" s="54" t="s">
        <v>7</v>
      </c>
    </row>
    <row r="39" spans="1:21" ht="12" customHeight="1" x14ac:dyDescent="0.2">
      <c r="A39" s="45">
        <v>1940</v>
      </c>
      <c r="B39" s="67">
        <v>131.95400000000001</v>
      </c>
      <c r="C39" s="55">
        <f>IF(FluidmilkPccLb!C39="*","*",IF(FluidmilkPccLb!C39=0,0,IF('Fluidmilk-Butterfat'!C39=0,"NA",FluidmilkPccLb!C39*'Fluidmilk-Butterfat'!C39/100)))</f>
        <v>3.1793306758415811</v>
      </c>
      <c r="D39" s="55">
        <f>IF(FluidmilkPccLb!D39="*","*",IF(FluidmilkPccLb!D39=0,0,IF('Fluidmilk-Butterfat'!D39=0,"NA",FluidmilkPccLb!D39*'Fluidmilk-Butterfat'!D39/100)))</f>
        <v>6.535686678691059</v>
      </c>
      <c r="E39" s="55">
        <f t="shared" si="0"/>
        <v>9.715017354532641</v>
      </c>
      <c r="F39" s="96">
        <f>IF(FluidmilkPccLb!F39="*","*",IF(FluidmilkPccLb!F39=0,0,IF('Fluidmilk-Butterfat'!F39=0,"NA",FluidmilkPccLb!F39*'Fluidmilk-Butterfat'!F39/100)))</f>
        <v>9.7289158056836147E-2</v>
      </c>
      <c r="G39" s="55">
        <f t="shared" si="1"/>
        <v>9.8123065125894779</v>
      </c>
      <c r="H39" s="54" t="s">
        <v>7</v>
      </c>
      <c r="I39" s="54" t="s">
        <v>7</v>
      </c>
      <c r="J39" s="54" t="s">
        <v>7</v>
      </c>
      <c r="K39" s="54" t="s">
        <v>7</v>
      </c>
      <c r="L39" s="54" t="s">
        <v>7</v>
      </c>
      <c r="M39" s="54" t="s">
        <v>7</v>
      </c>
      <c r="N39" s="54" t="s">
        <v>7</v>
      </c>
      <c r="O39" s="54" t="s">
        <v>7</v>
      </c>
      <c r="P39" s="54" t="s">
        <v>7</v>
      </c>
      <c r="Q39" s="54" t="s">
        <v>7</v>
      </c>
      <c r="R39" s="54" t="s">
        <v>7</v>
      </c>
      <c r="S39" s="54" t="s">
        <v>7</v>
      </c>
      <c r="T39" s="54" t="s">
        <v>7</v>
      </c>
      <c r="U39" s="54" t="s">
        <v>7</v>
      </c>
    </row>
    <row r="40" spans="1:21" ht="12" customHeight="1" x14ac:dyDescent="0.2">
      <c r="A40" s="47">
        <v>1941</v>
      </c>
      <c r="B40" s="68">
        <v>133.12100000000001</v>
      </c>
      <c r="C40" s="59">
        <f>IF(FluidmilkPccLb!C40="*","*",IF(FluidmilkPccLb!C40=0,0,IF('Fluidmilk-Butterfat'!C40=0,"NA",FluidmilkPccLb!C40*'Fluidmilk-Butterfat'!C40/100)))</f>
        <v>3.0940640469948391</v>
      </c>
      <c r="D40" s="59">
        <f>IF(FluidmilkPccLb!D40="*","*",IF(FluidmilkPccLb!D40=0,0,IF('Fluidmilk-Butterfat'!D40=0,"NA",FluidmilkPccLb!D40*'Fluidmilk-Butterfat'!D40/100)))</f>
        <v>6.7792609730996602</v>
      </c>
      <c r="E40" s="59">
        <f t="shared" ref="E40:E71" si="2">IF(C40="NA","NA",IF(D40="NA","NA",C40+D40))</f>
        <v>9.8733250200944997</v>
      </c>
      <c r="F40" s="59">
        <f>IF(FluidmilkPccLb!F40="*","*",IF(FluidmilkPccLb!F40=0,0,IF('Fluidmilk-Butterfat'!F40=0,"NA",FluidmilkPccLb!F40*'Fluidmilk-Butterfat'!F40/100)))</f>
        <v>0.10218226771878834</v>
      </c>
      <c r="G40" s="59">
        <f t="shared" si="1"/>
        <v>9.9755072878132882</v>
      </c>
      <c r="H40" s="60" t="s">
        <v>7</v>
      </c>
      <c r="I40" s="60" t="s">
        <v>7</v>
      </c>
      <c r="J40" s="60" t="s">
        <v>7</v>
      </c>
      <c r="K40" s="60" t="s">
        <v>7</v>
      </c>
      <c r="L40" s="60" t="s">
        <v>7</v>
      </c>
      <c r="M40" s="60" t="s">
        <v>7</v>
      </c>
      <c r="N40" s="60" t="s">
        <v>7</v>
      </c>
      <c r="O40" s="60" t="s">
        <v>7</v>
      </c>
      <c r="P40" s="60" t="s">
        <v>7</v>
      </c>
      <c r="Q40" s="60" t="s">
        <v>7</v>
      </c>
      <c r="R40" s="60" t="s">
        <v>7</v>
      </c>
      <c r="S40" s="60" t="s">
        <v>7</v>
      </c>
      <c r="T40" s="60" t="s">
        <v>7</v>
      </c>
      <c r="U40" s="60" t="s">
        <v>7</v>
      </c>
    </row>
    <row r="41" spans="1:21" ht="12" customHeight="1" x14ac:dyDescent="0.2">
      <c r="A41" s="47">
        <v>1942</v>
      </c>
      <c r="B41" s="68">
        <v>133.91999999999999</v>
      </c>
      <c r="C41" s="59">
        <f>IF(FluidmilkPccLb!C41="*","*",IF(FluidmilkPccLb!C41=0,0,IF('Fluidmilk-Butterfat'!C41=0,"NA",FluidmilkPccLb!C41*'Fluidmilk-Butterfat'!C41/100)))</f>
        <v>3.092257317801673</v>
      </c>
      <c r="D41" s="59">
        <f>IF(FluidmilkPccLb!D41="*","*",IF(FluidmilkPccLb!D41=0,0,IF('Fluidmilk-Butterfat'!D41=0,"NA",FluidmilkPccLb!D41*'Fluidmilk-Butterfat'!D41/100)))</f>
        <v>7.5491995221027484</v>
      </c>
      <c r="E41" s="59">
        <f t="shared" si="2"/>
        <v>10.641456839904421</v>
      </c>
      <c r="F41" s="59">
        <f>IF(FluidmilkPccLb!F41="*","*",IF(FluidmilkPccLb!F41=0,0,IF('Fluidmilk-Butterfat'!F41=0,"NA",FluidmilkPccLb!F41*'Fluidmilk-Butterfat'!F41/100)))</f>
        <v>0.11473113428909548</v>
      </c>
      <c r="G41" s="59">
        <f t="shared" si="1"/>
        <v>10.756187974193518</v>
      </c>
      <c r="H41" s="60" t="s">
        <v>7</v>
      </c>
      <c r="I41" s="60" t="s">
        <v>7</v>
      </c>
      <c r="J41" s="60" t="s">
        <v>7</v>
      </c>
      <c r="K41" s="60" t="s">
        <v>7</v>
      </c>
      <c r="L41" s="60" t="s">
        <v>7</v>
      </c>
      <c r="M41" s="60" t="s">
        <v>7</v>
      </c>
      <c r="N41" s="60" t="s">
        <v>7</v>
      </c>
      <c r="O41" s="60" t="s">
        <v>7</v>
      </c>
      <c r="P41" s="60" t="s">
        <v>7</v>
      </c>
      <c r="Q41" s="60" t="s">
        <v>7</v>
      </c>
      <c r="R41" s="60" t="s">
        <v>7</v>
      </c>
      <c r="S41" s="60" t="s">
        <v>7</v>
      </c>
      <c r="T41" s="60" t="s">
        <v>7</v>
      </c>
      <c r="U41" s="60" t="s">
        <v>7</v>
      </c>
    </row>
    <row r="42" spans="1:21" ht="12" customHeight="1" x14ac:dyDescent="0.2">
      <c r="A42" s="47">
        <v>1943</v>
      </c>
      <c r="B42" s="68">
        <v>134.245</v>
      </c>
      <c r="C42" s="59">
        <f>IF(FluidmilkPccLb!C42="*","*",IF(FluidmilkPccLb!C42=0,0,IF('Fluidmilk-Butterfat'!C42=0,"NA",FluidmilkPccLb!C42*'Fluidmilk-Butterfat'!C42/100)))</f>
        <v>2.9732012365451226</v>
      </c>
      <c r="D42" s="59">
        <f>IF(FluidmilkPccLb!D42="*","*",IF(FluidmilkPccLb!D42=0,0,IF('Fluidmilk-Butterfat'!D42=0,"NA",FluidmilkPccLb!D42*'Fluidmilk-Butterfat'!D42/100)))</f>
        <v>8.9786822600469289</v>
      </c>
      <c r="E42" s="59">
        <f t="shared" si="2"/>
        <v>11.951883496592052</v>
      </c>
      <c r="F42" s="59">
        <f>IF(FluidmilkPccLb!F42="*","*",IF(FluidmilkPccLb!F42=0,0,IF('Fluidmilk-Butterfat'!F42=0,"NA",FluidmilkPccLb!F42*'Fluidmilk-Butterfat'!F42/100)))</f>
        <v>0.13700897672240878</v>
      </c>
      <c r="G42" s="59">
        <f t="shared" si="1"/>
        <v>12.088892473314461</v>
      </c>
      <c r="H42" s="60" t="s">
        <v>7</v>
      </c>
      <c r="I42" s="60" t="s">
        <v>7</v>
      </c>
      <c r="J42" s="60" t="s">
        <v>7</v>
      </c>
      <c r="K42" s="60" t="s">
        <v>7</v>
      </c>
      <c r="L42" s="60" t="s">
        <v>7</v>
      </c>
      <c r="M42" s="60" t="s">
        <v>7</v>
      </c>
      <c r="N42" s="60" t="s">
        <v>7</v>
      </c>
      <c r="O42" s="60" t="s">
        <v>7</v>
      </c>
      <c r="P42" s="60" t="s">
        <v>7</v>
      </c>
      <c r="Q42" s="60" t="s">
        <v>7</v>
      </c>
      <c r="R42" s="60" t="s">
        <v>7</v>
      </c>
      <c r="S42" s="60" t="s">
        <v>7</v>
      </c>
      <c r="T42" s="60" t="s">
        <v>7</v>
      </c>
      <c r="U42" s="60" t="s">
        <v>7</v>
      </c>
    </row>
    <row r="43" spans="1:21" ht="12" customHeight="1" x14ac:dyDescent="0.2">
      <c r="A43" s="47">
        <v>1944</v>
      </c>
      <c r="B43" s="68">
        <v>132.88499999999999</v>
      </c>
      <c r="C43" s="59">
        <f>IF(FluidmilkPccLb!C43="*","*",IF(FluidmilkPccLb!C43=0,0,IF('Fluidmilk-Butterfat'!C43=0,"NA",FluidmilkPccLb!C43*'Fluidmilk-Butterfat'!C43/100)))</f>
        <v>3.0428852014900101</v>
      </c>
      <c r="D43" s="59">
        <f>IF(FluidmilkPccLb!D43="*","*",IF(FluidmilkPccLb!D43=0,0,IF('Fluidmilk-Butterfat'!D43=0,"NA",FluidmilkPccLb!D43*'Fluidmilk-Butterfat'!D43/100)))</f>
        <v>9.8209609812996188</v>
      </c>
      <c r="E43" s="59">
        <f t="shared" si="2"/>
        <v>12.863846182789629</v>
      </c>
      <c r="F43" s="59">
        <f>IF(FluidmilkPccLb!F43="*","*",IF(FluidmilkPccLb!F43=0,0,IF('Fluidmilk-Butterfat'!F43=0,"NA",FluidmilkPccLb!F43*'Fluidmilk-Butterfat'!F43/100)))</f>
        <v>0.15068944737011863</v>
      </c>
      <c r="G43" s="59">
        <f t="shared" si="1"/>
        <v>13.014535630159749</v>
      </c>
      <c r="H43" s="60" t="s">
        <v>7</v>
      </c>
      <c r="I43" s="60" t="s">
        <v>7</v>
      </c>
      <c r="J43" s="60" t="s">
        <v>7</v>
      </c>
      <c r="K43" s="60" t="s">
        <v>7</v>
      </c>
      <c r="L43" s="60" t="s">
        <v>7</v>
      </c>
      <c r="M43" s="60" t="s">
        <v>7</v>
      </c>
      <c r="N43" s="60" t="s">
        <v>7</v>
      </c>
      <c r="O43" s="60" t="s">
        <v>7</v>
      </c>
      <c r="P43" s="60" t="s">
        <v>7</v>
      </c>
      <c r="Q43" s="60" t="s">
        <v>7</v>
      </c>
      <c r="R43" s="60" t="s">
        <v>7</v>
      </c>
      <c r="S43" s="60" t="s">
        <v>7</v>
      </c>
      <c r="T43" s="60" t="s">
        <v>7</v>
      </c>
      <c r="U43" s="60" t="s">
        <v>7</v>
      </c>
    </row>
    <row r="44" spans="1:21" ht="12" customHeight="1" x14ac:dyDescent="0.2">
      <c r="A44" s="47">
        <v>1945</v>
      </c>
      <c r="B44" s="68">
        <v>132.48099999999999</v>
      </c>
      <c r="C44" s="59">
        <f>IF(FluidmilkPccLb!C44="*","*",IF(FluidmilkPccLb!C44=0,0,IF('Fluidmilk-Butterfat'!C44=0,"NA",FluidmilkPccLb!C44*'Fluidmilk-Butterfat'!C44/100)))</f>
        <v>2.9646651217910494</v>
      </c>
      <c r="D44" s="59">
        <f>IF(FluidmilkPccLb!D44="*","*",IF(FluidmilkPccLb!D44=0,0,IF('Fluidmilk-Butterfat'!D44=0,"NA",FluidmilkPccLb!D44*'Fluidmilk-Butterfat'!D44/100)))</f>
        <v>10.259034880473427</v>
      </c>
      <c r="E44" s="59">
        <f t="shared" si="2"/>
        <v>13.223700002264476</v>
      </c>
      <c r="F44" s="59">
        <f>IF(FluidmilkPccLb!F44="*","*",IF(FluidmilkPccLb!F44=0,0,IF('Fluidmilk-Butterfat'!F44=0,"NA",FluidmilkPccLb!F44*'Fluidmilk-Butterfat'!F44/100)))</f>
        <v>0.15821843803384328</v>
      </c>
      <c r="G44" s="59">
        <f t="shared" si="1"/>
        <v>13.381918440298319</v>
      </c>
      <c r="H44" s="60" t="s">
        <v>7</v>
      </c>
      <c r="I44" s="60" t="s">
        <v>7</v>
      </c>
      <c r="J44" s="60" t="s">
        <v>7</v>
      </c>
      <c r="K44" s="60" t="s">
        <v>7</v>
      </c>
      <c r="L44" s="60" t="s">
        <v>7</v>
      </c>
      <c r="M44" s="60" t="s">
        <v>7</v>
      </c>
      <c r="N44" s="60" t="s">
        <v>7</v>
      </c>
      <c r="O44" s="60" t="s">
        <v>7</v>
      </c>
      <c r="P44" s="60" t="s">
        <v>7</v>
      </c>
      <c r="Q44" s="60" t="s">
        <v>7</v>
      </c>
      <c r="R44" s="60" t="s">
        <v>7</v>
      </c>
      <c r="S44" s="60" t="s">
        <v>7</v>
      </c>
      <c r="T44" s="60" t="s">
        <v>7</v>
      </c>
      <c r="U44" s="60" t="s">
        <v>7</v>
      </c>
    </row>
    <row r="45" spans="1:21" ht="12" customHeight="1" x14ac:dyDescent="0.2">
      <c r="A45" s="45">
        <v>1946</v>
      </c>
      <c r="B45" s="67">
        <v>140.054</v>
      </c>
      <c r="C45" s="55">
        <f>IF(FluidmilkPccLb!C45="*","*",IF(FluidmilkPccLb!C45=0,0,IF('Fluidmilk-Butterfat'!C45=0,"NA",FluidmilkPccLb!C45*'Fluidmilk-Butterfat'!C45/100)))</f>
        <v>2.9441786739400508</v>
      </c>
      <c r="D45" s="55">
        <f>IF(FluidmilkPccLb!D45="*","*",IF(FluidmilkPccLb!D45=0,0,IF('Fluidmilk-Butterfat'!D45=0,"NA",FluidmilkPccLb!D45*'Fluidmilk-Butterfat'!D45/100)))</f>
        <v>9.5181144415725356</v>
      </c>
      <c r="E45" s="55">
        <f t="shared" si="2"/>
        <v>12.462293115512587</v>
      </c>
      <c r="F45" s="96">
        <f>IF(FluidmilkPccLb!F45="*","*",IF(FluidmilkPccLb!F45=0,0,IF('Fluidmilk-Butterfat'!F45=0,"NA",FluidmilkPccLb!F45*'Fluidmilk-Butterfat'!F45/100)))</f>
        <v>0.14787813752256299</v>
      </c>
      <c r="G45" s="55">
        <f t="shared" si="1"/>
        <v>12.61017125303515</v>
      </c>
      <c r="H45" s="54" t="s">
        <v>7</v>
      </c>
      <c r="I45" s="54" t="s">
        <v>7</v>
      </c>
      <c r="J45" s="54" t="s">
        <v>7</v>
      </c>
      <c r="K45" s="54" t="s">
        <v>7</v>
      </c>
      <c r="L45" s="54" t="s">
        <v>7</v>
      </c>
      <c r="M45" s="54" t="s">
        <v>7</v>
      </c>
      <c r="N45" s="54" t="s">
        <v>7</v>
      </c>
      <c r="O45" s="54" t="s">
        <v>7</v>
      </c>
      <c r="P45" s="54" t="s">
        <v>7</v>
      </c>
      <c r="Q45" s="54" t="s">
        <v>7</v>
      </c>
      <c r="R45" s="54" t="s">
        <v>7</v>
      </c>
      <c r="S45" s="54" t="s">
        <v>7</v>
      </c>
      <c r="T45" s="54" t="s">
        <v>7</v>
      </c>
      <c r="U45" s="54" t="s">
        <v>7</v>
      </c>
    </row>
    <row r="46" spans="1:21" ht="12" customHeight="1" x14ac:dyDescent="0.2">
      <c r="A46" s="45">
        <v>1947</v>
      </c>
      <c r="B46" s="67">
        <v>143.446</v>
      </c>
      <c r="C46" s="55">
        <f>IF(FluidmilkPccLb!C46="*","*",IF(FluidmilkPccLb!C46=0,0,IF('Fluidmilk-Butterfat'!C46=0,"NA",FluidmilkPccLb!C46*'Fluidmilk-Butterfat'!C46/100)))</f>
        <v>2.8081786874503298</v>
      </c>
      <c r="D46" s="55">
        <f>IF(FluidmilkPccLb!D46="*","*",IF(FluidmilkPccLb!D46=0,0,IF('Fluidmilk-Butterfat'!D46=0,"NA",FluidmilkPccLb!D46*'Fluidmilk-Butterfat'!D46/100)))</f>
        <v>9.0169234415738337</v>
      </c>
      <c r="E46" s="55">
        <f t="shared" si="2"/>
        <v>11.825102129024163</v>
      </c>
      <c r="F46" s="96">
        <f>IF(FluidmilkPccLb!F46="*","*",IF(FluidmilkPccLb!F46=0,0,IF('Fluidmilk-Butterfat'!F46=0,"NA",FluidmilkPccLb!F46*'Fluidmilk-Butterfat'!F46/100)))</f>
        <v>0.14116259029322067</v>
      </c>
      <c r="G46" s="55">
        <f t="shared" si="1"/>
        <v>11.966264719317383</v>
      </c>
      <c r="H46" s="54" t="s">
        <v>7</v>
      </c>
      <c r="I46" s="54" t="s">
        <v>7</v>
      </c>
      <c r="J46" s="54" t="s">
        <v>7</v>
      </c>
      <c r="K46" s="54" t="s">
        <v>7</v>
      </c>
      <c r="L46" s="54" t="s">
        <v>7</v>
      </c>
      <c r="M46" s="54" t="s">
        <v>7</v>
      </c>
      <c r="N46" s="54" t="s">
        <v>7</v>
      </c>
      <c r="O46" s="54" t="s">
        <v>7</v>
      </c>
      <c r="P46" s="54" t="s">
        <v>7</v>
      </c>
      <c r="Q46" s="54" t="s">
        <v>7</v>
      </c>
      <c r="R46" s="54" t="s">
        <v>7</v>
      </c>
      <c r="S46" s="54" t="s">
        <v>7</v>
      </c>
      <c r="T46" s="54" t="s">
        <v>7</v>
      </c>
      <c r="U46" s="54" t="s">
        <v>7</v>
      </c>
    </row>
    <row r="47" spans="1:21" ht="12" customHeight="1" x14ac:dyDescent="0.2">
      <c r="A47" s="45">
        <v>1948</v>
      </c>
      <c r="B47" s="67">
        <v>146.09299999999999</v>
      </c>
      <c r="C47" s="55">
        <f>IF(FluidmilkPccLb!C47="*","*",IF(FluidmilkPccLb!C47=0,0,IF('Fluidmilk-Butterfat'!C47=0,"NA",FluidmilkPccLb!C47*'Fluidmilk-Butterfat'!C47/100)))</f>
        <v>2.573670196381757</v>
      </c>
      <c r="D47" s="55">
        <f>IF(FluidmilkPccLb!D47="*","*",IF(FluidmilkPccLb!D47=0,0,IF('Fluidmilk-Butterfat'!D47=0,"NA",FluidmilkPccLb!D47*'Fluidmilk-Butterfat'!D47/100)))</f>
        <v>8.6918743540073802</v>
      </c>
      <c r="E47" s="55">
        <f t="shared" si="2"/>
        <v>11.265544550389137</v>
      </c>
      <c r="F47" s="96">
        <f>IF(FluidmilkPccLb!F47="*","*",IF(FluidmilkPccLb!F47=0,0,IF('Fluidmilk-Butterfat'!F47=0,"NA",FluidmilkPccLb!F47*'Fluidmilk-Butterfat'!F47/100)))</f>
        <v>0.13704471503745891</v>
      </c>
      <c r="G47" s="55">
        <f t="shared" si="1"/>
        <v>11.402589265426595</v>
      </c>
      <c r="H47" s="54" t="s">
        <v>7</v>
      </c>
      <c r="I47" s="54" t="s">
        <v>7</v>
      </c>
      <c r="J47" s="54" t="s">
        <v>7</v>
      </c>
      <c r="K47" s="54" t="s">
        <v>7</v>
      </c>
      <c r="L47" s="54" t="s">
        <v>7</v>
      </c>
      <c r="M47" s="54" t="s">
        <v>7</v>
      </c>
      <c r="N47" s="54" t="s">
        <v>7</v>
      </c>
      <c r="O47" s="54" t="s">
        <v>7</v>
      </c>
      <c r="P47" s="54" t="s">
        <v>7</v>
      </c>
      <c r="Q47" s="54" t="s">
        <v>7</v>
      </c>
      <c r="R47" s="54" t="s">
        <v>7</v>
      </c>
      <c r="S47" s="54" t="s">
        <v>7</v>
      </c>
      <c r="T47" s="54" t="s">
        <v>7</v>
      </c>
      <c r="U47" s="54" t="s">
        <v>7</v>
      </c>
    </row>
    <row r="48" spans="1:21" ht="12" customHeight="1" x14ac:dyDescent="0.2">
      <c r="A48" s="45">
        <v>1949</v>
      </c>
      <c r="B48" s="67">
        <v>148.66499999999999</v>
      </c>
      <c r="C48" s="55">
        <f>IF(FluidmilkPccLb!C48="*","*",IF(FluidmilkPccLb!C48=0,0,IF('Fluidmilk-Butterfat'!C48=0,"NA",FluidmilkPccLb!C48*'Fluidmilk-Butterfat'!C48/100)))</f>
        <v>2.3794067198062758</v>
      </c>
      <c r="D48" s="55">
        <f>IF(FluidmilkPccLb!D48="*","*",IF(FluidmilkPccLb!D48=0,0,IF('Fluidmilk-Butterfat'!D48=0,"NA",FluidmilkPccLb!D48*'Fluidmilk-Butterfat'!D48/100)))</f>
        <v>8.7224242424242444</v>
      </c>
      <c r="E48" s="55">
        <f t="shared" si="2"/>
        <v>11.101830962230521</v>
      </c>
      <c r="F48" s="96">
        <f>IF(FluidmilkPccLb!F48="*","*",IF(FluidmilkPccLb!F48=0,0,IF('Fluidmilk-Butterfat'!F48=0,"NA",FluidmilkPccLb!F48*'Fluidmilk-Butterfat'!F48/100)))</f>
        <v>0.13827222422338262</v>
      </c>
      <c r="G48" s="55">
        <f t="shared" si="1"/>
        <v>11.240103186453902</v>
      </c>
      <c r="H48" s="54" t="s">
        <v>7</v>
      </c>
      <c r="I48" s="54" t="s">
        <v>7</v>
      </c>
      <c r="J48" s="54" t="s">
        <v>7</v>
      </c>
      <c r="K48" s="54" t="s">
        <v>7</v>
      </c>
      <c r="L48" s="54" t="s">
        <v>7</v>
      </c>
      <c r="M48" s="54" t="s">
        <v>7</v>
      </c>
      <c r="N48" s="54" t="s">
        <v>7</v>
      </c>
      <c r="O48" s="54" t="s">
        <v>7</v>
      </c>
      <c r="P48" s="54" t="s">
        <v>7</v>
      </c>
      <c r="Q48" s="54" t="s">
        <v>7</v>
      </c>
      <c r="R48" s="54" t="s">
        <v>7</v>
      </c>
      <c r="S48" s="54" t="s">
        <v>7</v>
      </c>
      <c r="T48" s="54" t="s">
        <v>7</v>
      </c>
      <c r="U48" s="54" t="s">
        <v>7</v>
      </c>
    </row>
    <row r="49" spans="1:21" ht="12" customHeight="1" x14ac:dyDescent="0.2">
      <c r="A49" s="45">
        <v>1950</v>
      </c>
      <c r="B49" s="67">
        <v>151.23500000000001</v>
      </c>
      <c r="C49" s="55">
        <f>IF(FluidmilkPccLb!C49="*","*",IF(FluidmilkPccLb!C49=0,0,IF('Fluidmilk-Butterfat'!C49=0,"NA",FluidmilkPccLb!C49*'Fluidmilk-Butterfat'!C49/100)))</f>
        <v>2.2403887988891458</v>
      </c>
      <c r="D49" s="55">
        <f>IF(FluidmilkPccLb!D49="*","*",IF(FluidmilkPccLb!D49=0,0,IF('Fluidmilk-Butterfat'!D49=0,"NA",FluidmilkPccLb!D49*'Fluidmilk-Butterfat'!D49/100)))</f>
        <v>8.7385426653883016</v>
      </c>
      <c r="E49" s="55">
        <f t="shared" si="2"/>
        <v>10.978931464277448</v>
      </c>
      <c r="F49" s="96">
        <f>IF(FluidmilkPccLb!F49="*","*",IF(FluidmilkPccLb!F49=0,0,IF('Fluidmilk-Butterfat'!F49=0,"NA",FluidmilkPccLb!F49*'Fluidmilk-Butterfat'!F49/100)))</f>
        <v>0.13942212882007982</v>
      </c>
      <c r="G49" s="55">
        <f t="shared" si="1"/>
        <v>11.118353593097527</v>
      </c>
      <c r="H49" s="54" t="s">
        <v>7</v>
      </c>
      <c r="I49" s="54" t="s">
        <v>7</v>
      </c>
      <c r="J49" s="54" t="s">
        <v>7</v>
      </c>
      <c r="K49" s="54" t="s">
        <v>7</v>
      </c>
      <c r="L49" s="54" t="s">
        <v>7</v>
      </c>
      <c r="M49" s="54" t="s">
        <v>7</v>
      </c>
      <c r="N49" s="54" t="s">
        <v>7</v>
      </c>
      <c r="O49" s="54" t="s">
        <v>7</v>
      </c>
      <c r="P49" s="54" t="s">
        <v>7</v>
      </c>
      <c r="Q49" s="54" t="s">
        <v>7</v>
      </c>
      <c r="R49" s="54" t="s">
        <v>7</v>
      </c>
      <c r="S49" s="54" t="s">
        <v>7</v>
      </c>
      <c r="T49" s="54" t="s">
        <v>7</v>
      </c>
      <c r="U49" s="54" t="s">
        <v>7</v>
      </c>
    </row>
    <row r="50" spans="1:21" ht="12" customHeight="1" x14ac:dyDescent="0.2">
      <c r="A50" s="47">
        <v>1951</v>
      </c>
      <c r="B50" s="68">
        <v>153.31</v>
      </c>
      <c r="C50" s="59">
        <f>IF(FluidmilkPccLb!C50="*","*",IF(FluidmilkPccLb!C50=0,0,IF('Fluidmilk-Butterfat'!C50=0,"NA",FluidmilkPccLb!C50*'Fluidmilk-Butterfat'!C50/100)))</f>
        <v>2.1779896940838821</v>
      </c>
      <c r="D50" s="59">
        <f>IF(FluidmilkPccLb!D50="*","*",IF(FluidmilkPccLb!D50=0,0,IF('Fluidmilk-Butterfat'!D50=0,"NA",FluidmilkPccLb!D50*'Fluidmilk-Butterfat'!D50/100)))</f>
        <v>8.7892322744765501</v>
      </c>
      <c r="E50" s="59">
        <f t="shared" si="2"/>
        <v>10.967221968560432</v>
      </c>
      <c r="F50" s="59">
        <f>IF(FluidmilkPccLb!F50="*","*",IF(FluidmilkPccLb!F50=0,0,IF('Fluidmilk-Butterfat'!F50=0,"NA",FluidmilkPccLb!F50*'Fluidmilk-Butterfat'!F50/100)))</f>
        <v>0.14002268689806435</v>
      </c>
      <c r="G50" s="59">
        <f t="shared" si="1"/>
        <v>11.107244655458496</v>
      </c>
      <c r="H50" s="60" t="s">
        <v>7</v>
      </c>
      <c r="I50" s="60" t="s">
        <v>7</v>
      </c>
      <c r="J50" s="60" t="s">
        <v>7</v>
      </c>
      <c r="K50" s="60" t="s">
        <v>7</v>
      </c>
      <c r="L50" s="60" t="s">
        <v>7</v>
      </c>
      <c r="M50" s="60" t="s">
        <v>7</v>
      </c>
      <c r="N50" s="60" t="s">
        <v>7</v>
      </c>
      <c r="O50" s="60" t="s">
        <v>7</v>
      </c>
      <c r="P50" s="60" t="s">
        <v>7</v>
      </c>
      <c r="Q50" s="60" t="s">
        <v>7</v>
      </c>
      <c r="R50" s="60" t="s">
        <v>7</v>
      </c>
      <c r="S50" s="60" t="s">
        <v>7</v>
      </c>
      <c r="T50" s="60" t="s">
        <v>7</v>
      </c>
      <c r="U50" s="60" t="s">
        <v>7</v>
      </c>
    </row>
    <row r="51" spans="1:21" ht="12" customHeight="1" x14ac:dyDescent="0.2">
      <c r="A51" s="47">
        <v>1952</v>
      </c>
      <c r="B51" s="68">
        <v>155.68700000000001</v>
      </c>
      <c r="C51" s="59">
        <f>IF(FluidmilkPccLb!C51="*","*",IF(FluidmilkPccLb!C51=0,0,IF('Fluidmilk-Butterfat'!C51=0,"NA",FluidmilkPccLb!C51*'Fluidmilk-Butterfat'!C51/100)))</f>
        <v>2.0845786738777163</v>
      </c>
      <c r="D51" s="59">
        <f>IF(FluidmilkPccLb!D51="*","*",IF(FluidmilkPccLb!D51=0,0,IF('Fluidmilk-Butterfat'!D51=0,"NA",FluidmilkPccLb!D51*'Fluidmilk-Butterfat'!D51/100)))</f>
        <v>8.8115333971365626</v>
      </c>
      <c r="E51" s="59">
        <f t="shared" si="2"/>
        <v>10.896112071014279</v>
      </c>
      <c r="F51" s="59">
        <f>IF(FluidmilkPccLb!F51="*","*",IF(FluidmilkPccLb!F51=0,0,IF('Fluidmilk-Butterfat'!F51=0,"NA",FluidmilkPccLb!F51*'Fluidmilk-Butterfat'!F51/100)))</f>
        <v>0.14022847504275238</v>
      </c>
      <c r="G51" s="59">
        <f t="shared" si="1"/>
        <v>11.036340546057032</v>
      </c>
      <c r="H51" s="60" t="s">
        <v>7</v>
      </c>
      <c r="I51" s="60" t="s">
        <v>7</v>
      </c>
      <c r="J51" s="60" t="s">
        <v>7</v>
      </c>
      <c r="K51" s="60" t="s">
        <v>7</v>
      </c>
      <c r="L51" s="60" t="s">
        <v>7</v>
      </c>
      <c r="M51" s="60" t="s">
        <v>7</v>
      </c>
      <c r="N51" s="60" t="s">
        <v>7</v>
      </c>
      <c r="O51" s="60" t="s">
        <v>7</v>
      </c>
      <c r="P51" s="60" t="s">
        <v>7</v>
      </c>
      <c r="Q51" s="60" t="s">
        <v>7</v>
      </c>
      <c r="R51" s="60" t="s">
        <v>7</v>
      </c>
      <c r="S51" s="60" t="s">
        <v>7</v>
      </c>
      <c r="T51" s="60" t="s">
        <v>7</v>
      </c>
      <c r="U51" s="60" t="s">
        <v>7</v>
      </c>
    </row>
    <row r="52" spans="1:21" ht="12" customHeight="1" x14ac:dyDescent="0.2">
      <c r="A52" s="47">
        <v>1953</v>
      </c>
      <c r="B52" s="68">
        <v>158.24199999999999</v>
      </c>
      <c r="C52" s="59">
        <f>IF(FluidmilkPccLb!C52="*","*",IF(FluidmilkPccLb!C52=0,0,IF('Fluidmilk-Butterfat'!C52=0,"NA",FluidmilkPccLb!C52*'Fluidmilk-Butterfat'!C52/100)))</f>
        <v>1.8994704313646189</v>
      </c>
      <c r="D52" s="59">
        <f>IF(FluidmilkPccLb!D52="*","*",IF(FluidmilkPccLb!D52=0,0,IF('Fluidmilk-Butterfat'!D52=0,"NA",FluidmilkPccLb!D52*'Fluidmilk-Butterfat'!D52/100)))</f>
        <v>8.7521391286763315</v>
      </c>
      <c r="E52" s="59">
        <f t="shared" si="2"/>
        <v>10.651609560040951</v>
      </c>
      <c r="F52" s="59">
        <f>IF(FluidmilkPccLb!F52="*","*",IF(FluidmilkPccLb!F52=0,0,IF('Fluidmilk-Butterfat'!F52=0,"NA",FluidmilkPccLb!F52*'Fluidmilk-Butterfat'!F52/100)))</f>
        <v>0.13917690087044521</v>
      </c>
      <c r="G52" s="59">
        <f t="shared" si="1"/>
        <v>10.790786460911397</v>
      </c>
      <c r="H52" s="60" t="s">
        <v>7</v>
      </c>
      <c r="I52" s="60" t="s">
        <v>7</v>
      </c>
      <c r="J52" s="60" t="s">
        <v>7</v>
      </c>
      <c r="K52" s="60" t="s">
        <v>7</v>
      </c>
      <c r="L52" s="60" t="s">
        <v>7</v>
      </c>
      <c r="M52" s="60" t="s">
        <v>7</v>
      </c>
      <c r="N52" s="60" t="s">
        <v>7</v>
      </c>
      <c r="O52" s="60" t="s">
        <v>7</v>
      </c>
      <c r="P52" s="60" t="s">
        <v>7</v>
      </c>
      <c r="Q52" s="60" t="s">
        <v>7</v>
      </c>
      <c r="R52" s="60" t="s">
        <v>7</v>
      </c>
      <c r="S52" s="60" t="s">
        <v>7</v>
      </c>
      <c r="T52" s="60" t="s">
        <v>7</v>
      </c>
      <c r="U52" s="60" t="s">
        <v>7</v>
      </c>
    </row>
    <row r="53" spans="1:21" ht="12" customHeight="1" x14ac:dyDescent="0.2">
      <c r="A53" s="47">
        <v>1954</v>
      </c>
      <c r="B53" s="68">
        <v>161.16399999999999</v>
      </c>
      <c r="C53" s="59">
        <f>IF(FluidmilkPccLb!C53="*","*",IF(FluidmilkPccLb!C53=0,0,IF('Fluidmilk-Butterfat'!C53=0,"NA",FluidmilkPccLb!C53*'Fluidmilk-Butterfat'!C53/100)))</f>
        <v>1.7462969397632226</v>
      </c>
      <c r="D53" s="59">
        <f>IF(FluidmilkPccLb!D53="*","*",IF(FluidmilkPccLb!D53=0,0,IF('Fluidmilk-Butterfat'!D53=0,"NA",FluidmilkPccLb!D53*'Fluidmilk-Butterfat'!D53/100)))</f>
        <v>8.8389745848948902</v>
      </c>
      <c r="E53" s="59">
        <f t="shared" si="2"/>
        <v>10.585271524658113</v>
      </c>
      <c r="F53" s="59">
        <f>IF(FluidmilkPccLb!F53="*","*",IF(FluidmilkPccLb!F53=0,0,IF('Fluidmilk-Butterfat'!F53=0,"NA",FluidmilkPccLb!F53*'Fluidmilk-Butterfat'!F53/100)))</f>
        <v>0.13095356283040879</v>
      </c>
      <c r="G53" s="59">
        <f t="shared" ref="G53:G72" si="3">IF(E53="NA","NA",IF(F53="NA","NA",E53+F53))</f>
        <v>10.716225087488521</v>
      </c>
      <c r="H53" s="60" t="s">
        <v>7</v>
      </c>
      <c r="I53" s="60" t="s">
        <v>7</v>
      </c>
      <c r="J53" s="60" t="s">
        <v>7</v>
      </c>
      <c r="K53" s="59">
        <f>IF(FluidmilkPccLb!K53="*","*",IF(FluidmilkPccLb!K53=0,0,IF('Fluidmilk-Butterfat'!K53=0,"NA",FluidmilkPccLb!K53*'Fluidmilk-Butterfat'!K53/100)))</f>
        <v>4.7042763892680757E-2</v>
      </c>
      <c r="L53" s="60" t="s">
        <v>7</v>
      </c>
      <c r="M53" s="59">
        <f>IF(FluidmilkPccLb!M53="*","*",IF(FluidmilkPccLb!M53=0,0,IF('Fluidmilk-Butterfat'!M53=0,"NA",FluidmilkPccLb!M53*'Fluidmilk-Butterfat'!M53/100)))</f>
        <v>7.1796430964731581E-2</v>
      </c>
      <c r="N53" s="60" t="s">
        <v>7</v>
      </c>
      <c r="O53" s="60" t="s">
        <v>7</v>
      </c>
      <c r="P53" s="60" t="s">
        <v>7</v>
      </c>
      <c r="Q53" s="60">
        <f>IF(FluidmilkPccLb!Q53="*","*",IF(FluidmilkPccLb!Q53=0,0,IF('Fluidmilk-Butterfat'!Q53=0,"NA",FluidmilkPccLb!Q53*'Fluidmilk-Butterfat'!Q53/100)))</f>
        <v>1.6281551711300291E-2</v>
      </c>
      <c r="R53" s="60" t="s">
        <v>7</v>
      </c>
      <c r="S53" s="60">
        <f>IF(FluidmilkPccLb!S53="*","*",IF(FluidmilkPccLb!S53=0,0,IF('Fluidmilk-Butterfat'!S53=0,"NA",FluidmilkPccLb!S53*'Fluidmilk-Butterfat'!S53/100)))</f>
        <v>1.6281551711300291E-2</v>
      </c>
      <c r="T53" s="60" t="s">
        <v>7</v>
      </c>
      <c r="U53" s="60" t="s">
        <v>7</v>
      </c>
    </row>
    <row r="54" spans="1:21" ht="12" customHeight="1" x14ac:dyDescent="0.2">
      <c r="A54" s="47">
        <v>1955</v>
      </c>
      <c r="B54" s="68">
        <v>164.30799999999999</v>
      </c>
      <c r="C54" s="59">
        <f>IF(FluidmilkPccLb!C54="*","*",IF(FluidmilkPccLb!C54=0,0,IF('Fluidmilk-Butterfat'!C54=0,"NA",FluidmilkPccLb!C54*'Fluidmilk-Butterfat'!C54/100)))</f>
        <v>1.6270053801397379</v>
      </c>
      <c r="D54" s="59">
        <f>IF(FluidmilkPccLb!D54="*","*",IF(FluidmilkPccLb!D54=0,0,IF('Fluidmilk-Butterfat'!D54=0,"NA",FluidmilkPccLb!D54*'Fluidmilk-Butterfat'!D54/100)))</f>
        <v>8.8427976726635347</v>
      </c>
      <c r="E54" s="59">
        <f t="shared" si="2"/>
        <v>10.469803052803272</v>
      </c>
      <c r="F54" s="59">
        <f>IF(FluidmilkPccLb!F54="*","*",IF(FluidmilkPccLb!F54=0,0,IF('Fluidmilk-Butterfat'!F54=0,"NA",FluidmilkPccLb!F54*'Fluidmilk-Butterfat'!F54/100)))</f>
        <v>0.13739440562845387</v>
      </c>
      <c r="G54" s="59">
        <f t="shared" si="3"/>
        <v>10.607197458431726</v>
      </c>
      <c r="H54" s="60" t="s">
        <v>7</v>
      </c>
      <c r="I54" s="60" t="s">
        <v>7</v>
      </c>
      <c r="J54" s="60" t="s">
        <v>7</v>
      </c>
      <c r="K54" s="59">
        <f>IF(FluidmilkPccLb!K54="*","*",IF(FluidmilkPccLb!K54=0,0,IF('Fluidmilk-Butterfat'!K54=0,"NA",FluidmilkPccLb!K54*'Fluidmilk-Butterfat'!K54/100)))</f>
        <v>4.9494851133237587E-2</v>
      </c>
      <c r="L54" s="60" t="s">
        <v>7</v>
      </c>
      <c r="M54" s="59">
        <f>IF(FluidmilkPccLb!M54="*","*",IF(FluidmilkPccLb!M54=0,0,IF('Fluidmilk-Butterfat'!M54=0,"NA",FluidmilkPccLb!M54*'Fluidmilk-Butterfat'!M54/100)))</f>
        <v>7.1521167563356622E-2</v>
      </c>
      <c r="N54" s="60" t="s">
        <v>7</v>
      </c>
      <c r="O54" s="60" t="s">
        <v>7</v>
      </c>
      <c r="P54" s="60" t="s">
        <v>7</v>
      </c>
      <c r="Q54" s="60">
        <f>IF(FluidmilkPccLb!Q54="*","*",IF(FluidmilkPccLb!Q54=0,0,IF('Fluidmilk-Butterfat'!Q54=0,"NA",FluidmilkPccLb!Q54*'Fluidmilk-Butterfat'!Q54/100)))</f>
        <v>1.796625849015264E-2</v>
      </c>
      <c r="R54" s="60" t="s">
        <v>7</v>
      </c>
      <c r="S54" s="60">
        <f>IF(FluidmilkPccLb!S54="*","*",IF(FluidmilkPccLb!S54=0,0,IF('Fluidmilk-Butterfat'!S54=0,"NA",FluidmilkPccLb!S54*'Fluidmilk-Butterfat'!S54/100)))</f>
        <v>1.796625849015264E-2</v>
      </c>
      <c r="T54" s="60" t="s">
        <v>7</v>
      </c>
      <c r="U54" s="60" t="s">
        <v>7</v>
      </c>
    </row>
    <row r="55" spans="1:21" ht="12" customHeight="1" x14ac:dyDescent="0.2">
      <c r="A55" s="45">
        <v>1956</v>
      </c>
      <c r="B55" s="67">
        <v>167.30600000000001</v>
      </c>
      <c r="C55" s="55">
        <f>IF(FluidmilkPccLb!C55="*","*",IF(FluidmilkPccLb!C55=0,0,IF('Fluidmilk-Butterfat'!C55=0,"NA",FluidmilkPccLb!C55*'Fluidmilk-Butterfat'!C55/100)))</f>
        <v>1.509162851302404</v>
      </c>
      <c r="D55" s="55">
        <f>IF(FluidmilkPccLb!D55="*","*",IF(FluidmilkPccLb!D55=0,0,IF('Fluidmilk-Butterfat'!D55=0,"NA",FluidmilkPccLb!D55*'Fluidmilk-Butterfat'!D55/100)))</f>
        <v>8.9311046824381659</v>
      </c>
      <c r="E55" s="55">
        <f t="shared" si="2"/>
        <v>10.44026753374057</v>
      </c>
      <c r="F55" s="55">
        <f>IF(FluidmilkPccLb!F55="*","*",IF(FluidmilkPccLb!F55=0,0,IF('Fluidmilk-Butterfat'!F55=0,"NA",FluidmilkPccLb!F55*'Fluidmilk-Butterfat'!F55/100)))</f>
        <v>0.13660597946278075</v>
      </c>
      <c r="G55" s="55">
        <f t="shared" si="3"/>
        <v>10.576873513203351</v>
      </c>
      <c r="H55" s="54" t="s">
        <v>7</v>
      </c>
      <c r="I55" s="54" t="s">
        <v>7</v>
      </c>
      <c r="J55" s="54" t="s">
        <v>7</v>
      </c>
      <c r="K55" s="55">
        <f>IF(FluidmilkPccLb!K55="*","*",IF(FluidmilkPccLb!K55=0,0,IF('Fluidmilk-Butterfat'!K55=0,"NA",FluidmilkPccLb!K55*'Fluidmilk-Butterfat'!K55/100)))</f>
        <v>5.1900111173538307E-2</v>
      </c>
      <c r="L55" s="54" t="s">
        <v>7</v>
      </c>
      <c r="M55" s="55">
        <f>IF(FluidmilkPccLb!M55="*","*",IF(FluidmilkPccLb!M55=0,0,IF('Fluidmilk-Butterfat'!M55=0,"NA",FluidmilkPccLb!M55*'Fluidmilk-Butterfat'!M55/100)))</f>
        <v>6.79114915185349E-2</v>
      </c>
      <c r="N55" s="54" t="s">
        <v>7</v>
      </c>
      <c r="O55" s="54" t="s">
        <v>7</v>
      </c>
      <c r="P55" s="54" t="s">
        <v>7</v>
      </c>
      <c r="Q55" s="54">
        <f>IF(FluidmilkPccLb!Q55="*","*",IF(FluidmilkPccLb!Q55=0,0,IF('Fluidmilk-Butterfat'!Q55=0,"NA",FluidmilkPccLb!Q55*'Fluidmilk-Butterfat'!Q55/100)))</f>
        <v>1.7644316402280848E-2</v>
      </c>
      <c r="R55" s="54" t="s">
        <v>7</v>
      </c>
      <c r="S55" s="54">
        <f>IF(FluidmilkPccLb!S55="*","*",IF(FluidmilkPccLb!S55=0,0,IF('Fluidmilk-Butterfat'!S55=0,"NA",FluidmilkPccLb!S55*'Fluidmilk-Butterfat'!S55/100)))</f>
        <v>1.7644316402280848E-2</v>
      </c>
      <c r="T55" s="54" t="s">
        <v>7</v>
      </c>
      <c r="U55" s="54" t="s">
        <v>7</v>
      </c>
    </row>
    <row r="56" spans="1:21" ht="12" customHeight="1" x14ac:dyDescent="0.2">
      <c r="A56" s="45">
        <v>1957</v>
      </c>
      <c r="B56" s="67">
        <v>170.37100000000001</v>
      </c>
      <c r="C56" s="55">
        <f>IF(FluidmilkPccLb!C56="*","*",IF(FluidmilkPccLb!C56=0,0,IF('Fluidmilk-Butterfat'!C56=0,"NA",FluidmilkPccLb!C56*'Fluidmilk-Butterfat'!C56/100)))</f>
        <v>1.352363371700583</v>
      </c>
      <c r="D56" s="55">
        <f>IF(FluidmilkPccLb!D56="*","*",IF(FluidmilkPccLb!D56=0,0,IF('Fluidmilk-Butterfat'!D56=0,"NA",FluidmilkPccLb!D56*'Fluidmilk-Butterfat'!D56/100)))</f>
        <v>8.9208139882961301</v>
      </c>
      <c r="E56" s="55">
        <f t="shared" si="2"/>
        <v>10.273177359996714</v>
      </c>
      <c r="F56" s="55">
        <f>IF(FluidmilkPccLb!F56="*","*",IF(FluidmilkPccLb!F56=0,0,IF('Fluidmilk-Butterfat'!F56=0,"NA",FluidmilkPccLb!F56*'Fluidmilk-Butterfat'!F56/100)))</f>
        <v>0.12397415053031326</v>
      </c>
      <c r="G56" s="55">
        <f t="shared" si="3"/>
        <v>10.397151510527028</v>
      </c>
      <c r="H56" s="54" t="s">
        <v>7</v>
      </c>
      <c r="I56" s="54" t="s">
        <v>7</v>
      </c>
      <c r="J56" s="54" t="s">
        <v>7</v>
      </c>
      <c r="K56" s="55">
        <f>IF(FluidmilkPccLb!K56="*","*",IF(FluidmilkPccLb!K56=0,0,IF('Fluidmilk-Butterfat'!K56=0,"NA",FluidmilkPccLb!K56*'Fluidmilk-Butterfat'!K56/100)))</f>
        <v>5.2202546207981405E-2</v>
      </c>
      <c r="L56" s="54" t="s">
        <v>7</v>
      </c>
      <c r="M56" s="55">
        <f>IF(FluidmilkPccLb!M56="*","*",IF(FluidmilkPccLb!M56=0,0,IF('Fluidmilk-Butterfat'!M56=0,"NA",FluidmilkPccLb!M56*'Fluidmilk-Butterfat'!M56/100)))</f>
        <v>6.6020625575948955E-2</v>
      </c>
      <c r="N56" s="54" t="s">
        <v>7</v>
      </c>
      <c r="O56" s="54" t="s">
        <v>7</v>
      </c>
      <c r="P56" s="54" t="s">
        <v>7</v>
      </c>
      <c r="Q56" s="54">
        <f>IF(FluidmilkPccLb!Q56="*","*",IF(FluidmilkPccLb!Q56=0,0,IF('Fluidmilk-Butterfat'!Q56=0,"NA",FluidmilkPccLb!Q56*'Fluidmilk-Butterfat'!Q56/100)))</f>
        <v>1.8289497625769639E-2</v>
      </c>
      <c r="R56" s="54" t="s">
        <v>7</v>
      </c>
      <c r="S56" s="54">
        <f>IF(FluidmilkPccLb!S56="*","*",IF(FluidmilkPccLb!S56=0,0,IF('Fluidmilk-Butterfat'!S56=0,"NA",FluidmilkPccLb!S56*'Fluidmilk-Butterfat'!S56/100)))</f>
        <v>1.8289497625769639E-2</v>
      </c>
      <c r="T56" s="54" t="s">
        <v>7</v>
      </c>
      <c r="U56" s="54" t="s">
        <v>7</v>
      </c>
    </row>
    <row r="57" spans="1:21" ht="12" customHeight="1" x14ac:dyDescent="0.2">
      <c r="A57" s="45">
        <v>1958</v>
      </c>
      <c r="B57" s="67">
        <v>173.32</v>
      </c>
      <c r="C57" s="55">
        <f>IF(FluidmilkPccLb!C57="*","*",IF(FluidmilkPccLb!C57=0,0,IF('Fluidmilk-Butterfat'!C57=0,"NA",FluidmilkPccLb!C57*'Fluidmilk-Butterfat'!C57/100)))</f>
        <v>1.2125692360950844</v>
      </c>
      <c r="D57" s="55">
        <f>IF(FluidmilkPccLb!D57="*","*",IF(FluidmilkPccLb!D57=0,0,IF('Fluidmilk-Butterfat'!D57=0,"NA",FluidmilkPccLb!D57*'Fluidmilk-Butterfat'!D57/100)))</f>
        <v>8.6810321947842155</v>
      </c>
      <c r="E57" s="55">
        <f t="shared" si="2"/>
        <v>9.8936014308793006</v>
      </c>
      <c r="F57" s="55">
        <f>IF(FluidmilkPccLb!F57="*","*",IF(FluidmilkPccLb!F57=0,0,IF('Fluidmilk-Butterfat'!F57=0,"NA",FluidmilkPccLb!F57*'Fluidmilk-Butterfat'!F57/100)))</f>
        <v>0.13249596122778676</v>
      </c>
      <c r="G57" s="55">
        <f t="shared" si="3"/>
        <v>10.026097392107088</v>
      </c>
      <c r="H57" s="54" t="s">
        <v>7</v>
      </c>
      <c r="I57" s="54" t="s">
        <v>7</v>
      </c>
      <c r="J57" s="54" t="s">
        <v>7</v>
      </c>
      <c r="K57" s="55">
        <f>IF(FluidmilkPccLb!K57="*","*",IF(FluidmilkPccLb!K57=0,0,IF('Fluidmilk-Butterfat'!K57=0,"NA",FluidmilkPccLb!K57*'Fluidmilk-Butterfat'!K57/100)))</f>
        <v>5.0597738287560583E-2</v>
      </c>
      <c r="L57" s="54" t="s">
        <v>7</v>
      </c>
      <c r="M57" s="55">
        <f>IF(FluidmilkPccLb!M57="*","*",IF(FluidmilkPccLb!M57=0,0,IF('Fluidmilk-Butterfat'!M57=0,"NA",FluidmilkPccLb!M57*'Fluidmilk-Butterfat'!M57/100)))</f>
        <v>6.157396722824833E-2</v>
      </c>
      <c r="N57" s="54" t="s">
        <v>7</v>
      </c>
      <c r="O57" s="54" t="s">
        <v>7</v>
      </c>
      <c r="P57" s="54" t="s">
        <v>7</v>
      </c>
      <c r="Q57" s="54">
        <f>IF(FluidmilkPccLb!Q57="*","*",IF(FluidmilkPccLb!Q57=0,0,IF('Fluidmilk-Butterfat'!Q57=0,"NA",FluidmilkPccLb!Q57*'Fluidmilk-Butterfat'!Q57/100)))</f>
        <v>1.7862912531733211E-2</v>
      </c>
      <c r="R57" s="54" t="s">
        <v>7</v>
      </c>
      <c r="S57" s="54">
        <f>IF(FluidmilkPccLb!S57="*","*",IF(FluidmilkPccLb!S57=0,0,IF('Fluidmilk-Butterfat'!S57=0,"NA",FluidmilkPccLb!S57*'Fluidmilk-Butterfat'!S57/100)))</f>
        <v>1.7862912531733211E-2</v>
      </c>
      <c r="T57" s="54" t="s">
        <v>7</v>
      </c>
      <c r="U57" s="54" t="s">
        <v>7</v>
      </c>
    </row>
    <row r="58" spans="1:21" ht="12" customHeight="1" x14ac:dyDescent="0.2">
      <c r="A58" s="45">
        <v>1959</v>
      </c>
      <c r="B58" s="67">
        <v>176.28899999999999</v>
      </c>
      <c r="C58" s="55">
        <f>IF(FluidmilkPccLb!C58="*","*",IF(FluidmilkPccLb!C58=0,0,IF('Fluidmilk-Butterfat'!C58=0,"NA",FluidmilkPccLb!C58*'Fluidmilk-Butterfat'!C58/100)))</f>
        <v>1.0762554668754147</v>
      </c>
      <c r="D58" s="55">
        <f>IF(FluidmilkPccLb!D58="*","*",IF(FluidmilkPccLb!D58=0,0,IF('Fluidmilk-Butterfat'!D58=0,"NA",FluidmilkPccLb!D58*'Fluidmilk-Butterfat'!D58/100)))</f>
        <v>8.6163266000714742</v>
      </c>
      <c r="E58" s="55">
        <f t="shared" si="2"/>
        <v>9.6925820669468887</v>
      </c>
      <c r="F58" s="55">
        <f>IF(FluidmilkPccLb!F58="*","*",IF(FluidmilkPccLb!F58=0,0,IF('Fluidmilk-Butterfat'!F58=0,"NA",FluidmilkPccLb!F58*'Fluidmilk-Butterfat'!F58/100)))</f>
        <v>0.14612369461509228</v>
      </c>
      <c r="G58" s="55">
        <f t="shared" si="3"/>
        <v>9.8387057615619806</v>
      </c>
      <c r="H58" s="54" t="s">
        <v>7</v>
      </c>
      <c r="I58" s="54" t="s">
        <v>7</v>
      </c>
      <c r="J58" s="54" t="s">
        <v>7</v>
      </c>
      <c r="K58" s="55">
        <f>IF(FluidmilkPccLb!K58="*","*",IF(FluidmilkPccLb!K58=0,0,IF('Fluidmilk-Butterfat'!K58=0,"NA",FluidmilkPccLb!K58*'Fluidmilk-Butterfat'!K58/100)))</f>
        <v>4.3170021952589212E-2</v>
      </c>
      <c r="L58" s="54" t="s">
        <v>7</v>
      </c>
      <c r="M58" s="55">
        <f>IF(FluidmilkPccLb!M58="*","*",IF(FluidmilkPccLb!M58=0,0,IF('Fluidmilk-Butterfat'!M58=0,"NA",FluidmilkPccLb!M58*'Fluidmilk-Butterfat'!M58/100)))</f>
        <v>6.273335261984582E-2</v>
      </c>
      <c r="N58" s="54" t="s">
        <v>7</v>
      </c>
      <c r="O58" s="54" t="s">
        <v>7</v>
      </c>
      <c r="P58" s="54" t="s">
        <v>7</v>
      </c>
      <c r="Q58" s="54">
        <f>IF(FluidmilkPccLb!Q58="*","*",IF(FluidmilkPccLb!Q58=0,0,IF('Fluidmilk-Butterfat'!Q58=0,"NA",FluidmilkPccLb!Q58*'Fluidmilk-Butterfat'!Q58/100)))</f>
        <v>1.9022173816857547E-2</v>
      </c>
      <c r="R58" s="54" t="s">
        <v>7</v>
      </c>
      <c r="S58" s="54">
        <f>IF(FluidmilkPccLb!S58="*","*",IF(FluidmilkPccLb!S58=0,0,IF('Fluidmilk-Butterfat'!S58=0,"NA",FluidmilkPccLb!S58*'Fluidmilk-Butterfat'!S58/100)))</f>
        <v>1.9022173816857547E-2</v>
      </c>
      <c r="T58" s="54" t="s">
        <v>7</v>
      </c>
      <c r="U58" s="54" t="s">
        <v>7</v>
      </c>
    </row>
    <row r="59" spans="1:21" ht="12" customHeight="1" x14ac:dyDescent="0.2">
      <c r="A59" s="45">
        <v>1960</v>
      </c>
      <c r="B59" s="67">
        <v>179.97900000000001</v>
      </c>
      <c r="C59" s="55">
        <f>IF(FluidmilkPccLb!C59="*","*",IF(FluidmilkPccLb!C59=0,0,IF('Fluidmilk-Butterfat'!C59=0,"NA",FluidmilkPccLb!C59*'Fluidmilk-Butterfat'!C59/100)))</f>
        <v>0.96597047433311645</v>
      </c>
      <c r="D59" s="55">
        <f>IF(FluidmilkPccLb!D59="*","*",IF(FluidmilkPccLb!D59=0,0,IF('Fluidmilk-Butterfat'!D59=0,"NA",FluidmilkPccLb!D59*'Fluidmilk-Butterfat'!D59/100)))</f>
        <v>8.6008034270664897</v>
      </c>
      <c r="E59" s="55">
        <f t="shared" si="2"/>
        <v>9.5667739013996069</v>
      </c>
      <c r="F59" s="55">
        <f>IF(FluidmilkPccLb!F59="*","*",IF(FluidmilkPccLb!F59=0,0,IF('Fluidmilk-Butterfat'!F59=0,"NA",FluidmilkPccLb!F59*'Fluidmilk-Butterfat'!F59/100)))</f>
        <v>0.15049811366881688</v>
      </c>
      <c r="G59" s="55">
        <f t="shared" si="3"/>
        <v>9.7172720150684242</v>
      </c>
      <c r="H59" s="54" t="s">
        <v>7</v>
      </c>
      <c r="I59" s="54" t="s">
        <v>7</v>
      </c>
      <c r="J59" s="54" t="s">
        <v>7</v>
      </c>
      <c r="K59" s="55">
        <f>IF(FluidmilkPccLb!K59="*","*",IF(FluidmilkPccLb!K59=0,0,IF('Fluidmilk-Butterfat'!K59=0,"NA",FluidmilkPccLb!K59*'Fluidmilk-Butterfat'!K59/100)))</f>
        <v>4.1277037876641158E-2</v>
      </c>
      <c r="L59" s="54" t="s">
        <v>7</v>
      </c>
      <c r="M59" s="55">
        <f>IF(FluidmilkPccLb!M59="*","*",IF(FluidmilkPccLb!M59=0,0,IF('Fluidmilk-Butterfat'!M59=0,"NA",FluidmilkPccLb!M59*'Fluidmilk-Butterfat'!M59/100)))</f>
        <v>6.334072308435984E-2</v>
      </c>
      <c r="N59" s="54" t="s">
        <v>7</v>
      </c>
      <c r="O59" s="54" t="s">
        <v>7</v>
      </c>
      <c r="P59" s="54" t="s">
        <v>7</v>
      </c>
      <c r="Q59" s="54">
        <f>IF(FluidmilkPccLb!Q59="*","*",IF(FluidmilkPccLb!Q59=0,0,IF('Fluidmilk-Butterfat'!Q59=0,"NA",FluidmilkPccLb!Q59*'Fluidmilk-Butterfat'!Q59/100)))</f>
        <v>1.8657732290989503E-2</v>
      </c>
      <c r="R59" s="54" t="s">
        <v>7</v>
      </c>
      <c r="S59" s="54">
        <f>IF(FluidmilkPccLb!S59="*","*",IF(FluidmilkPccLb!S59=0,0,IF('Fluidmilk-Butterfat'!S59=0,"NA",FluidmilkPccLb!S59*'Fluidmilk-Butterfat'!S59/100)))</f>
        <v>1.8657732290989503E-2</v>
      </c>
      <c r="T59" s="54" t="s">
        <v>7</v>
      </c>
      <c r="U59" s="54" t="s">
        <v>7</v>
      </c>
    </row>
    <row r="60" spans="1:21" ht="12" customHeight="1" x14ac:dyDescent="0.2">
      <c r="A60" s="47">
        <v>1961</v>
      </c>
      <c r="B60" s="68">
        <v>182.99199999999999</v>
      </c>
      <c r="C60" s="59">
        <f>IF(FluidmilkPccLb!C60="*","*",IF(FluidmilkPccLb!C60=0,0,IF('Fluidmilk-Butterfat'!C60=0,"NA",FluidmilkPccLb!C60*'Fluidmilk-Butterfat'!C60/100)))</f>
        <v>0.87484480195855563</v>
      </c>
      <c r="D60" s="59">
        <f>IF(FluidmilkPccLb!D60="*","*",IF(FluidmilkPccLb!D60=0,0,IF('Fluidmilk-Butterfat'!D60=0,"NA",FluidmilkPccLb!D60*'Fluidmilk-Butterfat'!D60/100)))</f>
        <v>8.3585916324210885</v>
      </c>
      <c r="E60" s="59">
        <f t="shared" si="2"/>
        <v>9.2334364343796445</v>
      </c>
      <c r="F60" s="59">
        <f>IF(FluidmilkPccLb!F60="*","*",IF(FluidmilkPccLb!F60=0,0,IF('Fluidmilk-Butterfat'!F60=0,"NA",FluidmilkPccLb!F60*'Fluidmilk-Butterfat'!F60/100)))</f>
        <v>0.15816429133514032</v>
      </c>
      <c r="G60" s="59">
        <f t="shared" si="3"/>
        <v>9.3916007257147847</v>
      </c>
      <c r="H60" s="60" t="s">
        <v>7</v>
      </c>
      <c r="I60" s="60" t="s">
        <v>7</v>
      </c>
      <c r="J60" s="60" t="s">
        <v>7</v>
      </c>
      <c r="K60" s="59">
        <f>IF(FluidmilkPccLb!K60="*","*",IF(FluidmilkPccLb!K60=0,0,IF('Fluidmilk-Butterfat'!K60=0,"NA",FluidmilkPccLb!K60*'Fluidmilk-Butterfat'!K60/100)))</f>
        <v>4.2182171898225061E-2</v>
      </c>
      <c r="L60" s="60" t="s">
        <v>7</v>
      </c>
      <c r="M60" s="59">
        <f>IF(FluidmilkPccLb!M60="*","*",IF(FluidmilkPccLb!M60=0,0,IF('Fluidmilk-Butterfat'!M60=0,"NA",FluidmilkPccLb!M60*'Fluidmilk-Butterfat'!M60/100)))</f>
        <v>6.0271487278132384E-2</v>
      </c>
      <c r="N60" s="60" t="s">
        <v>7</v>
      </c>
      <c r="O60" s="60" t="s">
        <v>7</v>
      </c>
      <c r="P60" s="60" t="s">
        <v>7</v>
      </c>
      <c r="Q60" s="60">
        <f>IF(FluidmilkPccLb!Q60="*","*",IF(FluidmilkPccLb!Q60=0,0,IF('Fluidmilk-Butterfat'!Q60=0,"NA",FluidmilkPccLb!Q60*'Fluidmilk-Butterfat'!Q60/100)))</f>
        <v>1.8074014164553641E-2</v>
      </c>
      <c r="R60" s="60" t="s">
        <v>7</v>
      </c>
      <c r="S60" s="60">
        <f>IF(FluidmilkPccLb!S60="*","*",IF(FluidmilkPccLb!S60=0,0,IF('Fluidmilk-Butterfat'!S60=0,"NA",FluidmilkPccLb!S60*'Fluidmilk-Butterfat'!S60/100)))</f>
        <v>1.8074014164553641E-2</v>
      </c>
      <c r="T60" s="60" t="s">
        <v>7</v>
      </c>
      <c r="U60" s="60" t="s">
        <v>7</v>
      </c>
    </row>
    <row r="61" spans="1:21" ht="12" customHeight="1" x14ac:dyDescent="0.2">
      <c r="A61" s="47">
        <v>1962</v>
      </c>
      <c r="B61" s="68">
        <v>185.77099999999999</v>
      </c>
      <c r="C61" s="59">
        <f>IF(FluidmilkPccLb!C61="*","*",IF(FluidmilkPccLb!C61=0,0,IF('Fluidmilk-Butterfat'!C61=0,"NA",FluidmilkPccLb!C61*'Fluidmilk-Butterfat'!C61/100)))</f>
        <v>0.79083172292769066</v>
      </c>
      <c r="D61" s="59">
        <f>IF(FluidmilkPccLb!D61="*","*",IF(FluidmilkPccLb!D61=0,0,IF('Fluidmilk-Butterfat'!D61=0,"NA",FluidmilkPccLb!D61*'Fluidmilk-Butterfat'!D61/100)))</f>
        <v>8.3174230638797226</v>
      </c>
      <c r="E61" s="59">
        <f t="shared" si="2"/>
        <v>9.1082547868074126</v>
      </c>
      <c r="F61" s="59">
        <f>IF(FluidmilkPccLb!F61="*","*",IF(FluidmilkPccLb!F61=0,0,IF('Fluidmilk-Butterfat'!F61=0,"NA",FluidmilkPccLb!F61*'Fluidmilk-Butterfat'!F61/100)))</f>
        <v>0.17217703516695287</v>
      </c>
      <c r="G61" s="59">
        <f t="shared" si="3"/>
        <v>9.280431821974366</v>
      </c>
      <c r="H61" s="60" t="s">
        <v>7</v>
      </c>
      <c r="I61" s="60" t="s">
        <v>7</v>
      </c>
      <c r="J61" s="60" t="s">
        <v>7</v>
      </c>
      <c r="K61" s="59">
        <f>IF(FluidmilkPccLb!K61="*","*",IF(FluidmilkPccLb!K61=0,0,IF('Fluidmilk-Butterfat'!K61=0,"NA",FluidmilkPccLb!K61*'Fluidmilk-Butterfat'!K61/100)))</f>
        <v>4.0923502591900786E-2</v>
      </c>
      <c r="L61" s="60" t="s">
        <v>7</v>
      </c>
      <c r="M61" s="59">
        <f>IF(FluidmilkPccLb!M61="*","*",IF(FluidmilkPccLb!M61=0,0,IF('Fluidmilk-Butterfat'!M61=0,"NA",FluidmilkPccLb!M61*'Fluidmilk-Butterfat'!M61/100)))</f>
        <v>6.244246949200899E-2</v>
      </c>
      <c r="N61" s="60" t="s">
        <v>7</v>
      </c>
      <c r="O61" s="60" t="s">
        <v>7</v>
      </c>
      <c r="P61" s="60" t="s">
        <v>7</v>
      </c>
      <c r="Q61" s="60">
        <f>IF(FluidmilkPccLb!Q61="*","*",IF(FluidmilkPccLb!Q61=0,0,IF('Fluidmilk-Butterfat'!Q61=0,"NA",FluidmilkPccLb!Q61*'Fluidmilk-Butterfat'!Q61/100)))</f>
        <v>2.0643695732918486E-2</v>
      </c>
      <c r="R61" s="60" t="s">
        <v>7</v>
      </c>
      <c r="S61" s="60">
        <f>IF(FluidmilkPccLb!S61="*","*",IF(FluidmilkPccLb!S61=0,0,IF('Fluidmilk-Butterfat'!S61=0,"NA",FluidmilkPccLb!S61*'Fluidmilk-Butterfat'!S61/100)))</f>
        <v>2.0643695732918486E-2</v>
      </c>
      <c r="T61" s="60" t="s">
        <v>7</v>
      </c>
      <c r="U61" s="60" t="s">
        <v>7</v>
      </c>
    </row>
    <row r="62" spans="1:21" ht="12" customHeight="1" x14ac:dyDescent="0.2">
      <c r="A62" s="47">
        <v>1963</v>
      </c>
      <c r="B62" s="68">
        <v>188.483</v>
      </c>
      <c r="C62" s="59">
        <f>IF(FluidmilkPccLb!C62="*","*",IF(FluidmilkPccLb!C62=0,0,IF('Fluidmilk-Butterfat'!C62=0,"NA",FluidmilkPccLb!C62*'Fluidmilk-Butterfat'!C62/100)))</f>
        <v>0.72147196298870453</v>
      </c>
      <c r="D62" s="59">
        <f>IF(FluidmilkPccLb!D62="*","*",IF(FluidmilkPccLb!D62=0,0,IF('Fluidmilk-Butterfat'!D62=0,"NA",FluidmilkPccLb!D62*'Fluidmilk-Butterfat'!D62/100)))</f>
        <v>8.2863669402545597</v>
      </c>
      <c r="E62" s="59">
        <f t="shared" si="2"/>
        <v>9.0078389032432646</v>
      </c>
      <c r="F62" s="59">
        <f>IF(FluidmilkPccLb!F62="*","*",IF(FluidmilkPccLb!F62=0,0,IF('Fluidmilk-Butterfat'!F62=0,"NA",FluidmilkPccLb!F62*'Fluidmilk-Butterfat'!F62/100)))</f>
        <v>0.19004101165622361</v>
      </c>
      <c r="G62" s="59">
        <f t="shared" si="3"/>
        <v>9.1978799148994881</v>
      </c>
      <c r="H62" s="60" t="s">
        <v>7</v>
      </c>
      <c r="I62" s="60" t="s">
        <v>7</v>
      </c>
      <c r="J62" s="60" t="s">
        <v>7</v>
      </c>
      <c r="K62" s="59">
        <f>IF(FluidmilkPccLb!K62="*","*",IF(FluidmilkPccLb!K62=0,0,IF('Fluidmilk-Butterfat'!K62=0,"NA",FluidmilkPccLb!K62*'Fluidmilk-Butterfat'!K62/100)))</f>
        <v>4.3638418318893472E-2</v>
      </c>
      <c r="L62" s="60" t="s">
        <v>7</v>
      </c>
      <c r="M62" s="59">
        <f>IF(FluidmilkPccLb!M62="*","*",IF(FluidmilkPccLb!M62=0,0,IF('Fluidmilk-Butterfat'!M62=0,"NA",FluidmilkPccLb!M62*'Fluidmilk-Butterfat'!M62/100)))</f>
        <v>6.3424287601534346E-2</v>
      </c>
      <c r="N62" s="60" t="s">
        <v>7</v>
      </c>
      <c r="O62" s="60" t="s">
        <v>7</v>
      </c>
      <c r="P62" s="60" t="s">
        <v>7</v>
      </c>
      <c r="Q62" s="60">
        <f>IF(FluidmilkPccLb!Q62="*","*",IF(FluidmilkPccLb!Q62=0,0,IF('Fluidmilk-Butterfat'!Q62=0,"NA",FluidmilkPccLb!Q62*'Fluidmilk-Butterfat'!Q62/100)))</f>
        <v>2.0017720431020302E-2</v>
      </c>
      <c r="R62" s="60" t="s">
        <v>7</v>
      </c>
      <c r="S62" s="60">
        <f>IF(FluidmilkPccLb!S62="*","*",IF(FluidmilkPccLb!S62=0,0,IF('Fluidmilk-Butterfat'!S62=0,"NA",FluidmilkPccLb!S62*'Fluidmilk-Butterfat'!S62/100)))</f>
        <v>2.0017720431020302E-2</v>
      </c>
      <c r="T62" s="60" t="s">
        <v>7</v>
      </c>
      <c r="U62" s="60" t="s">
        <v>7</v>
      </c>
    </row>
    <row r="63" spans="1:21" ht="12" customHeight="1" x14ac:dyDescent="0.2">
      <c r="A63" s="47">
        <v>1964</v>
      </c>
      <c r="B63" s="68">
        <v>191.14099999999999</v>
      </c>
      <c r="C63" s="59">
        <f>IF(FluidmilkPccLb!C63="*","*",IF(FluidmilkPccLb!C63=0,0,IF('Fluidmilk-Butterfat'!C63=0,"NA",FluidmilkPccLb!C63*'Fluidmilk-Butterfat'!C63/100)))</f>
        <v>0.65541720509990009</v>
      </c>
      <c r="D63" s="59">
        <f>IF(FluidmilkPccLb!D63="*","*",IF(FluidmilkPccLb!D63=0,0,IF('Fluidmilk-Butterfat'!D63=0,"NA",FluidmilkPccLb!D63*'Fluidmilk-Butterfat'!D63/100)))</f>
        <v>8.2331786482230402</v>
      </c>
      <c r="E63" s="59">
        <f t="shared" si="2"/>
        <v>8.8885958533229399</v>
      </c>
      <c r="F63" s="59">
        <f>IF(FluidmilkPccLb!F63="*","*",IF(FluidmilkPccLb!F63=0,0,IF('Fluidmilk-Butterfat'!F63=0,"NA",FluidmilkPccLb!F63*'Fluidmilk-Butterfat'!F63/100)))</f>
        <v>0.19965993690521658</v>
      </c>
      <c r="G63" s="59">
        <f t="shared" si="3"/>
        <v>9.0882557902281569</v>
      </c>
      <c r="H63" s="60" t="s">
        <v>7</v>
      </c>
      <c r="I63" s="60" t="s">
        <v>7</v>
      </c>
      <c r="J63" s="60" t="s">
        <v>7</v>
      </c>
      <c r="K63" s="59">
        <f>IF(FluidmilkPccLb!K63="*","*",IF(FluidmilkPccLb!K63=0,0,IF('Fluidmilk-Butterfat'!K63=0,"NA",FluidmilkPccLb!K63*'Fluidmilk-Butterfat'!K63/100)))</f>
        <v>4.3858722095207206E-2</v>
      </c>
      <c r="L63" s="60" t="s">
        <v>7</v>
      </c>
      <c r="M63" s="59">
        <f>IF(FluidmilkPccLb!M63="*","*",IF(FluidmilkPccLb!M63=0,0,IF('Fluidmilk-Butterfat'!M63=0,"NA",FluidmilkPccLb!M63*'Fluidmilk-Butterfat'!M63/100)))</f>
        <v>6.405219183743939E-2</v>
      </c>
      <c r="N63" s="60" t="s">
        <v>7</v>
      </c>
      <c r="O63" s="60" t="s">
        <v>7</v>
      </c>
      <c r="P63" s="60" t="s">
        <v>7</v>
      </c>
      <c r="Q63" s="60">
        <f>IF(FluidmilkPccLb!Q63="*","*",IF(FluidmilkPccLb!Q63=0,0,IF('Fluidmilk-Butterfat'!Q63=0,"NA",FluidmilkPccLb!Q63*'Fluidmilk-Butterfat'!Q63/100)))</f>
        <v>1.7212424335961412E-2</v>
      </c>
      <c r="R63" s="60" t="s">
        <v>7</v>
      </c>
      <c r="S63" s="60">
        <f>IF(FluidmilkPccLb!S63="*","*",IF(FluidmilkPccLb!S63=0,0,IF('Fluidmilk-Butterfat'!S63=0,"NA",FluidmilkPccLb!S63*'Fluidmilk-Butterfat'!S63/100)))</f>
        <v>1.7212424335961412E-2</v>
      </c>
      <c r="T63" s="60" t="s">
        <v>7</v>
      </c>
      <c r="U63" s="60" t="s">
        <v>7</v>
      </c>
    </row>
    <row r="64" spans="1:21" ht="12" customHeight="1" x14ac:dyDescent="0.2">
      <c r="A64" s="47">
        <v>1965</v>
      </c>
      <c r="B64" s="68">
        <v>193.52600000000001</v>
      </c>
      <c r="C64" s="59">
        <f>IF(FluidmilkPccLb!C64="*","*",IF(FluidmilkPccLb!C64=0,0,IF('Fluidmilk-Butterfat'!C64=0,"NA",FluidmilkPccLb!C64*'Fluidmilk-Butterfat'!C64/100)))</f>
        <v>0.60015915174188483</v>
      </c>
      <c r="D64" s="59">
        <f>IF(FluidmilkPccLb!D64="*","*",IF(FluidmilkPccLb!D64=0,0,IF('Fluidmilk-Butterfat'!D64=0,"NA",FluidmilkPccLb!D64*'Fluidmilk-Butterfat'!D64/100)))</f>
        <v>8.1651871066420014</v>
      </c>
      <c r="E64" s="59">
        <f t="shared" si="2"/>
        <v>8.7653462583838859</v>
      </c>
      <c r="F64" s="59">
        <f>IF(FluidmilkPccLb!F64="*","*",IF(FluidmilkPccLb!F64=0,0,IF('Fluidmilk-Butterfat'!F64=0,"NA",FluidmilkPccLb!F64*'Fluidmilk-Butterfat'!F64/100)))</f>
        <v>0.20600074408606595</v>
      </c>
      <c r="G64" s="59">
        <f t="shared" si="3"/>
        <v>8.9713470024699511</v>
      </c>
      <c r="H64" s="60" t="s">
        <v>7</v>
      </c>
      <c r="I64" s="60" t="s">
        <v>7</v>
      </c>
      <c r="J64" s="60" t="s">
        <v>7</v>
      </c>
      <c r="K64" s="59">
        <f>IF(FluidmilkPccLb!K64="*","*",IF(FluidmilkPccLb!K64=0,0,IF('Fluidmilk-Butterfat'!K64=0,"NA",FluidmilkPccLb!K64*'Fluidmilk-Butterfat'!K64/100)))</f>
        <v>4.5488461498713349E-2</v>
      </c>
      <c r="L64" s="60" t="s">
        <v>7</v>
      </c>
      <c r="M64" s="59">
        <f>IF(FluidmilkPccLb!M64="*","*",IF(FluidmilkPccLb!M64=0,0,IF('Fluidmilk-Butterfat'!M64=0,"NA",FluidmilkPccLb!M64*'Fluidmilk-Butterfat'!M64/100)))</f>
        <v>6.3317590401289744E-2</v>
      </c>
      <c r="N64" s="60" t="s">
        <v>7</v>
      </c>
      <c r="O64" s="60" t="s">
        <v>7</v>
      </c>
      <c r="P64" s="60" t="s">
        <v>7</v>
      </c>
      <c r="Q64" s="60">
        <f>IF(FluidmilkPccLb!Q64="*","*",IF(FluidmilkPccLb!Q64=0,0,IF('Fluidmilk-Butterfat'!Q64=0,"NA",FluidmilkPccLb!Q64*'Fluidmilk-Butterfat'!Q64/100)))</f>
        <v>1.8027551853497723E-2</v>
      </c>
      <c r="R64" s="60" t="s">
        <v>7</v>
      </c>
      <c r="S64" s="60">
        <f>IF(FluidmilkPccLb!S64="*","*",IF(FluidmilkPccLb!S64=0,0,IF('Fluidmilk-Butterfat'!S64=0,"NA",FluidmilkPccLb!S64*'Fluidmilk-Butterfat'!S64/100)))</f>
        <v>1.8027551853497723E-2</v>
      </c>
      <c r="T64" s="60" t="s">
        <v>7</v>
      </c>
      <c r="U64" s="60" t="s">
        <v>7</v>
      </c>
    </row>
    <row r="65" spans="1:237" ht="12" customHeight="1" x14ac:dyDescent="0.2">
      <c r="A65" s="45">
        <v>1966</v>
      </c>
      <c r="B65" s="67">
        <v>195.57599999999999</v>
      </c>
      <c r="C65" s="55">
        <f>IF(FluidmilkPccLb!C65="*","*",IF(FluidmilkPccLb!C65=0,0,IF('Fluidmilk-Butterfat'!C65=0,"NA",FluidmilkPccLb!C65*'Fluidmilk-Butterfat'!C65/100)))</f>
        <v>0.5987411543338651</v>
      </c>
      <c r="D65" s="55">
        <f>IF(FluidmilkPccLb!D65="*","*",IF(FluidmilkPccLb!D65=0,0,IF('Fluidmilk-Butterfat'!D65=0,"NA",FluidmilkPccLb!D65*'Fluidmilk-Butterfat'!D65/100)))</f>
        <v>8.0858019388882081</v>
      </c>
      <c r="E65" s="55">
        <f t="shared" si="2"/>
        <v>8.6845430932220733</v>
      </c>
      <c r="F65" s="55">
        <f>IF(FluidmilkPccLb!F65="*","*",IF(FluidmilkPccLb!F65=0,0,IF('Fluidmilk-Butterfat'!F65=0,"NA",FluidmilkPccLb!F65*'Fluidmilk-Butterfat'!F65/100)))</f>
        <v>0.21666155356485459</v>
      </c>
      <c r="G65" s="55">
        <f t="shared" si="3"/>
        <v>8.9012046467869279</v>
      </c>
      <c r="H65" s="54" t="s">
        <v>7</v>
      </c>
      <c r="I65" s="54" t="s">
        <v>7</v>
      </c>
      <c r="J65" s="54" t="s">
        <v>7</v>
      </c>
      <c r="K65" s="55">
        <f>IF(FluidmilkPccLb!K65="*","*",IF(FluidmilkPccLb!K65=0,0,IF('Fluidmilk-Butterfat'!K65=0,"NA",FluidmilkPccLb!K65*'Fluidmilk-Butterfat'!K65/100)))</f>
        <v>4.5193172986460507E-2</v>
      </c>
      <c r="L65" s="54" t="s">
        <v>7</v>
      </c>
      <c r="M65" s="55">
        <f>IF(FluidmilkPccLb!M65="*","*",IF(FluidmilkPccLb!M65=0,0,IF('Fluidmilk-Butterfat'!M65=0,"NA",FluidmilkPccLb!M65*'Fluidmilk-Butterfat'!M65/100)))</f>
        <v>6.2599705485335638E-2</v>
      </c>
      <c r="N65" s="54" t="s">
        <v>7</v>
      </c>
      <c r="O65" s="54" t="s">
        <v>7</v>
      </c>
      <c r="P65" s="54" t="s">
        <v>7</v>
      </c>
      <c r="Q65" s="54">
        <f>IF(FluidmilkPccLb!Q65="*","*",IF(FluidmilkPccLb!Q65=0,0,IF('Fluidmilk-Butterfat'!Q65=0,"NA",FluidmilkPccLb!Q65*'Fluidmilk-Butterfat'!Q65/100)))</f>
        <v>1.9356158219822475E-2</v>
      </c>
      <c r="R65" s="54" t="s">
        <v>7</v>
      </c>
      <c r="S65" s="54">
        <f>IF(FluidmilkPccLb!S65="*","*",IF(FluidmilkPccLb!S65=0,0,IF('Fluidmilk-Butterfat'!S65=0,"NA",FluidmilkPccLb!S65*'Fluidmilk-Butterfat'!S65/100)))</f>
        <v>1.9356158219822475E-2</v>
      </c>
      <c r="T65" s="54" t="s">
        <v>7</v>
      </c>
      <c r="U65" s="54" t="s">
        <v>7</v>
      </c>
    </row>
    <row r="66" spans="1:237" ht="12" customHeight="1" x14ac:dyDescent="0.2">
      <c r="A66" s="45">
        <v>1967</v>
      </c>
      <c r="B66" s="67">
        <v>197.45699999999999</v>
      </c>
      <c r="C66" s="55">
        <f>IF(FluidmilkPccLb!C66="*","*",IF(FluidmilkPccLb!C66=0,0,IF('Fluidmilk-Butterfat'!C66=0,"NA",FluidmilkPccLb!C66*'Fluidmilk-Butterfat'!C66/100)))</f>
        <v>0.53975295887205821</v>
      </c>
      <c r="D66" s="55">
        <f>IF(FluidmilkPccLb!D66="*","*",IF(FluidmilkPccLb!D66=0,0,IF('Fluidmilk-Butterfat'!D66=0,"NA",FluidmilkPccLb!D66*'Fluidmilk-Butterfat'!D66/100)))</f>
        <v>7.4677068931463557</v>
      </c>
      <c r="E66" s="55">
        <f t="shared" si="2"/>
        <v>8.0074598520184139</v>
      </c>
      <c r="F66" s="55">
        <f>IF(FluidmilkPccLb!F66="*","*",IF(FluidmilkPccLb!F66=0,0,IF('Fluidmilk-Butterfat'!F66=0,"NA",FluidmilkPccLb!F66*'Fluidmilk-Butterfat'!F66/100)))</f>
        <v>0.21552439265257753</v>
      </c>
      <c r="G66" s="55">
        <f t="shared" si="3"/>
        <v>8.2229842446709913</v>
      </c>
      <c r="H66" s="54" t="s">
        <v>7</v>
      </c>
      <c r="I66" s="54" t="s">
        <v>7</v>
      </c>
      <c r="J66" s="54" t="s">
        <v>7</v>
      </c>
      <c r="K66" s="55">
        <f>IF(FluidmilkPccLb!K66="*","*",IF(FluidmilkPccLb!K66=0,0,IF('Fluidmilk-Butterfat'!K66=0,"NA",FluidmilkPccLb!K66*'Fluidmilk-Butterfat'!K66/100)))</f>
        <v>3.2577219343958429E-2</v>
      </c>
      <c r="L66" s="54" t="s">
        <v>7</v>
      </c>
      <c r="M66" s="55">
        <f>IF(FluidmilkPccLb!M66="*","*",IF(FluidmilkPccLb!M66=0,0,IF('Fluidmilk-Butterfat'!M66=0,"NA",FluidmilkPccLb!M66*'Fluidmilk-Butterfat'!M66/100)))</f>
        <v>6.1144451703408854E-2</v>
      </c>
      <c r="N66" s="54" t="s">
        <v>7</v>
      </c>
      <c r="O66" s="54" t="s">
        <v>7</v>
      </c>
      <c r="P66" s="54" t="s">
        <v>7</v>
      </c>
      <c r="Q66" s="54">
        <f>IF(FluidmilkPccLb!Q66="*","*",IF(FluidmilkPccLb!Q66=0,0,IF('Fluidmilk-Butterfat'!Q66=0,"NA",FluidmilkPccLb!Q66*'Fluidmilk-Butterfat'!Q66/100)))</f>
        <v>1.7877309996606857E-2</v>
      </c>
      <c r="R66" s="54" t="s">
        <v>7</v>
      </c>
      <c r="S66" s="54">
        <f>IF(FluidmilkPccLb!S66="*","*",IF(FluidmilkPccLb!S66=0,0,IF('Fluidmilk-Butterfat'!S66=0,"NA",FluidmilkPccLb!S66*'Fluidmilk-Butterfat'!S66/100)))</f>
        <v>1.7877309996606857E-2</v>
      </c>
      <c r="T66" s="54" t="s">
        <v>7</v>
      </c>
      <c r="U66" s="54" t="s">
        <v>7</v>
      </c>
    </row>
    <row r="67" spans="1:237" ht="12" customHeight="1" x14ac:dyDescent="0.2">
      <c r="A67" s="45">
        <v>1968</v>
      </c>
      <c r="B67" s="67">
        <v>199.399</v>
      </c>
      <c r="C67" s="55">
        <f>IF(FluidmilkPccLb!C67="*","*",IF(FluidmilkPccLb!C67=0,0,IF('Fluidmilk-Butterfat'!C67=0,"NA",FluidmilkPccLb!C67*'Fluidmilk-Butterfat'!C67/100)))</f>
        <v>0.4854186831428442</v>
      </c>
      <c r="D67" s="55">
        <f>IF(FluidmilkPccLb!D67="*","*",IF(FluidmilkPccLb!D67=0,0,IF('Fluidmilk-Butterfat'!D67=0,"NA",FluidmilkPccLb!D67*'Fluidmilk-Butterfat'!D67/100)))</f>
        <v>7.2719782947758018</v>
      </c>
      <c r="E67" s="55">
        <f t="shared" si="2"/>
        <v>7.7573969779186456</v>
      </c>
      <c r="F67" s="55">
        <f>IF(FluidmilkPccLb!F67="*","*",IF(FluidmilkPccLb!F67=0,0,IF('Fluidmilk-Butterfat'!F67=0,"NA",FluidmilkPccLb!F67*'Fluidmilk-Butterfat'!F67/100)))</f>
        <v>0.20326079870009375</v>
      </c>
      <c r="G67" s="55">
        <f t="shared" si="3"/>
        <v>7.9606577766187394</v>
      </c>
      <c r="H67" s="54" t="s">
        <v>7</v>
      </c>
      <c r="I67" s="54" t="s">
        <v>7</v>
      </c>
      <c r="J67" s="54" t="s">
        <v>7</v>
      </c>
      <c r="K67" s="55">
        <f>IF(FluidmilkPccLb!K67="*","*",IF(FluidmilkPccLb!K67=0,0,IF('Fluidmilk-Butterfat'!K67=0,"NA",FluidmilkPccLb!K67*'Fluidmilk-Butterfat'!K67/100)))</f>
        <v>4.0622069318301507E-2</v>
      </c>
      <c r="L67" s="54" t="s">
        <v>7</v>
      </c>
      <c r="M67" s="55">
        <f>IF(FluidmilkPccLb!M67="*","*",IF(FluidmilkPccLb!M67=0,0,IF('Fluidmilk-Butterfat'!M67=0,"NA",FluidmilkPccLb!M67*'Fluidmilk-Butterfat'!M67/100)))</f>
        <v>5.8990265748574473E-2</v>
      </c>
      <c r="N67" s="54" t="s">
        <v>7</v>
      </c>
      <c r="O67" s="54" t="s">
        <v>7</v>
      </c>
      <c r="P67" s="54" t="s">
        <v>7</v>
      </c>
      <c r="Q67" s="54">
        <f>IF(FluidmilkPccLb!Q67="*","*",IF(FluidmilkPccLb!Q67=0,0,IF('Fluidmilk-Butterfat'!Q67=0,"NA",FluidmilkPccLb!Q67*'Fluidmilk-Butterfat'!Q67/100)))</f>
        <v>2.0070311285412666E-2</v>
      </c>
      <c r="R67" s="54" t="s">
        <v>7</v>
      </c>
      <c r="S67" s="54">
        <f>IF(FluidmilkPccLb!S67="*","*",IF(FluidmilkPccLb!S67=0,0,IF('Fluidmilk-Butterfat'!S67=0,"NA",FluidmilkPccLb!S67*'Fluidmilk-Butterfat'!S67/100)))</f>
        <v>2.0070311285412666E-2</v>
      </c>
      <c r="T67" s="54" t="s">
        <v>7</v>
      </c>
      <c r="U67" s="54" t="s">
        <v>7</v>
      </c>
    </row>
    <row r="68" spans="1:237" ht="12" customHeight="1" x14ac:dyDescent="0.2">
      <c r="A68" s="45">
        <v>1969</v>
      </c>
      <c r="B68" s="67">
        <v>201.38499999999999</v>
      </c>
      <c r="C68" s="55">
        <f>IF(FluidmilkPccLb!C68="*","*",IF(FluidmilkPccLb!C68=0,0,IF('Fluidmilk-Butterfat'!C68=0,"NA",FluidmilkPccLb!C68*'Fluidmilk-Butterfat'!C68/100)))</f>
        <v>0.43801474787099337</v>
      </c>
      <c r="D68" s="55">
        <f>IF(FluidmilkPccLb!D68="*","*",IF(FluidmilkPccLb!D68=0,0,IF('Fluidmilk-Butterfat'!D68=0,"NA",FluidmilkPccLb!D68*'Fluidmilk-Butterfat'!D68/100)))</f>
        <v>7.053486605258585</v>
      </c>
      <c r="E68" s="55">
        <f t="shared" si="2"/>
        <v>7.4915013531295784</v>
      </c>
      <c r="F68" s="55">
        <f>IF(FluidmilkPccLb!F68="*","*",IF(FluidmilkPccLb!F68=0,0,IF('Fluidmilk-Butterfat'!F68=0,"NA",FluidmilkPccLb!F68*'Fluidmilk-Butterfat'!F68/100)))</f>
        <v>0.18913871440276089</v>
      </c>
      <c r="G68" s="55">
        <f t="shared" si="3"/>
        <v>7.6806400675323392</v>
      </c>
      <c r="H68" s="54" t="s">
        <v>7</v>
      </c>
      <c r="I68" s="54" t="s">
        <v>7</v>
      </c>
      <c r="J68" s="54" t="s">
        <v>7</v>
      </c>
      <c r="K68" s="55">
        <f>IF(FluidmilkPccLb!K68="*","*",IF(FluidmilkPccLb!K68=0,0,IF('Fluidmilk-Butterfat'!K68=0,"NA",FluidmilkPccLb!K68*'Fluidmilk-Butterfat'!K68/100)))</f>
        <v>5.2095240459815777E-2</v>
      </c>
      <c r="L68" s="54" t="s">
        <v>7</v>
      </c>
      <c r="M68" s="55">
        <f>IF(FluidmilkPccLb!M68="*","*",IF(FluidmilkPccLb!M68=0,0,IF('Fluidmilk-Butterfat'!M68=0,"NA",FluidmilkPccLb!M68*'Fluidmilk-Butterfat'!M68/100)))</f>
        <v>5.8094694242371583E-2</v>
      </c>
      <c r="N68" s="54" t="s">
        <v>7</v>
      </c>
      <c r="O68" s="54" t="s">
        <v>7</v>
      </c>
      <c r="P68" s="54" t="s">
        <v>7</v>
      </c>
      <c r="Q68" s="54">
        <f>IF(FluidmilkPccLb!Q68="*","*",IF(FluidmilkPccLb!Q68=0,0,IF('Fluidmilk-Butterfat'!Q68=0,"NA",FluidmilkPccLb!Q68*'Fluidmilk-Butterfat'!Q68/100)))</f>
        <v>1.9161804503811108E-2</v>
      </c>
      <c r="R68" s="54" t="s">
        <v>7</v>
      </c>
      <c r="S68" s="54">
        <f>IF(FluidmilkPccLb!S68="*","*",IF(FluidmilkPccLb!S68=0,0,IF('Fluidmilk-Butterfat'!S68=0,"NA",FluidmilkPccLb!S68*'Fluidmilk-Butterfat'!S68/100)))</f>
        <v>1.9161804503811108E-2</v>
      </c>
      <c r="T68" s="54" t="s">
        <v>7</v>
      </c>
      <c r="U68" s="54" t="s">
        <v>7</v>
      </c>
    </row>
    <row r="69" spans="1:237" ht="12" customHeight="1" x14ac:dyDescent="0.2">
      <c r="A69" s="45">
        <v>1970</v>
      </c>
      <c r="B69" s="67">
        <v>203.98399999999998</v>
      </c>
      <c r="C69" s="55">
        <f>IF(FluidmilkPccLb!C69="*","*",IF(FluidmilkPccLb!C69=0,0,IF('Fluidmilk-Butterfat'!C69=0,"NA",FluidmilkPccLb!C69*'Fluidmilk-Butterfat'!C69/100)))</f>
        <v>0.39509569377990433</v>
      </c>
      <c r="D69" s="55">
        <f>IF(FluidmilkPccLb!D69="*","*",IF(FluidmilkPccLb!D69=0,0,IF('Fluidmilk-Butterfat'!D69=0,"NA",FluidmilkPccLb!D69*'Fluidmilk-Butterfat'!D69/100)))</f>
        <v>6.9957619225037266</v>
      </c>
      <c r="E69" s="55">
        <f t="shared" si="2"/>
        <v>7.3908576162836308</v>
      </c>
      <c r="F69" s="55">
        <f>IF(FluidmilkPccLb!F69="*","*",IF(FluidmilkPccLb!F69=0,0,IF('Fluidmilk-Butterfat'!F69=0,"NA",FluidmilkPccLb!F69*'Fluidmilk-Butterfat'!F69/100)))</f>
        <v>0.19348576358930114</v>
      </c>
      <c r="G69" s="55">
        <f t="shared" si="3"/>
        <v>7.5843433798729318</v>
      </c>
      <c r="H69" s="55">
        <f>IF(FluidmilkPccLb!H69="*","*",IF(FluidmilkPccLb!H69=0,0,IF('Fluidmilk-Butterfat'!H69=0,"NA",FluidmilkPccLb!H69*'Fluidmilk-Butterfat'!H69/100)))</f>
        <v>0.57114479567024867</v>
      </c>
      <c r="I69" s="55">
        <f>IF(FluidmilkPccLb!I69="*","*",IF(FluidmilkPccLb!I69=0,0,IF('Fluidmilk-Butterfat'!I69=0,"NA",FluidmilkPccLb!I69*'Fluidmilk-Butterfat'!I69/100)))</f>
        <v>1.8005823986194998E-2</v>
      </c>
      <c r="J69" s="55">
        <f>IF(H69="NA","NA",IF(I69="NA","NA",H69+I69))</f>
        <v>0.58915061965644366</v>
      </c>
      <c r="K69" s="55">
        <f>IF(FluidmilkPccLb!K69="*","*",IF(FluidmilkPccLb!K69=0,0,IF('Fluidmilk-Butterfat'!K69=0,"NA",FluidmilkPccLb!K69*'Fluidmilk-Butterfat'!K69/100)))</f>
        <v>4.4330927915914975E-2</v>
      </c>
      <c r="L69" s="55">
        <f>IF(J69="NA","NA",IF(K69="NA","NA",J69+K69))</f>
        <v>0.63348154757235864</v>
      </c>
      <c r="M69" s="55">
        <f>IF(FluidmilkPccLb!M69="*","*",IF(FluidmilkPccLb!M69=0,0,IF('Fluidmilk-Butterfat'!M69=0,"NA",FluidmilkPccLb!M69*'Fluidmilk-Butterfat'!M69/100)))</f>
        <v>5.7612361753863056E-2</v>
      </c>
      <c r="N69" s="55">
        <f>IF(FluidmilkPccLb!N69="*","*",IF(FluidmilkPccLb!N69=0,0,IF('Fluidmilk-Butterfat'!N69=0,"NA",FluidmilkPccLb!N69*'Fluidmilk-Butterfat'!N69/100)))</f>
        <v>6.0365518864224657E-2</v>
      </c>
      <c r="O69" s="54" t="s">
        <v>7</v>
      </c>
      <c r="P69" s="96">
        <f>SUM(L69:O69)</f>
        <v>0.75145942819044642</v>
      </c>
      <c r="Q69" s="54">
        <f>IF(FluidmilkPccLb!Q69="*","*",IF(FluidmilkPccLb!Q69=0,0,IF('Fluidmilk-Butterfat'!Q69=0,"NA",FluidmilkPccLb!Q69*'Fluidmilk-Butterfat'!Q69/100)))</f>
        <v>1.9736842105263157E-2</v>
      </c>
      <c r="R69" s="54" t="s">
        <v>7</v>
      </c>
      <c r="S69" s="54">
        <f>IF(FluidmilkPccLb!S69="*","*",IF(FluidmilkPccLb!S69=0,0,IF('Fluidmilk-Butterfat'!S69=0,"NA",FluidmilkPccLb!S69*'Fluidmilk-Butterfat'!S69/100)))</f>
        <v>1.9736842105263157E-2</v>
      </c>
      <c r="T69" s="54">
        <f>IF(FluidmilkPccLb!T69="*","*",IF(FluidmilkPccLb!T69=0,0,IF('Fluidmilk-Butterfat'!T69=0,"NA",FluidmilkPccLb!T69*'Fluidmilk-Butterfat'!T69/100)))</f>
        <v>7.9604439563887386</v>
      </c>
      <c r="U69" s="54">
        <f>IF(FluidmilkPccLb!U69="*","*",IF(FluidmilkPccLb!U69=0,0,IF('Fluidmilk-Butterfat'!U69=0,"NA",FluidmilkPccLb!U69*'Fluidmilk-Butterfat'!U69/100)))</f>
        <v>8.355539650168641</v>
      </c>
      <c r="V69" s="22"/>
      <c r="W69" s="22"/>
      <c r="X69" s="22"/>
      <c r="Y69" s="22"/>
      <c r="Z69" s="22"/>
      <c r="AA69" s="22"/>
      <c r="AB69" s="22"/>
      <c r="AC69" s="22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8">
        <v>206.827</v>
      </c>
      <c r="C70" s="59">
        <f>IF(FluidmilkPccLb!C70="*","*",IF(FluidmilkPccLb!C70=0,0,IF('Fluidmilk-Butterfat'!C70=0,"NA",FluidmilkPccLb!C70*'Fluidmilk-Butterfat'!C70/100)))</f>
        <v>0.37462323584444968</v>
      </c>
      <c r="D70" s="59">
        <f>IF(FluidmilkPccLb!D70="*","*",IF(FluidmilkPccLb!D70=0,0,IF('Fluidmilk-Butterfat'!D70=0,"NA",FluidmilkPccLb!D70*'Fluidmilk-Butterfat'!D70/100)))</f>
        <v>6.8460549154607486</v>
      </c>
      <c r="E70" s="59">
        <f t="shared" si="2"/>
        <v>7.2206781513051981</v>
      </c>
      <c r="F70" s="59">
        <f>IF(FluidmilkPccLb!F70="*","*",IF(FluidmilkPccLb!F70=0,0,IF('Fluidmilk-Butterfat'!F70=0,"NA",FluidmilkPccLb!F70*'Fluidmilk-Butterfat'!F70/100)))</f>
        <v>0.21467941806437266</v>
      </c>
      <c r="G70" s="59">
        <f t="shared" si="3"/>
        <v>7.4353575693695708</v>
      </c>
      <c r="H70" s="59">
        <f>IF(FluidmilkPccLb!H70="*","*",IF(FluidmilkPccLb!H70=0,0,IF('Fluidmilk-Butterfat'!H70=0,"NA",FluidmilkPccLb!H70*'Fluidmilk-Butterfat'!H70/100)))</f>
        <v>0.62825598205263333</v>
      </c>
      <c r="I70" s="59">
        <f>IF(FluidmilkPccLb!I70="*","*",IF(FluidmilkPccLb!I70=0,0,IF('Fluidmilk-Butterfat'!I70=0,"NA",FluidmilkPccLb!I70*'Fluidmilk-Butterfat'!I70/100)))</f>
        <v>2.9424591566865065E-2</v>
      </c>
      <c r="J70" s="59">
        <f>IF(H70="NA","NA",IF(I70="NA","NA",H70+I70))</f>
        <v>0.65768057361949839</v>
      </c>
      <c r="K70" s="59">
        <f>IF(FluidmilkPccLb!K70="*","*",IF(FluidmilkPccLb!K70=0,0,IF('Fluidmilk-Butterfat'!K70=0,"NA",FluidmilkPccLb!K70*'Fluidmilk-Butterfat'!K70/100)))</f>
        <v>3.8757995812925779E-2</v>
      </c>
      <c r="L70" s="59">
        <f>IF(J70="NA","NA",IF(K70="NA","NA",J70+K70))</f>
        <v>0.69643856943242421</v>
      </c>
      <c r="M70" s="59">
        <f>IF(FluidmilkPccLb!M70="*","*",IF(FluidmilkPccLb!M70=0,0,IF('Fluidmilk-Butterfat'!M70=0,"NA",FluidmilkPccLb!M70*'Fluidmilk-Butterfat'!M70/100)))</f>
        <v>5.6862015114080851E-2</v>
      </c>
      <c r="N70" s="59">
        <f>IF(FluidmilkPccLb!N70="*","*",IF(FluidmilkPccLb!N70=0,0,IF('Fluidmilk-Butterfat'!N70=0,"NA",FluidmilkPccLb!N70*'Fluidmilk-Butterfat'!N70/100)))</f>
        <v>5.9226309911181808E-2</v>
      </c>
      <c r="O70" s="60" t="s">
        <v>7</v>
      </c>
      <c r="P70" s="60">
        <f t="shared" ref="P70:P79" si="4">SUM(L70:O70)</f>
        <v>0.81252689445768689</v>
      </c>
      <c r="Q70" s="60">
        <f>IF(FluidmilkPccLb!Q70="*","*",IF(FluidmilkPccLb!Q70=0,0,IF('Fluidmilk-Butterfat'!Q70=0,"NA",FluidmilkPccLb!Q70*'Fluidmilk-Butterfat'!Q70/100)))</f>
        <v>2.3613938218897918E-2</v>
      </c>
      <c r="R70" s="60" t="s">
        <v>7</v>
      </c>
      <c r="S70" s="60">
        <f>IF(FluidmilkPccLb!S70="*","*",IF(FluidmilkPccLb!S70=0,0,IF('Fluidmilk-Butterfat'!S70=0,"NA",FluidmilkPccLb!S70*'Fluidmilk-Butterfat'!S70/100)))</f>
        <v>2.3613938218897918E-2</v>
      </c>
      <c r="T70" s="60">
        <f>IF(FluidmilkPccLb!T70="*","*",IF(FluidmilkPccLb!T70=0,0,IF('Fluidmilk-Butterfat'!T70=0,"NA",FluidmilkPccLb!T70*'Fluidmilk-Butterfat'!T70/100)))</f>
        <v>7.8968751662017027</v>
      </c>
      <c r="U70" s="60">
        <f>IF(FluidmilkPccLb!U70="*","*",IF(FluidmilkPccLb!U70=0,0,IF('Fluidmilk-Butterfat'!U70=0,"NA",FluidmilkPccLb!U70*'Fluidmilk-Butterfat'!U70/100)))</f>
        <v>8.2714984020461539</v>
      </c>
      <c r="V70" s="22"/>
      <c r="W70" s="22"/>
      <c r="X70" s="22"/>
      <c r="Y70" s="22"/>
      <c r="Z70" s="22"/>
      <c r="AA70" s="22"/>
      <c r="AB70" s="22"/>
      <c r="AC70" s="22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8">
        <v>209.28399999999999</v>
      </c>
      <c r="C71" s="59">
        <f>IF(FluidmilkPccLb!C71="*","*",IF(FluidmilkPccLb!C71=0,0,IF('Fluidmilk-Butterfat'!C71=0,"NA",FluidmilkPccLb!C71*'Fluidmilk-Butterfat'!C71/100)))</f>
        <v>0.33563865369545687</v>
      </c>
      <c r="D71" s="59">
        <f>IF(FluidmilkPccLb!D71="*","*",IF(FluidmilkPccLb!D71=0,0,IF('Fluidmilk-Butterfat'!D71=0,"NA",FluidmilkPccLb!D71*'Fluidmilk-Butterfat'!D71/100)))</f>
        <v>6.5795646107681431</v>
      </c>
      <c r="E71" s="59">
        <f t="shared" si="2"/>
        <v>6.9152032644636003</v>
      </c>
      <c r="F71" s="59">
        <f>IF(FluidmilkPccLb!F71="*","*",IF(FluidmilkPccLb!F71=0,0,IF('Fluidmilk-Butterfat'!F71=0,"NA",FluidmilkPccLb!F71*'Fluidmilk-Butterfat'!F71/100)))</f>
        <v>0.24534317004644407</v>
      </c>
      <c r="G71" s="59">
        <f t="shared" si="3"/>
        <v>7.160546434510044</v>
      </c>
      <c r="H71" s="59">
        <f>IF(FluidmilkPccLb!H71="*","*",IF(FluidmilkPccLb!H71=0,0,IF('Fluidmilk-Butterfat'!H71=0,"NA",FluidmilkPccLb!H71*'Fluidmilk-Butterfat'!H71/100)))</f>
        <v>0.69476596395328827</v>
      </c>
      <c r="I71" s="59">
        <f>IF(FluidmilkPccLb!I71="*","*",IF(FluidmilkPccLb!I71=0,0,IF('Fluidmilk-Butterfat'!I71=0,"NA",FluidmilkPccLb!I71*'Fluidmilk-Butterfat'!I71/100)))</f>
        <v>4.5562011429445166E-2</v>
      </c>
      <c r="J71" s="59">
        <f>IF(H71="NA","NA",IF(I71="NA","NA",H71+I71))</f>
        <v>0.74032797538273343</v>
      </c>
      <c r="K71" s="59">
        <f>IF(FluidmilkPccLb!K71="*","*",IF(FluidmilkPccLb!K71=0,0,IF('Fluidmilk-Butterfat'!K71=0,"NA",FluidmilkPccLb!K71*'Fluidmilk-Butterfat'!K71/100)))</f>
        <v>3.74376445404331E-2</v>
      </c>
      <c r="L71" s="59">
        <f>IF(J71="NA","NA",IF(K71="NA","NA",J71+K71))</f>
        <v>0.77776561992316651</v>
      </c>
      <c r="M71" s="59">
        <f>IF(FluidmilkPccLb!M71="*","*",IF(FluidmilkPccLb!M71=0,0,IF('Fluidmilk-Butterfat'!M71=0,"NA",FluidmilkPccLb!M71*'Fluidmilk-Butterfat'!M71/100)))</f>
        <v>5.51222262571434E-2</v>
      </c>
      <c r="N71" s="59">
        <f>IF(FluidmilkPccLb!N71="*","*",IF(FluidmilkPccLb!N71=0,0,IF('Fluidmilk-Butterfat'!N71=0,"NA",FluidmilkPccLb!N71*'Fluidmilk-Butterfat'!N71/100)))</f>
        <v>5.7125246077100976E-2</v>
      </c>
      <c r="O71" s="60" t="s">
        <v>7</v>
      </c>
      <c r="P71" s="60">
        <f t="shared" si="4"/>
        <v>0.89001309225741088</v>
      </c>
      <c r="Q71" s="60">
        <f>IF(FluidmilkPccLb!Q71="*","*",IF(FluidmilkPccLb!Q71=0,0,IF('Fluidmilk-Butterfat'!Q71=0,"NA",FluidmilkPccLb!Q71*'Fluidmilk-Butterfat'!Q71/100)))</f>
        <v>3.3466485732306345E-2</v>
      </c>
      <c r="R71" s="60" t="s">
        <v>7</v>
      </c>
      <c r="S71" s="60">
        <f>IF(FluidmilkPccLb!S71="*","*",IF(FluidmilkPccLb!S71=0,0,IF('Fluidmilk-Butterfat'!S71=0,"NA",FluidmilkPccLb!S71*'Fluidmilk-Butterfat'!S71/100)))</f>
        <v>3.3466485732306345E-2</v>
      </c>
      <c r="T71" s="60">
        <f>IF(FluidmilkPccLb!T71="*","*",IF(FluidmilkPccLb!T71=0,0,IF('Fluidmilk-Butterfat'!T71=0,"NA",FluidmilkPccLb!T71*'Fluidmilk-Butterfat'!T71/100)))</f>
        <v>7.7483873588043037</v>
      </c>
      <c r="U71" s="60">
        <f>IF(FluidmilkPccLb!U71="*","*",IF(FluidmilkPccLb!U71=0,0,IF('Fluidmilk-Butterfat'!U71=0,"NA",FluidmilkPccLb!U71*'Fluidmilk-Butterfat'!U71/100)))</f>
        <v>8.0840260124997609</v>
      </c>
      <c r="V71" s="22"/>
      <c r="W71" s="22"/>
      <c r="X71" s="22"/>
      <c r="Y71" s="22"/>
      <c r="Z71" s="22"/>
      <c r="AA71" s="22"/>
      <c r="AB71" s="22"/>
      <c r="AC71" s="22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8">
        <v>211.357</v>
      </c>
      <c r="C72" s="59">
        <f>IF(FluidmilkPccLb!C72="*","*",IF(FluidmilkPccLb!C72=0,0,IF('Fluidmilk-Butterfat'!C72=0,"NA",FluidmilkPccLb!C72*'Fluidmilk-Butterfat'!C72/100)))</f>
        <v>0.30581244056264995</v>
      </c>
      <c r="D72" s="59">
        <f>IF(FluidmilkPccLb!D72="*","*",IF(FluidmilkPccLb!D72=0,0,IF('Fluidmilk-Butterfat'!D72=0,"NA",FluidmilkPccLb!D72*'Fluidmilk-Butterfat'!D72/100)))</f>
        <v>6.2253750762927176</v>
      </c>
      <c r="E72" s="59">
        <f>IF(C72="NA","NA",IF(D72="NA","NA",C72+D72))</f>
        <v>6.5311875168553675</v>
      </c>
      <c r="F72" s="59">
        <f>IF(FluidmilkPccLb!F72="*","*",IF(FluidmilkPccLb!F72=0,0,IF('Fluidmilk-Butterfat'!F72=0,"NA",FluidmilkPccLb!F72*'Fluidmilk-Butterfat'!F72/100)))</f>
        <v>0.25211182974777274</v>
      </c>
      <c r="G72" s="59">
        <f t="shared" si="3"/>
        <v>6.7832993466031404</v>
      </c>
      <c r="H72" s="59">
        <f>IF(FluidmilkPccLb!H72="*","*",IF(FluidmilkPccLb!H72=0,0,IF('Fluidmilk-Butterfat'!H72=0,"NA",FluidmilkPccLb!H72*'Fluidmilk-Butterfat'!H72/100)))</f>
        <v>0.78189981879000936</v>
      </c>
      <c r="I72" s="59">
        <f>IF(FluidmilkPccLb!I72="*","*",IF(FluidmilkPccLb!I72=0,0,IF('Fluidmilk-Butterfat'!I72=0,"NA",FluidmilkPccLb!I72*'Fluidmilk-Butterfat'!I72/100)))</f>
        <v>3.8809218526001034E-2</v>
      </c>
      <c r="J72" s="59">
        <f>IF(H72="NA","NA",IF(I72="NA","NA",H72+I72))</f>
        <v>0.82070903731601041</v>
      </c>
      <c r="K72" s="59">
        <f>IF(FluidmilkPccLb!K72="*","*",IF(FluidmilkPccLb!K72=0,0,IF('Fluidmilk-Butterfat'!K72=0,"NA",FluidmilkPccLb!K72*'Fluidmilk-Butterfat'!K72/100)))</f>
        <v>3.9173057906764376E-2</v>
      </c>
      <c r="L72" s="59">
        <f>IF(J72="NA","NA",IF(K72="NA","NA",J72+K72))</f>
        <v>0.85988209522277481</v>
      </c>
      <c r="M72" s="59">
        <f>IF(FluidmilkPccLb!M72="*","*",IF(FluidmilkPccLb!M72=0,0,IF('Fluidmilk-Butterfat'!M72=0,"NA",FluidmilkPccLb!M72*'Fluidmilk-Butterfat'!M72/100)))</f>
        <v>5.0388678870347328E-2</v>
      </c>
      <c r="N72" s="59">
        <f>IF(FluidmilkPccLb!N72="*","*",IF(FluidmilkPccLb!N72=0,0,IF('Fluidmilk-Butterfat'!N72=0,"NA",FluidmilkPccLb!N72*'Fluidmilk-Butterfat'!N72/100)))</f>
        <v>6.4955028695524636E-2</v>
      </c>
      <c r="O72" s="60" t="s">
        <v>7</v>
      </c>
      <c r="P72" s="60">
        <f t="shared" si="4"/>
        <v>0.97522580278864679</v>
      </c>
      <c r="Q72" s="60">
        <f>IF(FluidmilkPccLb!Q72="*","*",IF(FluidmilkPccLb!Q72=0,0,IF('Fluidmilk-Butterfat'!Q72=0,"NA",FluidmilkPccLb!Q72*'Fluidmilk-Butterfat'!Q72/100)))</f>
        <v>2.4981429524453883E-2</v>
      </c>
      <c r="R72" s="60" t="s">
        <v>7</v>
      </c>
      <c r="S72" s="60">
        <f>IF(FluidmilkPccLb!S72="*","*",IF(FluidmilkPccLb!S72=0,0,IF('Fluidmilk-Butterfat'!S72=0,"NA",FluidmilkPccLb!S72*'Fluidmilk-Butterfat'!S72/100)))</f>
        <v>2.4981429524453883E-2</v>
      </c>
      <c r="T72" s="60">
        <f>IF(FluidmilkPccLb!T72="*","*",IF(FluidmilkPccLb!T72=0,0,IF('Fluidmilk-Butterfat'!T72=0,"NA",FluidmilkPccLb!T72*'Fluidmilk-Butterfat'!T72/100)))</f>
        <v>7.4776941383535931</v>
      </c>
      <c r="U72" s="60">
        <f>IF(FluidmilkPccLb!U72="*","*",IF(FluidmilkPccLb!U72=0,0,IF('Fluidmilk-Butterfat'!U72=0,"NA",FluidmilkPccLb!U72*'Fluidmilk-Butterfat'!U72/100)))</f>
        <v>7.7835065789162421</v>
      </c>
      <c r="V72" s="22"/>
      <c r="W72" s="22"/>
      <c r="X72" s="22"/>
      <c r="Y72" s="22"/>
      <c r="Z72" s="22"/>
      <c r="AA72" s="22"/>
      <c r="AB72" s="22"/>
      <c r="AC72" s="22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8">
        <v>213.34199999999998</v>
      </c>
      <c r="C73" s="59">
        <f>IF(FluidmilkPccLb!C73="*","*",IF(FluidmilkPccLb!C73=0,0,IF('Fluidmilk-Butterfat'!C73=0,"NA",FluidmilkPccLb!C73*'Fluidmilk-Butterfat'!C73/100)))</f>
        <v>0.28263586166811977</v>
      </c>
      <c r="D73" s="59">
        <f>IF(FluidmilkPccLb!D73="*","*",IF(FluidmilkPccLb!D73=0,0,IF('Fluidmilk-Butterfat'!D73=0,"NA",FluidmilkPccLb!D73*'Fluidmilk-Butterfat'!D73/100)))</f>
        <v>5.8590244771306175</v>
      </c>
      <c r="E73" s="59">
        <f t="shared" ref="E73:G97" si="5">IF(C73="NA","NA",IF(D73="NA","NA",C73+D73))</f>
        <v>6.1416603387987374</v>
      </c>
      <c r="F73" s="59">
        <f>IF(FluidmilkPccLb!F73="*","*",IF(FluidmilkPccLb!F73=0,0,IF('Fluidmilk-Butterfat'!F73=0,"NA",FluidmilkPccLb!F73*'Fluidmilk-Butterfat'!F73/100)))</f>
        <v>0.22949067694124928</v>
      </c>
      <c r="G73" s="59">
        <f t="shared" si="5"/>
        <v>6.3711510157399864</v>
      </c>
      <c r="H73" s="59">
        <f>IF(FluidmilkPccLb!H73="*","*",IF(FluidmilkPccLb!H73=0,0,IF('Fluidmilk-Butterfat'!H73=0,"NA",FluidmilkPccLb!H73*'Fluidmilk-Butterfat'!H73/100)))</f>
        <v>0.75537025058357021</v>
      </c>
      <c r="I73" s="59">
        <f>IF(FluidmilkPccLb!I73="*","*",IF(FluidmilkPccLb!I73=0,0,IF('Fluidmilk-Butterfat'!I73=0,"NA",FluidmilkPccLb!I73*'Fluidmilk-Butterfat'!I73/100)))</f>
        <v>7.4599469396555762E-2</v>
      </c>
      <c r="J73" s="59">
        <f t="shared" ref="J73:J97" si="6">IF(H73="NA","NA",IF(I73="NA","NA",H73+I73))</f>
        <v>0.82996971998012592</v>
      </c>
      <c r="K73" s="59">
        <f>IF(FluidmilkPccLb!K73="*","*",IF(FluidmilkPccLb!K73=0,0,IF('Fluidmilk-Butterfat'!K73=0,"NA",FluidmilkPccLb!K73*'Fluidmilk-Butterfat'!K73/100)))</f>
        <v>3.6025255224006528E-2</v>
      </c>
      <c r="L73" s="59">
        <f t="shared" ref="L73:L97" si="7">IF(J73="NA","NA",IF(K73="NA","NA",J73+K73))</f>
        <v>0.86599497520413249</v>
      </c>
      <c r="M73" s="59">
        <f>IF(FluidmilkPccLb!M73="*","*",IF(FluidmilkPccLb!M73=0,0,IF('Fluidmilk-Butterfat'!M73=0,"NA",FluidmilkPccLb!M73*'Fluidmilk-Butterfat'!M73/100)))</f>
        <v>4.5847512444806934E-2</v>
      </c>
      <c r="N73" s="59">
        <f>IF(FluidmilkPccLb!N73="*","*",IF(FluidmilkPccLb!N73=0,0,IF('Fluidmilk-Butterfat'!N73=0,"NA",FluidmilkPccLb!N73*'Fluidmilk-Butterfat'!N73/100)))</f>
        <v>6.796177030308144E-2</v>
      </c>
      <c r="O73" s="60" t="s">
        <v>7</v>
      </c>
      <c r="P73" s="60">
        <f t="shared" si="4"/>
        <v>0.97980425795202086</v>
      </c>
      <c r="Q73" s="60">
        <f>IF(FluidmilkPccLb!Q73="*","*",IF(FluidmilkPccLb!Q73=0,0,IF('Fluidmilk-Butterfat'!Q73=0,"NA",FluidmilkPccLb!Q73*'Fluidmilk-Butterfat'!Q73/100)))</f>
        <v>2.6577045307534384E-2</v>
      </c>
      <c r="R73" s="60" t="s">
        <v>7</v>
      </c>
      <c r="S73" s="60">
        <f>IF(FluidmilkPccLb!S73="*","*",IF(FluidmilkPccLb!S73=0,0,IF('Fluidmilk-Butterfat'!S73=0,"NA",FluidmilkPccLb!S73*'Fluidmilk-Butterfat'!S73/100)))</f>
        <v>2.6577045307534384E-2</v>
      </c>
      <c r="T73" s="60">
        <f>IF(FluidmilkPccLb!T73="*","*",IF(FluidmilkPccLb!T73=0,0,IF('Fluidmilk-Butterfat'!T73=0,"NA",FluidmilkPccLb!T73*'Fluidmilk-Butterfat'!T73/100)))</f>
        <v>7.0948964573314219</v>
      </c>
      <c r="U73" s="60">
        <f>IF(FluidmilkPccLb!U73="*","*",IF(FluidmilkPccLb!U73=0,0,IF('Fluidmilk-Butterfat'!U73=0,"NA",FluidmilkPccLb!U73*'Fluidmilk-Butterfat'!U73/100)))</f>
        <v>7.377532318999541</v>
      </c>
      <c r="V73" s="22"/>
      <c r="W73" s="22"/>
      <c r="X73" s="22"/>
      <c r="Y73" s="22"/>
      <c r="Z73" s="22"/>
      <c r="AA73" s="22"/>
      <c r="AB73" s="22"/>
      <c r="AC73" s="22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8">
        <v>215.465</v>
      </c>
      <c r="C74" s="59">
        <f>IF(FluidmilkPccLb!C74="*","*",IF(FluidmilkPccLb!C74=0,0,IF('Fluidmilk-Butterfat'!C74=0,"NA",FluidmilkPccLb!C74*'Fluidmilk-Butterfat'!C74/100)))</f>
        <v>0.25464228528995425</v>
      </c>
      <c r="D74" s="59">
        <f>IF(FluidmilkPccLb!D74="*","*",IF(FluidmilkPccLb!D74=0,0,IF('Fluidmilk-Butterfat'!D74=0,"NA",FluidmilkPccLb!D74*'Fluidmilk-Butterfat'!D74/100)))</f>
        <v>5.6600171721625312</v>
      </c>
      <c r="E74" s="59">
        <f t="shared" si="5"/>
        <v>5.9146594574524851</v>
      </c>
      <c r="F74" s="59">
        <f>IF(FluidmilkPccLb!F74="*","*",IF(FluidmilkPccLb!F74=0,0,IF('Fluidmilk-Butterfat'!F74=0,"NA",FluidmilkPccLb!F74*'Fluidmilk-Butterfat'!F74/100)))</f>
        <v>0.21174854384702851</v>
      </c>
      <c r="G74" s="59">
        <f t="shared" si="5"/>
        <v>6.1264080012995139</v>
      </c>
      <c r="H74" s="59">
        <f>IF(FluidmilkPccLb!H74="*","*",IF(FluidmilkPccLb!H74=0,0,IF('Fluidmilk-Butterfat'!H74=0,"NA",FluidmilkPccLb!H74*'Fluidmilk-Butterfat'!H74/100)))</f>
        <v>0.79781959947091163</v>
      </c>
      <c r="I74" s="59">
        <f>IF(FluidmilkPccLb!I74="*","*",IF(FluidmilkPccLb!I74=0,0,IF('Fluidmilk-Butterfat'!I74=0,"NA",FluidmilkPccLb!I74*'Fluidmilk-Butterfat'!I74/100)))</f>
        <v>0.12471445478383961</v>
      </c>
      <c r="J74" s="59">
        <f t="shared" si="6"/>
        <v>0.92253405425475121</v>
      </c>
      <c r="K74" s="59">
        <f>IF(FluidmilkPccLb!K74="*","*",IF(FluidmilkPccLb!K74=0,0,IF('Fluidmilk-Butterfat'!K74=0,"NA",FluidmilkPccLb!K74*'Fluidmilk-Butterfat'!K74/100)))</f>
        <v>4.5716473673218391E-2</v>
      </c>
      <c r="L74" s="59">
        <f t="shared" si="7"/>
        <v>0.96825052792796962</v>
      </c>
      <c r="M74" s="59">
        <f>IF(FluidmilkPccLb!M74="*","*",IF(FluidmilkPccLb!M74=0,0,IF('Fluidmilk-Butterfat'!M74=0,"NA",FluidmilkPccLb!M74*'Fluidmilk-Butterfat'!M74/100)))</f>
        <v>4.8329427053117685E-2</v>
      </c>
      <c r="N74" s="59">
        <f>IF(FluidmilkPccLb!N74="*","*",IF(FluidmilkPccLb!N74=0,0,IF('Fluidmilk-Butterfat'!N74=0,"NA",FluidmilkPccLb!N74*'Fluidmilk-Butterfat'!N74/100)))</f>
        <v>3.2227972060427448E-2</v>
      </c>
      <c r="O74" s="60" t="s">
        <v>7</v>
      </c>
      <c r="P74" s="60">
        <f t="shared" si="4"/>
        <v>1.0488079270415147</v>
      </c>
      <c r="Q74" s="60">
        <f>IF(FluidmilkPccLb!Q74="*","*",IF(FluidmilkPccLb!Q74=0,0,IF('Fluidmilk-Butterfat'!Q74=0,"NA",FluidmilkPccLb!Q74*'Fluidmilk-Butterfat'!Q74/100)))</f>
        <v>2.5396236047617947E-2</v>
      </c>
      <c r="R74" s="60" t="s">
        <v>7</v>
      </c>
      <c r="S74" s="60">
        <f>IF(FluidmilkPccLb!S74="*","*",IF(FluidmilkPccLb!S74=0,0,IF('Fluidmilk-Butterfat'!S74=0,"NA",FluidmilkPccLb!S74*'Fluidmilk-Butterfat'!S74/100)))</f>
        <v>2.5396236047617947E-2</v>
      </c>
      <c r="T74" s="60">
        <f>IF(FluidmilkPccLb!T74="*","*",IF(FluidmilkPccLb!T74=0,0,IF('Fluidmilk-Butterfat'!T74=0,"NA",FluidmilkPccLb!T74*'Fluidmilk-Butterfat'!T74/100)))</f>
        <v>6.9459698790986932</v>
      </c>
      <c r="U74" s="60">
        <f>IF(FluidmilkPccLb!U74="*","*",IF(FluidmilkPccLb!U74=0,0,IF('Fluidmilk-Butterfat'!U74=0,"NA",FluidmilkPccLb!U74*'Fluidmilk-Butterfat'!U74/100)))</f>
        <v>7.200612164388648</v>
      </c>
      <c r="V74" s="22"/>
      <c r="W74" s="22"/>
      <c r="X74" s="22"/>
      <c r="Y74" s="22"/>
      <c r="Z74" s="22"/>
      <c r="AA74" s="22"/>
      <c r="AB74" s="22"/>
      <c r="AC74" s="22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7">
        <v>217.56299999999999</v>
      </c>
      <c r="C75" s="55">
        <f>IF(FluidmilkPccLb!C75="*","*",IF(FluidmilkPccLb!C75=0,0,IF('Fluidmilk-Butterfat'!C75=0,"NA",FluidmilkPccLb!C75*'Fluidmilk-Butterfat'!C75/100)))</f>
        <v>0.23417217081948677</v>
      </c>
      <c r="D75" s="55">
        <f>IF(FluidmilkPccLb!D75="*","*",IF(FluidmilkPccLb!D75=0,0,IF('Fluidmilk-Butterfat'!D75=0,"NA",FluidmilkPccLb!D75*'Fluidmilk-Butterfat'!D75/100)))</f>
        <v>5.4263523669006224</v>
      </c>
      <c r="E75" s="55">
        <f t="shared" si="5"/>
        <v>5.660524537720109</v>
      </c>
      <c r="F75" s="55">
        <f>IF(FluidmilkPccLb!F75="*","*",IF(FluidmilkPccLb!F75=0,0,IF('Fluidmilk-Butterfat'!F75=0,"NA",FluidmilkPccLb!F75*'Fluidmilk-Butterfat'!F75/100)))</f>
        <v>0.22711812210715979</v>
      </c>
      <c r="G75" s="55">
        <f t="shared" si="5"/>
        <v>5.8876426598272689</v>
      </c>
      <c r="H75" s="55">
        <f>IF(FluidmilkPccLb!H75="*","*",IF(FluidmilkPccLb!H75=0,0,IF('Fluidmilk-Butterfat'!H75=0,"NA",FluidmilkPccLb!H75*'Fluidmilk-Butterfat'!H75/100)))</f>
        <v>0.8608890298442291</v>
      </c>
      <c r="I75" s="55">
        <f>IF(FluidmilkPccLb!I75="*","*",IF(FluidmilkPccLb!I75=0,0,IF('Fluidmilk-Butterfat'!I75=0,"NA",FluidmilkPccLb!I75*'Fluidmilk-Butterfat'!I75/100)))</f>
        <v>0.12950271875272909</v>
      </c>
      <c r="J75" s="55">
        <f t="shared" si="6"/>
        <v>0.99039174859695822</v>
      </c>
      <c r="K75" s="55">
        <f>IF(FluidmilkPccLb!K75="*","*",IF(FluidmilkPccLb!K75=0,0,IF('Fluidmilk-Butterfat'!K75=0,"NA",FluidmilkPccLb!K75*'Fluidmilk-Butterfat'!K75/100)))</f>
        <v>5.4803436246052863E-2</v>
      </c>
      <c r="L75" s="55">
        <f t="shared" si="7"/>
        <v>1.045195184843011</v>
      </c>
      <c r="M75" s="55">
        <f>IF(FluidmilkPccLb!M75="*","*",IF(FluidmilkPccLb!M75=0,0,IF('Fluidmilk-Butterfat'!M75=0,"NA",FluidmilkPccLb!M75*'Fluidmilk-Butterfat'!M75/100)))</f>
        <v>4.974467165832426E-2</v>
      </c>
      <c r="N75" s="55">
        <f>IF(FluidmilkPccLb!N75="*","*",IF(FluidmilkPccLb!N75=0,0,IF('Fluidmilk-Butterfat'!N75=0,"NA",FluidmilkPccLb!N75*'Fluidmilk-Butterfat'!N75/100)))</f>
        <v>3.1323340825416095E-2</v>
      </c>
      <c r="O75" s="54" t="s">
        <v>7</v>
      </c>
      <c r="P75" s="96">
        <f>SUM(L75:O75)</f>
        <v>1.1262631973267514</v>
      </c>
      <c r="Q75" s="54">
        <f>IF(FluidmilkPccLb!Q75="*","*",IF(FluidmilkPccLb!Q75=0,0,IF('Fluidmilk-Butterfat'!Q75=0,"NA",FluidmilkPccLb!Q75*'Fluidmilk-Butterfat'!Q75/100)))</f>
        <v>2.9391486603880256E-2</v>
      </c>
      <c r="R75" s="54" t="s">
        <v>7</v>
      </c>
      <c r="S75" s="54">
        <f>IF(FluidmilkPccLb!S75="*","*",IF(FluidmilkPccLb!S75=0,0,IF('Fluidmilk-Butterfat'!S75=0,"NA",FluidmilkPccLb!S75*'Fluidmilk-Butterfat'!S75/100)))</f>
        <v>2.9391486603880256E-2</v>
      </c>
      <c r="T75" s="54">
        <f>IF(FluidmilkPccLb!T75="*","*",IF(FluidmilkPccLb!T75=0,0,IF('Fluidmilk-Butterfat'!T75=0,"NA",FluidmilkPccLb!T75*'Fluidmilk-Butterfat'!T75/100)))</f>
        <v>6.8091251729384137</v>
      </c>
      <c r="U75" s="54">
        <f>IF(FluidmilkPccLb!U75="*","*",IF(FluidmilkPccLb!U75=0,0,IF('Fluidmilk-Butterfat'!U75=0,"NA",FluidmilkPccLb!U75*'Fluidmilk-Butterfat'!U75/100)))</f>
        <v>7.0432973437579003</v>
      </c>
      <c r="V75" s="22"/>
      <c r="W75" s="22"/>
      <c r="X75" s="22"/>
      <c r="Y75" s="22"/>
      <c r="Z75" s="22"/>
      <c r="AA75" s="22"/>
      <c r="AB75" s="22"/>
      <c r="AC75" s="22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7">
        <v>219.76</v>
      </c>
      <c r="C76" s="55">
        <f>IF(FluidmilkPccLb!C76="*","*",IF(FluidmilkPccLb!C76=0,0,IF('Fluidmilk-Butterfat'!C76=0,"NA",FluidmilkPccLb!C76*'Fluidmilk-Butterfat'!C76/100)))</f>
        <v>0.21309382963232618</v>
      </c>
      <c r="D76" s="55">
        <f>IF(FluidmilkPccLb!D76="*","*",IF(FluidmilkPccLb!D76=0,0,IF('Fluidmilk-Butterfat'!D76=0,"NA",FluidmilkPccLb!D76*'Fluidmilk-Butterfat'!D76/100)))</f>
        <v>5.1884146341463415</v>
      </c>
      <c r="E76" s="55">
        <f t="shared" si="5"/>
        <v>5.4015084637786677</v>
      </c>
      <c r="F76" s="55">
        <f>IF(FluidmilkPccLb!F76="*","*",IF(FluidmilkPccLb!F76=0,0,IF('Fluidmilk-Butterfat'!F76=0,"NA",FluidmilkPccLb!F76*'Fluidmilk-Butterfat'!F76/100)))</f>
        <v>0.21779486712777577</v>
      </c>
      <c r="G76" s="55">
        <f t="shared" si="5"/>
        <v>5.6193033309064431</v>
      </c>
      <c r="H76" s="55">
        <f>IF(FluidmilkPccLb!H76="*","*",IF(FluidmilkPccLb!H76=0,0,IF('Fluidmilk-Butterfat'!H76=0,"NA",FluidmilkPccLb!H76*'Fluidmilk-Butterfat'!H76/100)))</f>
        <v>0.92486576265016385</v>
      </c>
      <c r="I76" s="55">
        <f>IF(FluidmilkPccLb!I76="*","*",IF(FluidmilkPccLb!I76=0,0,IF('Fluidmilk-Butterfat'!I76=0,"NA",FluidmilkPccLb!I76*'Fluidmilk-Butterfat'!I76/100)))</f>
        <v>0.13254959956315981</v>
      </c>
      <c r="J76" s="55">
        <f t="shared" si="6"/>
        <v>1.0574153622133236</v>
      </c>
      <c r="K76" s="55">
        <f>IF(FluidmilkPccLb!K76="*","*",IF(FluidmilkPccLb!K76=0,0,IF('Fluidmilk-Butterfat'!K76=0,"NA",FluidmilkPccLb!K76*'Fluidmilk-Butterfat'!K76/100)))</f>
        <v>6.6205860939206412E-2</v>
      </c>
      <c r="L76" s="55">
        <f t="shared" si="7"/>
        <v>1.12362122315253</v>
      </c>
      <c r="M76" s="55">
        <f>IF(FluidmilkPccLb!M76="*","*",IF(FluidmilkPccLb!M76=0,0,IF('Fluidmilk-Butterfat'!M76=0,"NA",FluidmilkPccLb!M76*'Fluidmilk-Butterfat'!M76/100)))</f>
        <v>4.8113851474335646E-2</v>
      </c>
      <c r="N76" s="55">
        <f>IF(FluidmilkPccLb!N76="*","*",IF(FluidmilkPccLb!N76=0,0,IF('Fluidmilk-Butterfat'!N76=0,"NA",FluidmilkPccLb!N76*'Fluidmilk-Butterfat'!N76/100)))</f>
        <v>3.0961958500182019E-2</v>
      </c>
      <c r="O76" s="54" t="s">
        <v>7</v>
      </c>
      <c r="P76" s="96">
        <f t="shared" si="4"/>
        <v>1.2026970331270475</v>
      </c>
      <c r="Q76" s="54">
        <f>IF(FluidmilkPccLb!Q76="*","*",IF(FluidmilkPccLb!Q76=0,0,IF('Fluidmilk-Butterfat'!Q76=0,"NA",FluidmilkPccLb!Q76*'Fluidmilk-Butterfat'!Q76/100)))</f>
        <v>3.1567164179104476E-2</v>
      </c>
      <c r="R76" s="54" t="s">
        <v>7</v>
      </c>
      <c r="S76" s="54">
        <f>IF(FluidmilkPccLb!S76="*","*",IF(FluidmilkPccLb!S76=0,0,IF('Fluidmilk-Butterfat'!S76=0,"NA",FluidmilkPccLb!S76*'Fluidmilk-Butterfat'!S76/100)))</f>
        <v>3.1567164179104476E-2</v>
      </c>
      <c r="T76" s="54">
        <f>IF(FluidmilkPccLb!T76="*","*",IF(FluidmilkPccLb!T76=0,0,IF('Fluidmilk-Butterfat'!T76=0,"NA",FluidmilkPccLb!T76*'Fluidmilk-Butterfat'!T76/100)))</f>
        <v>6.6404736985802684</v>
      </c>
      <c r="U76" s="54">
        <f>IF(FluidmilkPccLb!U76="*","*",IF(FluidmilkPccLb!U76=0,0,IF('Fluidmilk-Butterfat'!U76=0,"NA",FluidmilkPccLb!U76*'Fluidmilk-Butterfat'!U76/100)))</f>
        <v>6.8535675282125963</v>
      </c>
      <c r="V76" s="22"/>
      <c r="W76" s="22"/>
      <c r="X76" s="22"/>
      <c r="Y76" s="22"/>
      <c r="Z76" s="22"/>
      <c r="AA76" s="22"/>
      <c r="AB76" s="22"/>
      <c r="AC76" s="22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7">
        <v>222.095</v>
      </c>
      <c r="C77" s="55">
        <f>IF(FluidmilkPccLb!C77="*","*",IF(FluidmilkPccLb!C77=0,0,IF('Fluidmilk-Butterfat'!C77=0,"NA",FluidmilkPccLb!C77*'Fluidmilk-Butterfat'!C77/100)))</f>
        <v>0.19300569576082308</v>
      </c>
      <c r="D77" s="55">
        <f>IF(FluidmilkPccLb!D77="*","*",IF(FluidmilkPccLb!D77=0,0,IF('Fluidmilk-Butterfat'!D77=0,"NA",FluidmilkPccLb!D77*'Fluidmilk-Butterfat'!D77/100)))</f>
        <v>4.9831175848173084</v>
      </c>
      <c r="E77" s="55">
        <f t="shared" si="5"/>
        <v>5.1761232805781319</v>
      </c>
      <c r="F77" s="55">
        <f>IF(FluidmilkPccLb!F77="*","*",IF(FluidmilkPccLb!F77=0,0,IF('Fluidmilk-Butterfat'!F77=0,"NA",FluidmilkPccLb!F77*'Fluidmilk-Butterfat'!F77/100)))</f>
        <v>0.20131520295369096</v>
      </c>
      <c r="G77" s="55">
        <f t="shared" si="5"/>
        <v>5.3774384835318232</v>
      </c>
      <c r="H77" s="55">
        <f>IF(FluidmilkPccLb!H77="*","*",IF(FluidmilkPccLb!H77=0,0,IF('Fluidmilk-Butterfat'!H77=0,"NA",FluidmilkPccLb!H77*'Fluidmilk-Butterfat'!H77/100)))</f>
        <v>0.95737454692811641</v>
      </c>
      <c r="I77" s="55">
        <f>IF(FluidmilkPccLb!I77="*","*",IF(FluidmilkPccLb!I77=0,0,IF('Fluidmilk-Butterfat'!I77=0,"NA",FluidmilkPccLb!I77*'Fluidmilk-Butterfat'!I77/100)))</f>
        <v>0.13537855422229228</v>
      </c>
      <c r="J77" s="55">
        <f t="shared" si="6"/>
        <v>1.0927531011504086</v>
      </c>
      <c r="K77" s="55">
        <f>IF(FluidmilkPccLb!K77="*","*",IF(FluidmilkPccLb!K77=0,0,IF('Fluidmilk-Butterfat'!K77=0,"NA",FluidmilkPccLb!K77*'Fluidmilk-Butterfat'!K77/100)))</f>
        <v>6.8656655935523073E-2</v>
      </c>
      <c r="L77" s="55">
        <f t="shared" si="7"/>
        <v>1.1614097570859316</v>
      </c>
      <c r="M77" s="55">
        <f>IF(FluidmilkPccLb!M77="*","*",IF(FluidmilkPccLb!M77=0,0,IF('Fluidmilk-Butterfat'!M77=0,"NA",FluidmilkPccLb!M77*'Fluidmilk-Butterfat'!M77/100)))</f>
        <v>4.6915959386748918E-2</v>
      </c>
      <c r="N77" s="55">
        <f>IF(FluidmilkPccLb!N77="*","*",IF(FluidmilkPccLb!N77=0,0,IF('Fluidmilk-Butterfat'!N77=0,"NA",FluidmilkPccLb!N77*'Fluidmilk-Butterfat'!N77/100)))</f>
        <v>2.8625137891442852E-2</v>
      </c>
      <c r="O77" s="54" t="s">
        <v>7</v>
      </c>
      <c r="P77" s="96">
        <f t="shared" si="4"/>
        <v>1.2369508543641234</v>
      </c>
      <c r="Q77" s="54">
        <f>IF(FluidmilkPccLb!Q77="*","*",IF(FluidmilkPccLb!Q77=0,0,IF('Fluidmilk-Butterfat'!Q77=0,"NA",FluidmilkPccLb!Q77*'Fluidmilk-Butterfat'!Q77/100)))</f>
        <v>3.140457912154708E-2</v>
      </c>
      <c r="R77" s="54" t="s">
        <v>7</v>
      </c>
      <c r="S77" s="54">
        <f>IF(FluidmilkPccLb!S77="*","*",IF(FluidmilkPccLb!S77=0,0,IF('Fluidmilk-Butterfat'!S77=0,"NA",FluidmilkPccLb!S77*'Fluidmilk-Butterfat'!S77/100)))</f>
        <v>3.140457912154708E-2</v>
      </c>
      <c r="T77" s="54">
        <f>IF(FluidmilkPccLb!T77="*","*",IF(FluidmilkPccLb!T77=0,0,IF('Fluidmilk-Butterfat'!T77=0,"NA",FluidmilkPccLb!T77*'Fluidmilk-Butterfat'!T77/100)))</f>
        <v>6.4527882212566716</v>
      </c>
      <c r="U77" s="54">
        <f>IF(FluidmilkPccLb!U77="*","*",IF(FluidmilkPccLb!U77=0,0,IF('Fluidmilk-Butterfat'!U77=0,"NA",FluidmilkPccLb!U77*'Fluidmilk-Butterfat'!U77/100)))</f>
        <v>6.6457939170174942</v>
      </c>
      <c r="V77" s="22"/>
      <c r="W77" s="22"/>
      <c r="X77" s="22"/>
      <c r="Y77" s="22"/>
      <c r="Z77" s="22"/>
      <c r="AA77" s="22"/>
      <c r="AB77" s="22"/>
      <c r="AC77" s="22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7">
        <v>224.56699999999998</v>
      </c>
      <c r="C78" s="55">
        <f>IF(FluidmilkPccLb!C78="*","*",IF(FluidmilkPccLb!C78=0,0,IF('Fluidmilk-Butterfat'!C78=0,"NA",FluidmilkPccLb!C78*'Fluidmilk-Butterfat'!C78/100)))</f>
        <v>0.16933654544078164</v>
      </c>
      <c r="D78" s="55">
        <f>IF(FluidmilkPccLb!D78="*","*",IF(FluidmilkPccLb!D78=0,0,IF('Fluidmilk-Butterfat'!D78=0,"NA",FluidmilkPccLb!D78*'Fluidmilk-Butterfat'!D78/100)))</f>
        <v>4.8163087185561553</v>
      </c>
      <c r="E78" s="55">
        <f t="shared" si="5"/>
        <v>4.9856452639969371</v>
      </c>
      <c r="F78" s="55">
        <f>IF(FluidmilkPccLb!F78="*","*",IF(FluidmilkPccLb!F78=0,0,IF('Fluidmilk-Butterfat'!F78=0,"NA",FluidmilkPccLb!F78*'Fluidmilk-Butterfat'!F78/100)))</f>
        <v>0.17942796581866438</v>
      </c>
      <c r="G78" s="55">
        <f t="shared" si="5"/>
        <v>5.1650732298156017</v>
      </c>
      <c r="H78" s="55">
        <f>IF(FluidmilkPccLb!H78="*","*",IF(FluidmilkPccLb!H78=0,0,IF('Fluidmilk-Butterfat'!H78=0,"NA",FluidmilkPccLb!H78*'Fluidmilk-Butterfat'!H78/100)))</f>
        <v>1.0161012081027045</v>
      </c>
      <c r="I78" s="55">
        <f>IF(FluidmilkPccLb!I78="*","*",IF(FluidmilkPccLb!I78=0,0,IF('Fluidmilk-Butterfat'!I78=0,"NA",FluidmilkPccLb!I78*'Fluidmilk-Butterfat'!I78/100)))</f>
        <v>0.13149305107161782</v>
      </c>
      <c r="J78" s="55">
        <f t="shared" si="6"/>
        <v>1.1475942591743225</v>
      </c>
      <c r="K78" s="55">
        <f>IF(FluidmilkPccLb!K78="*","*",IF(FluidmilkPccLb!K78=0,0,IF('Fluidmilk-Butterfat'!K78=0,"NA",FluidmilkPccLb!K78*'Fluidmilk-Butterfat'!K78/100)))</f>
        <v>7.0384339640285537E-2</v>
      </c>
      <c r="L78" s="55">
        <f t="shared" si="7"/>
        <v>1.2179785988146079</v>
      </c>
      <c r="M78" s="55">
        <f>IF(FluidmilkPccLb!M78="*","*",IF(FluidmilkPccLb!M78=0,0,IF('Fluidmilk-Butterfat'!M78=0,"NA",FluidmilkPccLb!M78*'Fluidmilk-Butterfat'!M78/100)))</f>
        <v>4.4322629771961157E-2</v>
      </c>
      <c r="N78" s="55">
        <f>IF(FluidmilkPccLb!N78="*","*",IF(FluidmilkPccLb!N78=0,0,IF('Fluidmilk-Butterfat'!N78=0,"NA",FluidmilkPccLb!N78*'Fluidmilk-Butterfat'!N78/100)))</f>
        <v>3.0148686138212654E-2</v>
      </c>
      <c r="O78" s="54" t="s">
        <v>7</v>
      </c>
      <c r="P78" s="96">
        <f t="shared" si="4"/>
        <v>1.2924499147247819</v>
      </c>
      <c r="Q78" s="54">
        <f>IF(FluidmilkPccLb!Q78="*","*",IF(FluidmilkPccLb!Q78=0,0,IF('Fluidmilk-Butterfat'!Q78=0,"NA",FluidmilkPccLb!Q78*'Fluidmilk-Butterfat'!Q78/100)))</f>
        <v>3.0012423909122891E-2</v>
      </c>
      <c r="R78" s="54" t="s">
        <v>7</v>
      </c>
      <c r="S78" s="54">
        <f>IF(FluidmilkPccLb!S78="*","*",IF(FluidmilkPccLb!S78=0,0,IF('Fluidmilk-Butterfat'!S78=0,"NA",FluidmilkPccLb!S78*'Fluidmilk-Butterfat'!S78/100)))</f>
        <v>3.0012423909122891E-2</v>
      </c>
      <c r="T78" s="54">
        <f>IF(FluidmilkPccLb!T78="*","*",IF(FluidmilkPccLb!T78=0,0,IF('Fluidmilk-Butterfat'!T78=0,"NA",FluidmilkPccLb!T78*'Fluidmilk-Butterfat'!T78/100)))</f>
        <v>6.3181990230087255</v>
      </c>
      <c r="U78" s="54">
        <f>IF(FluidmilkPccLb!U78="*","*",IF(FluidmilkPccLb!U78=0,0,IF('Fluidmilk-Butterfat'!U78=0,"NA",FluidmilkPccLb!U78*'Fluidmilk-Butterfat'!U78/100)))</f>
        <v>6.4875355684495055</v>
      </c>
      <c r="V78" s="22"/>
      <c r="W78" s="22"/>
      <c r="X78" s="22"/>
      <c r="Y78" s="22"/>
      <c r="Z78" s="22"/>
      <c r="AA78" s="22"/>
      <c r="AB78" s="22"/>
      <c r="AC78" s="22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7">
        <v>227.22499999999999</v>
      </c>
      <c r="C79" s="55">
        <f>IF(FluidmilkPccLb!C79="*","*",IF(FluidmilkPccLb!C79=0,0,IF('Fluidmilk-Butterfat'!C79=0,"NA",FluidmilkPccLb!C79*'Fluidmilk-Butterfat'!C79/100)))</f>
        <v>0.15147761029816262</v>
      </c>
      <c r="D79" s="55">
        <f>IF(FluidmilkPccLb!D79="*","*",IF(FluidmilkPccLb!D79=0,0,IF('Fluidmilk-Butterfat'!D79=0,"NA",FluidmilkPccLb!D79*'Fluidmilk-Butterfat'!D79/100)))</f>
        <v>4.5663971834085153</v>
      </c>
      <c r="E79" s="55">
        <f t="shared" si="5"/>
        <v>4.7178747937066783</v>
      </c>
      <c r="F79" s="55">
        <f>IF(FluidmilkPccLb!F79="*","*",IF(FluidmilkPccLb!F79=0,0,IF('Fluidmilk-Butterfat'!F79=0,"NA",FluidmilkPccLb!F79*'Fluidmilk-Butterfat'!F79/100)))</f>
        <v>0.15186489162724173</v>
      </c>
      <c r="G79" s="55">
        <f t="shared" si="5"/>
        <v>4.8697396853339203</v>
      </c>
      <c r="H79" s="55">
        <f>IF(FluidmilkPccLb!H79="*","*",IF(FluidmilkPccLb!H79=0,0,IF('Fluidmilk-Butterfat'!H79=0,"NA",FluidmilkPccLb!H79*'Fluidmilk-Butterfat'!H79/100)))</f>
        <v>1.0616745516558477</v>
      </c>
      <c r="I79" s="55">
        <f>IF(FluidmilkPccLb!I79="*","*",IF(FluidmilkPccLb!I79=0,0,IF('Fluidmilk-Butterfat'!I79=0,"NA",FluidmilkPccLb!I79*'Fluidmilk-Butterfat'!I79/100)))</f>
        <v>0.13948861260864784</v>
      </c>
      <c r="J79" s="55">
        <f t="shared" si="6"/>
        <v>1.2011631642644955</v>
      </c>
      <c r="K79" s="55">
        <f>IF(FluidmilkPccLb!K79="*","*",IF(FluidmilkPccLb!K79=0,0,IF('Fluidmilk-Butterfat'!K79=0,"NA",FluidmilkPccLb!K79*'Fluidmilk-Butterfat'!K79/100)))</f>
        <v>7.4804268896468254E-2</v>
      </c>
      <c r="L79" s="55">
        <f t="shared" si="7"/>
        <v>1.2759674331609638</v>
      </c>
      <c r="M79" s="55">
        <f>IF(FluidmilkPccLb!M79="*","*",IF(FluidmilkPccLb!M79=0,0,IF('Fluidmilk-Butterfat'!M79=0,"NA",FluidmilkPccLb!M79*'Fluidmilk-Butterfat'!M79/100)))</f>
        <v>4.2428429970293759E-2</v>
      </c>
      <c r="N79" s="55">
        <f>IF(FluidmilkPccLb!N79="*","*",IF(FluidmilkPccLb!N79=0,0,IF('Fluidmilk-Butterfat'!N79=0,"NA",FluidmilkPccLb!N79*'Fluidmilk-Butterfat'!N79/100)))</f>
        <v>3.1322257674111564E-2</v>
      </c>
      <c r="O79" s="54" t="s">
        <v>7</v>
      </c>
      <c r="P79" s="96">
        <f t="shared" si="4"/>
        <v>1.349718120805369</v>
      </c>
      <c r="Q79" s="54">
        <f>IF(FluidmilkPccLb!Q79="*","*",IF(FluidmilkPccLb!Q79=0,0,IF('Fluidmilk-Butterfat'!Q79=0,"NA",FluidmilkPccLb!Q79*'Fluidmilk-Butterfat'!Q79/100)))</f>
        <v>2.9600616129387171E-2</v>
      </c>
      <c r="R79" s="54" t="s">
        <v>7</v>
      </c>
      <c r="S79" s="54">
        <f>IF(FluidmilkPccLb!S79="*","*",IF(FluidmilkPccLb!S79=0,0,IF('Fluidmilk-Butterfat'!S79=0,"NA",FluidmilkPccLb!S79*'Fluidmilk-Butterfat'!S79/100)))</f>
        <v>2.9600616129387171E-2</v>
      </c>
      <c r="T79" s="54">
        <f>IF(FluidmilkPccLb!T79="*","*",IF(FluidmilkPccLb!T79=0,0,IF('Fluidmilk-Butterfat'!T79=0,"NA",FluidmilkPccLb!T79*'Fluidmilk-Butterfat'!T79/100)))</f>
        <v>6.0975808119705128</v>
      </c>
      <c r="U79" s="54">
        <f>IF(FluidmilkPccLb!U79="*","*",IF(FluidmilkPccLb!U79=0,0,IF('Fluidmilk-Butterfat'!U79=0,"NA",FluidmilkPccLb!U79*'Fluidmilk-Butterfat'!U79/100)))</f>
        <v>6.2490584222686767</v>
      </c>
      <c r="V79" s="22"/>
      <c r="W79" s="22"/>
      <c r="X79" s="22"/>
      <c r="Y79" s="22"/>
      <c r="Z79" s="22"/>
      <c r="AA79" s="22"/>
      <c r="AB79" s="22"/>
      <c r="AC79" s="22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8">
        <v>229.46600000000001</v>
      </c>
      <c r="C80" s="59">
        <f>IF(FluidmilkPccLb!C80="*","*",IF(FluidmilkPccLb!C80=0,0,IF('Fluidmilk-Butterfat'!C80=0,"NA",FluidmilkPccLb!C80*'Fluidmilk-Butterfat'!C80/100)))</f>
        <v>0.14054544028309204</v>
      </c>
      <c r="D80" s="59">
        <f>IF(FluidmilkPccLb!D80="*","*",IF(FluidmilkPccLb!D80=0,0,IF('Fluidmilk-Butterfat'!D80=0,"NA",FluidmilkPccLb!D80*'Fluidmilk-Butterfat'!D80/100)))</f>
        <v>4.3979517662747414</v>
      </c>
      <c r="E80" s="59">
        <f t="shared" si="5"/>
        <v>4.5384972065578335</v>
      </c>
      <c r="F80" s="59">
        <f>IF(FluidmilkPccLb!F80="*","*",IF(FluidmilkPccLb!F80=0,0,IF('Fluidmilk-Butterfat'!F80=0,"NA",FluidmilkPccLb!F80*'Fluidmilk-Butterfat'!F80/100)))</f>
        <v>0.12086627212746114</v>
      </c>
      <c r="G80" s="59">
        <f t="shared" si="5"/>
        <v>4.6593634786852949</v>
      </c>
      <c r="H80" s="59">
        <f>IF(FluidmilkPccLb!H80="*","*",IF(FluidmilkPccLb!H80=0,0,IF('Fluidmilk-Butterfat'!H80=0,"NA",FluidmilkPccLb!H80*'Fluidmilk-Butterfat'!H80/100)))</f>
        <v>1.1065133832463196</v>
      </c>
      <c r="I80" s="59">
        <f>IF(FluidmilkPccLb!I80="*","*",IF(FluidmilkPccLb!I80=0,0,IF('Fluidmilk-Butterfat'!I80=0,"NA",FluidmilkPccLb!I80*'Fluidmilk-Butterfat'!I80/100)))</f>
        <v>0.14329268824139524</v>
      </c>
      <c r="J80" s="59">
        <f t="shared" si="6"/>
        <v>1.2498060714877148</v>
      </c>
      <c r="K80" s="59">
        <f>IF(FluidmilkPccLb!K80="*","*",IF(FluidmilkPccLb!K80=0,0,IF('Fluidmilk-Butterfat'!K80=0,"NA",FluidmilkPccLb!K80*'Fluidmilk-Butterfat'!K80/100)))</f>
        <v>7.970505434356287E-2</v>
      </c>
      <c r="L80" s="59">
        <f t="shared" si="7"/>
        <v>1.3295111258312777</v>
      </c>
      <c r="M80" s="59">
        <f>IF(FluidmilkPccLb!M80="*","*",IF(FluidmilkPccLb!M80=0,0,IF('Fluidmilk-Butterfat'!M80=0,"NA",FluidmilkPccLb!M80*'Fluidmilk-Butterfat'!M80/100)))</f>
        <v>4.1565199201624638E-2</v>
      </c>
      <c r="N80" s="59">
        <f>IF(FluidmilkPccLb!N80="*","*",IF(FluidmilkPccLb!N80=0,0,IF('Fluidmilk-Butterfat'!N80=0,"NA",FluidmilkPccLb!N80*'Fluidmilk-Butterfat'!N80/100)))</f>
        <v>2.9267080961885419E-2</v>
      </c>
      <c r="O80" s="60" t="s">
        <v>7</v>
      </c>
      <c r="P80" s="59">
        <f>SUM(L80:O80)</f>
        <v>1.4003434059947877</v>
      </c>
      <c r="Q80" s="60">
        <f>IF(FluidmilkPccLb!Q80="*","*",IF(FluidmilkPccLb!Q80=0,0,IF('Fluidmilk-Butterfat'!Q80=0,"NA",FluidmilkPccLb!Q80*'Fluidmilk-Butterfat'!Q80/100)))</f>
        <v>3.1725833021014005E-2</v>
      </c>
      <c r="R80" s="60" t="s">
        <v>7</v>
      </c>
      <c r="S80" s="60">
        <f>IF(FluidmilkPccLb!S80="*","*",IF(FluidmilkPccLb!S80=0,0,IF('Fluidmilk-Butterfat'!S80=0,"NA",FluidmilkPccLb!S80*'Fluidmilk-Butterfat'!S80/100)))</f>
        <v>3.1725833021014005E-2</v>
      </c>
      <c r="T80" s="60">
        <f>IF(FluidmilkPccLb!T80="*","*",IF(FluidmilkPccLb!T80=0,0,IF('Fluidmilk-Butterfat'!T80=0,"NA",FluidmilkPccLb!T80*'Fluidmilk-Butterfat'!T80/100)))</f>
        <v>5.9508872774180039</v>
      </c>
      <c r="U80" s="60">
        <f>IF(FluidmilkPccLb!U80="*","*",IF(FluidmilkPccLb!U80=0,0,IF('Fluidmilk-Butterfat'!U80=0,"NA",FluidmilkPccLb!U80*'Fluidmilk-Butterfat'!U80/100)))</f>
        <v>6.091432717701097</v>
      </c>
      <c r="V80" s="22"/>
      <c r="W80" s="22"/>
      <c r="X80" s="22"/>
      <c r="Y80" s="22"/>
      <c r="Z80" s="22"/>
      <c r="AA80" s="22"/>
      <c r="AB80" s="22"/>
      <c r="AC80" s="22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8">
        <v>231.66399999999999</v>
      </c>
      <c r="C81" s="59">
        <f>IF(FluidmilkPccLb!C81="*","*",IF(FluidmilkPccLb!C81=0,0,IF('Fluidmilk-Butterfat'!C81=0,"NA",FluidmilkPccLb!C81*'Fluidmilk-Butterfat'!C81/100)))</f>
        <v>0.13218929138752677</v>
      </c>
      <c r="D81" s="59">
        <f>IF(FluidmilkPccLb!D81="*","*",IF(FluidmilkPccLb!D81=0,0,IF('Fluidmilk-Butterfat'!D81=0,"NA",FluidmilkPccLb!D81*'Fluidmilk-Butterfat'!D81/100)))</f>
        <v>4.1935087022584439</v>
      </c>
      <c r="E81" s="59">
        <f t="shared" si="5"/>
        <v>4.3256979936459707</v>
      </c>
      <c r="F81" s="59">
        <f>IF(FluidmilkPccLb!F81="*","*",IF(FluidmilkPccLb!F81=0,0,IF('Fluidmilk-Butterfat'!F81=0,"NA",FluidmilkPccLb!F81*'Fluidmilk-Butterfat'!F81/100)))</f>
        <v>0.10083137647627601</v>
      </c>
      <c r="G81" s="59">
        <f t="shared" si="5"/>
        <v>4.426529370122247</v>
      </c>
      <c r="H81" s="59">
        <f>IF(FluidmilkPccLb!H81="*","*",IF(FluidmilkPccLb!H81=0,0,IF('Fluidmilk-Butterfat'!H81=0,"NA",FluidmilkPccLb!H81*'Fluidmilk-Butterfat'!H81/100)))</f>
        <v>1.1247725153670833</v>
      </c>
      <c r="I81" s="59">
        <f>IF(FluidmilkPccLb!I81="*","*",IF(FluidmilkPccLb!I81=0,0,IF('Fluidmilk-Butterfat'!I81=0,"NA",FluidmilkPccLb!I81*'Fluidmilk-Butterfat'!I81/100)))</f>
        <v>0.14046377512259137</v>
      </c>
      <c r="J81" s="59">
        <f t="shared" si="6"/>
        <v>1.2652362904896748</v>
      </c>
      <c r="K81" s="59">
        <f>IF(FluidmilkPccLb!K81="*","*",IF(FluidmilkPccLb!K81=0,0,IF('Fluidmilk-Butterfat'!K81=0,"NA",FluidmilkPccLb!K81*'Fluidmilk-Butterfat'!K81/100)))</f>
        <v>7.8642344084536228E-2</v>
      </c>
      <c r="L81" s="59">
        <f t="shared" si="7"/>
        <v>1.3438786345742111</v>
      </c>
      <c r="M81" s="59">
        <f>IF(FluidmilkPccLb!M81="*","*",IF(FluidmilkPccLb!M81=0,0,IF('Fluidmilk-Butterfat'!M81=0,"NA",FluidmilkPccLb!M81*'Fluidmilk-Butterfat'!M81/100)))</f>
        <v>4.1417742938048202E-2</v>
      </c>
      <c r="N81" s="59">
        <f>IF(FluidmilkPccLb!N81="*","*",IF(FluidmilkPccLb!N81=0,0,IF('Fluidmilk-Butterfat'!N81=0,"NA",FluidmilkPccLb!N81*'Fluidmilk-Butterfat'!N81/100)))</f>
        <v>2.6428361765315284E-2</v>
      </c>
      <c r="O81" s="60" t="s">
        <v>7</v>
      </c>
      <c r="P81" s="59">
        <f t="shared" ref="P81:P117" si="8">SUM(L81:O81)</f>
        <v>1.4117247392775747</v>
      </c>
      <c r="Q81" s="60">
        <f>IF(FluidmilkPccLb!Q81="*","*",IF(FluidmilkPccLb!Q81=0,0,IF('Fluidmilk-Butterfat'!Q81=0,"NA",FluidmilkPccLb!Q81*'Fluidmilk-Butterfat'!Q81/100)))</f>
        <v>3.3085848470198222E-2</v>
      </c>
      <c r="R81" s="60" t="s">
        <v>7</v>
      </c>
      <c r="S81" s="60">
        <f>IF(FluidmilkPccLb!S81="*","*",IF(FluidmilkPccLb!S81=0,0,IF('Fluidmilk-Butterfat'!S81=0,"NA",FluidmilkPccLb!S81*'Fluidmilk-Butterfat'!S81/100)))</f>
        <v>3.3085848470198222E-2</v>
      </c>
      <c r="T81" s="60">
        <f>IF(FluidmilkPccLb!T81="*","*",IF(FluidmilkPccLb!T81=0,0,IF('Fluidmilk-Butterfat'!T81=0,"NA",FluidmilkPccLb!T81*'Fluidmilk-Butterfat'!T81/100)))</f>
        <v>5.7391506664824909</v>
      </c>
      <c r="U81" s="60">
        <f>IF(FluidmilkPccLb!U81="*","*",IF(FluidmilkPccLb!U81=0,0,IF('Fluidmilk-Butterfat'!U81=0,"NA",FluidmilkPccLb!U81*'Fluidmilk-Butterfat'!U81/100)))</f>
        <v>5.8713399578700196</v>
      </c>
      <c r="V81" s="22"/>
      <c r="W81" s="22"/>
      <c r="X81" s="22"/>
      <c r="Y81" s="22"/>
      <c r="Z81" s="22"/>
      <c r="AA81" s="22"/>
      <c r="AB81" s="22"/>
      <c r="AC81" s="22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8">
        <v>233.792</v>
      </c>
      <c r="C82" s="59">
        <f>IF(FluidmilkPccLb!C82="*","*",IF(FluidmilkPccLb!C82=0,0,IF('Fluidmilk-Butterfat'!C82=0,"NA",FluidmilkPccLb!C82*'Fluidmilk-Butterfat'!C82/100)))</f>
        <v>0.13134495620038325</v>
      </c>
      <c r="D82" s="59">
        <f>IF(FluidmilkPccLb!D82="*","*",IF(FluidmilkPccLb!D82=0,0,IF('Fluidmilk-Butterfat'!D82=0,"NA",FluidmilkPccLb!D82*'Fluidmilk-Butterfat'!D82/100)))</f>
        <v>4.0875226697235147</v>
      </c>
      <c r="E82" s="59">
        <f t="shared" si="5"/>
        <v>4.218867625923898</v>
      </c>
      <c r="F82" s="59">
        <f>IF(FluidmilkPccLb!F82="*","*",IF(FluidmilkPccLb!F82=0,0,IF('Fluidmilk-Butterfat'!F82=0,"NA",FluidmilkPccLb!F82*'Fluidmilk-Butterfat'!F82/100)))</f>
        <v>0.10572218039967149</v>
      </c>
      <c r="G82" s="59">
        <f t="shared" si="5"/>
        <v>4.3245898063235693</v>
      </c>
      <c r="H82" s="59">
        <f>IF(FluidmilkPccLb!H82="*","*",IF(FluidmilkPccLb!H82=0,0,IF('Fluidmilk-Butterfat'!H82=0,"NA",FluidmilkPccLb!H82*'Fluidmilk-Butterfat'!H82/100)))</f>
        <v>1.1829681939501779</v>
      </c>
      <c r="I82" s="59">
        <f>IF(FluidmilkPccLb!I82="*","*",IF(FluidmilkPccLb!I82=0,0,IF('Fluidmilk-Butterfat'!I82=0,"NA",FluidmilkPccLb!I82*'Fluidmilk-Butterfat'!I82/100)))</f>
        <v>0.1359584588009855</v>
      </c>
      <c r="J82" s="59">
        <f t="shared" si="6"/>
        <v>1.3189266527511634</v>
      </c>
      <c r="K82" s="59">
        <f>IF(FluidmilkPccLb!K82="*","*",IF(FluidmilkPccLb!K82=0,0,IF('Fluidmilk-Butterfat'!K82=0,"NA",FluidmilkPccLb!K82*'Fluidmilk-Butterfat'!K82/100)))</f>
        <v>8.5804475773336969E-2</v>
      </c>
      <c r="L82" s="59">
        <f t="shared" si="7"/>
        <v>1.4047311285245003</v>
      </c>
      <c r="M82" s="59">
        <f>IF(FluidmilkPccLb!M82="*","*",IF(FluidmilkPccLb!M82=0,0,IF('Fluidmilk-Butterfat'!M82=0,"NA",FluidmilkPccLb!M82*'Fluidmilk-Butterfat'!M82/100)))</f>
        <v>4.2599404598959757E-2</v>
      </c>
      <c r="N82" s="59">
        <f>IF(FluidmilkPccLb!N82="*","*",IF(FluidmilkPccLb!N82=0,0,IF('Fluidmilk-Butterfat'!N82=0,"NA",FluidmilkPccLb!N82*'Fluidmilk-Butterfat'!N82/100)))</f>
        <v>2.7513345195729538E-2</v>
      </c>
      <c r="O82" s="60" t="s">
        <v>7</v>
      </c>
      <c r="P82" s="59">
        <f t="shared" si="8"/>
        <v>1.4748438783191895</v>
      </c>
      <c r="Q82" s="60">
        <f>IF(FluidmilkPccLb!Q82="*","*",IF(FluidmilkPccLb!Q82=0,0,IF('Fluidmilk-Butterfat'!Q82=0,"NA",FluidmilkPccLb!Q82*'Fluidmilk-Butterfat'!Q82/100)))</f>
        <v>3.5306597317273473E-2</v>
      </c>
      <c r="R82" s="60" t="s">
        <v>7</v>
      </c>
      <c r="S82" s="60">
        <f>IF(FluidmilkPccLb!S82="*","*",IF(FluidmilkPccLb!S82=0,0,IF('Fluidmilk-Butterfat'!S82=0,"NA",FluidmilkPccLb!S82*'Fluidmilk-Butterfat'!S82/100)))</f>
        <v>3.5306597317273473E-2</v>
      </c>
      <c r="T82" s="60">
        <f>IF(FluidmilkPccLb!T82="*","*",IF(FluidmilkPccLb!T82=0,0,IF('Fluidmilk-Butterfat'!T82=0,"NA",FluidmilkPccLb!T82*'Fluidmilk-Butterfat'!T82/100)))</f>
        <v>5.7030789138988958</v>
      </c>
      <c r="U82" s="60">
        <f>IF(FluidmilkPccLb!U82="*","*",IF(FluidmilkPccLb!U82=0,0,IF('Fluidmilk-Butterfat'!U82=0,"NA",FluidmilkPccLb!U82*'Fluidmilk-Butterfat'!U82/100)))</f>
        <v>5.8344238700992799</v>
      </c>
      <c r="V82" s="22"/>
      <c r="W82" s="22"/>
      <c r="X82" s="22"/>
      <c r="Y82" s="22"/>
      <c r="Z82" s="22"/>
      <c r="AA82" s="22"/>
      <c r="AB82" s="22"/>
      <c r="AC82" s="22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8">
        <v>235.82499999999999</v>
      </c>
      <c r="C83" s="59">
        <f>IF(FluidmilkPccLb!C83="*","*",IF(FluidmilkPccLb!C83=0,0,IF('Fluidmilk-Butterfat'!C83=0,"NA",FluidmilkPccLb!C83*'Fluidmilk-Butterfat'!C83/100)))</f>
        <v>0.12447026396692464</v>
      </c>
      <c r="D83" s="59">
        <f>IF(FluidmilkPccLb!D83="*","*",IF(FluidmilkPccLb!D83=0,0,IF('Fluidmilk-Butterfat'!D83=0,"NA",FluidmilkPccLb!D83*'Fluidmilk-Butterfat'!D83/100)))</f>
        <v>3.958665959927913</v>
      </c>
      <c r="E83" s="59">
        <f t="shared" si="5"/>
        <v>4.0831362238948374</v>
      </c>
      <c r="F83" s="59">
        <f>IF(FluidmilkPccLb!F83="*","*",IF(FluidmilkPccLb!F83=0,0,IF('Fluidmilk-Butterfat'!F83=0,"NA",FluidmilkPccLb!F83*'Fluidmilk-Butterfat'!F83/100)))</f>
        <v>0.12730499310929716</v>
      </c>
      <c r="G83" s="59">
        <f t="shared" si="5"/>
        <v>4.210441217004135</v>
      </c>
      <c r="H83" s="59">
        <f>IF(FluidmilkPccLb!H83="*","*",IF(FluidmilkPccLb!H83=0,0,IF('Fluidmilk-Butterfat'!H83=0,"NA",FluidmilkPccLb!H83*'Fluidmilk-Butterfat'!H83/100)))</f>
        <v>1.2521509593978586</v>
      </c>
      <c r="I83" s="59">
        <f>IF(FluidmilkPccLb!I83="*","*",IF(FluidmilkPccLb!I83=0,0,IF('Fluidmilk-Butterfat'!I83=0,"NA",FluidmilkPccLb!I83*'Fluidmilk-Butterfat'!I83/100)))</f>
        <v>0.13337262800805683</v>
      </c>
      <c r="J83" s="59">
        <f t="shared" si="6"/>
        <v>1.3855235874059155</v>
      </c>
      <c r="K83" s="59">
        <f>IF(FluidmilkPccLb!K83="*","*",IF(FluidmilkPccLb!K83=0,0,IF('Fluidmilk-Butterfat'!K83=0,"NA",FluidmilkPccLb!K83*'Fluidmilk-Butterfat'!K83/100)))</f>
        <v>8.6634156683981764E-2</v>
      </c>
      <c r="L83" s="59">
        <f t="shared" si="7"/>
        <v>1.4721577440898972</v>
      </c>
      <c r="M83" s="59">
        <f>IF(FluidmilkPccLb!M83="*","*",IF(FluidmilkPccLb!M83=0,0,IF('Fluidmilk-Butterfat'!M83=0,"NA",FluidmilkPccLb!M83*'Fluidmilk-Butterfat'!M83/100)))</f>
        <v>4.108979115869818E-2</v>
      </c>
      <c r="N83" s="59">
        <f>IF(FluidmilkPccLb!N83="*","*",IF(FluidmilkPccLb!N83=0,0,IF('Fluidmilk-Butterfat'!N83=0,"NA",FluidmilkPccLb!N83*'Fluidmilk-Butterfat'!N83/100)))</f>
        <v>2.8898547651860493E-2</v>
      </c>
      <c r="O83" s="60" t="s">
        <v>7</v>
      </c>
      <c r="P83" s="59">
        <f t="shared" si="8"/>
        <v>1.5421460829004559</v>
      </c>
      <c r="Q83" s="60">
        <f>IF(FluidmilkPccLb!Q83="*","*",IF(FluidmilkPccLb!Q83=0,0,IF('Fluidmilk-Butterfat'!Q83=0,"NA",FluidmilkPccLb!Q83*'Fluidmilk-Butterfat'!Q83/100)))</f>
        <v>3.5612848510548079E-2</v>
      </c>
      <c r="R83" s="60" t="s">
        <v>7</v>
      </c>
      <c r="S83" s="60">
        <f>IF(FluidmilkPccLb!S83="*","*",IF(FluidmilkPccLb!S83=0,0,IF('Fluidmilk-Butterfat'!S83=0,"NA",FluidmilkPccLb!S83*'Fluidmilk-Butterfat'!S83/100)))</f>
        <v>3.5612848510548079E-2</v>
      </c>
      <c r="T83" s="60">
        <f>IF(FluidmilkPccLb!T83="*","*",IF(FluidmilkPccLb!T83=0,0,IF('Fluidmilk-Butterfat'!T83=0,"NA",FluidmilkPccLb!T83*'Fluidmilk-Butterfat'!T83/100)))</f>
        <v>5.6637587697104061</v>
      </c>
      <c r="U83" s="60">
        <f>IF(FluidmilkPccLb!U83="*","*",IF(FluidmilkPccLb!U83=0,0,IF('Fluidmilk-Butterfat'!U83=0,"NA",FluidmilkPccLb!U83*'Fluidmilk-Butterfat'!U83/100)))</f>
        <v>5.7882290336773314</v>
      </c>
      <c r="V83" s="22"/>
      <c r="W83" s="22"/>
      <c r="X83" s="22"/>
      <c r="Y83" s="22"/>
      <c r="Z83" s="22"/>
      <c r="AA83" s="22"/>
      <c r="AB83" s="22"/>
      <c r="AC83" s="22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8">
        <v>237.92400000000001</v>
      </c>
      <c r="C84" s="59">
        <f>IF(FluidmilkPccLb!C84="*","*",IF(FluidmilkPccLb!C84=0,0,IF('Fluidmilk-Butterfat'!C84=0,"NA",FluidmilkPccLb!C84*'Fluidmilk-Butterfat'!C84/100)))</f>
        <v>0.10936391452732805</v>
      </c>
      <c r="D84" s="59">
        <f>IF(FluidmilkPccLb!D84="*","*",IF(FluidmilkPccLb!D84=0,0,IF('Fluidmilk-Butterfat'!D84=0,"NA",FluidmilkPccLb!D84*'Fluidmilk-Butterfat'!D84/100)))</f>
        <v>3.8619727307879828</v>
      </c>
      <c r="E84" s="59">
        <f t="shared" si="5"/>
        <v>3.9713366453153109</v>
      </c>
      <c r="F84" s="59">
        <f>IF(FluidmilkPccLb!F84="*","*",IF(FluidmilkPccLb!F84=0,0,IF('Fluidmilk-Butterfat'!F84=0,"NA",FluidmilkPccLb!F84*'Fluidmilk-Butterfat'!F84/100)))</f>
        <v>0.12418671508548948</v>
      </c>
      <c r="G84" s="59">
        <f t="shared" si="5"/>
        <v>4.0955233604008008</v>
      </c>
      <c r="H84" s="59">
        <f>IF(FluidmilkPccLb!H84="*","*",IF(FluidmilkPccLb!H84=0,0,IF('Fluidmilk-Butterfat'!H84=0,"NA",FluidmilkPccLb!H84*'Fluidmilk-Butterfat'!H84/100)))</f>
        <v>1.329813722028883</v>
      </c>
      <c r="I84" s="59">
        <f>IF(FluidmilkPccLb!I84="*","*",IF(FluidmilkPccLb!I84=0,0,IF('Fluidmilk-Butterfat'!I84=0,"NA",FluidmilkPccLb!I84*'Fluidmilk-Butterfat'!I84/100)))</f>
        <v>0.13545333804071888</v>
      </c>
      <c r="J84" s="59">
        <f t="shared" si="6"/>
        <v>1.4652670600696018</v>
      </c>
      <c r="K84" s="59">
        <f>IF(FluidmilkPccLb!K84="*","*",IF(FluidmilkPccLb!K84=0,0,IF('Fluidmilk-Butterfat'!K84=0,"NA",FluidmilkPccLb!K84*'Fluidmilk-Butterfat'!K84/100)))</f>
        <v>8.654864578604933E-2</v>
      </c>
      <c r="L84" s="59">
        <f t="shared" si="7"/>
        <v>1.5518157058556512</v>
      </c>
      <c r="M84" s="59">
        <f>IF(FluidmilkPccLb!M84="*","*",IF(FluidmilkPccLb!M84=0,0,IF('Fluidmilk-Butterfat'!M84=0,"NA",FluidmilkPccLb!M84*'Fluidmilk-Butterfat'!M84/100)))</f>
        <v>4.0886165330105417E-2</v>
      </c>
      <c r="N84" s="59">
        <f>IF(FluidmilkPccLb!N84="*","*",IF(FluidmilkPccLb!N84=0,0,IF('Fluidmilk-Butterfat'!N84=0,"NA",FluidmilkPccLb!N84*'Fluidmilk-Butterfat'!N84/100)))</f>
        <v>3.0352549553638974E-2</v>
      </c>
      <c r="O84" s="60" t="s">
        <v>7</v>
      </c>
      <c r="P84" s="59">
        <f t="shared" si="8"/>
        <v>1.6230544207393955</v>
      </c>
      <c r="Q84" s="60">
        <f>IF(FluidmilkPccLb!Q84="*","*",IF(FluidmilkPccLb!Q84=0,0,IF('Fluidmilk-Butterfat'!Q84=0,"NA",FluidmilkPccLb!Q84*'Fluidmilk-Butterfat'!Q84/100)))</f>
        <v>3.8447571493418063E-2</v>
      </c>
      <c r="R84" s="60" t="s">
        <v>7</v>
      </c>
      <c r="S84" s="60">
        <f>IF(FluidmilkPccLb!S84="*","*",IF(FluidmilkPccLb!S84=0,0,IF('Fluidmilk-Butterfat'!S84=0,"NA",FluidmilkPccLb!S84*'Fluidmilk-Butterfat'!S84/100)))</f>
        <v>3.8447571493418063E-2</v>
      </c>
      <c r="T84" s="60">
        <f>IF(FluidmilkPccLb!T84="*","*",IF(FluidmilkPccLb!T84=0,0,IF('Fluidmilk-Butterfat'!T84=0,"NA",FluidmilkPccLb!T84*'Fluidmilk-Butterfat'!T84/100)))</f>
        <v>5.6476614381062857</v>
      </c>
      <c r="U84" s="60">
        <f>IF(FluidmilkPccLb!U84="*","*",IF(FluidmilkPccLb!U84=0,0,IF('Fluidmilk-Butterfat'!U84=0,"NA",FluidmilkPccLb!U84*'Fluidmilk-Butterfat'!U84/100)))</f>
        <v>5.7570253526336153</v>
      </c>
      <c r="V84" s="22"/>
      <c r="W84" s="22"/>
      <c r="X84" s="22"/>
      <c r="Y84" s="22"/>
      <c r="Z84" s="22"/>
      <c r="AA84" s="22"/>
      <c r="AB84" s="22"/>
      <c r="AC84" s="22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7">
        <v>240.13300000000001</v>
      </c>
      <c r="C85" s="55">
        <f>IF(FluidmilkPccLb!C85="*","*",IF(FluidmilkPccLb!C85=0,0,IF('Fluidmilk-Butterfat'!C85=0,"NA",FluidmilkPccLb!C85*'Fluidmilk-Butterfat'!C85/100)))</f>
        <v>0.10300874931808622</v>
      </c>
      <c r="D85" s="55">
        <f>IF(FluidmilkPccLb!D85="*","*",IF(FluidmilkPccLb!D85=0,0,IF('Fluidmilk-Butterfat'!D85=0,"NA",FluidmilkPccLb!D85*'Fluidmilk-Butterfat'!D85/100)))</f>
        <v>3.6343109859952607</v>
      </c>
      <c r="E85" s="55">
        <f t="shared" si="5"/>
        <v>3.7373197353133469</v>
      </c>
      <c r="F85" s="55">
        <f>IF(FluidmilkPccLb!F85="*","*",IF(FluidmilkPccLb!F85=0,0,IF('Fluidmilk-Butterfat'!F85=0,"NA",FluidmilkPccLb!F85*'Fluidmilk-Butterfat'!F85/100)))</f>
        <v>0.11801085231933971</v>
      </c>
      <c r="G85" s="55">
        <f t="shared" si="5"/>
        <v>3.8553305876326864</v>
      </c>
      <c r="H85" s="55">
        <f>IF(FluidmilkPccLb!H85="*","*",IF(FluidmilkPccLb!H85=0,0,IF('Fluidmilk-Butterfat'!H85=0,"NA",FluidmilkPccLb!H85*'Fluidmilk-Butterfat'!H85/100)))</f>
        <v>1.4208526108448234</v>
      </c>
      <c r="I85" s="55">
        <f>IF(FluidmilkPccLb!I85="*","*",IF(FluidmilkPccLb!I85=0,0,IF('Fluidmilk-Butterfat'!I85=0,"NA",FluidmilkPccLb!I85*'Fluidmilk-Butterfat'!I85/100)))</f>
        <v>0.14870259397916988</v>
      </c>
      <c r="J85" s="55">
        <f t="shared" si="6"/>
        <v>1.5695552048239934</v>
      </c>
      <c r="K85" s="55">
        <f>IF(FluidmilkPccLb!K85="*","*",IF(FluidmilkPccLb!K85=0,0,IF('Fluidmilk-Butterfat'!K85=0,"NA",FluidmilkPccLb!K85*'Fluidmilk-Butterfat'!K85/100)))</f>
        <v>9.2172254542274498E-2</v>
      </c>
      <c r="L85" s="55">
        <f t="shared" si="7"/>
        <v>1.6617274593662679</v>
      </c>
      <c r="M85" s="55">
        <f>IF(FluidmilkPccLb!M85="*","*",IF(FluidmilkPccLb!M85=0,0,IF('Fluidmilk-Butterfat'!M85=0,"NA",FluidmilkPccLb!M85*'Fluidmilk-Butterfat'!M85/100)))</f>
        <v>3.8539892476252745E-2</v>
      </c>
      <c r="N85" s="55">
        <f>IF(FluidmilkPccLb!N85="*","*",IF(FluidmilkPccLb!N85=0,0,IF('Fluidmilk-Butterfat'!N85=0,"NA",FluidmilkPccLb!N85*'Fluidmilk-Butterfat'!N85/100)))</f>
        <v>3.2342077098940998E-2</v>
      </c>
      <c r="O85" s="54" t="s">
        <v>7</v>
      </c>
      <c r="P85" s="55">
        <f t="shared" si="8"/>
        <v>1.7326094289414617</v>
      </c>
      <c r="Q85" s="54">
        <f>IF(FluidmilkPccLb!Q85="*","*",IF(FluidmilkPccLb!Q85=0,0,IF('Fluidmilk-Butterfat'!Q85=0,"NA",FluidmilkPccLb!Q85*'Fluidmilk-Butterfat'!Q85/100)))</f>
        <v>3.9958273123643979E-2</v>
      </c>
      <c r="R85" s="54" t="s">
        <v>7</v>
      </c>
      <c r="S85" s="54">
        <f>IF(FluidmilkPccLb!S85="*","*",IF(FluidmilkPccLb!S85=0,0,IF('Fluidmilk-Butterfat'!S85=0,"NA",FluidmilkPccLb!S85*'Fluidmilk-Butterfat'!S85/100)))</f>
        <v>3.9958273123643979E-2</v>
      </c>
      <c r="T85" s="54">
        <f>IF(FluidmilkPccLb!T85="*","*",IF(FluidmilkPccLb!T85=0,0,IF('Fluidmilk-Butterfat'!T85=0,"NA",FluidmilkPccLb!T85*'Fluidmilk-Butterfat'!T85/100)))</f>
        <v>5.5249345320693886</v>
      </c>
      <c r="U85" s="54">
        <f>IF(FluidmilkPccLb!U85="*","*",IF(FluidmilkPccLb!U85=0,0,IF('Fluidmilk-Butterfat'!U85=0,"NA",FluidmilkPccLb!U85*'Fluidmilk-Butterfat'!U85/100)))</f>
        <v>5.6279432813874744</v>
      </c>
      <c r="V85" s="22"/>
      <c r="W85" s="22"/>
      <c r="X85" s="22"/>
      <c r="Y85" s="22"/>
      <c r="Z85" s="22"/>
      <c r="AA85" s="22"/>
      <c r="AB85" s="22"/>
      <c r="AC85" s="22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7">
        <v>242.28899999999999</v>
      </c>
      <c r="C86" s="55">
        <f>IF(FluidmilkPccLb!C86="*","*",IF(FluidmilkPccLb!C86=0,0,IF('Fluidmilk-Butterfat'!C86=0,"NA",FluidmilkPccLb!C86*'Fluidmilk-Butterfat'!C86/100)))</f>
        <v>9.927607113818622E-2</v>
      </c>
      <c r="D86" s="55">
        <f>IF(FluidmilkPccLb!D86="*","*",IF(FluidmilkPccLb!D86=0,0,IF('Fluidmilk-Butterfat'!D86=0,"NA",FluidmilkPccLb!D86*'Fluidmilk-Butterfat'!D86/100)))</f>
        <v>3.5033220657974571</v>
      </c>
      <c r="E86" s="55">
        <f t="shared" si="5"/>
        <v>3.6025981369356432</v>
      </c>
      <c r="F86" s="55">
        <f>IF(FluidmilkPccLb!F86="*","*",IF(FluidmilkPccLb!F86=0,0,IF('Fluidmilk-Butterfat'!F86=0,"NA",FluidmilkPccLb!F86*'Fluidmilk-Butterfat'!F86/100)))</f>
        <v>0.11407451431967611</v>
      </c>
      <c r="G86" s="55">
        <f t="shared" si="5"/>
        <v>3.7166726512553194</v>
      </c>
      <c r="H86" s="55">
        <f>IF(FluidmilkPccLb!H86="*","*",IF(FluidmilkPccLb!H86=0,0,IF('Fluidmilk-Butterfat'!H86=0,"NA",FluidmilkPccLb!H86*'Fluidmilk-Butterfat'!H86/100)))</f>
        <v>1.4164902244839839</v>
      </c>
      <c r="I86" s="55">
        <f>IF(FluidmilkPccLb!I86="*","*",IF(FluidmilkPccLb!I86=0,0,IF('Fluidmilk-Butterfat'!I86=0,"NA",FluidmilkPccLb!I86*'Fluidmilk-Butterfat'!I86/100)))</f>
        <v>0.14391078422875161</v>
      </c>
      <c r="J86" s="55">
        <f t="shared" si="6"/>
        <v>1.5604010087127356</v>
      </c>
      <c r="K86" s="55">
        <f>IF(FluidmilkPccLb!K86="*","*",IF(FluidmilkPccLb!K86=0,0,IF('Fluidmilk-Butterfat'!K86=0,"NA",FluidmilkPccLb!K86*'Fluidmilk-Butterfat'!K86/100)))</f>
        <v>9.5568515285464881E-2</v>
      </c>
      <c r="L86" s="55">
        <f t="shared" si="7"/>
        <v>1.6559695239982004</v>
      </c>
      <c r="M86" s="55">
        <f>IF(FluidmilkPccLb!M86="*","*",IF(FluidmilkPccLb!M86=0,0,IF('Fluidmilk-Butterfat'!M86=0,"NA",FluidmilkPccLb!M86*'Fluidmilk-Butterfat'!M86/100)))</f>
        <v>3.9919269962730458E-2</v>
      </c>
      <c r="N86" s="55">
        <f>IF(FluidmilkPccLb!N86="*","*",IF(FluidmilkPccLb!N86=0,0,IF('Fluidmilk-Butterfat'!N86=0,"NA",FluidmilkPccLb!N86*'Fluidmilk-Butterfat'!N86/100)))</f>
        <v>2.9520943996632121E-2</v>
      </c>
      <c r="O86" s="54" t="s">
        <v>7</v>
      </c>
      <c r="P86" s="55">
        <f t="shared" si="8"/>
        <v>1.725409737957563</v>
      </c>
      <c r="Q86" s="54">
        <f>IF(FluidmilkPccLb!Q86="*","*",IF(FluidmilkPccLb!Q86=0,0,IF('Fluidmilk-Butterfat'!Q86=0,"NA",FluidmilkPccLb!Q86*'Fluidmilk-Butterfat'!Q86/100)))</f>
        <v>3.9970448513964724E-2</v>
      </c>
      <c r="R86" s="54" t="s">
        <v>7</v>
      </c>
      <c r="S86" s="54">
        <f>IF(FluidmilkPccLb!S86="*","*",IF(FluidmilkPccLb!S86=0,0,IF('Fluidmilk-Butterfat'!S86=0,"NA",FluidmilkPccLb!S86*'Fluidmilk-Butterfat'!S86/100)))</f>
        <v>3.9970448513964724E-2</v>
      </c>
      <c r="T86" s="54">
        <f>IF(FluidmilkPccLb!T86="*","*",IF(FluidmilkPccLb!T86=0,0,IF('Fluidmilk-Butterfat'!T86=0,"NA",FluidmilkPccLb!T86*'Fluidmilk-Butterfat'!T86/100)))</f>
        <v>5.3827767665886608</v>
      </c>
      <c r="U86" s="54">
        <f>IF(FluidmilkPccLb!U86="*","*",IF(FluidmilkPccLb!U86=0,0,IF('Fluidmilk-Butterfat'!U86=0,"NA",FluidmilkPccLb!U86*'Fluidmilk-Butterfat'!U86/100)))</f>
        <v>5.4820528377268465</v>
      </c>
      <c r="V86" s="22"/>
      <c r="W86" s="22"/>
      <c r="X86" s="22"/>
      <c r="Y86" s="22"/>
      <c r="Z86" s="22"/>
      <c r="AA86" s="22"/>
      <c r="AB86" s="22"/>
      <c r="AC86" s="22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7">
        <v>244.499</v>
      </c>
      <c r="C87" s="55">
        <f>IF(FluidmilkPccLb!C87="*","*",IF(FluidmilkPccLb!C87=0,0,IF('Fluidmilk-Butterfat'!C87=0,"NA",FluidmilkPccLb!C87*'Fluidmilk-Butterfat'!C87/100)))</f>
        <v>9.2013055268119703E-2</v>
      </c>
      <c r="D87" s="55">
        <f>IF(FluidmilkPccLb!D87="*","*",IF(FluidmilkPccLb!D87=0,0,IF('Fluidmilk-Butterfat'!D87=0,"NA",FluidmilkPccLb!D87*'Fluidmilk-Butterfat'!D87/100)))</f>
        <v>3.3325412373874741</v>
      </c>
      <c r="E87" s="55">
        <f t="shared" si="5"/>
        <v>3.4245542926555936</v>
      </c>
      <c r="F87" s="55">
        <f>IF(FluidmilkPccLb!F87="*","*",IF(FluidmilkPccLb!F87=0,0,IF('Fluidmilk-Butterfat'!F87=0,"NA",FluidmilkPccLb!F87*'Fluidmilk-Butterfat'!F87/100)))</f>
        <v>0.10980167608047477</v>
      </c>
      <c r="G87" s="55">
        <f t="shared" si="5"/>
        <v>3.5343559687360684</v>
      </c>
      <c r="H87" s="55">
        <f>IF(FluidmilkPccLb!H87="*","*",IF(FluidmilkPccLb!H87=0,0,IF('Fluidmilk-Butterfat'!H87=0,"NA",FluidmilkPccLb!H87*'Fluidmilk-Butterfat'!H87/100)))</f>
        <v>1.4799864212123566</v>
      </c>
      <c r="I87" s="55">
        <f>IF(FluidmilkPccLb!I87="*","*",IF(FluidmilkPccLb!I87=0,0,IF('Fluidmilk-Butterfat'!I87=0,"NA",FluidmilkPccLb!I87*'Fluidmilk-Butterfat'!I87/100)))</f>
        <v>0.13964556092253957</v>
      </c>
      <c r="J87" s="55">
        <f t="shared" si="6"/>
        <v>1.6196319821348961</v>
      </c>
      <c r="K87" s="55">
        <f>IF(FluidmilkPccLb!K87="*","*",IF(FluidmilkPccLb!K87=0,0,IF('Fluidmilk-Butterfat'!K87=0,"NA",FluidmilkPccLb!K87*'Fluidmilk-Butterfat'!K87/100)))</f>
        <v>9.7333731426304387E-2</v>
      </c>
      <c r="L87" s="55">
        <f t="shared" si="7"/>
        <v>1.7169657135612004</v>
      </c>
      <c r="M87" s="55">
        <f>IF(FluidmilkPccLb!M87="*","*",IF(FluidmilkPccLb!M87=0,0,IF('Fluidmilk-Butterfat'!M87=0,"NA",FluidmilkPccLb!M87*'Fluidmilk-Butterfat'!M87/100)))</f>
        <v>3.8676640804256868E-2</v>
      </c>
      <c r="N87" s="55">
        <f>IF(FluidmilkPccLb!N87="*","*",IF(FluidmilkPccLb!N87=0,0,IF('Fluidmilk-Butterfat'!N87=0,"NA",FluidmilkPccLb!N87*'Fluidmilk-Butterfat'!N87/100)))</f>
        <v>3.4175599900204093E-2</v>
      </c>
      <c r="O87" s="54" t="s">
        <v>7</v>
      </c>
      <c r="P87" s="55">
        <f t="shared" si="8"/>
        <v>1.7898179542656614</v>
      </c>
      <c r="Q87" s="54">
        <f>IF(FluidmilkPccLb!Q87="*","*",IF(FluidmilkPccLb!Q87=0,0,IF('Fluidmilk-Butterfat'!Q87=0,"NA",FluidmilkPccLb!Q87*'Fluidmilk-Butterfat'!Q87/100)))</f>
        <v>4.0678693982388471E-2</v>
      </c>
      <c r="R87" s="54" t="s">
        <v>7</v>
      </c>
      <c r="S87" s="54">
        <f>IF(FluidmilkPccLb!S87="*","*",IF(FluidmilkPccLb!S87=0,0,IF('Fluidmilk-Butterfat'!S87=0,"NA",FluidmilkPccLb!S87*'Fluidmilk-Butterfat'!S87/100)))</f>
        <v>4.0678693982388471E-2</v>
      </c>
      <c r="T87" s="54">
        <f>IF(FluidmilkPccLb!T87="*","*",IF(FluidmilkPccLb!T87=0,0,IF('Fluidmilk-Butterfat'!T87=0,"NA",FluidmilkPccLb!T87*'Fluidmilk-Butterfat'!T87/100)))</f>
        <v>5.2728395617159967</v>
      </c>
      <c r="U87" s="54">
        <f>IF(FluidmilkPccLb!U87="*","*",IF(FluidmilkPccLb!U87=0,0,IF('Fluidmilk-Butterfat'!U87=0,"NA",FluidmilkPccLb!U87*'Fluidmilk-Butterfat'!U87/100)))</f>
        <v>5.3648526169841171</v>
      </c>
      <c r="V87" s="22"/>
      <c r="W87" s="22"/>
      <c r="X87" s="22"/>
      <c r="Y87" s="22"/>
      <c r="Z87" s="22"/>
      <c r="AA87" s="22"/>
      <c r="AB87" s="22"/>
      <c r="AC87" s="22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7">
        <v>246.81899999999999</v>
      </c>
      <c r="C88" s="55">
        <f>IF(FluidmilkPccLb!C88="*","*",IF(FluidmilkPccLb!C88=0,0,IF('Fluidmilk-Butterfat'!C88=0,"NA",FluidmilkPccLb!C88*'Fluidmilk-Butterfat'!C88/100)))</f>
        <v>8.3941673858171376E-2</v>
      </c>
      <c r="D88" s="55">
        <f>IF(FluidmilkPccLb!D88="*","*",IF(FluidmilkPccLb!D88=0,0,IF('Fluidmilk-Butterfat'!D88=0,"NA",FluidmilkPccLb!D88*'Fluidmilk-Butterfat'!D88/100)))</f>
        <v>3.0514628128304548</v>
      </c>
      <c r="E88" s="55">
        <f t="shared" si="5"/>
        <v>3.1354044866886261</v>
      </c>
      <c r="F88" s="55">
        <f>IF(FluidmilkPccLb!F88="*","*",IF(FluidmilkPccLb!F88=0,0,IF('Fluidmilk-Butterfat'!F88=0,"NA",FluidmilkPccLb!F88*'Fluidmilk-Butterfat'!F88/100)))</f>
        <v>0.1032619044725082</v>
      </c>
      <c r="G88" s="55">
        <f t="shared" si="5"/>
        <v>3.2386663911611344</v>
      </c>
      <c r="H88" s="55">
        <f>IF(FluidmilkPccLb!H88="*","*",IF(FluidmilkPccLb!H88=0,0,IF('Fluidmilk-Butterfat'!H88=0,"NA",FluidmilkPccLb!H88*'Fluidmilk-Butterfat'!H88/100)))</f>
        <v>1.5447899067737898</v>
      </c>
      <c r="I88" s="55">
        <f>IF(FluidmilkPccLb!I88="*","*",IF(FluidmilkPccLb!I88=0,0,IF('Fluidmilk-Butterfat'!I88=0,"NA",FluidmilkPccLb!I88*'Fluidmilk-Butterfat'!I88/100)))</f>
        <v>0.15621649872983848</v>
      </c>
      <c r="J88" s="55">
        <f t="shared" si="6"/>
        <v>1.7010064055036282</v>
      </c>
      <c r="K88" s="55">
        <f>IF(FluidmilkPccLb!K88="*","*",IF(FluidmilkPccLb!K88=0,0,IF('Fluidmilk-Butterfat'!K88=0,"NA",FluidmilkPccLb!K88*'Fluidmilk-Butterfat'!K88/100)))</f>
        <v>9.398952268666512E-2</v>
      </c>
      <c r="L88" s="55">
        <f t="shared" si="7"/>
        <v>1.7949959281902934</v>
      </c>
      <c r="M88" s="55">
        <f>IF(FluidmilkPccLb!M88="*","*",IF(FluidmilkPccLb!M88=0,0,IF('Fluidmilk-Butterfat'!M88=0,"NA",FluidmilkPccLb!M88*'Fluidmilk-Butterfat'!M88/100)))</f>
        <v>3.5025666581584076E-2</v>
      </c>
      <c r="N88" s="55">
        <f>IF(FluidmilkPccLb!N88="*","*",IF(FluidmilkPccLb!N88=0,0,IF('Fluidmilk-Butterfat'!N88=0,"NA",FluidmilkPccLb!N88*'Fluidmilk-Butterfat'!N88/100)))</f>
        <v>3.853593118844173E-2</v>
      </c>
      <c r="O88" s="54" t="s">
        <v>7</v>
      </c>
      <c r="P88" s="55">
        <f t="shared" si="8"/>
        <v>1.8685575259603191</v>
      </c>
      <c r="Q88" s="54">
        <f>IF(FluidmilkPccLb!Q88="*","*",IF(FluidmilkPccLb!Q88=0,0,IF('Fluidmilk-Butterfat'!Q88=0,"NA",FluidmilkPccLb!Q88*'Fluidmilk-Butterfat'!Q88/100)))</f>
        <v>3.8232064792418738E-2</v>
      </c>
      <c r="R88" s="54" t="s">
        <v>7</v>
      </c>
      <c r="S88" s="54">
        <f>IF(FluidmilkPccLb!S88="*","*",IF(FluidmilkPccLb!S88=0,0,IF('Fluidmilk-Butterfat'!S88=0,"NA",FluidmilkPccLb!S88*'Fluidmilk-Butterfat'!S88/100)))</f>
        <v>3.8232064792418738E-2</v>
      </c>
      <c r="T88" s="54">
        <f>IF(FluidmilkPccLb!T88="*","*",IF(FluidmilkPccLb!T88=0,0,IF('Fluidmilk-Butterfat'!T88=0,"NA",FluidmilkPccLb!T88*'Fluidmilk-Butterfat'!T88/100)))</f>
        <v>5.0615143080557008</v>
      </c>
      <c r="U88" s="54">
        <f>IF(FluidmilkPccLb!U88="*","*",IF(FluidmilkPccLb!U88=0,0,IF('Fluidmilk-Butterfat'!U88=0,"NA",FluidmilkPccLb!U88*'Fluidmilk-Butterfat'!U88/100)))</f>
        <v>5.1454559819138721</v>
      </c>
      <c r="V88" s="22"/>
      <c r="W88" s="22"/>
      <c r="X88" s="22"/>
      <c r="Y88" s="22"/>
      <c r="Z88" s="22"/>
      <c r="AA88" s="22"/>
      <c r="AB88" s="22"/>
      <c r="AC88" s="22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7">
        <v>249.62299999999999</v>
      </c>
      <c r="C89" s="55">
        <f>IF(FluidmilkPccLb!C89="*","*",IF(FluidmilkPccLb!C89=0,0,IF('Fluidmilk-Butterfat'!C89=0,"NA",FluidmilkPccLb!C89*'Fluidmilk-Butterfat'!C89/100)))</f>
        <v>7.4864896263565461E-2</v>
      </c>
      <c r="D89" s="55">
        <f>IF(FluidmilkPccLb!D89="*","*",IF(FluidmilkPccLb!D89=0,0,IF('Fluidmilk-Butterfat'!D89=0,"NA",FluidmilkPccLb!D89*'Fluidmilk-Butterfat'!D89/100)))</f>
        <v>2.7945706124836254</v>
      </c>
      <c r="E89" s="55">
        <f t="shared" si="5"/>
        <v>2.8694355087471908</v>
      </c>
      <c r="F89" s="55">
        <f>IF(FluidmilkPccLb!F89="*","*",IF(FluidmilkPccLb!F89=0,0,IF('Fluidmilk-Butterfat'!F89=0,"NA",FluidmilkPccLb!F89*'Fluidmilk-Butterfat'!F89/100)))</f>
        <v>9.1626572871890813E-2</v>
      </c>
      <c r="G89" s="55">
        <f t="shared" si="5"/>
        <v>2.9610620816190818</v>
      </c>
      <c r="H89" s="55">
        <f>IF(FluidmilkPccLb!H89="*","*",IF(FluidmilkPccLb!H89=0,0,IF('Fluidmilk-Butterfat'!H89=0,"NA",FluidmilkPccLb!H89*'Fluidmilk-Butterfat'!H89/100)))</f>
        <v>1.5283747891820867</v>
      </c>
      <c r="I89" s="55">
        <f>IF(FluidmilkPccLb!I89="*","*",IF(FluidmilkPccLb!I89=0,0,IF('Fluidmilk-Butterfat'!I89=0,"NA",FluidmilkPccLb!I89*'Fluidmilk-Butterfat'!I89/100)))</f>
        <v>0.18221397867984923</v>
      </c>
      <c r="J89" s="55">
        <f t="shared" si="6"/>
        <v>1.7105887678619358</v>
      </c>
      <c r="K89" s="55">
        <f>IF(FluidmilkPccLb!K89="*","*",IF(FluidmilkPccLb!K89=0,0,IF('Fluidmilk-Butterfat'!K89=0,"NA",FluidmilkPccLb!K89*'Fluidmilk-Butterfat'!K89/100)))</f>
        <v>9.4259743693489786E-2</v>
      </c>
      <c r="L89" s="55">
        <f t="shared" si="7"/>
        <v>1.8048485115554256</v>
      </c>
      <c r="M89" s="55">
        <f>IF(FluidmilkPccLb!M89="*","*",IF(FluidmilkPccLb!M89=0,0,IF('Fluidmilk-Butterfat'!M89=0,"NA",FluidmilkPccLb!M89*'Fluidmilk-Butterfat'!M89/100)))</f>
        <v>3.3100315275435353E-2</v>
      </c>
      <c r="N89" s="55">
        <f>IF(FluidmilkPccLb!N89="*","*",IF(FluidmilkPccLb!N89=0,0,IF('Fluidmilk-Butterfat'!N89=0,"NA",FluidmilkPccLb!N89*'Fluidmilk-Butterfat'!N89/100)))</f>
        <v>4.1116403536533092E-2</v>
      </c>
      <c r="O89" s="54" t="s">
        <v>7</v>
      </c>
      <c r="P89" s="55">
        <f t="shared" si="8"/>
        <v>1.879065230367394</v>
      </c>
      <c r="Q89" s="54">
        <f>IF(FluidmilkPccLb!Q89="*","*",IF(FluidmilkPccLb!Q89=0,0,IF('Fluidmilk-Butterfat'!Q89=0,"NA",FluidmilkPccLb!Q89*'Fluidmilk-Butterfat'!Q89/100)))</f>
        <v>3.6857180628387609E-2</v>
      </c>
      <c r="R89" s="54" t="s">
        <v>7</v>
      </c>
      <c r="S89" s="54">
        <f>IF(FluidmilkPccLb!S89="*","*",IF(FluidmilkPccLb!S89=0,0,IF('Fluidmilk-Butterfat'!S89=0,"NA",FluidmilkPccLb!S89*'Fluidmilk-Butterfat'!S89/100)))</f>
        <v>3.6857180628387609E-2</v>
      </c>
      <c r="T89" s="54">
        <f>IF(FluidmilkPccLb!T89="*","*",IF(FluidmilkPccLb!T89=0,0,IF('Fluidmilk-Butterfat'!T89=0,"NA",FluidmilkPccLb!T89*'Fluidmilk-Butterfat'!T89/100)))</f>
        <v>4.8021195963512984</v>
      </c>
      <c r="U89" s="54">
        <f>IF(FluidmilkPccLb!U89="*","*",IF(FluidmilkPccLb!U89=0,0,IF('Fluidmilk-Butterfat'!U89=0,"NA",FluidmilkPccLb!U89*'Fluidmilk-Butterfat'!U89/100)))</f>
        <v>4.8769844926148638</v>
      </c>
      <c r="V89" s="22"/>
      <c r="W89" s="22"/>
      <c r="X89" s="22"/>
      <c r="Y89" s="22"/>
      <c r="Z89" s="22"/>
      <c r="AA89" s="22"/>
      <c r="AB89" s="22"/>
      <c r="AC89" s="22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8">
        <v>252.98099999999999</v>
      </c>
      <c r="C90" s="59">
        <f>IF(FluidmilkPccLb!C90="*","*",IF(FluidmilkPccLb!C90=0,0,IF('Fluidmilk-Butterfat'!C90=0,"NA",FluidmilkPccLb!C90*'Fluidmilk-Butterfat'!C90/100)))</f>
        <v>7.1469398887663516E-2</v>
      </c>
      <c r="D90" s="59">
        <f>IF(FluidmilkPccLb!D90="*","*",IF(FluidmilkPccLb!D90=0,0,IF('Fluidmilk-Butterfat'!D90=0,"NA",FluidmilkPccLb!D90*'Fluidmilk-Butterfat'!D90/100)))</f>
        <v>2.6845743356220431</v>
      </c>
      <c r="E90" s="59">
        <f t="shared" si="5"/>
        <v>2.7560437345097064</v>
      </c>
      <c r="F90" s="59">
        <f>IF(FluidmilkPccLb!F90="*","*",IF(FluidmilkPccLb!F90=0,0,IF('Fluidmilk-Butterfat'!F90=0,"NA",FluidmilkPccLb!F90*'Fluidmilk-Butterfat'!F90/100)))</f>
        <v>8.6064961400263276E-2</v>
      </c>
      <c r="G90" s="59">
        <f t="shared" si="5"/>
        <v>2.8421086959099697</v>
      </c>
      <c r="H90" s="59">
        <f>IF(FluidmilkPccLb!H90="*","*",IF(FluidmilkPccLb!H90=0,0,IF('Fluidmilk-Butterfat'!H90=0,"NA",FluidmilkPccLb!H90*'Fluidmilk-Butterfat'!H90/100)))</f>
        <v>1.5441131942715065</v>
      </c>
      <c r="I90" s="59">
        <f>IF(FluidmilkPccLb!I90="*","*",IF(FluidmilkPccLb!I90=0,0,IF('Fluidmilk-Butterfat'!I90=0,"NA",FluidmilkPccLb!I90*'Fluidmilk-Butterfat'!I90/100)))</f>
        <v>0.19358766073341477</v>
      </c>
      <c r="J90" s="59">
        <f t="shared" si="6"/>
        <v>1.7377008550049213</v>
      </c>
      <c r="K90" s="59">
        <f>IF(FluidmilkPccLb!K90="*","*",IF(FluidmilkPccLb!K90=0,0,IF('Fluidmilk-Butterfat'!K90=0,"NA",FluidmilkPccLb!K90*'Fluidmilk-Butterfat'!K90/100)))</f>
        <v>9.3770678430395951E-2</v>
      </c>
      <c r="L90" s="59">
        <f t="shared" si="7"/>
        <v>1.8314715334353173</v>
      </c>
      <c r="M90" s="59">
        <f>IF(FluidmilkPccLb!M90="*","*",IF(FluidmilkPccLb!M90=0,0,IF('Fluidmilk-Butterfat'!M90=0,"NA",FluidmilkPccLb!M90*'Fluidmilk-Butterfat'!M90/100)))</f>
        <v>3.10932441566758E-2</v>
      </c>
      <c r="N90" s="59">
        <f>IF(FluidmilkPccLb!N90="*","*",IF(FluidmilkPccLb!N90=0,0,IF('Fluidmilk-Butterfat'!N90=0,"NA",FluidmilkPccLb!N90*'Fluidmilk-Butterfat'!N90/100)))</f>
        <v>4.2690953075527407E-2</v>
      </c>
      <c r="O90" s="60" t="s">
        <v>7</v>
      </c>
      <c r="P90" s="59">
        <f t="shared" si="8"/>
        <v>1.9052557306675206</v>
      </c>
      <c r="Q90" s="60">
        <f>IF(FluidmilkPccLb!Q90="*","*",IF(FluidmilkPccLb!Q90=0,0,IF('Fluidmilk-Butterfat'!Q90=0,"NA",FluidmilkPccLb!Q90*'Fluidmilk-Butterfat'!Q90/100)))</f>
        <v>3.286373284950253E-2</v>
      </c>
      <c r="R90" s="60" t="s">
        <v>7</v>
      </c>
      <c r="S90" s="60">
        <f>IF(FluidmilkPccLb!S90="*","*",IF(FluidmilkPccLb!S90=0,0,IF('Fluidmilk-Butterfat'!S90=0,"NA",FluidmilkPccLb!S90*'Fluidmilk-Butterfat'!S90/100)))</f>
        <v>3.286373284950253E-2</v>
      </c>
      <c r="T90" s="60">
        <f>IF(FluidmilkPccLb!T90="*","*",IF(FluidmilkPccLb!T90=0,0,IF('Fluidmilk-Butterfat'!T90=0,"NA",FluidmilkPccLb!T90*'Fluidmilk-Butterfat'!T90/100)))</f>
        <v>4.7087587605393288</v>
      </c>
      <c r="U90" s="60">
        <f>IF(FluidmilkPccLb!U90="*","*",IF(FluidmilkPccLb!U90=0,0,IF('Fluidmilk-Butterfat'!U90=0,"NA",FluidmilkPccLb!U90*'Fluidmilk-Butterfat'!U90/100)))</f>
        <v>4.7802281594269918</v>
      </c>
      <c r="V90" s="22"/>
      <c r="W90" s="22"/>
      <c r="X90" s="22"/>
      <c r="Y90" s="22"/>
      <c r="Z90" s="22"/>
      <c r="AA90" s="22"/>
      <c r="AB90" s="22"/>
      <c r="AC90" s="22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8">
        <v>256.51400000000001</v>
      </c>
      <c r="C91" s="59">
        <f>IF(FluidmilkPccLb!C91="*","*",IF(FluidmilkPccLb!C91=0,0,IF('Fluidmilk-Butterfat'!C91=0,"NA",FluidmilkPccLb!C91*'Fluidmilk-Butterfat'!C91/100)))</f>
        <v>6.527518965826426E-2</v>
      </c>
      <c r="D91" s="59">
        <f>IF(FluidmilkPccLb!D91="*","*",IF(FluidmilkPccLb!D91=0,0,IF('Fluidmilk-Butterfat'!D91=0,"NA",FluidmilkPccLb!D91*'Fluidmilk-Butterfat'!D91/100)))</f>
        <v>2.5745542153644636</v>
      </c>
      <c r="E91" s="59">
        <f t="shared" si="5"/>
        <v>2.639829405022728</v>
      </c>
      <c r="F91" s="59">
        <f>IF(FluidmilkPccLb!F91="*","*",IF(FluidmilkPccLb!F91=0,0,IF('Fluidmilk-Butterfat'!F91=0,"NA",FluidmilkPccLb!F91*'Fluidmilk-Butterfat'!F91/100)))</f>
        <v>8.7295430268913191E-2</v>
      </c>
      <c r="G91" s="59">
        <f t="shared" si="5"/>
        <v>2.7271248352916411</v>
      </c>
      <c r="H91" s="59">
        <f>IF(FluidmilkPccLb!H91="*","*",IF(FluidmilkPccLb!H91=0,0,IF('Fluidmilk-Butterfat'!H91=0,"NA",FluidmilkPccLb!H91*'Fluidmilk-Butterfat'!H91/100)))</f>
        <v>1.5167967440373624</v>
      </c>
      <c r="I91" s="59">
        <f>IF(FluidmilkPccLb!I91="*","*",IF(FluidmilkPccLb!I91=0,0,IF('Fluidmilk-Butterfat'!I91=0,"NA",FluidmilkPccLb!I91*'Fluidmilk-Butterfat'!I91/100)))</f>
        <v>0.19693116165199559</v>
      </c>
      <c r="J91" s="59">
        <f t="shared" si="6"/>
        <v>1.713727905689358</v>
      </c>
      <c r="K91" s="59">
        <f>IF(FluidmilkPccLb!K91="*","*",IF(FluidmilkPccLb!K91=0,0,IF('Fluidmilk-Butterfat'!K91=0,"NA",FluidmilkPccLb!K91*'Fluidmilk-Butterfat'!K91/100)))</f>
        <v>9.1837092712288626E-2</v>
      </c>
      <c r="L91" s="59">
        <f t="shared" si="7"/>
        <v>1.8055649984016466</v>
      </c>
      <c r="M91" s="59">
        <f>IF(FluidmilkPccLb!M91="*","*",IF(FluidmilkPccLb!M91=0,0,IF('Fluidmilk-Butterfat'!M91=0,"NA",FluidmilkPccLb!M91*'Fluidmilk-Butterfat'!M91/100)))</f>
        <v>2.9924292631201412E-2</v>
      </c>
      <c r="N91" s="59">
        <f>IF(FluidmilkPccLb!N91="*","*",IF(FluidmilkPccLb!N91=0,0,IF('Fluidmilk-Butterfat'!N91=0,"NA",FluidmilkPccLb!N91*'Fluidmilk-Butterfat'!N91/100)))</f>
        <v>4.4608091566152329E-2</v>
      </c>
      <c r="O91" s="60" t="s">
        <v>7</v>
      </c>
      <c r="P91" s="59">
        <f t="shared" si="8"/>
        <v>1.8800973825990004</v>
      </c>
      <c r="Q91" s="60">
        <f>IF(FluidmilkPccLb!Q91="*","*",IF(FluidmilkPccLb!Q91=0,0,IF('Fluidmilk-Butterfat'!Q91=0,"NA",FluidmilkPccLb!Q91*'Fluidmilk-Butterfat'!Q91/100)))</f>
        <v>3.4251541826177123E-2</v>
      </c>
      <c r="R91" s="60" t="s">
        <v>7</v>
      </c>
      <c r="S91" s="60">
        <f>IF(FluidmilkPccLb!S91="*","*",IF(FluidmilkPccLb!S91=0,0,IF('Fluidmilk-Butterfat'!S91=0,"NA",FluidmilkPccLb!S91*'Fluidmilk-Butterfat'!S91/100)))</f>
        <v>3.4251541826177123E-2</v>
      </c>
      <c r="T91" s="60">
        <f>IF(FluidmilkPccLb!T91="*","*",IF(FluidmilkPccLb!T91=0,0,IF('Fluidmilk-Butterfat'!T91=0,"NA",FluidmilkPccLb!T91*'Fluidmilk-Butterfat'!T91/100)))</f>
        <v>4.5761985700585548</v>
      </c>
      <c r="U91" s="60">
        <f>IF(FluidmilkPccLb!U91="*","*",IF(FluidmilkPccLb!U91=0,0,IF('Fluidmilk-Butterfat'!U91=0,"NA",FluidmilkPccLb!U91*'Fluidmilk-Butterfat'!U91/100)))</f>
        <v>4.6414737597168187</v>
      </c>
      <c r="V91" s="22"/>
      <c r="W91" s="22"/>
      <c r="X91" s="22"/>
      <c r="Y91" s="22"/>
      <c r="Z91" s="22"/>
      <c r="AA91" s="22"/>
      <c r="AB91" s="22"/>
      <c r="AC91" s="22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8">
        <v>259.91899999999998</v>
      </c>
      <c r="C92" s="59">
        <f>IF(FluidmilkPccLb!C92="*","*",IF(FluidmilkPccLb!C92=0,0,IF('Fluidmilk-Butterfat'!C92=0,"NA",FluidmilkPccLb!C92*'Fluidmilk-Butterfat'!C92/100)))</f>
        <v>5.8437436278225147E-2</v>
      </c>
      <c r="D92" s="59">
        <f>IF(FluidmilkPccLb!D92="*","*",IF(FluidmilkPccLb!D92=0,0,IF('Fluidmilk-Butterfat'!D92=0,"NA",FluidmilkPccLb!D92*'Fluidmilk-Butterfat'!D92/100)))</f>
        <v>2.4407450013273366</v>
      </c>
      <c r="E92" s="59">
        <f t="shared" si="5"/>
        <v>2.4991824376055618</v>
      </c>
      <c r="F92" s="59">
        <f>IF(FluidmilkPccLb!F92="*","*",IF(FluidmilkPccLb!F92=0,0,IF('Fluidmilk-Butterfat'!F92=0,"NA",FluidmilkPccLb!F92*'Fluidmilk-Butterfat'!F92/100)))</f>
        <v>8.5480476610020825E-2</v>
      </c>
      <c r="G92" s="59">
        <f t="shared" si="5"/>
        <v>2.5846629142155826</v>
      </c>
      <c r="H92" s="59">
        <f>IF(FluidmilkPccLb!H92="*","*",IF(FluidmilkPccLb!H92=0,0,IF('Fluidmilk-Butterfat'!H92=0,"NA",FluidmilkPccLb!H92*'Fluidmilk-Butterfat'!H92/100)))</f>
        <v>1.4650564214235973</v>
      </c>
      <c r="I92" s="59">
        <f>IF(FluidmilkPccLb!I92="*","*",IF(FluidmilkPccLb!I92=0,0,IF('Fluidmilk-Butterfat'!I92=0,"NA",FluidmilkPccLb!I92*'Fluidmilk-Butterfat'!I92/100)))</f>
        <v>0.19564248862145514</v>
      </c>
      <c r="J92" s="59">
        <f t="shared" si="6"/>
        <v>1.6606989100450524</v>
      </c>
      <c r="K92" s="59">
        <f>IF(FluidmilkPccLb!K92="*","*",IF(FluidmilkPccLb!K92=0,0,IF('Fluidmilk-Butterfat'!K92=0,"NA",FluidmilkPccLb!K92*'Fluidmilk-Butterfat'!K92/100)))</f>
        <v>9.2244122207303061E-2</v>
      </c>
      <c r="L92" s="59">
        <f t="shared" si="7"/>
        <v>1.7529430322523556</v>
      </c>
      <c r="M92" s="59">
        <f>IF(FluidmilkPccLb!M92="*","*",IF(FluidmilkPccLb!M92=0,0,IF('Fluidmilk-Butterfat'!M92=0,"NA",FluidmilkPccLb!M92*'Fluidmilk-Butterfat'!M92/100)))</f>
        <v>2.9409162085111133E-2</v>
      </c>
      <c r="N92" s="59">
        <f>IF(FluidmilkPccLb!N92="*","*",IF(FluidmilkPccLb!N92=0,0,IF('Fluidmilk-Butterfat'!N92=0,"NA",FluidmilkPccLb!N92*'Fluidmilk-Butterfat'!N92/100)))</f>
        <v>4.4763176220284022E-2</v>
      </c>
      <c r="O92" s="60" t="s">
        <v>7</v>
      </c>
      <c r="P92" s="59">
        <f t="shared" si="8"/>
        <v>1.8271153705577508</v>
      </c>
      <c r="Q92" s="60">
        <f>IF(FluidmilkPccLb!Q92="*","*",IF(FluidmilkPccLb!Q92=0,0,IF('Fluidmilk-Butterfat'!Q92=0,"NA",FluidmilkPccLb!Q92*'Fluidmilk-Butterfat'!Q92/100)))</f>
        <v>2.8405003097118721E-2</v>
      </c>
      <c r="R92" s="60" t="s">
        <v>7</v>
      </c>
      <c r="S92" s="60">
        <f>IF(FluidmilkPccLb!S92="*","*",IF(FluidmilkPccLb!S92=0,0,IF('Fluidmilk-Butterfat'!S92=0,"NA",FluidmilkPccLb!S92*'Fluidmilk-Butterfat'!S92/100)))</f>
        <v>2.8405003097118721E-2</v>
      </c>
      <c r="T92" s="60">
        <f>IF(FluidmilkPccLb!T92="*","*",IF(FluidmilkPccLb!T92=0,0,IF('Fluidmilk-Butterfat'!T92=0,"NA",FluidmilkPccLb!T92*'Fluidmilk-Butterfat'!T92/100)))</f>
        <v>4.3817458515922274</v>
      </c>
      <c r="U92" s="60">
        <f>IF(FluidmilkPccLb!U92="*","*",IF(FluidmilkPccLb!U92=0,0,IF('Fluidmilk-Butterfat'!U92=0,"NA",FluidmilkPccLb!U92*'Fluidmilk-Butterfat'!U92/100)))</f>
        <v>4.4401832878704512</v>
      </c>
      <c r="V92" s="22"/>
      <c r="W92" s="22"/>
      <c r="X92" s="22"/>
      <c r="Y92" s="22"/>
      <c r="Z92" s="22"/>
      <c r="AA92" s="22"/>
      <c r="AB92" s="22"/>
      <c r="AC92" s="22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8">
        <v>263.12599999999998</v>
      </c>
      <c r="C93" s="59">
        <f>IF(FluidmilkPccLb!C93="*","*",IF(FluidmilkPccLb!C93=0,0,IF('Fluidmilk-Butterfat'!C93=0,"NA",FluidmilkPccLb!C93*'Fluidmilk-Butterfat'!C93/100)))</f>
        <v>5.4247774830309438E-2</v>
      </c>
      <c r="D93" s="59">
        <f>IF(FluidmilkPccLb!D93="*","*",IF(FluidmilkPccLb!D93=0,0,IF('Fluidmilk-Butterfat'!D93=0,"NA",FluidmilkPccLb!D93*'Fluidmilk-Butterfat'!D93/100)))</f>
        <v>2.3889395194697602</v>
      </c>
      <c r="E93" s="59">
        <f t="shared" si="5"/>
        <v>2.4431872943000696</v>
      </c>
      <c r="F93" s="59">
        <f>IF(FluidmilkPccLb!F93="*","*",IF(FluidmilkPccLb!F93=0,0,IF('Fluidmilk-Butterfat'!F93=0,"NA",FluidmilkPccLb!F93*'Fluidmilk-Butterfat'!F93/100)))</f>
        <v>8.6173924279622685E-2</v>
      </c>
      <c r="G93" s="59">
        <f t="shared" si="5"/>
        <v>2.5293612185796923</v>
      </c>
      <c r="H93" s="59">
        <f>IF(FluidmilkPccLb!H93="*","*",IF(FluidmilkPccLb!H93=0,0,IF('Fluidmilk-Butterfat'!H93=0,"NA",FluidmilkPccLb!H93*'Fluidmilk-Butterfat'!H93/100)))</f>
        <v>1.4542644968570193</v>
      </c>
      <c r="I93" s="59">
        <f>IF(FluidmilkPccLb!I93="*","*",IF(FluidmilkPccLb!I93=0,0,IF('Fluidmilk-Butterfat'!I93=0,"NA",FluidmilkPccLb!I93*'Fluidmilk-Butterfat'!I93/100)))</f>
        <v>0.20351124556296227</v>
      </c>
      <c r="J93" s="59">
        <f t="shared" si="6"/>
        <v>1.6577757424199815</v>
      </c>
      <c r="K93" s="59">
        <f>IF(FluidmilkPccLb!K93="*","*",IF(FluidmilkPccLb!K93=0,0,IF('Fluidmilk-Butterfat'!K93=0,"NA",FluidmilkPccLb!K93*'Fluidmilk-Butterfat'!K93/100)))</f>
        <v>9.3806009288325762E-2</v>
      </c>
      <c r="L93" s="59">
        <f t="shared" si="7"/>
        <v>1.7515817517083072</v>
      </c>
      <c r="M93" s="59">
        <f>IF(FluidmilkPccLb!M93="*","*",IF(FluidmilkPccLb!M93=0,0,IF('Fluidmilk-Butterfat'!M93=0,"NA",FluidmilkPccLb!M93*'Fluidmilk-Butterfat'!M93/100)))</f>
        <v>2.9461170693888105E-2</v>
      </c>
      <c r="N93" s="59">
        <f>IF(FluidmilkPccLb!N93="*","*",IF(FluidmilkPccLb!N93=0,0,IF('Fluidmilk-Butterfat'!N93=0,"NA",FluidmilkPccLb!N93*'Fluidmilk-Butterfat'!N93/100)))</f>
        <v>4.7900245509755787E-2</v>
      </c>
      <c r="O93" s="60" t="s">
        <v>7</v>
      </c>
      <c r="P93" s="59">
        <f t="shared" si="8"/>
        <v>1.828943167911951</v>
      </c>
      <c r="Q93" s="60">
        <f>IF(FluidmilkPccLb!Q93="*","*",IF(FluidmilkPccLb!Q93=0,0,IF('Fluidmilk-Butterfat'!Q93=0,"NA",FluidmilkPccLb!Q93*'Fluidmilk-Butterfat'!Q93/100)))</f>
        <v>2.7746402864027121E-2</v>
      </c>
      <c r="R93" s="60" t="s">
        <v>7</v>
      </c>
      <c r="S93" s="60">
        <f>IF(FluidmilkPccLb!S93="*","*",IF(FluidmilkPccLb!S93=0,0,IF('Fluidmilk-Butterfat'!S93=0,"NA",FluidmilkPccLb!S93*'Fluidmilk-Butterfat'!S93/100)))</f>
        <v>2.7746402864027121E-2</v>
      </c>
      <c r="T93" s="60">
        <f>IF(FluidmilkPccLb!T93="*","*",IF(FluidmilkPccLb!T93=0,0,IF('Fluidmilk-Butterfat'!T93=0,"NA",FluidmilkPccLb!T93*'Fluidmilk-Butterfat'!T93/100)))</f>
        <v>4.3318613621729121</v>
      </c>
      <c r="U93" s="60">
        <f>IF(FluidmilkPccLb!U93="*","*",IF(FluidmilkPccLb!U93=0,0,IF('Fluidmilk-Butterfat'!U93=0,"NA",FluidmilkPccLb!U93*'Fluidmilk-Butterfat'!U93/100)))</f>
        <v>4.3861091370032206</v>
      </c>
      <c r="V93" s="22"/>
      <c r="W93" s="22"/>
      <c r="X93" s="22"/>
      <c r="Y93" s="22"/>
      <c r="Z93" s="22"/>
      <c r="AA93" s="22"/>
      <c r="AB93" s="22"/>
      <c r="AC93" s="22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8">
        <v>266.27800000000002</v>
      </c>
      <c r="C94" s="59">
        <f>IF(FluidmilkPccLb!C94="*","*",IF(FluidmilkPccLb!C94=0,0,IF('Fluidmilk-Butterfat'!C94=0,"NA",FluidmilkPccLb!C94*'Fluidmilk-Butterfat'!C94/100)))</f>
        <v>4.6733113512945117E-2</v>
      </c>
      <c r="D94" s="59">
        <f>IF(FluidmilkPccLb!D94="*","*",IF(FluidmilkPccLb!D94=0,0,IF('Fluidmilk-Butterfat'!D94=0,"NA",FluidmilkPccLb!D94*'Fluidmilk-Butterfat'!D94/100)))</f>
        <v>2.2917680018627147</v>
      </c>
      <c r="E94" s="59">
        <f t="shared" si="5"/>
        <v>2.3385011153756596</v>
      </c>
      <c r="F94" s="59">
        <f>IF(FluidmilkPccLb!F94="*","*",IF(FluidmilkPccLb!F94=0,0,IF('Fluidmilk-Butterfat'!F94=0,"NA",FluidmilkPccLb!F94*'Fluidmilk-Butterfat'!F94/100)))</f>
        <v>8.6189621373151351E-2</v>
      </c>
      <c r="G94" s="59">
        <f t="shared" si="5"/>
        <v>2.4246907367488109</v>
      </c>
      <c r="H94" s="59">
        <f>IF(FluidmilkPccLb!H94="*","*",IF(FluidmilkPccLb!H94=0,0,IF('Fluidmilk-Butterfat'!H94=0,"NA",FluidmilkPccLb!H94*'Fluidmilk-Butterfat'!H94/100)))</f>
        <v>1.3713171948114375</v>
      </c>
      <c r="I94" s="59">
        <f>IF(FluidmilkPccLb!I94="*","*",IF(FluidmilkPccLb!I94=0,0,IF('Fluidmilk-Butterfat'!I94=0,"NA",FluidmilkPccLb!I94*'Fluidmilk-Butterfat'!I94/100)))</f>
        <v>0.21415212672470121</v>
      </c>
      <c r="J94" s="59">
        <f t="shared" si="6"/>
        <v>1.5854693215361388</v>
      </c>
      <c r="K94" s="59">
        <f>IF(FluidmilkPccLb!K94="*","*",IF(FluidmilkPccLb!K94=0,0,IF('Fluidmilk-Butterfat'!K94=0,"NA",FluidmilkPccLb!K94*'Fluidmilk-Butterfat'!K94/100)))</f>
        <v>9.2724896536702239E-2</v>
      </c>
      <c r="L94" s="59">
        <f t="shared" si="7"/>
        <v>1.6781942180728411</v>
      </c>
      <c r="M94" s="59">
        <f>IF(FluidmilkPccLb!M94="*","*",IF(FluidmilkPccLb!M94=0,0,IF('Fluidmilk-Butterfat'!M94=0,"NA",FluidmilkPccLb!M94*'Fluidmilk-Butterfat'!M94/100)))</f>
        <v>2.886306792149558E-2</v>
      </c>
      <c r="N94" s="59">
        <f>IF(FluidmilkPccLb!N94="*","*",IF(FluidmilkPccLb!N94=0,0,IF('Fluidmilk-Butterfat'!N94=0,"NA",FluidmilkPccLb!N94*'Fluidmilk-Butterfat'!N94/100)))</f>
        <v>5.336640653752845E-2</v>
      </c>
      <c r="O94" s="60" t="s">
        <v>7</v>
      </c>
      <c r="P94" s="59">
        <f t="shared" si="8"/>
        <v>1.7604236925318653</v>
      </c>
      <c r="Q94" s="60">
        <f>IF(FluidmilkPccLb!Q94="*","*",IF(FluidmilkPccLb!Q94=0,0,IF('Fluidmilk-Butterfat'!Q94=0,"NA",FluidmilkPccLb!Q94*'Fluidmilk-Butterfat'!Q94/100)))</f>
        <v>2.7423970436911794E-2</v>
      </c>
      <c r="R94" s="60" t="s">
        <v>7</v>
      </c>
      <c r="S94" s="60">
        <f>IF(FluidmilkPccLb!S94="*","*",IF(FluidmilkPccLb!S94=0,0,IF('Fluidmilk-Butterfat'!S94=0,"NA",FluidmilkPccLb!S94*'Fluidmilk-Butterfat'!S94/100)))</f>
        <v>2.7423970436911794E-2</v>
      </c>
      <c r="T94" s="60">
        <f>IF(FluidmilkPccLb!T94="*","*",IF(FluidmilkPccLb!T94=0,0,IF('Fluidmilk-Butterfat'!T94=0,"NA",FluidmilkPccLb!T94*'Fluidmilk-Butterfat'!T94/100)))</f>
        <v>4.1658917022585173</v>
      </c>
      <c r="U94" s="60">
        <f>IF(FluidmilkPccLb!U94="*","*",IF(FluidmilkPccLb!U94=0,0,IF('Fluidmilk-Butterfat'!U94=0,"NA",FluidmilkPccLb!U94*'Fluidmilk-Butterfat'!U94/100)))</f>
        <v>4.2126248157714619</v>
      </c>
      <c r="V94" s="22"/>
      <c r="W94" s="22"/>
      <c r="X94" s="22"/>
      <c r="Y94" s="22"/>
      <c r="Z94" s="22"/>
      <c r="AA94" s="22"/>
      <c r="AB94" s="22"/>
      <c r="AC94" s="22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7">
        <v>269.39400000000001</v>
      </c>
      <c r="C95" s="55">
        <f>IF(FluidmilkPccLb!C95="*","*",IF(FluidmilkPccLb!C95=0,0,IF('Fluidmilk-Butterfat'!C95=0,"NA",FluidmilkPccLb!C95*'Fluidmilk-Butterfat'!C95/100)))</f>
        <v>4.1229203323013879E-2</v>
      </c>
      <c r="D95" s="55">
        <f>IF(FluidmilkPccLb!D95="*","*",IF(FluidmilkPccLb!D95=0,0,IF('Fluidmilk-Butterfat'!D95=0,"NA",FluidmilkPccLb!D95*'Fluidmilk-Butterfat'!D95/100)))</f>
        <v>2.255748086445875</v>
      </c>
      <c r="E95" s="55">
        <f t="shared" si="5"/>
        <v>2.2969772897688889</v>
      </c>
      <c r="F95" s="55">
        <f>IF(FluidmilkPccLb!F95="*","*",IF(FluidmilkPccLb!F95=0,0,IF('Fluidmilk-Butterfat'!F95=0,"NA",FluidmilkPccLb!F95*'Fluidmilk-Butterfat'!F95/100)))</f>
        <v>8.3796224117834828E-2</v>
      </c>
      <c r="G95" s="55">
        <f t="shared" si="5"/>
        <v>2.3807735138867239</v>
      </c>
      <c r="H95" s="55">
        <f>IF(FluidmilkPccLb!H95="*","*",IF(FluidmilkPccLb!H95=0,0,IF('Fluidmilk-Butterfat'!H95=0,"NA",FluidmilkPccLb!H95*'Fluidmilk-Butterfat'!H95/100)))</f>
        <v>1.3304743238527954</v>
      </c>
      <c r="I95" s="55">
        <f>IF(FluidmilkPccLb!I95="*","*",IF(FluidmilkPccLb!I95=0,0,IF('Fluidmilk-Butterfat'!I95=0,"NA",FluidmilkPccLb!I95*'Fluidmilk-Butterfat'!I95/100)))</f>
        <v>0.2137697944274928</v>
      </c>
      <c r="J95" s="55">
        <f t="shared" si="6"/>
        <v>1.5442441182802882</v>
      </c>
      <c r="K95" s="55">
        <f>IF(FluidmilkPccLb!K95="*","*",IF(FluidmilkPccLb!K95=0,0,IF('Fluidmilk-Butterfat'!K95=0,"NA",FluidmilkPccLb!K95*'Fluidmilk-Butterfat'!K95/100)))</f>
        <v>9.3970170085451041E-2</v>
      </c>
      <c r="L95" s="55">
        <f t="shared" si="7"/>
        <v>1.6382142883657391</v>
      </c>
      <c r="M95" s="55">
        <f>IF(FluidmilkPccLb!M95="*","*",IF(FluidmilkPccLb!M95=0,0,IF('Fluidmilk-Butterfat'!M95=0,"NA",FluidmilkPccLb!M95*'Fluidmilk-Butterfat'!M95/100)))</f>
        <v>2.8240049889752553E-2</v>
      </c>
      <c r="N95" s="55">
        <f>IF(FluidmilkPccLb!N95="*","*",IF(FluidmilkPccLb!N95=0,0,IF('Fluidmilk-Butterfat'!N95=0,"NA",FluidmilkPccLb!N95*'Fluidmilk-Butterfat'!N95/100)))</f>
        <v>5.2687142252611424E-2</v>
      </c>
      <c r="O95" s="54" t="s">
        <v>7</v>
      </c>
      <c r="P95" s="55">
        <f t="shared" si="8"/>
        <v>1.7191414805081031</v>
      </c>
      <c r="Q95" s="54">
        <f>IF(FluidmilkPccLb!Q95="*","*",IF(FluidmilkPccLb!Q95=0,0,IF('Fluidmilk-Butterfat'!Q95=0,"NA",FluidmilkPccLb!Q95*'Fluidmilk-Butterfat'!Q95/100)))</f>
        <v>2.607556218772504E-2</v>
      </c>
      <c r="R95" s="54" t="s">
        <v>7</v>
      </c>
      <c r="S95" s="54">
        <f>IF(FluidmilkPccLb!S95="*","*",IF(FluidmilkPccLb!S95=0,0,IF('Fluidmilk-Butterfat'!S95=0,"NA",FluidmilkPccLb!S95*'Fluidmilk-Butterfat'!S95/100)))</f>
        <v>2.607556218772504E-2</v>
      </c>
      <c r="T95" s="54">
        <f>IF(FluidmilkPccLb!T95="*","*",IF(FluidmilkPccLb!T95=0,0,IF('Fluidmilk-Butterfat'!T95=0,"NA",FluidmilkPccLb!T95*'Fluidmilk-Butterfat'!T95/100)))</f>
        <v>4.0847613532595384</v>
      </c>
      <c r="U95" s="54">
        <f>IF(FluidmilkPccLb!U95="*","*",IF(FluidmilkPccLb!U95=0,0,IF('Fluidmilk-Butterfat'!U95=0,"NA",FluidmilkPccLb!U95*'Fluidmilk-Butterfat'!U95/100)))</f>
        <v>4.1259905565825523</v>
      </c>
    </row>
    <row r="96" spans="1:237" ht="12" customHeight="1" x14ac:dyDescent="0.2">
      <c r="A96" s="45">
        <v>1997</v>
      </c>
      <c r="B96" s="67">
        <v>272.64699999999999</v>
      </c>
      <c r="C96" s="55">
        <f>IF(FluidmilkPccLb!C96="*","*",IF(FluidmilkPccLb!C96=0,0,IF('Fluidmilk-Butterfat'!C96=0,"NA",FluidmilkPccLb!C96*'Fluidmilk-Butterfat'!C96/100)))</f>
        <v>3.4365314857673114E-2</v>
      </c>
      <c r="D96" s="55">
        <f>IF(FluidmilkPccLb!D96="*","*",IF(FluidmilkPccLb!D96=0,0,IF('Fluidmilk-Butterfat'!D96=0,"NA",FluidmilkPccLb!D96*'Fluidmilk-Butterfat'!D96/100)))</f>
        <v>2.1948618543391269</v>
      </c>
      <c r="E96" s="55">
        <f t="shared" si="5"/>
        <v>2.2292271691968</v>
      </c>
      <c r="F96" s="55">
        <f>IF(FluidmilkPccLb!F96="*","*",IF(FluidmilkPccLb!F96=0,0,IF('Fluidmilk-Butterfat'!F96=0,"NA",FluidmilkPccLb!F96*'Fluidmilk-Butterfat'!F96/100)))</f>
        <v>8.4299478813264037E-2</v>
      </c>
      <c r="G96" s="55">
        <f t="shared" si="5"/>
        <v>2.3135266480100638</v>
      </c>
      <c r="H96" s="55">
        <f>IF(FluidmilkPccLb!H96="*","*",IF(FluidmilkPccLb!H96=0,0,IF('Fluidmilk-Butterfat'!H96=0,"NA",FluidmilkPccLb!H96*'Fluidmilk-Butterfat'!H96/100)))</f>
        <v>1.2812185719996918</v>
      </c>
      <c r="I96" s="55">
        <f>IF(FluidmilkPccLb!I96="*","*",IF(FluidmilkPccLb!I96=0,0,IF('Fluidmilk-Butterfat'!I96=0,"NA",FluidmilkPccLb!I96*'Fluidmilk-Butterfat'!I96/100)))</f>
        <v>0.21922119077048347</v>
      </c>
      <c r="J96" s="55">
        <f t="shared" si="6"/>
        <v>1.5004397627701753</v>
      </c>
      <c r="K96" s="55">
        <f>IF(FluidmilkPccLb!K96="*","*",IF(FluidmilkPccLb!K96=0,0,IF('Fluidmilk-Butterfat'!K96=0,"NA",FluidmilkPccLb!K96*'Fluidmilk-Butterfat'!K96/100)))</f>
        <v>9.164377381742693E-2</v>
      </c>
      <c r="L96" s="55">
        <f t="shared" si="7"/>
        <v>1.5920835365876023</v>
      </c>
      <c r="M96" s="55">
        <f>IF(FluidmilkPccLb!M96="*","*",IF(FluidmilkPccLb!M96=0,0,IF('Fluidmilk-Butterfat'!M96=0,"NA",FluidmilkPccLb!M96*'Fluidmilk-Butterfat'!M96/100)))</f>
        <v>2.737165639086438E-2</v>
      </c>
      <c r="N96" s="55">
        <f>IF(FluidmilkPccLb!N96="*","*",IF(FluidmilkPccLb!N96=0,0,IF('Fluidmilk-Butterfat'!N96=0,"NA",FluidmilkPccLb!N96*'Fluidmilk-Butterfat'!N96/100)))</f>
        <v>5.0279298873635143E-2</v>
      </c>
      <c r="O96" s="54" t="s">
        <v>7</v>
      </c>
      <c r="P96" s="55">
        <f t="shared" si="8"/>
        <v>1.6697344918521018</v>
      </c>
      <c r="Q96" s="54">
        <f>IF(FluidmilkPccLb!Q96="*","*",IF(FluidmilkPccLb!Q96=0,0,IF('Fluidmilk-Butterfat'!Q96=0,"NA",FluidmilkPccLb!Q96*'Fluidmilk-Butterfat'!Q96/100)))</f>
        <v>2.5963241847517124E-2</v>
      </c>
      <c r="R96" s="54" t="s">
        <v>7</v>
      </c>
      <c r="S96" s="54">
        <f>IF(FluidmilkPccLb!S96="*","*",IF(FluidmilkPccLb!S96=0,0,IF('Fluidmilk-Butterfat'!S96=0,"NA",FluidmilkPccLb!S96*'Fluidmilk-Butterfat'!S96/100)))</f>
        <v>2.5963241847517124E-2</v>
      </c>
      <c r="T96" s="54">
        <f>IF(FluidmilkPccLb!T96="*","*",IF(FluidmilkPccLb!T96=0,0,IF('Fluidmilk-Butterfat'!T96=0,"NA",FluidmilkPccLb!T96*'Fluidmilk-Butterfat'!T96/100)))</f>
        <v>3.974859066852011</v>
      </c>
      <c r="U96" s="54">
        <f>IF(FluidmilkPccLb!U96="*","*",IF(FluidmilkPccLb!U96=0,0,IF('Fluidmilk-Butterfat'!U96=0,"NA",FluidmilkPccLb!U96*'Fluidmilk-Butterfat'!U96/100)))</f>
        <v>4.009224381709684</v>
      </c>
    </row>
    <row r="97" spans="1:29" ht="12" customHeight="1" x14ac:dyDescent="0.2">
      <c r="A97" s="45">
        <v>1998</v>
      </c>
      <c r="B97" s="67">
        <v>275.85399999999998</v>
      </c>
      <c r="C97" s="55">
        <f>IF(FluidmilkPccLb!C97="*","*",IF(FluidmilkPccLb!C97=0,0,IF('Fluidmilk-Butterfat'!C97=0,"NA",FluidmilkPccLb!C97*'Fluidmilk-Butterfat'!C97/100)))</f>
        <v>3.1179537001457293E-2</v>
      </c>
      <c r="D97" s="55">
        <f>IF(FluidmilkPccLb!D97="*","*",IF(FluidmilkPccLb!D97=0,0,IF('Fluidmilk-Butterfat'!D97=0,"NA",FluidmilkPccLb!D97*'Fluidmilk-Butterfat'!D97/100)))</f>
        <v>2.1445844540952823</v>
      </c>
      <c r="E97" s="55">
        <f t="shared" si="5"/>
        <v>2.1757639910967397</v>
      </c>
      <c r="F97" s="55">
        <f>IF(FluidmilkPccLb!F97="*","*",IF(FluidmilkPccLb!F97=0,0,IF('Fluidmilk-Butterfat'!F97=0,"NA",FluidmilkPccLb!F97*'Fluidmilk-Butterfat'!F97/100)))</f>
        <v>9.8266474294373116E-2</v>
      </c>
      <c r="G97" s="55">
        <f t="shared" si="5"/>
        <v>2.274030465391113</v>
      </c>
      <c r="H97" s="55">
        <f>IF(FluidmilkPccLb!H97="*","*",IF(FluidmilkPccLb!H97=0,0,IF('Fluidmilk-Butterfat'!H97=0,"NA",FluidmilkPccLb!H97*'Fluidmilk-Butterfat'!H97/100)))</f>
        <v>1.2378290690002682</v>
      </c>
      <c r="I97" s="55">
        <f>IF(FluidmilkPccLb!I97="*","*",IF(FluidmilkPccLb!I97=0,0,IF('Fluidmilk-Butterfat'!I97=0,"NA",FluidmilkPccLb!I97*'Fluidmilk-Butterfat'!I97/100)))</f>
        <v>0.22160273187990751</v>
      </c>
      <c r="J97" s="55">
        <f t="shared" si="6"/>
        <v>1.4594318008801757</v>
      </c>
      <c r="K97" s="55">
        <f>IF(FluidmilkPccLb!K97="*","*",IF(FluidmilkPccLb!K97=0,0,IF('Fluidmilk-Butterfat'!K97=0,"NA",FluidmilkPccLb!K97*'Fluidmilk-Butterfat'!K97/100)))</f>
        <v>9.2414103112516036E-2</v>
      </c>
      <c r="L97" s="55">
        <f t="shared" si="7"/>
        <v>1.5518459039926917</v>
      </c>
      <c r="M97" s="55">
        <f>IF(FluidmilkPccLb!M97="*","*",IF(FluidmilkPccLb!M97=0,0,IF('Fluidmilk-Butterfat'!M97=0,"NA",FluidmilkPccLb!M97*'Fluidmilk-Butterfat'!M97/100)))</f>
        <v>2.6956288471437793E-2</v>
      </c>
      <c r="N97" s="55">
        <f>IF(FluidmilkPccLb!N97="*","*",IF(FluidmilkPccLb!N97=0,0,IF('Fluidmilk-Butterfat'!N97=0,"NA",FluidmilkPccLb!N97*'Fluidmilk-Butterfat'!N97/100)))</f>
        <v>4.6706591167791661E-2</v>
      </c>
      <c r="O97" s="54" t="s">
        <v>7</v>
      </c>
      <c r="P97" s="55">
        <f t="shared" si="8"/>
        <v>1.6255087836319213</v>
      </c>
      <c r="Q97" s="54">
        <f>IF(FluidmilkPccLb!Q97="*","*",IF(FluidmilkPccLb!Q97=0,0,IF('Fluidmilk-Butterfat'!Q97=0,"NA",FluidmilkPccLb!Q97*'Fluidmilk-Butterfat'!Q97/100)))</f>
        <v>2.5439544106665123E-2</v>
      </c>
      <c r="R97" s="54" t="s">
        <v>7</v>
      </c>
      <c r="S97" s="54">
        <f>IF(FluidmilkPccLb!S97="*","*",IF(FluidmilkPccLb!S97=0,0,IF('Fluidmilk-Butterfat'!S97=0,"NA",FluidmilkPccLb!S97*'Fluidmilk-Butterfat'!S97/100)))</f>
        <v>2.5439544106665123E-2</v>
      </c>
      <c r="T97" s="54">
        <f>IF(FluidmilkPccLb!T97="*","*",IF(FluidmilkPccLb!T97=0,0,IF('Fluidmilk-Butterfat'!T97=0,"NA",FluidmilkPccLb!T97*'Fluidmilk-Butterfat'!T97/100)))</f>
        <v>3.8937992561282408</v>
      </c>
      <c r="U97" s="54">
        <f>IF(FluidmilkPccLb!U97="*","*",IF(FluidmilkPccLb!U97=0,0,IF('Fluidmilk-Butterfat'!U97=0,"NA",FluidmilkPccLb!U97*'Fluidmilk-Butterfat'!U97/100)))</f>
        <v>3.9249787931296987</v>
      </c>
    </row>
    <row r="98" spans="1:29" ht="12" customHeight="1" x14ac:dyDescent="0.2">
      <c r="A98" s="45">
        <v>1999</v>
      </c>
      <c r="B98" s="67">
        <v>279.04000000000002</v>
      </c>
      <c r="C98" s="55">
        <f>IF(FluidmilkPccLb!C98="*","*",IF(FluidmilkPccLb!C98=0,0,IF('Fluidmilk-Butterfat'!C98=0,"NA",FluidmilkPccLb!C98*'Fluidmilk-Butterfat'!C98/100)))</f>
        <v>2.8803397362385318E-2</v>
      </c>
      <c r="D98" s="55">
        <f>IF(FluidmilkPccLb!D98="*","*",IF(FluidmilkPccLb!D98=0,0,IF('Fluidmilk-Butterfat'!D98=0,"NA",FluidmilkPccLb!D98*'Fluidmilk-Butterfat'!D98/100)))</f>
        <v>2.1641015624999995</v>
      </c>
      <c r="E98" s="55">
        <f t="shared" ref="E98:E103" si="9">IF(C98="NA","NA",IF(D98="NA","NA",C98+D98))</f>
        <v>2.1929049598623847</v>
      </c>
      <c r="F98" s="55">
        <f>IF(FluidmilkPccLb!F98="*","*",IF(FluidmilkPccLb!F98=0,0,IF('Fluidmilk-Butterfat'!F98=0,"NA",FluidmilkPccLb!F98*'Fluidmilk-Butterfat'!F98/100)))</f>
        <v>0.104659188646789</v>
      </c>
      <c r="G98" s="55">
        <f t="shared" ref="G98:G103" si="10">IF(E98="NA","NA",IF(F98="NA","NA",E98+F98))</f>
        <v>2.2975641485091738</v>
      </c>
      <c r="H98" s="55">
        <f>IF(FluidmilkPccLb!H98="*","*",IF(FluidmilkPccLb!H98=0,0,IF('Fluidmilk-Butterfat'!H98=0,"NA",FluidmilkPccLb!H98*'Fluidmilk-Butterfat'!H98/100)))</f>
        <v>1.2347093606651374</v>
      </c>
      <c r="I98" s="55">
        <f>IF(FluidmilkPccLb!I98="*","*",IF(FluidmilkPccLb!I98=0,0,IF('Fluidmilk-Butterfat'!I98=0,"NA",FluidmilkPccLb!I98*'Fluidmilk-Butterfat'!I98/100)))</f>
        <v>0.21796158256880735</v>
      </c>
      <c r="J98" s="55">
        <f t="shared" ref="J98:J103" si="11">IF(H98="NA","NA",IF(I98="NA","NA",H98+I98))</f>
        <v>1.4526709432339446</v>
      </c>
      <c r="K98" s="55">
        <f>IF(FluidmilkPccLb!K98="*","*",IF(FluidmilkPccLb!K98=0,0,IF('Fluidmilk-Butterfat'!K98=0,"NA",FluidmilkPccLb!K98*'Fluidmilk-Butterfat'!K98/100)))</f>
        <v>9.4720111811926591E-2</v>
      </c>
      <c r="L98" s="55">
        <f t="shared" ref="L98:L103" si="12">IF(J98="NA","NA",IF(K98="NA","NA",J98+K98))</f>
        <v>1.5473910550458712</v>
      </c>
      <c r="M98" s="55">
        <f>IF(FluidmilkPccLb!M98="*","*",IF(FluidmilkPccLb!M98=0,0,IF('Fluidmilk-Butterfat'!M98=0,"NA",FluidmilkPccLb!M98*'Fluidmilk-Butterfat'!M98/100)))</f>
        <v>2.6811926605504591E-2</v>
      </c>
      <c r="N98" s="55">
        <f>IF(FluidmilkPccLb!N98="*","*",IF(FluidmilkPccLb!N98=0,0,IF('Fluidmilk-Butterfat'!N98=0,"NA",FluidmilkPccLb!N98*'Fluidmilk-Butterfat'!N98/100)))</f>
        <v>4.185959002293578E-2</v>
      </c>
      <c r="O98" s="54" t="s">
        <v>7</v>
      </c>
      <c r="P98" s="55">
        <f t="shared" si="8"/>
        <v>1.6160625716743116</v>
      </c>
      <c r="Q98" s="54">
        <f>IF(FluidmilkPccLb!Q98="*","*",IF(FluidmilkPccLb!Q98=0,0,IF('Fluidmilk-Butterfat'!Q98=0,"NA",FluidmilkPccLb!Q98*'Fluidmilk-Butterfat'!Q98/100)))</f>
        <v>2.7226562499999996E-2</v>
      </c>
      <c r="R98" s="54" t="s">
        <v>7</v>
      </c>
      <c r="S98" s="54">
        <f>IF(FluidmilkPccLb!S98="*","*",IF(FluidmilkPccLb!S98=0,0,IF('Fluidmilk-Butterfat'!S98=0,"NA",FluidmilkPccLb!S98*'Fluidmilk-Butterfat'!S98/100)))</f>
        <v>2.7226562499999996E-2</v>
      </c>
      <c r="T98" s="54">
        <f>IF(FluidmilkPccLb!T98="*","*",IF(FluidmilkPccLb!T98=0,0,IF('Fluidmilk-Butterfat'!T98=0,"NA",FluidmilkPccLb!T98*'Fluidmilk-Butterfat'!T98/100)))</f>
        <v>3.9120498853211001</v>
      </c>
      <c r="U98" s="54">
        <f>IF(FluidmilkPccLb!U98="*","*",IF(FluidmilkPccLb!U98=0,0,IF('Fluidmilk-Butterfat'!U98=0,"NA",FluidmilkPccLb!U98*'Fluidmilk-Butterfat'!U98/100)))</f>
        <v>3.9408532826834852</v>
      </c>
    </row>
    <row r="99" spans="1:29" ht="12" customHeight="1" x14ac:dyDescent="0.2">
      <c r="A99" s="45">
        <v>2000</v>
      </c>
      <c r="B99" s="67">
        <v>282.17200000000003</v>
      </c>
      <c r="C99" s="55">
        <f>IF(FluidmilkPccLb!C99="*","*",IF(FluidmilkPccLb!C99=0,0,IF('Fluidmilk-Butterfat'!C99=0,"NA",FluidmilkPccLb!C99*'Fluidmilk-Butterfat'!C99/100)))</f>
        <v>2.5822547949477623E-2</v>
      </c>
      <c r="D99" s="55">
        <f>IF(FluidmilkPccLb!D99="*","*",IF(FluidmilkPccLb!D99=0,0,IF('Fluidmilk-Butterfat'!D99=0,"NA",FluidmilkPccLb!D99*'Fluidmilk-Butterfat'!D99/100)))</f>
        <v>2.186472789646031</v>
      </c>
      <c r="E99" s="55">
        <f t="shared" si="9"/>
        <v>2.2122953375955086</v>
      </c>
      <c r="F99" s="55">
        <f>IF(FluidmilkPccLb!F99="*","*",IF(FluidmilkPccLb!F99=0,0,IF('Fluidmilk-Butterfat'!F99=0,"NA",FluidmilkPccLb!F99*'Fluidmilk-Butterfat'!F99/100)))</f>
        <v>0.1117967409948542</v>
      </c>
      <c r="G99" s="55">
        <f t="shared" si="10"/>
        <v>2.3240920785903629</v>
      </c>
      <c r="H99" s="55">
        <f>IF(FluidmilkPccLb!H99="*","*",IF(FluidmilkPccLb!H99=0,0,IF('Fluidmilk-Butterfat'!H99=0,"NA",FluidmilkPccLb!H99*'Fluidmilk-Butterfat'!H99/100)))</f>
        <v>1.2162152162510806</v>
      </c>
      <c r="I99" s="55">
        <f>IF(FluidmilkPccLb!I99="*","*",IF(FluidmilkPccLb!I99=0,0,IF('Fluidmilk-Butterfat'!I99=0,"NA",FluidmilkPccLb!I99*'Fluidmilk-Butterfat'!I99/100)))</f>
        <v>0.21799696638929444</v>
      </c>
      <c r="J99" s="55">
        <f t="shared" si="11"/>
        <v>1.4342121826403751</v>
      </c>
      <c r="K99" s="55">
        <f>IF(FluidmilkPccLb!K99="*","*",IF(FluidmilkPccLb!K99=0,0,IF('Fluidmilk-Butterfat'!K99=0,"NA",FluidmilkPccLb!K99*'Fluidmilk-Butterfat'!K99/100)))</f>
        <v>0.11054895595594177</v>
      </c>
      <c r="L99" s="55">
        <f t="shared" si="12"/>
        <v>1.5447611385963169</v>
      </c>
      <c r="M99" s="55">
        <f>IF(FluidmilkPccLb!M99="*","*",IF(FluidmilkPccLb!M99=0,0,IF('Fluidmilk-Butterfat'!M99=0,"NA",FluidmilkPccLb!M99*'Fluidmilk-Butterfat'!M99/100)))</f>
        <v>2.6944700395503451E-2</v>
      </c>
      <c r="N99" s="55">
        <f>IF(FluidmilkPccLb!N99="*","*",IF(FluidmilkPccLb!N99=0,0,IF('Fluidmilk-Butterfat'!N99=0,"NA",FluidmilkPccLb!N99*'Fluidmilk-Butterfat'!N99/100)))</f>
        <v>4.4377719972215512E-2</v>
      </c>
      <c r="O99" s="54" t="s">
        <v>7</v>
      </c>
      <c r="P99" s="55">
        <f t="shared" si="8"/>
        <v>1.6160835589640359</v>
      </c>
      <c r="Q99" s="54">
        <f>IF(FluidmilkPccLb!Q99="*","*",IF(FluidmilkPccLb!Q99=0,0,IF('Fluidmilk-Butterfat'!Q99=0,"NA",FluidmilkPccLb!Q99*'Fluidmilk-Butterfat'!Q99/100)))</f>
        <v>2.9880923691932577E-2</v>
      </c>
      <c r="R99" s="150">
        <f>IF(FluidmilkPccLb!R99="*","*",IF(FluidmilkPccLb!R99=0,0,IF('Fluidmilk-Butterfat'!R99=0,"NA",FluidmilkPccLb!R99*'Fluidmilk-Butterfat'!R99/100)))</f>
        <v>2.8463490353401472E-3</v>
      </c>
      <c r="S99" s="150">
        <f>IF(FluidmilkPccLb!S99="*","*",IF(FluidmilkPccLb!S99=0,0,IF('Fluidmilk-Butterfat'!S99=0,"NA",FluidmilkPccLb!S99*'Fluidmilk-Butterfat'!S99/100)))</f>
        <v>3.272727272727273E-2</v>
      </c>
      <c r="T99" s="54">
        <f>IF(FluidmilkPccLb!T99="*","*",IF(FluidmilkPccLb!T99=0,0,IF('Fluidmilk-Butterfat'!T99=0,"NA",FluidmilkPccLb!T99*'Fluidmilk-Butterfat'!T99/100)))</f>
        <v>3.9470803623321928</v>
      </c>
      <c r="U99" s="54">
        <f>IF(FluidmilkPccLb!U99="*","*",IF(FluidmilkPccLb!U99=0,0,IF('Fluidmilk-Butterfat'!U99=0,"NA",FluidmilkPccLb!U99*'Fluidmilk-Butterfat'!U99/100)))</f>
        <v>3.97290291028167</v>
      </c>
    </row>
    <row r="100" spans="1:29" ht="12" customHeight="1" x14ac:dyDescent="0.2">
      <c r="A100" s="47">
        <v>2001</v>
      </c>
      <c r="B100" s="68">
        <v>285.08155599999998</v>
      </c>
      <c r="C100" s="59">
        <f>IF(FluidmilkPccLb!C100="*","*",IF(FluidmilkPccLb!C100=0,0,IF('Fluidmilk-Butterfat'!C100=0,"NA",FluidmilkPccLb!C100*'Fluidmilk-Butterfat'!C100/100)))</f>
        <v>2.227117071018091E-2</v>
      </c>
      <c r="D100" s="59">
        <f>IF(FluidmilkPccLb!D100="*","*",IF(FluidmilkPccLb!D100=0,0,IF('Fluidmilk-Butterfat'!D100=0,"NA",FluidmilkPccLb!D100*'Fluidmilk-Butterfat'!D100/100)))</f>
        <v>2.1224730862630761</v>
      </c>
      <c r="E100" s="59">
        <f t="shared" si="9"/>
        <v>2.1447442569732571</v>
      </c>
      <c r="F100" s="59">
        <f>IF(FluidmilkPccLb!F100="*","*",IF(FluidmilkPccLb!F100=0,0,IF('Fluidmilk-Butterfat'!F100=0,"NA",FluidmilkPccLb!F100*'Fluidmilk-Butterfat'!F100/100)))</f>
        <v>0.12019662190983693</v>
      </c>
      <c r="G100" s="59">
        <f t="shared" si="10"/>
        <v>2.264940878883094</v>
      </c>
      <c r="H100" s="59">
        <f>IF(FluidmilkPccLb!H100="*","*",IF(FluidmilkPccLb!H100=0,0,IF('Fluidmilk-Butterfat'!H100=0,"NA",FluidmilkPccLb!H100*'Fluidmilk-Butterfat'!H100/100)))</f>
        <v>1.2001676460612556</v>
      </c>
      <c r="I100" s="59">
        <f>IF(FluidmilkPccLb!I100="*","*",IF(FluidmilkPccLb!I100=0,0,IF('Fluidmilk-Butterfat'!I100=0,"NA",FluidmilkPccLb!I100*'Fluidmilk-Butterfat'!I100/100)))</f>
        <v>0.21670367198360599</v>
      </c>
      <c r="J100" s="59">
        <f t="shared" si="11"/>
        <v>1.4168713180448615</v>
      </c>
      <c r="K100" s="59">
        <f>IF(FluidmilkPccLb!K100="*","*",IF(FluidmilkPccLb!K100=0,0,IF('Fluidmilk-Butterfat'!K100=0,"NA",FluidmilkPccLb!K100*'Fluidmilk-Butterfat'!K100/100)))</f>
        <v>0.1067967371414235</v>
      </c>
      <c r="L100" s="59">
        <f t="shared" si="12"/>
        <v>1.5236680551862851</v>
      </c>
      <c r="M100" s="59">
        <f>IF(FluidmilkPccLb!M100="*","*",IF(FluidmilkPccLb!M100=0,0,IF('Fluidmilk-Butterfat'!M100=0,"NA",FluidmilkPccLb!M100*'Fluidmilk-Butterfat'!M100/100)))</f>
        <v>2.6671279989786512E-2</v>
      </c>
      <c r="N100" s="59">
        <f>IF(FluidmilkPccLb!N100="*","*",IF(FluidmilkPccLb!N100=0,0,IF('Fluidmilk-Butterfat'!N100=0,"NA",FluidmilkPccLb!N100*'Fluidmilk-Butterfat'!N100/100)))</f>
        <v>3.7135618833229606E-2</v>
      </c>
      <c r="O100" s="60" t="s">
        <v>7</v>
      </c>
      <c r="P100" s="59">
        <f t="shared" si="8"/>
        <v>1.5874749540093014</v>
      </c>
      <c r="Q100" s="60">
        <f>IF(FluidmilkPccLb!Q100="*","*",IF(FluidmilkPccLb!Q100=0,0,IF('Fluidmilk-Butterfat'!Q100=0,"NA",FluidmilkPccLb!Q100*'Fluidmilk-Butterfat'!Q100/100)))</f>
        <v>2.9391063096344268E-2</v>
      </c>
      <c r="R100" s="151">
        <f>IF(FluidmilkPccLb!R100="*","*",IF(FluidmilkPccLb!R100=0,0,IF('Fluidmilk-Butterfat'!R100=0,"NA",FluidmilkPccLb!R100*'Fluidmilk-Butterfat'!R100/100)))</f>
        <v>3.2632767024745723E-3</v>
      </c>
      <c r="S100" s="151">
        <f>IF(FluidmilkPccLb!S100="*","*",IF(FluidmilkPccLb!S100=0,0,IF('Fluidmilk-Butterfat'!S100=0,"NA",FluidmilkPccLb!S100*'Fluidmilk-Butterfat'!S100/100)))</f>
        <v>3.2654339798818842E-2</v>
      </c>
      <c r="T100" s="60">
        <f>IF(FluidmilkPccLb!T100="*","*",IF(FluidmilkPccLb!T100=0,0,IF('Fluidmilk-Butterfat'!T100=0,"NA",FluidmilkPccLb!T100*'Fluidmilk-Butterfat'!T100/100)))</f>
        <v>3.8627990019810325</v>
      </c>
      <c r="U100" s="60">
        <f>IF(FluidmilkPccLb!U100="*","*",IF(FluidmilkPccLb!U100=0,0,IF('Fluidmilk-Butterfat'!U100=0,"NA",FluidmilkPccLb!U100*'Fluidmilk-Butterfat'!U100/100)))</f>
        <v>3.8850701726912145</v>
      </c>
    </row>
    <row r="101" spans="1:29" ht="12" customHeight="1" x14ac:dyDescent="0.2">
      <c r="A101" s="47">
        <v>2002</v>
      </c>
      <c r="B101" s="68">
        <v>287.80391400000002</v>
      </c>
      <c r="C101" s="59">
        <f>IF(FluidmilkPccLb!C101="*","*",IF(FluidmilkPccLb!C101=0,0,IF('Fluidmilk-Butterfat'!C101=0,"NA",FluidmilkPccLb!C101*'Fluidmilk-Butterfat'!C101/100)))</f>
        <v>2.0458373613362325E-2</v>
      </c>
      <c r="D101" s="59">
        <f>IF(FluidmilkPccLb!D101="*","*",IF(FluidmilkPccLb!D101=0,0,IF('Fluidmilk-Butterfat'!D101=0,"NA",FluidmilkPccLb!D101*'Fluidmilk-Butterfat'!D101/100)))</f>
        <v>2.1070062306379889</v>
      </c>
      <c r="E101" s="59">
        <f t="shared" si="9"/>
        <v>2.127464604251351</v>
      </c>
      <c r="F101" s="59">
        <f>IF(FluidmilkPccLb!F101="*","*",IF(FluidmilkPccLb!F101=0,0,IF('Fluidmilk-Butterfat'!F101=0,"NA",FluidmilkPccLb!F101*'Fluidmilk-Butterfat'!F101/100)))</f>
        <v>0.11715643311230299</v>
      </c>
      <c r="G101" s="59">
        <f t="shared" si="10"/>
        <v>2.2446210373636539</v>
      </c>
      <c r="H101" s="59">
        <f>IF(FluidmilkPccLb!H101="*","*",IF(FluidmilkPccLb!H101=0,0,IF('Fluidmilk-Butterfat'!H101=0,"NA",FluidmilkPccLb!H101*'Fluidmilk-Butterfat'!H101/100)))</f>
        <v>1.1918132565771848</v>
      </c>
      <c r="I101" s="59">
        <f>IF(FluidmilkPccLb!I101="*","*",IF(FluidmilkPccLb!I101=0,0,IF('Fluidmilk-Butterfat'!I101=0,"NA",FluidmilkPccLb!I101*'Fluidmilk-Butterfat'!I101/100)))</f>
        <v>0.21847124705885679</v>
      </c>
      <c r="J101" s="59">
        <f t="shared" si="11"/>
        <v>1.4102845036360416</v>
      </c>
      <c r="K101" s="59">
        <f>IF(FluidmilkPccLb!K101="*","*",IF(FluidmilkPccLb!K101=0,0,IF('Fluidmilk-Butterfat'!K101=0,"NA",FluidmilkPccLb!K101*'Fluidmilk-Butterfat'!K101/100)))</f>
        <v>0.11276802858212691</v>
      </c>
      <c r="L101" s="59">
        <f t="shared" si="12"/>
        <v>1.5230525322181685</v>
      </c>
      <c r="M101" s="59">
        <f>IF(FluidmilkPccLb!M101="*","*",IF(FluidmilkPccLb!M101=0,0,IF('Fluidmilk-Butterfat'!M101=0,"NA",FluidmilkPccLb!M101*'Fluidmilk-Butterfat'!M101/100)))</f>
        <v>2.5947562339266868E-2</v>
      </c>
      <c r="N101" s="59">
        <f>IF(FluidmilkPccLb!N101="*","*",IF(FluidmilkPccLb!N101=0,0,IF('Fluidmilk-Butterfat'!N101=0,"NA",FluidmilkPccLb!N101*'Fluidmilk-Butterfat'!N101/100)))</f>
        <v>3.6544951226757806E-2</v>
      </c>
      <c r="O101" s="60" t="s">
        <v>7</v>
      </c>
      <c r="P101" s="59">
        <f t="shared" si="8"/>
        <v>1.5855450457841931</v>
      </c>
      <c r="Q101" s="60">
        <f>IF(FluidmilkPccLb!Q101="*","*",IF(FluidmilkPccLb!Q101=0,0,IF('Fluidmilk-Butterfat'!Q101=0,"NA",FluidmilkPccLb!Q101*'Fluidmilk-Butterfat'!Q101/100)))</f>
        <v>3.4937224654978116E-2</v>
      </c>
      <c r="R101" s="151">
        <f>IF(FluidmilkPccLb!R101="*","*",IF(FluidmilkPccLb!R101=0,0,IF('Fluidmilk-Butterfat'!R101=0,"NA",FluidmilkPccLb!R101*'Fluidmilk-Butterfat'!R101/100)))</f>
        <v>2.2529922925231655E-3</v>
      </c>
      <c r="S101" s="151">
        <f>IF(FluidmilkPccLb!S101="*","*",IF(FluidmilkPccLb!S101=0,0,IF('Fluidmilk-Butterfat'!S101=0,"NA",FluidmilkPccLb!S101*'Fluidmilk-Butterfat'!S101/100)))</f>
        <v>3.7190216947501277E-2</v>
      </c>
      <c r="T101" s="60">
        <f>IF(FluidmilkPccLb!T101="*","*",IF(FluidmilkPccLb!T101=0,0,IF('Fluidmilk-Butterfat'!T101=0,"NA",FluidmilkPccLb!T101*'Fluidmilk-Butterfat'!T101/100)))</f>
        <v>3.8468979264819869</v>
      </c>
      <c r="U101" s="60">
        <f>IF(FluidmilkPccLb!U101="*","*",IF(FluidmilkPccLb!U101=0,0,IF('Fluidmilk-Butterfat'!U101=0,"NA",FluidmilkPccLb!U101*'Fluidmilk-Butterfat'!U101/100)))</f>
        <v>3.8673563000953495</v>
      </c>
    </row>
    <row r="102" spans="1:29" s="27" customFormat="1" ht="12" customHeight="1" x14ac:dyDescent="0.2">
      <c r="A102" s="63">
        <v>2003</v>
      </c>
      <c r="B102" s="68">
        <v>290.32641799999999</v>
      </c>
      <c r="C102" s="64">
        <f>IF(FluidmilkPccLb!C102="*","*",IF(FluidmilkPccLb!C102=0,0,IF('Fluidmilk-Butterfat'!C102=0,"NA",FluidmilkPccLb!C102*'Fluidmilk-Butterfat'!C102/100)))</f>
        <v>2.123678596826831E-2</v>
      </c>
      <c r="D102" s="64">
        <f>IF(FluidmilkPccLb!D102="*","*",IF(FluidmilkPccLb!D102=0,0,IF('Fluidmilk-Butterfat'!D102=0,"NA",FluidmilkPccLb!D102*'Fluidmilk-Butterfat'!D102/100)))</f>
        <v>2.0695909250669708</v>
      </c>
      <c r="E102" s="64">
        <f t="shared" si="9"/>
        <v>2.0908277110352391</v>
      </c>
      <c r="F102" s="64">
        <f>IF(FluidmilkPccLb!F102="*","*",IF(FluidmilkPccLb!F102=0,0,IF('Fluidmilk-Butterfat'!F102=0,"NA",FluidmilkPccLb!F102*'Fluidmilk-Butterfat'!F102/100)))</f>
        <v>0.11585091095637048</v>
      </c>
      <c r="G102" s="64">
        <f t="shared" si="10"/>
        <v>2.2066786219916095</v>
      </c>
      <c r="H102" s="64">
        <f>IF(FluidmilkPccLb!H102="*","*",IF(FluidmilkPccLb!H102=0,0,IF('Fluidmilk-Butterfat'!H102=0,"NA",FluidmilkPccLb!H102*'Fluidmilk-Butterfat'!H102/100)))</f>
        <v>1.1821027943795321</v>
      </c>
      <c r="I102" s="64">
        <f>IF(FluidmilkPccLb!I102="*","*",IF(FluidmilkPccLb!I102=0,0,IF('Fluidmilk-Butterfat'!I102=0,"NA",FluidmilkPccLb!I102*'Fluidmilk-Butterfat'!I102/100)))</f>
        <v>0.21255954048246481</v>
      </c>
      <c r="J102" s="64">
        <f t="shared" si="11"/>
        <v>1.3946623348619969</v>
      </c>
      <c r="K102" s="64">
        <f>IF(FluidmilkPccLb!K102="*","*",IF(FluidmilkPccLb!K102=0,0,IF('Fluidmilk-Butterfat'!K102=0,"NA",FluidmilkPccLb!K102*'Fluidmilk-Butterfat'!K102/100)))</f>
        <v>0.11818314790767681</v>
      </c>
      <c r="L102" s="64">
        <f t="shared" si="12"/>
        <v>1.5128454827696736</v>
      </c>
      <c r="M102" s="64">
        <f>IF(FluidmilkPccLb!M102="*","*",IF(FluidmilkPccLb!M102=0,0,IF('Fluidmilk-Butterfat'!M102=0,"NA",FluidmilkPccLb!M102*'Fluidmilk-Butterfat'!M102/100)))</f>
        <v>2.5643687719799586E-2</v>
      </c>
      <c r="N102" s="64">
        <f>IF(FluidmilkPccLb!N102="*","*",IF(FluidmilkPccLb!N102=0,0,IF('Fluidmilk-Butterfat'!N102=0,"NA",FluidmilkPccLb!N102*'Fluidmilk-Butterfat'!N102/100)))</f>
        <v>3.5060984357269211E-2</v>
      </c>
      <c r="O102" s="60" t="s">
        <v>7</v>
      </c>
      <c r="P102" s="59">
        <f t="shared" si="8"/>
        <v>1.5735501548467423</v>
      </c>
      <c r="Q102" s="60">
        <f>IF(FluidmilkPccLb!Q102="*","*",IF(FluidmilkPccLb!Q102=0,0,IF('Fluidmilk-Butterfat'!Q102=0,"NA",FluidmilkPccLb!Q102*'Fluidmilk-Butterfat'!Q102/100)))</f>
        <v>3.5030983642694212E-2</v>
      </c>
      <c r="R102" s="151">
        <f>IF(FluidmilkPccLb!R102="*","*",IF(FluidmilkPccLb!R102=0,0,IF('Fluidmilk-Butterfat'!R102=0,"NA",FluidmilkPccLb!R102*'Fluidmilk-Butterfat'!R102/100)))</f>
        <v>5.3448804648566295E-3</v>
      </c>
      <c r="S102" s="151">
        <f>IF(FluidmilkPccLb!S102="*","*",IF(FluidmilkPccLb!S102=0,0,IF('Fluidmilk-Butterfat'!S102=0,"NA",FluidmilkPccLb!S102*'Fluidmilk-Butterfat'!S102/100)))</f>
        <v>4.0375864107550834E-2</v>
      </c>
      <c r="T102" s="60">
        <f>IF(FluidmilkPccLb!T102="*","*",IF(FluidmilkPccLb!T102=0,0,IF('Fluidmilk-Butterfat'!T102=0,"NA",FluidmilkPccLb!T102*'Fluidmilk-Butterfat'!T102/100)))</f>
        <v>3.7993678549776346</v>
      </c>
      <c r="U102" s="60">
        <f>IF(FluidmilkPccLb!U102="*","*",IF(FluidmilkPccLb!U102=0,0,IF('Fluidmilk-Butterfat'!U102=0,"NA",FluidmilkPccLb!U102*'Fluidmilk-Butterfat'!U102/100)))</f>
        <v>3.8206046409459034</v>
      </c>
      <c r="V102" s="26"/>
      <c r="W102" s="26"/>
      <c r="X102" s="26"/>
      <c r="Y102" s="26"/>
      <c r="Z102" s="26"/>
      <c r="AA102" s="26"/>
      <c r="AB102" s="26"/>
      <c r="AC102" s="26"/>
    </row>
    <row r="103" spans="1:29" s="27" customFormat="1" ht="12" customHeight="1" x14ac:dyDescent="0.2">
      <c r="A103" s="63">
        <v>2004</v>
      </c>
      <c r="B103" s="68">
        <v>293.04573900000003</v>
      </c>
      <c r="C103" s="64">
        <f>IF(FluidmilkPccLb!C103="*","*",IF(FluidmilkPccLb!C103=0,0,IF('Fluidmilk-Butterfat'!C103=0,"NA",FluidmilkPccLb!C103*'Fluidmilk-Butterfat'!C103/100)))</f>
        <v>1.9662118342556757E-2</v>
      </c>
      <c r="D103" s="64">
        <f>IF(FluidmilkPccLb!D103="*","*",IF(FluidmilkPccLb!D103=0,0,IF('Fluidmilk-Butterfat'!D103=0,"NA",FluidmilkPccLb!D103*'Fluidmilk-Butterfat'!D103/100)))</f>
        <v>1.9838378881871404</v>
      </c>
      <c r="E103" s="64">
        <f t="shared" si="9"/>
        <v>2.0035000065296971</v>
      </c>
      <c r="F103" s="64">
        <f>IF(FluidmilkPccLb!F103="*","*",IF(FluidmilkPccLb!F103=0,0,IF('Fluidmilk-Butterfat'!F103=0,"NA",FluidmilkPccLb!F103*'Fluidmilk-Butterfat'!F103/100)))</f>
        <v>9.6235523151558228E-2</v>
      </c>
      <c r="G103" s="64">
        <f t="shared" si="10"/>
        <v>2.0997355296812552</v>
      </c>
      <c r="H103" s="64">
        <f>IF(FluidmilkPccLb!H103="*","*",IF(FluidmilkPccLb!H103=0,0,IF('Fluidmilk-Butterfat'!H103=0,"NA",FluidmilkPccLb!H103*'Fluidmilk-Butterfat'!H103/100)))</f>
        <v>1.1780710792044651</v>
      </c>
      <c r="I103" s="64">
        <f>IF(FluidmilkPccLb!I103="*","*",IF(FluidmilkPccLb!I103=0,0,IF('Fluidmilk-Butterfat'!I103=0,"NA",FluidmilkPccLb!I103*'Fluidmilk-Butterfat'!I103/100)))</f>
        <v>0.20962372703190876</v>
      </c>
      <c r="J103" s="64">
        <f t="shared" si="11"/>
        <v>1.3876948062363739</v>
      </c>
      <c r="K103" s="64">
        <f>IF(FluidmilkPccLb!K103="*","*",IF(FluidmilkPccLb!K103=0,0,IF('Fluidmilk-Butterfat'!K103=0,"NA",FluidmilkPccLb!K103*'Fluidmilk-Butterfat'!K103/100)))</f>
        <v>0.13324739043552516</v>
      </c>
      <c r="L103" s="64">
        <f t="shared" si="12"/>
        <v>1.520942196671899</v>
      </c>
      <c r="M103" s="64">
        <f>IF(FluidmilkPccLb!M103="*","*",IF(FluidmilkPccLb!M103=0,0,IF('Fluidmilk-Butterfat'!M103=0,"NA",FluidmilkPccLb!M103*'Fluidmilk-Butterfat'!M103/100)))</f>
        <v>2.5142218498525919E-2</v>
      </c>
      <c r="N103" s="64">
        <f>IF(FluidmilkPccLb!N103="*","*",IF(FluidmilkPccLb!N103=0,0,IF('Fluidmilk-Butterfat'!N103=0,"NA",FluidmilkPccLb!N103*'Fluidmilk-Butterfat'!N103/100)))</f>
        <v>3.4583918655783627E-2</v>
      </c>
      <c r="O103" s="60" t="s">
        <v>7</v>
      </c>
      <c r="P103" s="59">
        <f t="shared" si="8"/>
        <v>1.5806683338262086</v>
      </c>
      <c r="Q103" s="60">
        <f>IF(FluidmilkPccLb!Q103="*","*",IF(FluidmilkPccLb!Q103=0,0,IF('Fluidmilk-Butterfat'!Q103=0,"NA",FluidmilkPccLb!Q103*'Fluidmilk-Butterfat'!Q103/100)))</f>
        <v>3.4106894145968104E-2</v>
      </c>
      <c r="R103" s="151">
        <f>IF(FluidmilkPccLb!R103="*","*",IF(FluidmilkPccLb!R103=0,0,IF('Fluidmilk-Butterfat'!R103=0,"NA",FluidmilkPccLb!R103*'Fluidmilk-Butterfat'!R103/100)))</f>
        <v>8.8936969665339496E-3</v>
      </c>
      <c r="S103" s="151">
        <f>IF(FluidmilkPccLb!S103="*","*",IF(FluidmilkPccLb!S103=0,0,IF('Fluidmilk-Butterfat'!S103=0,"NA",FluidmilkPccLb!S103*'Fluidmilk-Butterfat'!S103/100)))</f>
        <v>4.3000591112502068E-2</v>
      </c>
      <c r="T103" s="60">
        <f>IF(FluidmilkPccLb!T103="*","*",IF(FluidmilkPccLb!T103=0,0,IF('Fluidmilk-Butterfat'!T103=0,"NA",FluidmilkPccLb!T103*'Fluidmilk-Butterfat'!T103/100)))</f>
        <v>3.7037423362774087</v>
      </c>
      <c r="U103" s="60">
        <f>IF(FluidmilkPccLb!U103="*","*",IF(FluidmilkPccLb!U103=0,0,IF('Fluidmilk-Butterfat'!U103=0,"NA",FluidmilkPccLb!U103*'Fluidmilk-Butterfat'!U103/100)))</f>
        <v>3.7234044546199665</v>
      </c>
      <c r="V103" s="26"/>
      <c r="W103" s="26"/>
      <c r="X103" s="26"/>
      <c r="Y103" s="26"/>
      <c r="Z103" s="26"/>
      <c r="AA103" s="26"/>
      <c r="AB103" s="26"/>
      <c r="AC103" s="26"/>
    </row>
    <row r="104" spans="1:29" s="27" customFormat="1" ht="12" customHeight="1" x14ac:dyDescent="0.2">
      <c r="A104" s="63">
        <v>2005</v>
      </c>
      <c r="B104" s="68">
        <v>295.753151</v>
      </c>
      <c r="C104" s="64">
        <f>IF(FluidmilkPccLb!C104="*","*",IF(FluidmilkPccLb!C104=0,0,IF('Fluidmilk-Butterfat'!C104=0,"NA",FluidmilkPccLb!C104*'Fluidmilk-Butterfat'!C104/100)))</f>
        <v>1.8067770307542724E-2</v>
      </c>
      <c r="D104" s="64">
        <f>IF(FluidmilkPccLb!D104="*","*",IF(FluidmilkPccLb!D104=0,0,IF('Fluidmilk-Butterfat'!D104=0,"NA",FluidmilkPccLb!D104*'Fluidmilk-Butterfat'!D104/100)))</f>
        <v>1.8935796224196444</v>
      </c>
      <c r="E104" s="64">
        <f t="shared" ref="E104:E109" si="13">IF(C104="NA","NA",IF(D104="NA","NA",C104+D104))</f>
        <v>1.9116473927271871</v>
      </c>
      <c r="F104" s="64">
        <f>IF(FluidmilkPccLb!F104="*","*",IF(FluidmilkPccLb!F104=0,0,IF('Fluidmilk-Butterfat'!F104=0,"NA",FluidmilkPccLb!F104*'Fluidmilk-Butterfat'!F104/100)))</f>
        <v>8.6169496128208636E-2</v>
      </c>
      <c r="G104" s="64">
        <f t="shared" ref="G104:G109" si="14">IF(E104="NA","NA",IF(F104="NA","NA",E104+F104))</f>
        <v>1.9978168888553958</v>
      </c>
      <c r="H104" s="64">
        <f>IF(FluidmilkPccLb!H104="*","*",IF(FluidmilkPccLb!H104=0,0,IF('Fluidmilk-Butterfat'!H104=0,"NA",FluidmilkPccLb!H104*'Fluidmilk-Butterfat'!H104/100)))</f>
        <v>1.1819055141698223</v>
      </c>
      <c r="I104" s="64">
        <f>IF(FluidmilkPccLb!I104="*","*",IF(FluidmilkPccLb!I104=0,0,IF('Fluidmilk-Butterfat'!I104=0,"NA",FluidmilkPccLb!I104*'Fluidmilk-Butterfat'!I104/100)))</f>
        <v>0.2137785507482218</v>
      </c>
      <c r="J104" s="64">
        <f t="shared" ref="J104:J109" si="15">IF(H104="NA","NA",IF(I104="NA","NA",H104+I104))</f>
        <v>1.395684064918044</v>
      </c>
      <c r="K104" s="64">
        <f>IF(FluidmilkPccLb!K104="*","*",IF(FluidmilkPccLb!K104=0,0,IF('Fluidmilk-Butterfat'!K104=0,"NA",FluidmilkPccLb!K104*'Fluidmilk-Butterfat'!K104/100)))</f>
        <v>0.13471629926945397</v>
      </c>
      <c r="L104" s="64">
        <f t="shared" ref="L104:L109" si="16">IF(J104="NA","NA",IF(K104="NA","NA",J104+K104))</f>
        <v>1.5304003641874979</v>
      </c>
      <c r="M104" s="64">
        <f>IF(FluidmilkPccLb!M104="*","*",IF(FluidmilkPccLb!M104=0,0,IF('Fluidmilk-Butterfat'!M104=0,"NA",FluidmilkPccLb!M104*'Fluidmilk-Butterfat'!M104/100)))</f>
        <v>2.4347466715578626E-2</v>
      </c>
      <c r="N104" s="64">
        <f>IF(FluidmilkPccLb!N104="*","*",IF(FluidmilkPccLb!N104=0,0,IF('Fluidmilk-Butterfat'!N104=0,"NA",FluidmilkPccLb!N104*'Fluidmilk-Butterfat'!N104/100)))</f>
        <v>3.5285338346234561E-2</v>
      </c>
      <c r="O104" s="60" t="s">
        <v>7</v>
      </c>
      <c r="P104" s="59">
        <f t="shared" si="8"/>
        <v>1.590033169249311</v>
      </c>
      <c r="Q104" s="60">
        <f>IF(FluidmilkPccLb!Q104="*","*",IF(FluidmilkPccLb!Q104=0,0,IF('Fluidmilk-Butterfat'!Q104=0,"NA",FluidmilkPccLb!Q104*'Fluidmilk-Butterfat'!Q104/100)))</f>
        <v>3.4043525710398932E-2</v>
      </c>
      <c r="R104" s="151">
        <f>IF(FluidmilkPccLb!R104="*","*",IF(FluidmilkPccLb!R104=0,0,IF('Fluidmilk-Butterfat'!R104=0,"NA",FluidmilkPccLb!R104*'Fluidmilk-Butterfat'!R104/100)))</f>
        <v>1.054284625356367E-2</v>
      </c>
      <c r="S104" s="151">
        <f>IF(FluidmilkPccLb!S104="*","*",IF(FluidmilkPccLb!S104=0,0,IF('Fluidmilk-Butterfat'!S104=0,"NA",FluidmilkPccLb!S104*'Fluidmilk-Butterfat'!S104/100)))</f>
        <v>4.4586371963962618E-2</v>
      </c>
      <c r="T104" s="60">
        <f>IF(FluidmilkPccLb!T104="*","*",IF(FluidmilkPccLb!T104=0,0,IF('Fluidmilk-Butterfat'!T104=0,"NA",FluidmilkPccLb!T104*'Fluidmilk-Butterfat'!T104/100)))</f>
        <v>3.6143686597611264</v>
      </c>
      <c r="U104" s="60">
        <f>IF(FluidmilkPccLb!U104="*","*",IF(FluidmilkPccLb!U104=0,0,IF('Fluidmilk-Butterfat'!U104=0,"NA",FluidmilkPccLb!U104*'Fluidmilk-Butterfat'!U104/100)))</f>
        <v>3.6324364300686693</v>
      </c>
      <c r="V104" s="26"/>
      <c r="W104" s="26"/>
      <c r="X104" s="26"/>
      <c r="Y104" s="26"/>
      <c r="Z104" s="26"/>
      <c r="AA104" s="26"/>
      <c r="AB104" s="26"/>
      <c r="AC104" s="26"/>
    </row>
    <row r="105" spans="1:29" s="27" customFormat="1" ht="12" customHeight="1" x14ac:dyDescent="0.2">
      <c r="A105" s="61">
        <v>2006</v>
      </c>
      <c r="B105" s="67">
        <v>298.59321199999999</v>
      </c>
      <c r="C105" s="62">
        <f>IF(FluidmilkPccLb!C105="*","*",IF(FluidmilkPccLb!C105=0,0,IF('Fluidmilk-Butterfat'!C105=0,"NA",FluidmilkPccLb!C105*'Fluidmilk-Butterfat'!C105/100)))</f>
        <v>1.7053971072858817E-2</v>
      </c>
      <c r="D105" s="62">
        <f>IF(FluidmilkPccLb!D105="*","*",IF(FluidmilkPccLb!D105=0,0,IF('Fluidmilk-Butterfat'!D105=0,"NA",FluidmilkPccLb!D105*'Fluidmilk-Butterfat'!D105/100)))</f>
        <v>1.8326354652697199</v>
      </c>
      <c r="E105" s="62">
        <f t="shared" si="13"/>
        <v>1.8496894363425787</v>
      </c>
      <c r="F105" s="62">
        <f>IF(FluidmilkPccLb!F105="*","*",IF(FluidmilkPccLb!F105=0,0,IF('Fluidmilk-Butterfat'!F105=0,"NA",FluidmilkPccLb!F105*'Fluidmilk-Butterfat'!F105/100)))</f>
        <v>8.3156880337922734E-2</v>
      </c>
      <c r="G105" s="62">
        <f t="shared" si="14"/>
        <v>1.9328463166805014</v>
      </c>
      <c r="H105" s="62">
        <f>IF(FluidmilkPccLb!H105="*","*",IF(FluidmilkPccLb!H105=0,0,IF('Fluidmilk-Butterfat'!H105=0,"NA",FluidmilkPccLb!H105*'Fluidmilk-Butterfat'!H105/100)))</f>
        <v>1.1830306443804894</v>
      </c>
      <c r="I105" s="62">
        <f>IF(FluidmilkPccLb!I105="*","*",IF(FluidmilkPccLb!I105=0,0,IF('Fluidmilk-Butterfat'!I105=0,"NA",FluidmilkPccLb!I105*'Fluidmilk-Butterfat'!I105/100)))</f>
        <v>0.21511915682798574</v>
      </c>
      <c r="J105" s="62">
        <f t="shared" si="15"/>
        <v>1.3981498012084752</v>
      </c>
      <c r="K105" s="62">
        <f>IF(FluidmilkPccLb!K105="*","*",IF(FluidmilkPccLb!K105=0,0,IF('Fluidmilk-Butterfat'!K105=0,"NA",FluidmilkPccLb!K105*'Fluidmilk-Butterfat'!K105/100)))</f>
        <v>0.13165034709496343</v>
      </c>
      <c r="L105" s="62">
        <f t="shared" si="16"/>
        <v>1.5298001483034387</v>
      </c>
      <c r="M105" s="62">
        <f>IF(FluidmilkPccLb!M105="*","*",IF(FluidmilkPccLb!M105=0,0,IF('Fluidmilk-Butterfat'!M105=0,"NA",FluidmilkPccLb!M105*'Fluidmilk-Butterfat'!M105/100)))</f>
        <v>2.3988053686900296E-2</v>
      </c>
      <c r="N105" s="62">
        <f>IF(FluidmilkPccLb!N105="*","*",IF(FluidmilkPccLb!N105=0,0,IF('Fluidmilk-Butterfat'!N105=0,"NA",FluidmilkPccLb!N105*'Fluidmilk-Butterfat'!N105/100)))</f>
        <v>3.5323274529094124E-2</v>
      </c>
      <c r="O105" s="54" t="s">
        <v>7</v>
      </c>
      <c r="P105" s="55">
        <f t="shared" si="8"/>
        <v>1.5891114765194332</v>
      </c>
      <c r="Q105" s="54">
        <f>IF(FluidmilkPccLb!Q105="*","*",IF(FluidmilkPccLb!Q105=0,0,IF('Fluidmilk-Butterfat'!Q105=0,"NA",FluidmilkPccLb!Q105*'Fluidmilk-Butterfat'!Q105/100)))</f>
        <v>3.4365148260637621E-2</v>
      </c>
      <c r="R105" s="150">
        <f>IF(FluidmilkPccLb!R105="*","*",IF(FluidmilkPccLb!R105=0,0,IF('Fluidmilk-Butterfat'!R105=0,"NA",FluidmilkPccLb!R105*'Fluidmilk-Butterfat'!R105/100)))</f>
        <v>3.2174609515235736E-2</v>
      </c>
      <c r="S105" s="150">
        <f>IF(FluidmilkPccLb!S105="*","*",IF(FluidmilkPccLb!S105=0,0,IF('Fluidmilk-Butterfat'!S105=0,"NA",FluidmilkPccLb!S105*'Fluidmilk-Butterfat'!S105/100)))</f>
        <v>6.6539757775873357E-2</v>
      </c>
      <c r="T105" s="54">
        <f>IF(FluidmilkPccLb!T105="*","*",IF(FluidmilkPccLb!T105=0,0,IF('Fluidmilk-Butterfat'!T105=0,"NA",FluidmilkPccLb!T105*'Fluidmilk-Butterfat'!T105/100)))</f>
        <v>3.5714435799029487</v>
      </c>
      <c r="U105" s="54">
        <f>IF(FluidmilkPccLb!U105="*","*",IF(FluidmilkPccLb!U105=0,0,IF('Fluidmilk-Butterfat'!U105=0,"NA",FluidmilkPccLb!U105*'Fluidmilk-Butterfat'!U105/100)))</f>
        <v>3.5884975509758075</v>
      </c>
      <c r="V105" s="26"/>
      <c r="W105" s="26"/>
      <c r="X105" s="26"/>
      <c r="Y105" s="26"/>
      <c r="Z105" s="26"/>
      <c r="AA105" s="26"/>
      <c r="AB105" s="26"/>
      <c r="AC105" s="26"/>
    </row>
    <row r="106" spans="1:29" s="27" customFormat="1" ht="12" customHeight="1" x14ac:dyDescent="0.2">
      <c r="A106" s="61">
        <v>2007</v>
      </c>
      <c r="B106" s="67">
        <v>301.57989500000002</v>
      </c>
      <c r="C106" s="62">
        <f>IF(FluidmilkPccLb!C106="*","*",IF(FluidmilkPccLb!C106=0,0,IF('Fluidmilk-Butterfat'!C106=0,"NA",FluidmilkPccLb!C106*'Fluidmilk-Butterfat'!C106/100)))</f>
        <v>1.6717294765289312E-2</v>
      </c>
      <c r="D106" s="62">
        <f>IF(FluidmilkPccLb!D106="*","*",IF(FluidmilkPccLb!D106=0,0,IF('Fluidmilk-Butterfat'!D106=0,"NA",FluidmilkPccLb!D106*'Fluidmilk-Butterfat'!D106/100)))</f>
        <v>1.7541799329826013</v>
      </c>
      <c r="E106" s="62">
        <f t="shared" si="13"/>
        <v>1.7708972277478907</v>
      </c>
      <c r="F106" s="62">
        <f>IF(FluidmilkPccLb!F106="*","*",IF(FluidmilkPccLb!F106=0,0,IF('Fluidmilk-Butterfat'!F106=0,"NA",FluidmilkPccLb!F106*'Fluidmilk-Butterfat'!F106/100)))</f>
        <v>7.8582559357943935E-2</v>
      </c>
      <c r="G106" s="62">
        <f t="shared" si="14"/>
        <v>1.8494797871058346</v>
      </c>
      <c r="H106" s="62">
        <f>IF(FluidmilkPccLb!H106="*","*",IF(FluidmilkPccLb!H106=0,0,IF('Fluidmilk-Butterfat'!H106=0,"NA",FluidmilkPccLb!H106*'Fluidmilk-Butterfat'!H106/100)))</f>
        <v>1.186554959175909</v>
      </c>
      <c r="I106" s="62">
        <f>IF(FluidmilkPccLb!I106="*","*",IF(FluidmilkPccLb!I106=0,0,IF('Fluidmilk-Butterfat'!I106=0,"NA",FluidmilkPccLb!I106*'Fluidmilk-Butterfat'!I106/100)))</f>
        <v>0.21919538104488026</v>
      </c>
      <c r="J106" s="62">
        <f t="shared" si="15"/>
        <v>1.4057503402207894</v>
      </c>
      <c r="K106" s="62">
        <f>IF(FluidmilkPccLb!K106="*","*",IF(FluidmilkPccLb!K106=0,0,IF('Fluidmilk-Butterfat'!K106=0,"NA",FluidmilkPccLb!K106*'Fluidmilk-Butterfat'!K106/100)))</f>
        <v>0.12567197160142257</v>
      </c>
      <c r="L106" s="62">
        <f t="shared" si="16"/>
        <v>1.5314223118222119</v>
      </c>
      <c r="M106" s="62">
        <f>IF(FluidmilkPccLb!M106="*","*",IF(FluidmilkPccLb!M106=0,0,IF('Fluidmilk-Butterfat'!M106=0,"NA",FluidmilkPccLb!M106*'Fluidmilk-Butterfat'!M106/100)))</f>
        <v>2.405929612781383E-2</v>
      </c>
      <c r="N106" s="62">
        <f>IF(FluidmilkPccLb!N106="*","*",IF(FluidmilkPccLb!N106=0,0,IF('Fluidmilk-Butterfat'!N106=0,"NA",FluidmilkPccLb!N106*'Fluidmilk-Butterfat'!N106/100)))</f>
        <v>3.5446759473140597E-2</v>
      </c>
      <c r="O106" s="54" t="s">
        <v>7</v>
      </c>
      <c r="P106" s="55">
        <f t="shared" si="8"/>
        <v>1.5909283674231665</v>
      </c>
      <c r="Q106" s="54">
        <f>IF(FluidmilkPccLb!Q106="*","*",IF(FluidmilkPccLb!Q106=0,0,IF('Fluidmilk-Butterfat'!Q106=0,"NA",FluidmilkPccLb!Q106*'Fluidmilk-Butterfat'!Q106/100)))</f>
        <v>3.1719654256130034E-2</v>
      </c>
      <c r="R106" s="150">
        <f>IF(FluidmilkPccLb!R106="*","*",IF(FluidmilkPccLb!R106=0,0,IF('Fluidmilk-Butterfat'!R106=0,"NA",FluidmilkPccLb!R106*'Fluidmilk-Butterfat'!R106/100)))</f>
        <v>3.7575780706469171E-2</v>
      </c>
      <c r="S106" s="150">
        <f>IF(FluidmilkPccLb!S106="*","*",IF(FluidmilkPccLb!S106=0,0,IF('Fluidmilk-Butterfat'!S106=0,"NA",FluidmilkPccLb!S106*'Fluidmilk-Butterfat'!S106/100)))</f>
        <v>6.9295434962599198E-2</v>
      </c>
      <c r="T106" s="54">
        <f>IF(FluidmilkPccLb!T106="*","*",IF(FluidmilkPccLb!T106=0,0,IF('Fluidmilk-Butterfat'!T106=0,"NA",FluidmilkPccLb!T106*'Fluidmilk-Butterfat'!T106/100)))</f>
        <v>3.4929862947263102</v>
      </c>
      <c r="U106" s="54">
        <f>IF(FluidmilkPccLb!U106="*","*",IF(FluidmilkPccLb!U106=0,0,IF('Fluidmilk-Butterfat'!U106=0,"NA",FluidmilkPccLb!U106*'Fluidmilk-Butterfat'!U106/100)))</f>
        <v>3.5097035894916</v>
      </c>
      <c r="V106" s="26"/>
      <c r="W106" s="26"/>
      <c r="X106" s="26"/>
      <c r="Y106" s="26"/>
      <c r="Z106" s="26"/>
      <c r="AA106" s="26"/>
      <c r="AB106" s="26"/>
      <c r="AC106" s="26"/>
    </row>
    <row r="107" spans="1:29" s="27" customFormat="1" ht="12" customHeight="1" x14ac:dyDescent="0.2">
      <c r="A107" s="61">
        <v>2008</v>
      </c>
      <c r="B107" s="67">
        <v>304.37484599999999</v>
      </c>
      <c r="C107" s="62">
        <f>IF(FluidmilkPccLb!C107="*","*",IF(FluidmilkPccLb!C107=0,0,IF('Fluidmilk-Butterfat'!C107=0,"NA",FluidmilkPccLb!C107*'Fluidmilk-Butterfat'!C107/100)))</f>
        <v>1.499204043950465E-2</v>
      </c>
      <c r="D107" s="62">
        <f>IF(FluidmilkPccLb!D107="*","*",IF(FluidmilkPccLb!D107=0,0,IF('Fluidmilk-Butterfat'!D107=0,"NA",FluidmilkPccLb!D107*'Fluidmilk-Butterfat'!D107/100)))</f>
        <v>1.6719719342379553</v>
      </c>
      <c r="E107" s="62">
        <f t="shared" si="13"/>
        <v>1.6869639746774601</v>
      </c>
      <c r="F107" s="62">
        <f>IF(FluidmilkPccLb!F107="*","*",IF(FluidmilkPccLb!F107=0,0,IF('Fluidmilk-Butterfat'!F107=0,"NA",FluidmilkPccLb!F107*'Fluidmilk-Butterfat'!F107/100)))</f>
        <v>6.9053800851861469E-2</v>
      </c>
      <c r="G107" s="62">
        <f t="shared" si="14"/>
        <v>1.7560177755293216</v>
      </c>
      <c r="H107" s="62">
        <f>IF(FluidmilkPccLb!H107="*","*",IF(FluidmilkPccLb!H107=0,0,IF('Fluidmilk-Butterfat'!H107=0,"NA",FluidmilkPccLb!H107*'Fluidmilk-Butterfat'!H107/100)))</f>
        <v>1.1947071342419671</v>
      </c>
      <c r="I107" s="62">
        <f>IF(FluidmilkPccLb!I107="*","*",IF(FluidmilkPccLb!I107=0,0,IF('Fluidmilk-Butterfat'!I107=0,"NA",FluidmilkPccLb!I107*'Fluidmilk-Butterfat'!I107/100)))</f>
        <v>0.22177713068970228</v>
      </c>
      <c r="J107" s="62">
        <f t="shared" si="15"/>
        <v>1.4164842649316693</v>
      </c>
      <c r="K107" s="62">
        <f>IF(FluidmilkPccLb!K107="*","*",IF(FluidmilkPccLb!K107=0,0,IF('Fluidmilk-Butterfat'!K107=0,"NA",FluidmilkPccLb!K107*'Fluidmilk-Butterfat'!K107/100)))</f>
        <v>0.12196480914194861</v>
      </c>
      <c r="L107" s="62">
        <f t="shared" si="16"/>
        <v>1.5384490740736179</v>
      </c>
      <c r="M107" s="62">
        <f>IF(FluidmilkPccLb!M107="*","*",IF(FluidmilkPccLb!M107=0,0,IF('Fluidmilk-Butterfat'!M107=0,"NA",FluidmilkPccLb!M107*'Fluidmilk-Butterfat'!M107/100)))</f>
        <v>2.2879157366374487E-2</v>
      </c>
      <c r="N107" s="62">
        <f>IF(FluidmilkPccLb!N107="*","*",IF(FluidmilkPccLb!N107=0,0,IF('Fluidmilk-Butterfat'!N107=0,"NA",FluidmilkPccLb!N107*'Fluidmilk-Butterfat'!N107/100)))</f>
        <v>3.5347631847343915E-2</v>
      </c>
      <c r="O107" s="54" t="s">
        <v>7</v>
      </c>
      <c r="P107" s="55">
        <f t="shared" si="8"/>
        <v>1.5966758632873363</v>
      </c>
      <c r="Q107" s="54">
        <f>IF(FluidmilkPccLb!Q107="*","*",IF(FluidmilkPccLb!Q107=0,0,IF('Fluidmilk-Butterfat'!Q107=0,"NA",FluidmilkPccLb!Q107*'Fluidmilk-Butterfat'!Q107/100)))</f>
        <v>3.0827383153731437E-2</v>
      </c>
      <c r="R107" s="150">
        <f>IF(FluidmilkPccLb!R107="*","*",IF(FluidmilkPccLb!R107=0,0,IF('Fluidmilk-Butterfat'!R107=0,"NA",FluidmilkPccLb!R107*'Fluidmilk-Butterfat'!R107/100)))</f>
        <v>4.5250322689280316E-2</v>
      </c>
      <c r="S107" s="150">
        <f>IF(FluidmilkPccLb!S107="*","*",IF(FluidmilkPccLb!S107=0,0,IF('Fluidmilk-Butterfat'!S107=0,"NA",FluidmilkPccLb!S107*'Fluidmilk-Butterfat'!S107/100)))</f>
        <v>7.6077705843011753E-2</v>
      </c>
      <c r="T107" s="54">
        <f>IF(FluidmilkPccLb!T107="*","*",IF(FluidmilkPccLb!T107=0,0,IF('Fluidmilk-Butterfat'!T107=0,"NA",FluidmilkPccLb!T107*'Fluidmilk-Butterfat'!T107/100)))</f>
        <v>3.413779304220165</v>
      </c>
      <c r="U107" s="54">
        <f>IF(FluidmilkPccLb!U107="*","*",IF(FluidmilkPccLb!U107=0,0,IF('Fluidmilk-Butterfat'!U107=0,"NA",FluidmilkPccLb!U107*'Fluidmilk-Butterfat'!U107/100)))</f>
        <v>3.4287713446596699</v>
      </c>
      <c r="V107" s="26"/>
      <c r="W107" s="26"/>
      <c r="X107" s="26"/>
      <c r="Y107" s="26"/>
      <c r="Z107" s="26"/>
      <c r="AA107" s="26"/>
      <c r="AB107" s="26"/>
      <c r="AC107" s="26"/>
    </row>
    <row r="108" spans="1:29" s="27" customFormat="1" ht="12" customHeight="1" x14ac:dyDescent="0.2">
      <c r="A108" s="61">
        <v>2009</v>
      </c>
      <c r="B108" s="67">
        <v>307.00655</v>
      </c>
      <c r="C108" s="62">
        <f>IF(FluidmilkPccLb!C108="*","*",IF(FluidmilkPccLb!C108=0,0,IF('Fluidmilk-Butterfat'!C108=0,"NA",FluidmilkPccLb!C108*'Fluidmilk-Butterfat'!C108/100)))</f>
        <v>1.3388639428051291E-2</v>
      </c>
      <c r="D108" s="62">
        <f>IF(FluidmilkPccLb!D108="*","*",IF(FluidmilkPccLb!D108=0,0,IF('Fluidmilk-Butterfat'!D108=0,"NA",FluidmilkPccLb!D108*'Fluidmilk-Butterfat'!D108/100)))</f>
        <v>1.6301995185444742</v>
      </c>
      <c r="E108" s="62">
        <f t="shared" si="13"/>
        <v>1.6435881579725256</v>
      </c>
      <c r="F108" s="62">
        <f>IF(FluidmilkPccLb!F108="*","*",IF(FluidmilkPccLb!F108=0,0,IF('Fluidmilk-Butterfat'!F108=0,"NA",FluidmilkPccLb!F108*'Fluidmilk-Butterfat'!F108/100)))</f>
        <v>6.6442556355882323E-2</v>
      </c>
      <c r="G108" s="62">
        <f t="shared" si="14"/>
        <v>1.7100307143284079</v>
      </c>
      <c r="H108" s="62">
        <f>IF(FluidmilkPccLb!H108="*","*",IF(FluidmilkPccLb!H108=0,0,IF('Fluidmilk-Butterfat'!H108=0,"NA",FluidmilkPccLb!H108*'Fluidmilk-Butterfat'!H108/100)))</f>
        <v>1.1984876218438985</v>
      </c>
      <c r="I108" s="62">
        <f>IF(FluidmilkPccLb!I108="*","*",IF(FluidmilkPccLb!I108=0,0,IF('Fluidmilk-Butterfat'!I108=0,"NA",FluidmilkPccLb!I108*'Fluidmilk-Butterfat'!I108/100)))</f>
        <v>0.2216864754188469</v>
      </c>
      <c r="J108" s="62">
        <f t="shared" si="15"/>
        <v>1.4201740972627452</v>
      </c>
      <c r="K108" s="62">
        <f>IF(FluidmilkPccLb!K108="*","*",IF(FluidmilkPccLb!K108=0,0,IF('Fluidmilk-Butterfat'!K108=0,"NA",FluidmilkPccLb!K108*'Fluidmilk-Butterfat'!K108/100)))</f>
        <v>0.12228374280613882</v>
      </c>
      <c r="L108" s="62">
        <f t="shared" si="16"/>
        <v>1.542457840068884</v>
      </c>
      <c r="M108" s="62">
        <f>IF(FluidmilkPccLb!M108="*","*",IF(FluidmilkPccLb!M108=0,0,IF('Fluidmilk-Butterfat'!M108=0,"NA",FluidmilkPccLb!M108*'Fluidmilk-Butterfat'!M108/100)))</f>
        <v>2.1266516952162751E-2</v>
      </c>
      <c r="N108" s="62">
        <f>IF(FluidmilkPccLb!N108="*","*",IF(FluidmilkPccLb!N108=0,0,IF('Fluidmilk-Butterfat'!N108=0,"NA",FluidmilkPccLb!N108*'Fluidmilk-Butterfat'!N108/100)))</f>
        <v>3.2115927168329145E-2</v>
      </c>
      <c r="O108" s="54" t="s">
        <v>7</v>
      </c>
      <c r="P108" s="55">
        <f t="shared" si="8"/>
        <v>1.5958402841893757</v>
      </c>
      <c r="Q108" s="54">
        <f>IF(FluidmilkPccLb!Q108="*","*",IF(FluidmilkPccLb!Q108=0,0,IF('Fluidmilk-Butterfat'!Q108=0,"NA",FluidmilkPccLb!Q108*'Fluidmilk-Butterfat'!Q108/100)))</f>
        <v>3.0274435512857953E-2</v>
      </c>
      <c r="R108" s="150">
        <f>IF(FluidmilkPccLb!R108="*","*",IF(FluidmilkPccLb!R108=0,0,IF('Fluidmilk-Butterfat'!R108=0,"NA",FluidmilkPccLb!R108*'Fluidmilk-Butterfat'!R108/100)))</f>
        <v>4.2540623318948735E-2</v>
      </c>
      <c r="S108" s="150">
        <f>IF(FluidmilkPccLb!S108="*","*",IF(FluidmilkPccLb!S108=0,0,IF('Fluidmilk-Butterfat'!S108=0,"NA",FluidmilkPccLb!S108*'Fluidmilk-Butterfat'!S108/100)))</f>
        <v>7.2815058831806667E-2</v>
      </c>
      <c r="T108" s="54">
        <f>IF(FluidmilkPccLb!T108="*","*",IF(FluidmilkPccLb!T108=0,0,IF('Fluidmilk-Butterfat'!T108=0,"NA",FluidmilkPccLb!T108*'Fluidmilk-Butterfat'!T108/100)))</f>
        <v>3.3652974179215396</v>
      </c>
      <c r="U108" s="54">
        <f>IF(FluidmilkPccLb!U108="*","*",IF(FluidmilkPccLb!U108=0,0,IF('Fluidmilk-Butterfat'!U108=0,"NA",FluidmilkPccLb!U108*'Fluidmilk-Butterfat'!U108/100)))</f>
        <v>3.3786860573495909</v>
      </c>
      <c r="V108" s="26"/>
      <c r="W108" s="26"/>
      <c r="X108" s="26"/>
      <c r="Y108" s="26"/>
      <c r="Z108" s="26"/>
      <c r="AA108" s="26"/>
      <c r="AB108" s="26"/>
      <c r="AC108" s="26"/>
    </row>
    <row r="109" spans="1:29" s="27" customFormat="1" ht="12" customHeight="1" x14ac:dyDescent="0.2">
      <c r="A109" s="61">
        <v>2010</v>
      </c>
      <c r="B109" s="67">
        <v>309.32166599999999</v>
      </c>
      <c r="C109" s="62">
        <f>IF(FluidmilkPccLb!C109="*","*",IF(FluidmilkPccLb!C109=0,0,IF('Fluidmilk-Butterfat'!C109=0,"NA",FluidmilkPccLb!C109*'Fluidmilk-Butterfat'!C109/100)))</f>
        <v>1.2660606838966139E-2</v>
      </c>
      <c r="D109" s="62">
        <f>IF(FluidmilkPccLb!D109="*","*",IF(FluidmilkPccLb!D109=0,0,IF('Fluidmilk-Butterfat'!D109=0,"NA",FluidmilkPccLb!D109*'Fluidmilk-Butterfat'!D109/100)))</f>
        <v>1.5421828873765346</v>
      </c>
      <c r="E109" s="62">
        <f t="shared" si="13"/>
        <v>1.5548434942155007</v>
      </c>
      <c r="F109" s="62">
        <f>IF(FluidmilkPccLb!F109="*","*",IF(FluidmilkPccLb!F109=0,0,IF('Fluidmilk-Butterfat'!F109=0,"NA",FluidmilkPccLb!F109*'Fluidmilk-Butterfat'!F109/100)))</f>
        <v>6.2926144979446721E-2</v>
      </c>
      <c r="G109" s="62">
        <f t="shared" si="14"/>
        <v>1.6177696391949474</v>
      </c>
      <c r="H109" s="62">
        <f>IF(FluidmilkPccLb!H109="*","*",IF(FluidmilkPccLb!H109=0,0,IF('Fluidmilk-Butterfat'!H109=0,"NA",FluidmilkPccLb!H109*'Fluidmilk-Butterfat'!H109/100)))</f>
        <v>1.2051328470473193</v>
      </c>
      <c r="I109" s="62">
        <f>IF(FluidmilkPccLb!I109="*","*",IF(FluidmilkPccLb!I109=0,0,IF('Fluidmilk-Butterfat'!I109=0,"NA",FluidmilkPccLb!I109*'Fluidmilk-Butterfat'!I109/100)))</f>
        <v>0.23218392985119898</v>
      </c>
      <c r="J109" s="62">
        <f t="shared" si="15"/>
        <v>1.4373167768985182</v>
      </c>
      <c r="K109" s="62">
        <f>IF(FluidmilkPccLb!K109="*","*",IF(FluidmilkPccLb!K109=0,0,IF('Fluidmilk-Butterfat'!K109=0,"NA",FluidmilkPccLb!K109*'Fluidmilk-Butterfat'!K109/100)))</f>
        <v>0.1196858935836716</v>
      </c>
      <c r="L109" s="62">
        <f t="shared" si="16"/>
        <v>1.5570026704821898</v>
      </c>
      <c r="M109" s="62">
        <f>IF(FluidmilkPccLb!M109="*","*",IF(FluidmilkPccLb!M109=0,0,IF('Fluidmilk-Butterfat'!M109=0,"NA",FluidmilkPccLb!M109*'Fluidmilk-Butterfat'!M109/100)))</f>
        <v>2.129611573991717E-2</v>
      </c>
      <c r="N109" s="62">
        <f>IF(FluidmilkPccLb!N109="*","*",IF(FluidmilkPccLb!N109=0,0,IF('Fluidmilk-Butterfat'!N109=0,"NA",FluidmilkPccLb!N109*'Fluidmilk-Butterfat'!N109/100)))</f>
        <v>3.253002006008851E-2</v>
      </c>
      <c r="O109" s="54" t="s">
        <v>7</v>
      </c>
      <c r="P109" s="55">
        <f t="shared" si="8"/>
        <v>1.6108288062821954</v>
      </c>
      <c r="Q109" s="54">
        <f>IF(FluidmilkPccLb!Q109="*","*",IF(FluidmilkPccLb!Q109=0,0,IF('Fluidmilk-Butterfat'!Q109=0,"NA",FluidmilkPccLb!Q109*'Fluidmilk-Butterfat'!Q109/100)))</f>
        <v>3.0770815775963141E-2</v>
      </c>
      <c r="R109" s="150">
        <f>IF(FluidmilkPccLb!R109="*","*",IF(FluidmilkPccLb!R109=0,0,IF('Fluidmilk-Butterfat'!R109=0,"NA",FluidmilkPccLb!R109*'Fluidmilk-Butterfat'!R109/100)))</f>
        <v>1.384995126723519E-2</v>
      </c>
      <c r="S109" s="150">
        <f>IF(FluidmilkPccLb!S109="*","*",IF(FluidmilkPccLb!S109=0,0,IF('Fluidmilk-Butterfat'!S109=0,"NA",FluidmilkPccLb!S109*'Fluidmilk-Butterfat'!S109/100)))</f>
        <v>4.4620767043198332E-2</v>
      </c>
      <c r="T109" s="54">
        <f>IF(FluidmilkPccLb!T109="*","*",IF(FluidmilkPccLb!T109=0,0,IF('Fluidmilk-Butterfat'!T109=0,"NA",FluidmilkPccLb!T109*'Fluidmilk-Butterfat'!T109/100)))</f>
        <v>3.2605586056813762</v>
      </c>
      <c r="U109" s="54">
        <f>IF(FluidmilkPccLb!U109="*","*",IF(FluidmilkPccLb!U109=0,0,IF('Fluidmilk-Butterfat'!U109=0,"NA",FluidmilkPccLb!U109*'Fluidmilk-Butterfat'!U109/100)))</f>
        <v>3.2732192125203414</v>
      </c>
      <c r="V109" s="26"/>
      <c r="W109" s="26"/>
      <c r="X109" s="26"/>
      <c r="Y109" s="26"/>
      <c r="Z109" s="26"/>
      <c r="AA109" s="26"/>
      <c r="AB109" s="26"/>
      <c r="AC109" s="26"/>
    </row>
    <row r="110" spans="1:29" s="27" customFormat="1" ht="12" customHeight="1" x14ac:dyDescent="0.2">
      <c r="A110" s="89">
        <v>2011</v>
      </c>
      <c r="B110" s="68">
        <v>311.55687399999999</v>
      </c>
      <c r="C110" s="90">
        <f>IF(FluidmilkPccLb!C110="*","*",IF(FluidmilkPccLb!C110=0,0,IF('Fluidmilk-Butterfat'!C110=0,"NA",FluidmilkPccLb!C110*'Fluidmilk-Butterfat'!C110/100)))</f>
        <v>1.1669779431668068E-2</v>
      </c>
      <c r="D110" s="90">
        <f>IF(FluidmilkPccLb!D110="*","*",IF(FluidmilkPccLb!D110=0,0,IF('Fluidmilk-Butterfat'!D110=0,"NA",FluidmilkPccLb!D110*'Fluidmilk-Butterfat'!D110/100)))</f>
        <v>1.4917778703865157</v>
      </c>
      <c r="E110" s="90">
        <f t="shared" ref="E110:E115" si="17">IF(C110="NA","NA",IF(D110="NA","NA",C110+D110))</f>
        <v>1.5034476498181837</v>
      </c>
      <c r="F110" s="90">
        <f>IF(FluidmilkPccLb!F110="*","*",IF(FluidmilkPccLb!F110=0,0,IF('Fluidmilk-Butterfat'!F110=0,"NA",FluidmilkPccLb!F110*'Fluidmilk-Butterfat'!F110/100)))</f>
        <v>5.9061190863020405E-2</v>
      </c>
      <c r="G110" s="90">
        <f t="shared" ref="G110:G115" si="18">IF(E110="NA","NA",IF(F110="NA","NA",E110+F110))</f>
        <v>1.562508840681204</v>
      </c>
      <c r="H110" s="90">
        <f>IF(FluidmilkPccLb!H110="*","*",IF(FluidmilkPccLb!H110=0,0,IF('Fluidmilk-Butterfat'!H110=0,"NA",FluidmilkPccLb!H110*'Fluidmilk-Butterfat'!H110/100)))</f>
        <v>1.1869858470848567</v>
      </c>
      <c r="I110" s="90">
        <f>IF(FluidmilkPccLb!I110="*","*",IF(FluidmilkPccLb!I110=0,0,IF('Fluidmilk-Butterfat'!I110=0,"NA",FluidmilkPccLb!I110*'Fluidmilk-Butterfat'!I110/100)))</f>
        <v>0.2356208003293806</v>
      </c>
      <c r="J110" s="90">
        <f t="shared" ref="J110:J115" si="19">IF(H110="NA","NA",IF(I110="NA","NA",H110+I110))</f>
        <v>1.4226066474142374</v>
      </c>
      <c r="K110" s="90">
        <f>IF(FluidmilkPccLb!K110="*","*",IF(FluidmilkPccLb!K110=0,0,IF('Fluidmilk-Butterfat'!K110=0,"NA",FluidmilkPccLb!K110*'Fluidmilk-Butterfat'!K110/100)))</f>
        <v>0.10008830683029643</v>
      </c>
      <c r="L110" s="90">
        <f t="shared" ref="L110:L115" si="20">IF(J110="NA","NA",IF(K110="NA","NA",J110+K110))</f>
        <v>1.5226949542445338</v>
      </c>
      <c r="M110" s="90">
        <f>IF(FluidmilkPccLb!M110="*","*",IF(FluidmilkPccLb!M110=0,0,IF('Fluidmilk-Butterfat'!M110=0,"NA",FluidmilkPccLb!M110*'Fluidmilk-Butterfat'!M110/100)))</f>
        <v>2.1934518446863095E-2</v>
      </c>
      <c r="N110" s="90">
        <f>IF(FluidmilkPccLb!N110="*","*",IF(FluidmilkPccLb!N110=0,0,IF('Fluidmilk-Butterfat'!N110=0,"NA",FluidmilkPccLb!N110*'Fluidmilk-Butterfat'!N110/100)))</f>
        <v>3.1646485193582992E-2</v>
      </c>
      <c r="O110" s="60" t="s">
        <v>7</v>
      </c>
      <c r="P110" s="59">
        <f t="shared" si="8"/>
        <v>1.5762759578849799</v>
      </c>
      <c r="Q110" s="60">
        <f>IF(FluidmilkPccLb!Q110="*","*",IF(FluidmilkPccLb!Q110=0,0,IF('Fluidmilk-Butterfat'!Q110=0,"NA",FluidmilkPccLb!Q110*'Fluidmilk-Butterfat'!Q110/100)))</f>
        <v>3.0052939868693129E-2</v>
      </c>
      <c r="R110" s="151">
        <f>IF(FluidmilkPccLb!R110="*","*",IF(FluidmilkPccLb!R110=0,0,IF('Fluidmilk-Butterfat'!R110=0,"NA",FluidmilkPccLb!R110*'Fluidmilk-Butterfat'!R110/100)))</f>
        <v>1.8487796228177588E-3</v>
      </c>
      <c r="S110" s="151">
        <f>IF(FluidmilkPccLb!S110="*","*",IF(FluidmilkPccLb!S110=0,0,IF('Fluidmilk-Butterfat'!S110=0,"NA",FluidmilkPccLb!S110*'Fluidmilk-Butterfat'!S110/100)))</f>
        <v>3.190171949151089E-2</v>
      </c>
      <c r="T110" s="60">
        <f>IF(FluidmilkPccLb!T110="*","*",IF(FluidmilkPccLb!T110=0,0,IF('Fluidmilk-Butterfat'!T110=0,"NA",FluidmilkPccLb!T110*'Fluidmilk-Butterfat'!T110/100)))</f>
        <v>3.1590167386260273</v>
      </c>
      <c r="U110" s="60">
        <f>IF(FluidmilkPccLb!U110="*","*",IF(FluidmilkPccLb!U110=0,0,IF('Fluidmilk-Butterfat'!U110=0,"NA",FluidmilkPccLb!U110*'Fluidmilk-Butterfat'!U110/100)))</f>
        <v>3.1706865180576953</v>
      </c>
      <c r="V110" s="26"/>
      <c r="W110" s="26"/>
      <c r="X110" s="26"/>
      <c r="Y110" s="26"/>
      <c r="Z110" s="26"/>
      <c r="AA110" s="26"/>
      <c r="AB110" s="26"/>
      <c r="AC110" s="26"/>
    </row>
    <row r="111" spans="1:29" s="27" customFormat="1" ht="12" customHeight="1" x14ac:dyDescent="0.2">
      <c r="A111" s="89">
        <v>2012</v>
      </c>
      <c r="B111" s="68">
        <v>313.83098999999999</v>
      </c>
      <c r="C111" s="90">
        <f>IF(FluidmilkPccLb!C111="*","*",IF(FluidmilkPccLb!C111=0,0,IF('Fluidmilk-Butterfat'!C111=0,"NA",FluidmilkPccLb!C111*'Fluidmilk-Butterfat'!C111/100)))</f>
        <v>1.1616443615080844E-2</v>
      </c>
      <c r="D111" s="90">
        <f>IF(FluidmilkPccLb!D111="*","*",IF(FluidmilkPccLb!D111=0,0,IF('Fluidmilk-Butterfat'!D111=0,"NA",FluidmilkPccLb!D111*'Fluidmilk-Butterfat'!D111/100)))</f>
        <v>1.4655749580371269</v>
      </c>
      <c r="E111" s="90">
        <f t="shared" si="17"/>
        <v>1.4771914016522076</v>
      </c>
      <c r="F111" s="90">
        <f>IF(FluidmilkPccLb!F111="*","*",IF(FluidmilkPccLb!F111=0,0,IF('Fluidmilk-Butterfat'!F111=0,"NA",FluidmilkPccLb!F111*'Fluidmilk-Butterfat'!F111/100)))</f>
        <v>5.7407459983477092E-2</v>
      </c>
      <c r="G111" s="90">
        <f t="shared" si="18"/>
        <v>1.5345988616356847</v>
      </c>
      <c r="H111" s="90">
        <f>IF(FluidmilkPccLb!H111="*","*",IF(FluidmilkPccLb!H111=0,0,IF('Fluidmilk-Butterfat'!H111=0,"NA",FluidmilkPccLb!H111*'Fluidmilk-Butterfat'!H111/100)))</f>
        <v>1.1622356033099215</v>
      </c>
      <c r="I111" s="90">
        <f>IF(FluidmilkPccLb!I111="*","*",IF(FluidmilkPccLb!I111=0,0,IF('Fluidmilk-Butterfat'!I111=0,"NA",FluidmilkPccLb!I111*'Fluidmilk-Butterfat'!I111/100)))</f>
        <v>0.23723852128178927</v>
      </c>
      <c r="J111" s="90">
        <f t="shared" si="19"/>
        <v>1.3994741245917108</v>
      </c>
      <c r="K111" s="90">
        <f>IF(FluidmilkPccLb!K111="*","*",IF(FluidmilkPccLb!K111=0,0,IF('Fluidmilk-Butterfat'!K111=0,"NA",FluidmilkPccLb!K111*'Fluidmilk-Butterfat'!K111/100)))</f>
        <v>7.8572737510721927E-2</v>
      </c>
      <c r="L111" s="90">
        <f t="shared" si="20"/>
        <v>1.4780468621024327</v>
      </c>
      <c r="M111" s="90">
        <f>IF(FluidmilkPccLb!M111="*","*",IF(FluidmilkPccLb!M111=0,0,IF('Fluidmilk-Butterfat'!M111=0,"NA",FluidmilkPccLb!M111*'Fluidmilk-Butterfat'!M111/100)))</f>
        <v>2.2789336387716203E-2</v>
      </c>
      <c r="N111" s="90">
        <f>IF(FluidmilkPccLb!N111="*","*",IF(FluidmilkPccLb!N111=0,0,IF('Fluidmilk-Butterfat'!N111=0,"NA",FluidmilkPccLb!N111*'Fluidmilk-Butterfat'!N111/100)))</f>
        <v>2.7128901451064474E-2</v>
      </c>
      <c r="O111" s="60" t="s">
        <v>7</v>
      </c>
      <c r="P111" s="59">
        <f t="shared" si="8"/>
        <v>1.5279650999412135</v>
      </c>
      <c r="Q111" s="60">
        <f>IF(FluidmilkPccLb!Q111="*","*",IF(FluidmilkPccLb!Q111=0,0,IF('Fluidmilk-Butterfat'!Q111=0,"NA",FluidmilkPccLb!Q111*'Fluidmilk-Butterfat'!Q111/100)))</f>
        <v>3.007972539614396E-2</v>
      </c>
      <c r="R111" s="151">
        <f>IF(FluidmilkPccLb!R111="*","*",IF(FluidmilkPccLb!R111=0,0,IF('Fluidmilk-Butterfat'!R111=0,"NA",FluidmilkPccLb!R111*'Fluidmilk-Butterfat'!R111/100)))</f>
        <v>2.4395296334501575E-3</v>
      </c>
      <c r="S111" s="151">
        <f>IF(FluidmilkPccLb!S111="*","*",IF(FluidmilkPccLb!S111=0,0,IF('Fluidmilk-Butterfat'!S111=0,"NA",FluidmilkPccLb!S111*'Fluidmilk-Butterfat'!S111/100)))</f>
        <v>3.2519255029594116E-2</v>
      </c>
      <c r="T111" s="60">
        <f>IF(FluidmilkPccLb!T111="*","*",IF(FluidmilkPccLb!T111=0,0,IF('Fluidmilk-Butterfat'!T111=0,"NA",FluidmilkPccLb!T111*'Fluidmilk-Butterfat'!T111/100)))</f>
        <v>3.0834667729914118</v>
      </c>
      <c r="U111" s="60">
        <f>IF(FluidmilkPccLb!U111="*","*",IF(FluidmilkPccLb!U111=0,0,IF('Fluidmilk-Butterfat'!U111=0,"NA",FluidmilkPccLb!U111*'Fluidmilk-Butterfat'!U111/100)))</f>
        <v>3.0950832166064925</v>
      </c>
      <c r="V111" s="26"/>
      <c r="W111" s="26"/>
      <c r="X111" s="26"/>
      <c r="Y111" s="26"/>
      <c r="Z111" s="26"/>
      <c r="AA111" s="26"/>
      <c r="AB111" s="26"/>
      <c r="AC111" s="26"/>
    </row>
    <row r="112" spans="1:29" s="27" customFormat="1" ht="12" customHeight="1" x14ac:dyDescent="0.2">
      <c r="A112" s="89">
        <v>2013</v>
      </c>
      <c r="B112" s="68">
        <v>315.99371500000001</v>
      </c>
      <c r="C112" s="90">
        <f>IF(FluidmilkPccLb!C112="*","*",IF(FluidmilkPccLb!C112=0,0,IF('Fluidmilk-Butterfat'!C112=0,"NA",FluidmilkPccLb!C112*'Fluidmilk-Butterfat'!C112/100)))</f>
        <v>1.1898970838707976E-2</v>
      </c>
      <c r="D112" s="90">
        <f>IF(FluidmilkPccLb!D112="*","*",IF(FluidmilkPccLb!D112=0,0,IF('Fluidmilk-Butterfat'!D112=0,"NA",FluidmilkPccLb!D112*'Fluidmilk-Butterfat'!D112/100)))</f>
        <v>1.4482212090832243</v>
      </c>
      <c r="E112" s="90">
        <f t="shared" si="17"/>
        <v>1.4601201799219323</v>
      </c>
      <c r="F112" s="90">
        <f>IF(FluidmilkPccLb!F112="*","*",IF(FluidmilkPccLb!F112=0,0,IF('Fluidmilk-Butterfat'!F112=0,"NA",FluidmilkPccLb!F112*'Fluidmilk-Butterfat'!F112/100)))</f>
        <v>6.0426581585649577E-2</v>
      </c>
      <c r="G112" s="90">
        <f t="shared" si="18"/>
        <v>1.5205467615075818</v>
      </c>
      <c r="H112" s="90">
        <f>IF(FluidmilkPccLb!H112="*","*",IF(FluidmilkPccLb!H112=0,0,IF('Fluidmilk-Butterfat'!H112=0,"NA",FluidmilkPccLb!H112*'Fluidmilk-Butterfat'!H112/100)))</f>
        <v>1.1403715735295556</v>
      </c>
      <c r="I112" s="90">
        <f>IF(FluidmilkPccLb!I112="*","*",IF(FluidmilkPccLb!I112=0,0,IF('Fluidmilk-Butterfat'!I112=0,"NA",FluidmilkPccLb!I112*'Fluidmilk-Butterfat'!I112/100)))</f>
        <v>0.22792250788912052</v>
      </c>
      <c r="J112" s="90">
        <f t="shared" si="19"/>
        <v>1.3682940814186761</v>
      </c>
      <c r="K112" s="90">
        <f>IF(FluidmilkPccLb!K112="*","*",IF(FluidmilkPccLb!K112=0,0,IF('Fluidmilk-Butterfat'!K112=0,"NA",FluidmilkPccLb!K112*'Fluidmilk-Butterfat'!K112/100)))</f>
        <v>7.3840424326161044E-2</v>
      </c>
      <c r="L112" s="90">
        <f t="shared" si="20"/>
        <v>1.4421345057448371</v>
      </c>
      <c r="M112" s="90">
        <f>IF(FluidmilkPccLb!M112="*","*",IF(FluidmilkPccLb!M112=0,0,IF('Fluidmilk-Butterfat'!M112=0,"NA",FluidmilkPccLb!M112*'Fluidmilk-Butterfat'!M112/100)))</f>
        <v>2.4148265100778984E-2</v>
      </c>
      <c r="N112" s="90">
        <f>IF(FluidmilkPccLb!N112="*","*",IF(FluidmilkPccLb!N112=0,0,IF('Fluidmilk-Butterfat'!N112=0,"NA",FluidmilkPccLb!N112*'Fluidmilk-Butterfat'!N112/100)))</f>
        <v>2.4690617659911367E-2</v>
      </c>
      <c r="O112" s="60" t="s">
        <v>7</v>
      </c>
      <c r="P112" s="59">
        <f t="shared" si="8"/>
        <v>1.4909733885055274</v>
      </c>
      <c r="Q112" s="60">
        <f>IF(FluidmilkPccLb!Q112="*","*",IF(FluidmilkPccLb!Q112=0,0,IF('Fluidmilk-Butterfat'!Q112=0,"NA",FluidmilkPccLb!Q112*'Fluidmilk-Butterfat'!Q112/100)))</f>
        <v>2.9482516764613494E-2</v>
      </c>
      <c r="R112" s="151">
        <f>IF(FluidmilkPccLb!R112="*","*",IF(FluidmilkPccLb!R112=0,0,IF('Fluidmilk-Butterfat'!R112=0,"NA",FluidmilkPccLb!R112*'Fluidmilk-Butterfat'!R112/100)))</f>
        <v>2.2865011729742792E-3</v>
      </c>
      <c r="S112" s="151">
        <f>IF(FluidmilkPccLb!S112="*","*",IF(FluidmilkPccLb!S112=0,0,IF('Fluidmilk-Butterfat'!S112=0,"NA",FluidmilkPccLb!S112*'Fluidmilk-Butterfat'!S112/100)))</f>
        <v>3.1769017937587775E-2</v>
      </c>
      <c r="T112" s="60">
        <f>IF(FluidmilkPccLb!T112="*","*",IF(FluidmilkPccLb!T112=0,0,IF('Fluidmilk-Butterfat'!T112=0,"NA",FluidmilkPccLb!T112*'Fluidmilk-Butterfat'!T112/100)))</f>
        <v>3.031390197111989</v>
      </c>
      <c r="U112" s="60">
        <f>IF(FluidmilkPccLb!U112="*","*",IF(FluidmilkPccLb!U112=0,0,IF('Fluidmilk-Butterfat'!U112=0,"NA",FluidmilkPccLb!U112*'Fluidmilk-Butterfat'!U112/100)))</f>
        <v>3.0432891679506975</v>
      </c>
      <c r="V112" s="26"/>
      <c r="W112" s="26"/>
      <c r="X112" s="26"/>
      <c r="Y112" s="26"/>
      <c r="Z112" s="26"/>
      <c r="AA112" s="26"/>
      <c r="AB112" s="26"/>
      <c r="AC112" s="26"/>
    </row>
    <row r="113" spans="1:29" s="27" customFormat="1" ht="12" customHeight="1" x14ac:dyDescent="0.2">
      <c r="A113" s="89">
        <v>2014</v>
      </c>
      <c r="B113" s="68">
        <v>318.30100800000002</v>
      </c>
      <c r="C113" s="90">
        <f>IF(FluidmilkPccLb!C113="*","*",IF(FluidmilkPccLb!C113=0,0,IF('Fluidmilk-Butterfat'!C113=0,"NA",FluidmilkPccLb!C113*'Fluidmilk-Butterfat'!C113/100)))</f>
        <v>1.0809893508097215E-2</v>
      </c>
      <c r="D113" s="90">
        <f>IF(FluidmilkPccLb!D113="*","*",IF(FluidmilkPccLb!D113=0,0,IF('Fluidmilk-Butterfat'!D113=0,"NA",FluidmilkPccLb!D113*'Fluidmilk-Butterfat'!D113/100)))</f>
        <v>1.4530685369365843</v>
      </c>
      <c r="E113" s="90">
        <f t="shared" si="17"/>
        <v>1.4638784304446815</v>
      </c>
      <c r="F113" s="90">
        <f>IF(FluidmilkPccLb!F113="*","*",IF(FluidmilkPccLb!F113=0,0,IF('Fluidmilk-Butterfat'!F113=0,"NA",FluidmilkPccLb!F113*'Fluidmilk-Butterfat'!F113/100)))</f>
        <v>5.9892364525593947E-2</v>
      </c>
      <c r="G113" s="90">
        <f t="shared" si="18"/>
        <v>1.5237707949702755</v>
      </c>
      <c r="H113" s="90">
        <f>IF(FluidmilkPccLb!H113="*","*",IF(FluidmilkPccLb!H113=0,0,IF('Fluidmilk-Butterfat'!H113=0,"NA",FluidmilkPccLb!H113*'Fluidmilk-Butterfat'!H113/100)))</f>
        <v>1.0997948206309163</v>
      </c>
      <c r="I113" s="90">
        <f>IF(FluidmilkPccLb!I113="*","*",IF(FluidmilkPccLb!I113=0,0,IF('Fluidmilk-Butterfat'!I113=0,"NA",FluidmilkPccLb!I113*'Fluidmilk-Butterfat'!I113/100)))</f>
        <v>0.22189411351157265</v>
      </c>
      <c r="J113" s="90">
        <f t="shared" si="19"/>
        <v>1.3216889341424889</v>
      </c>
      <c r="K113" s="90">
        <f>IF(FluidmilkPccLb!K113="*","*",IF(FluidmilkPccLb!K113=0,0,IF('Fluidmilk-Butterfat'!K113=0,"NA",FluidmilkPccLb!K113*'Fluidmilk-Butterfat'!K113/100)))</f>
        <v>7.1266503812014312E-2</v>
      </c>
      <c r="L113" s="90">
        <f t="shared" si="20"/>
        <v>1.3929554379545033</v>
      </c>
      <c r="M113" s="90">
        <f>IF(FluidmilkPccLb!M113="*","*",IF(FluidmilkPccLb!M113=0,0,IF('Fluidmilk-Butterfat'!M113=0,"NA",FluidmilkPccLb!M113*'Fluidmilk-Butterfat'!M113/100)))</f>
        <v>2.3971648873948898E-2</v>
      </c>
      <c r="N113" s="90">
        <f>IF(FluidmilkPccLb!N113="*","*",IF(FluidmilkPccLb!N113=0,0,IF('Fluidmilk-Butterfat'!N113=0,"NA",FluidmilkPccLb!N113*'Fluidmilk-Butterfat'!N113/100)))</f>
        <v>2.1834740780965416E-2</v>
      </c>
      <c r="O113" s="60" t="s">
        <v>7</v>
      </c>
      <c r="P113" s="59">
        <f t="shared" si="8"/>
        <v>1.4387618276094176</v>
      </c>
      <c r="Q113" s="60">
        <f>IF(FluidmilkPccLb!Q113="*","*",IF(FluidmilkPccLb!Q113=0,0,IF('Fluidmilk-Butterfat'!Q113=0,"NA",FluidmilkPccLb!Q113*'Fluidmilk-Butterfat'!Q113/100)))</f>
        <v>2.8943734918992155E-2</v>
      </c>
      <c r="R113" s="151">
        <f>IF(FluidmilkPccLb!R113="*","*",IF(FluidmilkPccLb!R113=0,0,IF('Fluidmilk-Butterfat'!R113=0,"NA",FluidmilkPccLb!R113*'Fluidmilk-Butterfat'!R113/100)))</f>
        <v>2.597541255665769E-3</v>
      </c>
      <c r="S113" s="151">
        <f>IF(FluidmilkPccLb!S113="*","*",IF(FluidmilkPccLb!S113=0,0,IF('Fluidmilk-Butterfat'!S113=0,"NA",FluidmilkPccLb!S113*'Fluidmilk-Butterfat'!S113/100)))</f>
        <v>3.1541276174657927E-2</v>
      </c>
      <c r="T113" s="60">
        <f>IF(FluidmilkPccLb!T113="*","*",IF(FluidmilkPccLb!T113=0,0,IF('Fluidmilk-Butterfat'!T113=0,"NA",FluidmilkPccLb!T113*'Fluidmilk-Butterfat'!T113/100)))</f>
        <v>2.9832640052462533</v>
      </c>
      <c r="U113" s="60">
        <f>IF(FluidmilkPccLb!U113="*","*",IF(FluidmilkPccLb!U113=0,0,IF('Fluidmilk-Butterfat'!U113=0,"NA",FluidmilkPccLb!U113*'Fluidmilk-Butterfat'!U113/100)))</f>
        <v>2.9940738987543511</v>
      </c>
      <c r="V113" s="26"/>
      <c r="W113" s="26"/>
      <c r="X113" s="26"/>
      <c r="Y113" s="26"/>
      <c r="Z113" s="26"/>
      <c r="AA113" s="26"/>
      <c r="AB113" s="26"/>
      <c r="AC113" s="26"/>
    </row>
    <row r="114" spans="1:29" s="27" customFormat="1" ht="12" customHeight="1" x14ac:dyDescent="0.2">
      <c r="A114" s="89">
        <v>2015</v>
      </c>
      <c r="B114" s="101">
        <v>320.63516299999998</v>
      </c>
      <c r="C114" s="64">
        <f>IF(FluidmilkPccLb!C114="*","*",IF(FluidmilkPccLb!C114=0,0,IF('Fluidmilk-Butterfat'!C114=0,"NA",FluidmilkPccLb!C114*'Fluidmilk-Butterfat'!C114/100)))</f>
        <v>1.0642937499652838E-2</v>
      </c>
      <c r="D114" s="64">
        <f>IF(FluidmilkPccLb!D114="*","*",IF(FluidmilkPccLb!D114=0,0,IF('Fluidmilk-Butterfat'!D114=0,"NA",FluidmilkPccLb!D114*'Fluidmilk-Butterfat'!D114/100)))</f>
        <v>1.5052622908985187</v>
      </c>
      <c r="E114" s="64">
        <f t="shared" si="17"/>
        <v>1.5159052283981715</v>
      </c>
      <c r="F114" s="64">
        <f>IF(FluidmilkPccLb!F114="*","*",IF(FluidmilkPccLb!F114=0,0,IF('Fluidmilk-Butterfat'!F114=0,"NA",FluidmilkPccLb!F114*'Fluidmilk-Butterfat'!F114/100)))</f>
        <v>6.4556737340751374E-2</v>
      </c>
      <c r="G114" s="64">
        <f t="shared" si="18"/>
        <v>1.5804619657389229</v>
      </c>
      <c r="H114" s="64">
        <f>IF(FluidmilkPccLb!H114="*","*",IF(FluidmilkPccLb!H114=0,0,IF('Fluidmilk-Butterfat'!H114=0,"NA",FluidmilkPccLb!H114*'Fluidmilk-Butterfat'!H114/100)))</f>
        <v>1.0192650018238956</v>
      </c>
      <c r="I114" s="64">
        <f>IF(FluidmilkPccLb!I114="*","*",IF(FluidmilkPccLb!I114=0,0,IF('Fluidmilk-Butterfat'!I114=0,"NA",FluidmilkPccLb!I114*'Fluidmilk-Butterfat'!I114/100)))</f>
        <v>0.23348540222333633</v>
      </c>
      <c r="J114" s="64">
        <f t="shared" si="19"/>
        <v>1.2527504040472319</v>
      </c>
      <c r="K114" s="64">
        <f>IF(FluidmilkPccLb!K114="*","*",IF(FluidmilkPccLb!K114=0,0,IF('Fluidmilk-Butterfat'!K114=0,"NA",FluidmilkPccLb!K114*'Fluidmilk-Butterfat'!K114/100)))</f>
        <v>7.400510841663363E-2</v>
      </c>
      <c r="L114" s="64">
        <f t="shared" si="20"/>
        <v>1.3267555124638655</v>
      </c>
      <c r="M114" s="64">
        <f>IF(FluidmilkPccLb!M114="*","*",IF(FluidmilkPccLb!M114=0,0,IF('Fluidmilk-Butterfat'!M114=0,"NA",FluidmilkPccLb!M114*'Fluidmilk-Butterfat'!M114/100)))</f>
        <v>2.5984860556295258E-2</v>
      </c>
      <c r="N114" s="64">
        <f>IF(FluidmilkPccLb!N114="*","*",IF(FluidmilkPccLb!N114=0,0,IF('Fluidmilk-Butterfat'!N114=0,"NA",FluidmilkPccLb!N114*'Fluidmilk-Butterfat'!N114/100)))</f>
        <v>1.9332283901750354E-2</v>
      </c>
      <c r="O114" s="60" t="s">
        <v>7</v>
      </c>
      <c r="P114" s="59">
        <f t="shared" si="8"/>
        <v>1.3720726569219113</v>
      </c>
      <c r="Q114" s="60">
        <f>IF(FluidmilkPccLb!Q114="*","*",IF(FluidmilkPccLb!Q114=0,0,IF('Fluidmilk-Butterfat'!Q114=0,"NA",FluidmilkPccLb!Q114*'Fluidmilk-Butterfat'!Q114/100)))</f>
        <v>2.792981255146991E-2</v>
      </c>
      <c r="R114" s="151">
        <f>IF(FluidmilkPccLb!R114="*","*",IF(FluidmilkPccLb!R114=0,0,IF('Fluidmilk-Butterfat'!R114=0,"NA",FluidmilkPccLb!R114*'Fluidmilk-Butterfat'!R114/100)))</f>
        <v>2.3140319142102329E-3</v>
      </c>
      <c r="S114" s="151">
        <f>IF(FluidmilkPccLb!S114="*","*",IF(FluidmilkPccLb!S114=0,0,IF('Fluidmilk-Butterfat'!S114=0,"NA",FluidmilkPccLb!S114*'Fluidmilk-Butterfat'!S114/100)))</f>
        <v>3.0243844465680146E-2</v>
      </c>
      <c r="T114" s="60">
        <f>IF(FluidmilkPccLb!T114="*","*",IF(FluidmilkPccLb!T114=0,0,IF('Fluidmilk-Butterfat'!T114=0,"NA",FluidmilkPccLb!T114*'Fluidmilk-Butterfat'!T114/100)))</f>
        <v>2.9721355296268617</v>
      </c>
      <c r="U114" s="60">
        <f>IF(FluidmilkPccLb!U114="*","*",IF(FluidmilkPccLb!U114=0,0,IF('Fluidmilk-Butterfat'!U114=0,"NA",FluidmilkPccLb!U114*'Fluidmilk-Butterfat'!U114/100)))</f>
        <v>2.9827784671265141</v>
      </c>
      <c r="V114" s="26"/>
      <c r="W114" s="26"/>
      <c r="X114" s="26"/>
      <c r="Y114" s="26"/>
      <c r="Z114" s="26"/>
      <c r="AA114" s="26"/>
      <c r="AB114" s="26"/>
      <c r="AC114" s="26"/>
    </row>
    <row r="115" spans="1:29" s="27" customFormat="1" ht="12" customHeight="1" x14ac:dyDescent="0.2">
      <c r="A115" s="118">
        <v>2016</v>
      </c>
      <c r="B115" s="119">
        <v>322.94131099999998</v>
      </c>
      <c r="C115" s="120">
        <f>IF(FluidmilkPccLb!C115="*","*",IF(FluidmilkPccLb!C115=0,0,IF('Fluidmilk-Butterfat'!C115=0,"NA",FluidmilkPccLb!C115*'Fluidmilk-Butterfat'!C115/100)))</f>
        <v>1.1031725823395819E-2</v>
      </c>
      <c r="D115" s="120">
        <f>IF(FluidmilkPccLb!D115="*","*",IF(FluidmilkPccLb!D115=0,0,IF('Fluidmilk-Butterfat'!D115=0,"NA",FluidmilkPccLb!D115*'Fluidmilk-Butterfat'!D115/100)))</f>
        <v>1.5763010883423336</v>
      </c>
      <c r="E115" s="120">
        <f t="shared" si="17"/>
        <v>1.5873328141657295</v>
      </c>
      <c r="F115" s="120">
        <f>IF(FluidmilkPccLb!F115="*","*",IF(FluidmilkPccLb!F115=0,0,IF('Fluidmilk-Butterfat'!F115=0,"NA",FluidmilkPccLb!F115*'Fluidmilk-Butterfat'!F115/100)))</f>
        <v>6.8334397763066004E-2</v>
      </c>
      <c r="G115" s="120">
        <f t="shared" si="18"/>
        <v>1.6556672119287954</v>
      </c>
      <c r="H115" s="120">
        <f>IF(FluidmilkPccLb!H115="*","*",IF(FluidmilkPccLb!H115=0,0,IF('Fluidmilk-Butterfat'!H115=0,"NA",FluidmilkPccLb!H115*'Fluidmilk-Butterfat'!H115/100)))</f>
        <v>0.9997468239670334</v>
      </c>
      <c r="I115" s="120">
        <f>IF(FluidmilkPccLb!I115="*","*",IF(FluidmilkPccLb!I115=0,0,IF('Fluidmilk-Butterfat'!I115=0,"NA",FluidmilkPccLb!I115*'Fluidmilk-Butterfat'!I115/100)))</f>
        <v>0.2194070178900091</v>
      </c>
      <c r="J115" s="120">
        <f t="shared" si="19"/>
        <v>1.2191538418570425</v>
      </c>
      <c r="K115" s="120">
        <f>IF(FluidmilkPccLb!K115="*","*",IF(FluidmilkPccLb!K115=0,0,IF('Fluidmilk-Butterfat'!K115=0,"NA",FluidmilkPccLb!K115*'Fluidmilk-Butterfat'!K115/100)))</f>
        <v>7.7582889356636084E-2</v>
      </c>
      <c r="L115" s="120">
        <f t="shared" si="20"/>
        <v>1.2967367312136786</v>
      </c>
      <c r="M115" s="120">
        <f>IF(FluidmilkPccLb!M115="*","*",IF(FluidmilkPccLb!M115=0,0,IF('Fluidmilk-Butterfat'!M115=0,"NA",FluidmilkPccLb!M115*'Fluidmilk-Butterfat'!M115/100)))</f>
        <v>2.6154442656610138E-2</v>
      </c>
      <c r="N115" s="120">
        <f>IF(FluidmilkPccLb!N115="*","*",IF(FluidmilkPccLb!N115=0,0,IF('Fluidmilk-Butterfat'!N115=0,"NA",FluidmilkPccLb!N115*'Fluidmilk-Butterfat'!N115/100)))</f>
        <v>1.7077963741839154E-2</v>
      </c>
      <c r="O115" s="121" t="s">
        <v>7</v>
      </c>
      <c r="P115" s="55">
        <f t="shared" si="8"/>
        <v>1.3399691376121279</v>
      </c>
      <c r="Q115" s="54">
        <f>IF(FluidmilkPccLb!Q115="*","*",IF(FluidmilkPccLb!Q115=0,0,IF('Fluidmilk-Butterfat'!Q115=0,"NA",FluidmilkPccLb!Q115*'Fluidmilk-Butterfat'!Q115/100)))</f>
        <v>2.962073811609689E-2</v>
      </c>
      <c r="R115" s="150">
        <f>IF(FluidmilkPccLb!R115="*","*",IF(FluidmilkPccLb!R115=0,0,IF('Fluidmilk-Butterfat'!R115=0,"NA",FluidmilkPccLb!R115*'Fluidmilk-Butterfat'!R115/100)))</f>
        <v>3.2426944597372994E-3</v>
      </c>
      <c r="S115" s="150">
        <f>IF(FluidmilkPccLb!S115="*","*",IF(FluidmilkPccLb!S115=0,0,IF('Fluidmilk-Butterfat'!S115=0,"NA",FluidmilkPccLb!S115*'Fluidmilk-Butterfat'!S115/100)))</f>
        <v>3.2863432575834198E-2</v>
      </c>
      <c r="T115" s="54">
        <f>IF(FluidmilkPccLb!T115="*","*",IF(FluidmilkPccLb!T115=0,0,IF('Fluidmilk-Butterfat'!T115=0,"NA",FluidmilkPccLb!T115*'Fluidmilk-Butterfat'!T115/100)))</f>
        <v>3.0174680562933633</v>
      </c>
      <c r="U115" s="54">
        <f>IF(FluidmilkPccLb!U115="*","*",IF(FluidmilkPccLb!U115=0,0,IF('Fluidmilk-Butterfat'!U115=0,"NA",FluidmilkPccLb!U115*'Fluidmilk-Butterfat'!U115/100)))</f>
        <v>3.028499782116759</v>
      </c>
      <c r="V115" s="26"/>
      <c r="W115" s="26"/>
      <c r="X115" s="26"/>
      <c r="Y115" s="26"/>
      <c r="Z115" s="26"/>
      <c r="AA115" s="26"/>
      <c r="AB115" s="26"/>
      <c r="AC115" s="26"/>
    </row>
    <row r="116" spans="1:29" s="27" customFormat="1" ht="12" customHeight="1" x14ac:dyDescent="0.2">
      <c r="A116" s="152">
        <v>2017</v>
      </c>
      <c r="B116" s="112">
        <v>324.98553900000002</v>
      </c>
      <c r="C116" s="153">
        <f>IF(FluidmilkPccLb!C116="*","*",IF(FluidmilkPccLb!C116=0,0,IF('Fluidmilk-Butterfat'!C116=0,"NA",FluidmilkPccLb!C116*'Fluidmilk-Butterfat'!C116/100)))</f>
        <v>1.0752478435663564E-2</v>
      </c>
      <c r="D116" s="153">
        <f>IF(FluidmilkPccLb!D116="*","*",IF(FluidmilkPccLb!D116=0,0,IF('Fluidmilk-Butterfat'!D116=0,"NA",FluidmilkPccLb!D116*'Fluidmilk-Butterfat'!D116/100)))</f>
        <v>1.6054706975746387</v>
      </c>
      <c r="E116" s="153">
        <f>IF(C116="NA","NA",IF(D116="NA","NA",C116+D116))</f>
        <v>1.6162231760103023</v>
      </c>
      <c r="F116" s="153">
        <f>IF(FluidmilkPccLb!F116="*","*",IF(FluidmilkPccLb!F116=0,0,IF('Fluidmilk-Butterfat'!F116=0,"NA",FluidmilkPccLb!F116*'Fluidmilk-Butterfat'!F116/100)))</f>
        <v>6.9788643734083194E-2</v>
      </c>
      <c r="G116" s="153">
        <f>IF(E116="NA","NA",IF(F116="NA","NA",E116+F116))</f>
        <v>1.6860118197443854</v>
      </c>
      <c r="H116" s="153">
        <f>IF(FluidmilkPccLb!H116="*","*",IF(FluidmilkPccLb!H116=0,0,IF('Fluidmilk-Butterfat'!H116=0,"NA",FluidmilkPccLb!H116*'Fluidmilk-Butterfat'!H116/100)))</f>
        <v>0.96615098925986376</v>
      </c>
      <c r="I116" s="153">
        <f>IF(FluidmilkPccLb!I116="*","*",IF(FluidmilkPccLb!I116=0,0,IF('Fluidmilk-Butterfat'!I116=0,"NA",FluidmilkPccLb!I116*'Fluidmilk-Butterfat'!I116/100)))</f>
        <v>0.20311808397111478</v>
      </c>
      <c r="J116" s="153">
        <f>IF(H116="NA","NA",IF(I116="NA","NA",H116+I116))</f>
        <v>1.1692690732309785</v>
      </c>
      <c r="K116" s="153">
        <f>IF(FluidmilkPccLb!K116="*","*",IF(FluidmilkPccLb!K116=0,0,IF('Fluidmilk-Butterfat'!K116=0,"NA",FluidmilkPccLb!K116*'Fluidmilk-Butterfat'!K116/100)))</f>
        <v>8.3231518803056653E-2</v>
      </c>
      <c r="L116" s="153">
        <f>IF(J116="NA","NA",IF(K116="NA","NA",J116+K116))</f>
        <v>1.2525005920340351</v>
      </c>
      <c r="M116" s="153">
        <f>IF(FluidmilkPccLb!M116="*","*",IF(FluidmilkPccLb!M116=0,0,IF('Fluidmilk-Butterfat'!M116=0,"NA",FluidmilkPccLb!M116*'Fluidmilk-Butterfat'!M116/100)))</f>
        <v>2.5595785048146399E-2</v>
      </c>
      <c r="N116" s="153">
        <f>IF(FluidmilkPccLb!N116="*","*",IF(FluidmilkPccLb!N116=0,0,IF('Fluidmilk-Butterfat'!N116=0,"NA",FluidmilkPccLb!N116*'Fluidmilk-Butterfat'!N116/100)))</f>
        <v>1.6285278465882753E-2</v>
      </c>
      <c r="O116" s="114" t="s">
        <v>7</v>
      </c>
      <c r="P116" s="55">
        <f t="shared" si="8"/>
        <v>1.2943816555480641</v>
      </c>
      <c r="Q116" s="54">
        <f>IF(FluidmilkPccLb!Q116="*","*",IF(FluidmilkPccLb!Q116=0,0,IF('Fluidmilk-Butterfat'!Q116=0,"NA",FluidmilkPccLb!Q116*'Fluidmilk-Butterfat'!Q116/100)))</f>
        <v>3.2165431213233148E-2</v>
      </c>
      <c r="R116" s="150">
        <f>IF(FluidmilkPccLb!R116="*","*",IF(FluidmilkPccLb!R116=0,0,IF('Fluidmilk-Butterfat'!R116=0,"NA",FluidmilkPccLb!R116*'Fluidmilk-Butterfat'!R116/100)))</f>
        <v>2.558883089256473E-3</v>
      </c>
      <c r="S116" s="150">
        <f>IF(FluidmilkPccLb!S116="*","*",IF(FluidmilkPccLb!S116=0,0,IF('Fluidmilk-Butterfat'!S116=0,"NA",FluidmilkPccLb!S116*'Fluidmilk-Butterfat'!S116/100)))</f>
        <v>3.4724314302489623E-2</v>
      </c>
      <c r="T116" s="54">
        <f>IF(FluidmilkPccLb!T116="*","*",IF(FluidmilkPccLb!T116=0,0,IF('Fluidmilk-Butterfat'!T116=0,"NA",FluidmilkPccLb!T116*'Fluidmilk-Butterfat'!T116/100)))</f>
        <v>3.0043653111592756</v>
      </c>
      <c r="U116" s="54">
        <f>IF(FluidmilkPccLb!U116="*","*",IF(FluidmilkPccLb!U116=0,0,IF('Fluidmilk-Butterfat'!U116=0,"NA",FluidmilkPccLb!U116*'Fluidmilk-Butterfat'!U116/100)))</f>
        <v>3.0151177895949401</v>
      </c>
      <c r="V116" s="26"/>
      <c r="W116" s="26"/>
      <c r="X116" s="26"/>
      <c r="Y116" s="26"/>
      <c r="Z116" s="26"/>
      <c r="AA116" s="26"/>
      <c r="AB116" s="26"/>
      <c r="AC116" s="26"/>
    </row>
    <row r="117" spans="1:29" s="27" customFormat="1" ht="12" customHeight="1" x14ac:dyDescent="0.2">
      <c r="A117" s="118">
        <v>2018</v>
      </c>
      <c r="B117" s="119">
        <v>326.687501</v>
      </c>
      <c r="C117" s="120">
        <f>IF(FluidmilkPccLb!C117="*","*",IF(FluidmilkPccLb!C117=0,0,IF('Fluidmilk-Butterfat'!C117=0,"NA",FluidmilkPccLb!C117*'Fluidmilk-Butterfat'!C117/100)))</f>
        <v>1.0597589407009484E-2</v>
      </c>
      <c r="D117" s="120">
        <f>IF(FluidmilkPccLb!D117="*","*",IF(FluidmilkPccLb!D117=0,0,IF('Fluidmilk-Butterfat'!D117=0,"NA",FluidmilkPccLb!D117*'Fluidmilk-Butterfat'!D117/100)))</f>
        <v>1.6305392718407064</v>
      </c>
      <c r="E117" s="120">
        <f t="shared" ref="E117:E120" si="21">IF(C117="NA","NA",IF(D117="NA","NA",C117+D117))</f>
        <v>1.6411368612477157</v>
      </c>
      <c r="F117" s="120">
        <f>IF(FluidmilkPccLb!F117="*","*",IF(FluidmilkPccLb!F117=0,0,IF('Fluidmilk-Butterfat'!F117=0,"NA",FluidmilkPccLb!F117*'Fluidmilk-Butterfat'!F117/100)))</f>
        <v>7.1517887670884586E-2</v>
      </c>
      <c r="G117" s="120">
        <f t="shared" ref="G117:G120" si="22">IF(E117="NA","NA",IF(F117="NA","NA",E117+F117))</f>
        <v>1.7126547489186004</v>
      </c>
      <c r="H117" s="120">
        <f>IF(FluidmilkPccLb!H117="*","*",IF(FluidmilkPccLb!H117=0,0,IF('Fluidmilk-Butterfat'!H117=0,"NA",FluidmilkPccLb!H117*'Fluidmilk-Butterfat'!H117/100)))</f>
        <v>0.93996605030812008</v>
      </c>
      <c r="I117" s="120">
        <f>IF(FluidmilkPccLb!I117="*","*",IF(FluidmilkPccLb!I117=0,0,IF('Fluidmilk-Butterfat'!I117=0,"NA",FluidmilkPccLb!I117*'Fluidmilk-Butterfat'!I117/100)))</f>
        <v>0.1912995134760298</v>
      </c>
      <c r="J117" s="120">
        <f t="shared" ref="J117:J120" si="23">IF(H117="NA","NA",IF(I117="NA","NA",H117+I117))</f>
        <v>1.13126556378415</v>
      </c>
      <c r="K117" s="120">
        <f>IF(FluidmilkPccLb!K117="*","*",IF(FluidmilkPccLb!K117=0,0,IF('Fluidmilk-Butterfat'!K117=0,"NA",FluidmilkPccLb!K117*'Fluidmilk-Butterfat'!K117/100)))</f>
        <v>8.5583317128499509E-2</v>
      </c>
      <c r="L117" s="120">
        <f t="shared" ref="L117:L120" si="24">IF(J117="NA","NA",IF(K117="NA","NA",J117+K117))</f>
        <v>1.2168488809126494</v>
      </c>
      <c r="M117" s="120">
        <f>IF(FluidmilkPccLb!M117="*","*",IF(FluidmilkPccLb!M117=0,0,IF('Fluidmilk-Butterfat'!M117=0,"NA",FluidmilkPccLb!M117*'Fluidmilk-Butterfat'!M117/100)))</f>
        <v>2.386467182287454E-2</v>
      </c>
      <c r="N117" s="120">
        <f>IF(FluidmilkPccLb!N117="*","*",IF(FluidmilkPccLb!N117=0,0,IF('Fluidmilk-Butterfat'!N117=0,"NA",FluidmilkPccLb!N117*'Fluidmilk-Butterfat'!N117/100)))</f>
        <v>1.5780064998568769E-2</v>
      </c>
      <c r="O117" s="121" t="s">
        <v>7</v>
      </c>
      <c r="P117" s="55">
        <f t="shared" si="8"/>
        <v>1.2564936177340928</v>
      </c>
      <c r="Q117" s="54">
        <f>IF(FluidmilkPccLb!Q117="*","*",IF(FluidmilkPccLb!Q117=0,0,IF('Fluidmilk-Butterfat'!Q117=0,"NA",FluidmilkPccLb!Q117*'Fluidmilk-Butterfat'!Q117/100)))</f>
        <v>2.9772029753902335E-2</v>
      </c>
      <c r="R117" s="150">
        <f>IF(FluidmilkPccLb!R117="*","*",IF(FluidmilkPccLb!R117=0,0,IF('Fluidmilk-Butterfat'!R117=0,"NA",FluidmilkPccLb!R117*'Fluidmilk-Butterfat'!R117/100)))</f>
        <v>2.9331700694603556E-3</v>
      </c>
      <c r="S117" s="150">
        <f>IF(FluidmilkPccLb!S117="*","*",IF(FluidmilkPccLb!S117=0,0,IF('Fluidmilk-Butterfat'!S117=0,"NA",FluidmilkPccLb!S117*'Fluidmilk-Butterfat'!S117/100)))</f>
        <v>3.2705199823362702E-2</v>
      </c>
      <c r="T117" s="54">
        <f>IF(FluidmilkPccLb!T117="*","*",IF(FluidmilkPccLb!T117=0,0,IF('Fluidmilk-Butterfat'!T117=0,"NA",FluidmilkPccLb!T117*'Fluidmilk-Butterfat'!T117/100)))</f>
        <v>2.9912559770690463</v>
      </c>
      <c r="U117" s="54">
        <f>IF(FluidmilkPccLb!U117="*","*",IF(FluidmilkPccLb!U117=0,0,IF('Fluidmilk-Butterfat'!U117=0,"NA",FluidmilkPccLb!U117*'Fluidmilk-Butterfat'!U117/100)))</f>
        <v>3.0018535664760559</v>
      </c>
      <c r="V117" s="26"/>
      <c r="W117" s="26"/>
      <c r="X117" s="26"/>
      <c r="Y117" s="26"/>
      <c r="Z117" s="26"/>
      <c r="AA117" s="26"/>
      <c r="AB117" s="26"/>
      <c r="AC117" s="26"/>
    </row>
    <row r="118" spans="1:29" s="27" customFormat="1" ht="12" customHeight="1" x14ac:dyDescent="0.2">
      <c r="A118" s="199">
        <v>2019</v>
      </c>
      <c r="B118" s="191">
        <v>328.23952300000002</v>
      </c>
      <c r="C118" s="200">
        <f>IF(FluidmilkPccLb!C118="*","*",IF(FluidmilkPccLb!C118=0,0,IF('Fluidmilk-Butterfat'!C118=0,"NA",FluidmilkPccLb!C118*'Fluidmilk-Butterfat'!C118/100)))</f>
        <v>1.0628823634989258E-2</v>
      </c>
      <c r="D118" s="200">
        <f>IF(FluidmilkPccLb!D118="*","*",IF(FluidmilkPccLb!D118=0,0,IF('Fluidmilk-Butterfat'!D118=0,"NA",FluidmilkPccLb!D118*'Fluidmilk-Butterfat'!D118/100)))</f>
        <v>1.6258492734892256</v>
      </c>
      <c r="E118" s="200">
        <f t="shared" si="21"/>
        <v>1.6364780971242148</v>
      </c>
      <c r="F118" s="200">
        <f>IF(FluidmilkPccLb!F118="*","*",IF(FluidmilkPccLb!F118=0,0,IF('Fluidmilk-Butterfat'!F118=0,"NA",FluidmilkPccLb!F118*'Fluidmilk-Butterfat'!F118/100)))</f>
        <v>8.0071497057348562E-2</v>
      </c>
      <c r="G118" s="200">
        <f t="shared" si="22"/>
        <v>1.7165495941815634</v>
      </c>
      <c r="H118" s="200">
        <f>IF(FluidmilkPccLb!H118="*","*",IF(FluidmilkPccLb!H118=0,0,IF('Fluidmilk-Butterfat'!H118=0,"NA",FluidmilkPccLb!H118*'Fluidmilk-Butterfat'!H118/100)))</f>
        <v>0.90335075218836469</v>
      </c>
      <c r="I118" s="200">
        <f>IF(FluidmilkPccLb!I118="*","*",IF(FluidmilkPccLb!I118=0,0,IF('Fluidmilk-Butterfat'!I118=0,"NA",FluidmilkPccLb!I118*'Fluidmilk-Butterfat'!I118/100)))</f>
        <v>0.17931609655672087</v>
      </c>
      <c r="J118" s="200">
        <f t="shared" si="23"/>
        <v>1.0826668487450855</v>
      </c>
      <c r="K118" s="200">
        <f>IF(FluidmilkPccLb!K118="*","*",IF(FluidmilkPccLb!K118=0,0,IF('Fluidmilk-Butterfat'!K118=0,"NA",FluidmilkPccLb!K118*'Fluidmilk-Butterfat'!K118/100)))</f>
        <v>8.5586128517497265E-2</v>
      </c>
      <c r="L118" s="200">
        <f t="shared" si="24"/>
        <v>1.1682529772625827</v>
      </c>
      <c r="M118" s="200">
        <f>IF(FluidmilkPccLb!M118="*","*",IF(FluidmilkPccLb!M118=0,0,IF('Fluidmilk-Butterfat'!M118=0,"NA",FluidmilkPccLb!M118*'Fluidmilk-Butterfat'!M118/100)))</f>
        <v>2.2098191996214909E-2</v>
      </c>
      <c r="N118" s="200">
        <f>IF(FluidmilkPccLb!N118="*","*",IF(FluidmilkPccLb!N118=0,0,IF('Fluidmilk-Butterfat'!N118=0,"NA",FluidmilkPccLb!N118*'Fluidmilk-Butterfat'!N118/100)))</f>
        <v>1.2952005173368473E-2</v>
      </c>
      <c r="O118" s="201" t="s">
        <v>7</v>
      </c>
      <c r="P118" s="202">
        <f>SUM(L118:O118)</f>
        <v>1.2033031744321661</v>
      </c>
      <c r="Q118" s="180">
        <f>IF(FluidmilkPccLb!Q118="*","*",IF(FluidmilkPccLb!Q118=0,0,IF('Fluidmilk-Butterfat'!Q118=0,"NA",FluidmilkPccLb!Q118*'Fluidmilk-Butterfat'!Q118/100)))</f>
        <v>2.6333452842606037E-2</v>
      </c>
      <c r="R118" s="203">
        <f>IF(FluidmilkPccLb!R118="*","*",IF(FluidmilkPccLb!R118=0,0,IF('Fluidmilk-Butterfat'!R118=0,"NA",FluidmilkPccLb!R118*'Fluidmilk-Butterfat'!R118/100)))</f>
        <v>1.7753194212386178E-2</v>
      </c>
      <c r="S118" s="203">
        <f>IF(FluidmilkPccLb!S118="*","*",IF(FluidmilkPccLb!S118=0,0,IF('Fluidmilk-Butterfat'!S118=0,"NA",FluidmilkPccLb!S118*'Fluidmilk-Butterfat'!S118/100)))</f>
        <v>4.4086647054992205E-2</v>
      </c>
      <c r="T118" s="180">
        <f>IF(FluidmilkPccLb!T118="*","*",IF(FluidmilkPccLb!T118=0,0,IF('Fluidmilk-Butterfat'!T118=0,"NA",FluidmilkPccLb!T118*'Fluidmilk-Butterfat'!T118/100)))</f>
        <v>2.9533105920337319</v>
      </c>
      <c r="U118" s="180">
        <f>IF(FluidmilkPccLb!U118="*","*",IF(FluidmilkPccLb!U118=0,0,IF('Fluidmilk-Butterfat'!U118=0,"NA",FluidmilkPccLb!U118*'Fluidmilk-Butterfat'!U118/100)))</f>
        <v>2.9639394156687211</v>
      </c>
      <c r="V118" s="26"/>
      <c r="W118" s="26"/>
      <c r="X118" s="26"/>
      <c r="Y118" s="26"/>
      <c r="Z118" s="26"/>
      <c r="AA118" s="26"/>
      <c r="AB118" s="26"/>
      <c r="AC118" s="26"/>
    </row>
    <row r="119" spans="1:29" s="27" customFormat="1" ht="12" customHeight="1" x14ac:dyDescent="0.2">
      <c r="A119" s="118">
        <v>2020</v>
      </c>
      <c r="B119" s="119">
        <v>329.87750499999999</v>
      </c>
      <c r="C119" s="120">
        <f>IF(FluidmilkPccLb!C119="*","*",IF(FluidmilkPccLb!C119=0,0,IF('Fluidmilk-Butterfat'!C119=0,"NA",FluidmilkPccLb!C119*'Fluidmilk-Butterfat'!C119/100)))</f>
        <v>1.0297761891948348E-2</v>
      </c>
      <c r="D119" s="120">
        <f>IF(FluidmilkPccLb!D119="*","*",IF(FluidmilkPccLb!D119=0,0,IF('Fluidmilk-Butterfat'!D119=0,"NA",FluidmilkPccLb!D119*'Fluidmilk-Butterfat'!D119/100)))</f>
        <v>1.6707960429129596</v>
      </c>
      <c r="E119" s="120">
        <f t="shared" si="21"/>
        <v>1.681093804804908</v>
      </c>
      <c r="F119" s="120">
        <f>IF(FluidmilkPccLb!F119="*","*",IF(FluidmilkPccLb!F119=0,0,IF('Fluidmilk-Butterfat'!F119=0,"NA",FluidmilkPccLb!F119*'Fluidmilk-Butterfat'!F119/100)))</f>
        <v>8.28439332351565E-2</v>
      </c>
      <c r="G119" s="120">
        <f t="shared" si="22"/>
        <v>1.7639377380400645</v>
      </c>
      <c r="H119" s="120">
        <f>IF(FluidmilkPccLb!H119="*","*",IF(FluidmilkPccLb!H119=0,0,IF('Fluidmilk-Butterfat'!H119=0,"NA",FluidmilkPccLb!H119*'Fluidmilk-Butterfat'!H119/100)))</f>
        <v>0.93142816755571134</v>
      </c>
      <c r="I119" s="120">
        <f>IF(FluidmilkPccLb!I119="*","*",IF(FluidmilkPccLb!I119=0,0,IF('Fluidmilk-Butterfat'!I119=0,"NA",FluidmilkPccLb!I119*'Fluidmilk-Butterfat'!I119/100)))</f>
        <v>0.17083044204544959</v>
      </c>
      <c r="J119" s="120">
        <f t="shared" si="23"/>
        <v>1.1022586096011608</v>
      </c>
      <c r="K119" s="120">
        <f>IF(FluidmilkPccLb!K119="*","*",IF(FluidmilkPccLb!K119=0,0,IF('Fluidmilk-Butterfat'!K119=0,"NA",FluidmilkPccLb!K119*'Fluidmilk-Butterfat'!K119/100)))</f>
        <v>7.8457304932023186E-2</v>
      </c>
      <c r="L119" s="120">
        <f t="shared" si="24"/>
        <v>1.180715914533184</v>
      </c>
      <c r="M119" s="120">
        <f>IF(FluidmilkPccLb!M119="*","*",IF(FluidmilkPccLb!M119=0,0,IF('Fluidmilk-Butterfat'!M119=0,"NA",FluidmilkPccLb!M119*'Fluidmilk-Butterfat'!M119/100)))</f>
        <v>2.1925108230705214E-2</v>
      </c>
      <c r="N119" s="120">
        <f>IF(FluidmilkPccLb!N119="*","*",IF(FluidmilkPccLb!N119=0,0,IF('Fluidmilk-Butterfat'!N119=0,"NA",FluidmilkPccLb!N119*'Fluidmilk-Butterfat'!N119/100)))</f>
        <v>1.2088972238346476E-2</v>
      </c>
      <c r="O119" s="121" t="s">
        <v>7</v>
      </c>
      <c r="P119" s="96">
        <f t="shared" ref="P119:P120" si="25">SUM(L119:O119)</f>
        <v>1.2147299950022357</v>
      </c>
      <c r="Q119" s="54">
        <f>IF(FluidmilkPccLb!Q119="*","*",IF(FluidmilkPccLb!Q119=0,0,IF('Fluidmilk-Butterfat'!Q119=0,"NA",FluidmilkPccLb!Q119*'Fluidmilk-Butterfat'!Q119/100)))</f>
        <v>2.8512159384738892E-2</v>
      </c>
      <c r="R119" s="150">
        <f>IF(FluidmilkPccLb!R119="*","*",IF(FluidmilkPccLb!R119=0,0,IF('Fluidmilk-Butterfat'!R119=0,"NA",FluidmilkPccLb!R119*'Fluidmilk-Butterfat'!R119/100)))</f>
        <v>4.925119098375623E-2</v>
      </c>
      <c r="S119" s="150">
        <f>IF(FluidmilkPccLb!S119="*","*",IF(FluidmilkPccLb!S119=0,0,IF('Fluidmilk-Butterfat'!S119=0,"NA",FluidmilkPccLb!S119*'Fluidmilk-Butterfat'!S119/100)))</f>
        <v>7.7763350368495118E-2</v>
      </c>
      <c r="T119" s="54">
        <f>IF(FluidmilkPccLb!T119="*","*",IF(FluidmilkPccLb!T119=0,0,IF('Fluidmilk-Butterfat'!T119=0,"NA",FluidmilkPccLb!T119*'Fluidmilk-Butterfat'!T119/100)))</f>
        <v>3.0461333215188464</v>
      </c>
      <c r="U119" s="54">
        <f>IF(FluidmilkPccLb!U119="*","*",IF(FluidmilkPccLb!U119=0,0,IF('Fluidmilk-Butterfat'!U119=0,"NA",FluidmilkPccLb!U119*'Fluidmilk-Butterfat'!U119/100)))</f>
        <v>3.0564310834107955</v>
      </c>
      <c r="V119" s="26"/>
      <c r="W119" s="26"/>
      <c r="X119" s="26"/>
      <c r="Y119" s="26"/>
      <c r="Z119" s="26"/>
      <c r="AA119" s="26"/>
      <c r="AB119" s="26"/>
      <c r="AC119" s="26"/>
    </row>
    <row r="120" spans="1:29" s="27" customFormat="1" ht="12" customHeight="1" thickBot="1" x14ac:dyDescent="0.25">
      <c r="A120" s="204">
        <v>2021</v>
      </c>
      <c r="B120" s="194">
        <v>331.89374500000002</v>
      </c>
      <c r="C120" s="205">
        <f>IF(FluidmilkPccLb!C120="*","*",IF(FluidmilkPccLb!C120=0,0,IF('Fluidmilk-Butterfat'!C120=0,"NA",FluidmilkPccLb!C120*'Fluidmilk-Butterfat'!C120/100)))</f>
        <v>1.0149031281080636E-2</v>
      </c>
      <c r="D120" s="205">
        <f>IF(FluidmilkPccLb!D120="*","*",IF(FluidmilkPccLb!D120=0,0,IF('Fluidmilk-Butterfat'!D120=0,"NA",FluidmilkPccLb!D120*'Fluidmilk-Butterfat'!D120/100)))</f>
        <v>1.576912122884389</v>
      </c>
      <c r="E120" s="205">
        <f t="shared" si="21"/>
        <v>1.5870611541654696</v>
      </c>
      <c r="F120" s="205">
        <f>IF(FluidmilkPccLb!F120="*","*",IF(FluidmilkPccLb!F120=0,0,IF('Fluidmilk-Butterfat'!F120=0,"NA",FluidmilkPccLb!F120*'Fluidmilk-Butterfat'!F120/100)))</f>
        <v>8.5662958185608457E-2</v>
      </c>
      <c r="G120" s="205">
        <f t="shared" si="22"/>
        <v>1.6727241123510781</v>
      </c>
      <c r="H120" s="205">
        <f>IF(FluidmilkPccLb!H120="*","*",IF(FluidmilkPccLb!H120=0,0,IF('Fluidmilk-Butterfat'!H120=0,"NA",FluidmilkPccLb!H120*'Fluidmilk-Butterfat'!H120/100)))</f>
        <v>0.85393757571417905</v>
      </c>
      <c r="I120" s="205">
        <f>IF(FluidmilkPccLb!I120="*","*",IF(FluidmilkPccLb!I120=0,0,IF('Fluidmilk-Butterfat'!I120=0,"NA",FluidmilkPccLb!I120*'Fluidmilk-Butterfat'!I120/100)))</f>
        <v>0.15776229829218377</v>
      </c>
      <c r="J120" s="205">
        <f t="shared" si="23"/>
        <v>1.0116998740063627</v>
      </c>
      <c r="K120" s="205">
        <f>IF(FluidmilkPccLb!K120="*","*",IF(FluidmilkPccLb!K120=0,0,IF('Fluidmilk-Butterfat'!K120=0,"NA",FluidmilkPccLb!K120*'Fluidmilk-Butterfat'!K120/100)))</f>
        <v>8.5062042974024726E-2</v>
      </c>
      <c r="L120" s="205">
        <f t="shared" si="24"/>
        <v>1.0967619169803875</v>
      </c>
      <c r="M120" s="205">
        <f>IF(FluidmilkPccLb!M120="*","*",IF(FluidmilkPccLb!M120=0,0,IF('Fluidmilk-Butterfat'!M120=0,"NA",FluidmilkPccLb!M120*'Fluidmilk-Butterfat'!M120/100)))</f>
        <v>2.3670015233339212E-2</v>
      </c>
      <c r="N120" s="205">
        <f>IF(FluidmilkPccLb!N120="*","*",IF(FluidmilkPccLb!N120=0,0,IF('Fluidmilk-Butterfat'!N120=0,"NA",FluidmilkPccLb!N120*'Fluidmilk-Butterfat'!N120/100)))</f>
        <v>1.0542380062028588E-2</v>
      </c>
      <c r="O120" s="184" t="s">
        <v>7</v>
      </c>
      <c r="P120" s="197">
        <f t="shared" si="25"/>
        <v>1.1309743122757552</v>
      </c>
      <c r="Q120" s="184">
        <f>IF(FluidmilkPccLb!Q120="*","*",IF(FluidmilkPccLb!Q120=0,0,IF('Fluidmilk-Butterfat'!Q120=0,"NA",FluidmilkPccLb!Q120*'Fluidmilk-Butterfat'!Q120/100)))</f>
        <v>3.0417445800311787E-2</v>
      </c>
      <c r="R120" s="206">
        <f>IF(FluidmilkPccLb!R120="*","*",IF(FluidmilkPccLb!R120=0,0,IF('Fluidmilk-Butterfat'!R120=0,"NA",FluidmilkPccLb!R120*'Fluidmilk-Butterfat'!R120/100)))</f>
        <v>7.3234100871650956E-2</v>
      </c>
      <c r="S120" s="206">
        <f>IF(FluidmilkPccLb!S120="*","*",IF(FluidmilkPccLb!S120=0,0,IF('Fluidmilk-Butterfat'!S120=0,"NA",FluidmilkPccLb!S120*'Fluidmilk-Butterfat'!S120/100)))</f>
        <v>0.10365154667196273</v>
      </c>
      <c r="T120" s="184">
        <f>IF(FluidmilkPccLb!T120="*","*",IF(FluidmilkPccLb!T120=0,0,IF('Fluidmilk-Butterfat'!T120=0,"NA",FluidmilkPccLb!T120*'Fluidmilk-Butterfat'!T120/100)))</f>
        <v>2.8972009400177159</v>
      </c>
      <c r="U120" s="184">
        <f>IF(FluidmilkPccLb!U120="*","*",IF(FluidmilkPccLb!U120=0,0,IF('Fluidmilk-Butterfat'!U120=0,"NA",FluidmilkPccLb!U120*'Fluidmilk-Butterfat'!U120/100)))</f>
        <v>2.907349971298796</v>
      </c>
      <c r="V120" s="26"/>
      <c r="W120" s="26"/>
      <c r="X120" s="26"/>
      <c r="Y120" s="26"/>
      <c r="Z120" s="26"/>
      <c r="AA120" s="26"/>
      <c r="AB120" s="26"/>
      <c r="AC120" s="26"/>
    </row>
    <row r="121" spans="1:29" ht="12" customHeight="1" thickTop="1" x14ac:dyDescent="0.25">
      <c r="A121" s="18" t="s">
        <v>5</v>
      </c>
      <c r="B121" s="18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1:29" ht="12" customHeight="1" x14ac:dyDescent="0.25">
      <c r="A122" s="18"/>
      <c r="B122" s="18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1:29" ht="12" customHeight="1" x14ac:dyDescent="0.25">
      <c r="A123" s="18" t="s">
        <v>56</v>
      </c>
      <c r="B123" s="18"/>
      <c r="O123" s="76"/>
      <c r="P123" s="76"/>
      <c r="Q123" s="76"/>
      <c r="R123" s="76"/>
      <c r="S123" s="76"/>
      <c r="T123" s="76"/>
      <c r="U123" s="76"/>
    </row>
    <row r="124" spans="1:29" ht="12" customHeight="1" x14ac:dyDescent="0.25">
      <c r="A124" s="18" t="s">
        <v>54</v>
      </c>
      <c r="B124" s="18"/>
      <c r="O124" s="76"/>
      <c r="P124" s="76"/>
      <c r="Q124" s="76"/>
      <c r="R124" s="76"/>
      <c r="S124" s="76"/>
      <c r="T124" s="76"/>
      <c r="U124" s="76"/>
    </row>
    <row r="125" spans="1:29" ht="12" customHeight="1" x14ac:dyDescent="0.25">
      <c r="A125" s="18" t="s">
        <v>52</v>
      </c>
      <c r="B125" s="18"/>
      <c r="O125" s="76"/>
      <c r="P125" s="76"/>
      <c r="Q125" s="76"/>
      <c r="R125" s="76"/>
      <c r="S125" s="76"/>
      <c r="T125" s="76"/>
      <c r="U125" s="76"/>
    </row>
    <row r="126" spans="1:29" ht="12" customHeight="1" x14ac:dyDescent="0.25">
      <c r="A126" s="18"/>
      <c r="B126" s="18"/>
      <c r="O126" s="76"/>
      <c r="P126" s="76"/>
      <c r="Q126" s="76"/>
      <c r="R126" s="76"/>
      <c r="S126" s="76"/>
      <c r="T126" s="76"/>
      <c r="U126" s="76"/>
    </row>
    <row r="127" spans="1:29" ht="12" customHeight="1" x14ac:dyDescent="0.2">
      <c r="A127" s="7" t="s">
        <v>55</v>
      </c>
      <c r="B127" s="18"/>
    </row>
  </sheetData>
  <mergeCells count="26">
    <mergeCell ref="H2:P2"/>
    <mergeCell ref="Q2:S2"/>
    <mergeCell ref="S3:S6"/>
    <mergeCell ref="O3:O6"/>
    <mergeCell ref="Q3:Q6"/>
    <mergeCell ref="R3:R6"/>
    <mergeCell ref="L3:L6"/>
    <mergeCell ref="M3:M6"/>
    <mergeCell ref="N3:N6"/>
    <mergeCell ref="P3:P6"/>
    <mergeCell ref="A1:J1"/>
    <mergeCell ref="T1:U1"/>
    <mergeCell ref="B2:B6"/>
    <mergeCell ref="C7:U7"/>
    <mergeCell ref="C4:C6"/>
    <mergeCell ref="D4:D6"/>
    <mergeCell ref="E4:E6"/>
    <mergeCell ref="H4:H6"/>
    <mergeCell ref="I4:I6"/>
    <mergeCell ref="A2:A6"/>
    <mergeCell ref="F3:F6"/>
    <mergeCell ref="G3:G6"/>
    <mergeCell ref="K3:K6"/>
    <mergeCell ref="T2:T6"/>
    <mergeCell ref="U2:U6"/>
    <mergeCell ref="J4:J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  <ignoredErrors>
    <ignoredError sqref="F53:F115 K53:K115 F116:F118 K116:K118 K119:K120 F119:F1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TableOfContents</vt:lpstr>
      <vt:lpstr>Fluidmilk</vt:lpstr>
      <vt:lpstr>FluidmilkPccLb</vt:lpstr>
      <vt:lpstr>FluidmilkPccGal</vt:lpstr>
      <vt:lpstr>Fluidmilk-Butterfat</vt:lpstr>
      <vt:lpstr>Fluidmilk-ButterfatPccLbs</vt:lpstr>
      <vt:lpstr>Fluidmilk!Print_Area</vt:lpstr>
      <vt:lpstr>'Fluidmilk-Butterfat'!Print_Area</vt:lpstr>
      <vt:lpstr>'Fluidmilk-ButterfatPccLbs'!Print_Area</vt:lpstr>
      <vt:lpstr>FluidmilkPccGal!Print_Area</vt:lpstr>
      <vt:lpstr>FluidmilkPccLb!Print_Area</vt:lpstr>
      <vt:lpstr>Fluidmilk!Print_Titles</vt:lpstr>
      <vt:lpstr>'Fluidmilk-Butterfat'!Print_Titles</vt:lpstr>
      <vt:lpstr>'Fluidmilk-ButterfatPccLbs'!Print_Titles</vt:lpstr>
      <vt:lpstr>FluidmilkPccGal!Print_Titles</vt:lpstr>
      <vt:lpstr>FluidmilkPccLb!Print_Titles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Dairy (fluid milk)</dc:title>
  <dc:subject>Agricultural economics</dc:subject>
  <dc:creator>Andrzej Blazejczyk; Linda Kantor</dc:creator>
  <cp:keywords>Fluid milk, food consumption, food availability, per capita, milk, whole milk, skim milk, reduced-fat milk, low-fat milk, fat-free milk, buttermilk, flavored milk, eggnog, beverage fluid milk, U.S. Department of Agriculture, USDA, Economic Research Service, ERS</cp:keywords>
  <cp:lastModifiedBy>Blazejczyk, Andrzej - REE-ERS</cp:lastModifiedBy>
  <cp:lastPrinted>2013-11-20T18:35:52Z</cp:lastPrinted>
  <dcterms:created xsi:type="dcterms:W3CDTF">1999-06-15T16:49:22Z</dcterms:created>
  <dcterms:modified xsi:type="dcterms:W3CDTF">2022-12-14T16:52:00Z</dcterms:modified>
  <cp:category>Food Availability</cp:category>
</cp:coreProperties>
</file>