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Utama" sheetId="1" r:id="rId4"/>
    <sheet state="visible" name="Data Penulis" sheetId="2" r:id="rId5"/>
    <sheet state="visible" name="Data Naskah" sheetId="3" r:id="rId6"/>
    <sheet state="visible" name="Data Rili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2">
      <text>
        <t xml:space="preserve">pastikan sudah memberikan ijin akses ke ptbukupedia@gmail.com</t>
      </text>
    </comment>
  </commentList>
</comments>
</file>

<file path=xl/comments2.xml><?xml version="1.0" encoding="utf-8"?>
<comments xmlns:r="http://schemas.openxmlformats.org/officeDocument/2006/relationships" xmlns="http://schemas.openxmlformats.org/spreadsheetml/2006/main">
  <authors>
    <author/>
  </authors>
  <commentList>
    <comment authorId="0" ref="B16">
      <text>
        <t xml:space="preserve">Minimal Satu Genres Code Dari Salah Satu Standar Kode Genres di Bawah ini	</t>
      </text>
    </comment>
    <comment authorId="0" ref="C17">
      <text>
        <t xml:space="preserve">ganti sesuai dengan tema buku anda cek di halaman BISAC</t>
      </text>
    </comment>
    <comment authorId="0" ref="B25">
      <text>
        <t xml:space="preserve">Wajib ada dan buat kalimat yang membuat orang membeli buku ini</t>
      </text>
    </comment>
    <comment authorId="0" ref="B26">
      <text>
        <t xml:space="preserve">Pastikan url link GDrive sudah memberikan ijin akses ke ptbukupedia@gmail.com</t>
      </text>
    </comment>
    <comment authorId="0" ref="B32">
      <text>
        <t xml:space="preserve">Self Assestment oleh penulis sendiri, menilai standar naskah yang dibuat agar memenuhi standar penerbit</t>
      </text>
    </comment>
  </commentList>
</comments>
</file>

<file path=xl/sharedStrings.xml><?xml version="1.0" encoding="utf-8"?>
<sst xmlns="http://schemas.openxmlformats.org/spreadsheetml/2006/main" count="248" uniqueCount="194">
  <si>
    <t>PENGAJUAN NASKAH</t>
  </si>
  <si>
    <t>BUKUPEDIA</t>
  </si>
  <si>
    <t>SURAT PERJANJIAN KERJA</t>
  </si>
  <si>
    <t>CEK VALIDASI</t>
  </si>
  <si>
    <t>Judul</t>
  </si>
  <si>
    <t>No Perjanjian</t>
  </si>
  <si>
    <t>Kepengarangan</t>
  </si>
  <si>
    <t>Nama Lengkap</t>
  </si>
  <si>
    <t>Sinopsis</t>
  </si>
  <si>
    <t>Alamat Rumah</t>
  </si>
  <si>
    <t>Distributor</t>
  </si>
  <si>
    <t>Informatics Research Center</t>
  </si>
  <si>
    <t>Alamat Kantor</t>
  </si>
  <si>
    <t>URL Katalog Buku</t>
  </si>
  <si>
    <t>Telp/HP</t>
  </si>
  <si>
    <t>Edisi</t>
  </si>
  <si>
    <t>-</t>
  </si>
  <si>
    <t>Alamat Email</t>
  </si>
  <si>
    <t>Seri</t>
  </si>
  <si>
    <t>Pekerjaan</t>
  </si>
  <si>
    <t>Tahun Terbit</t>
  </si>
  <si>
    <t>Judul Buku</t>
  </si>
  <si>
    <t>Jumlah Halaman</t>
  </si>
  <si>
    <t>Hari Tanggal Terbilang</t>
  </si>
  <si>
    <t>Tinggi Buku</t>
  </si>
  <si>
    <t>Nama di Tanda Tangan</t>
  </si>
  <si>
    <t>Kelompok Pembaca</t>
  </si>
  <si>
    <t>Jenis Pustaka</t>
  </si>
  <si>
    <t>SURAT PENUGASAN EDITOR</t>
  </si>
  <si>
    <t>Kategori Jenis</t>
  </si>
  <si>
    <t>No. Surat</t>
  </si>
  <si>
    <t>Terbitan</t>
  </si>
  <si>
    <t>Media</t>
  </si>
  <si>
    <t>ISBN Susulan</t>
  </si>
  <si>
    <t>Naskah PDF</t>
  </si>
  <si>
    <t>Pengajuan KDT</t>
  </si>
  <si>
    <t>Naskah Asli</t>
  </si>
  <si>
    <t>Kategori Buku</t>
  </si>
  <si>
    <t>Nama Editor</t>
  </si>
  <si>
    <t>ISBN</t>
  </si>
  <si>
    <t>Email Editor</t>
  </si>
  <si>
    <t>Genres Code</t>
  </si>
  <si>
    <t>BISAC</t>
  </si>
  <si>
    <t>SURAT PENGAJUAN ISBN</t>
  </si>
  <si>
    <t>BIC</t>
  </si>
  <si>
    <t>WGSneu</t>
  </si>
  <si>
    <t>C-CODE</t>
  </si>
  <si>
    <t>File Lampiran</t>
  </si>
  <si>
    <t>CLIL</t>
  </si>
  <si>
    <t>UDC</t>
  </si>
  <si>
    <t>SERTIFIKAT PENERBITAN BUKU</t>
  </si>
  <si>
    <t>MANGA</t>
  </si>
  <si>
    <t>No. Sertifikat</t>
  </si>
  <si>
    <t>GKSS</t>
  </si>
  <si>
    <t>No. ISBN</t>
  </si>
  <si>
    <t>Skor Asesmen</t>
  </si>
  <si>
    <t>SCRIPT KATALOG</t>
  </si>
  <si>
    <t xml:space="preserve">&lt;div class="alert-message alert"&gt;&lt;i class="fa fa-info-circle"&gt;&lt;/i&gt; Informasi Buku : &lt;ul style="text-align: left;"&gt;&lt;li&gt;ISBN : </t>
  </si>
  <si>
    <t>Terbit</t>
  </si>
  <si>
    <t xml:space="preserve">&lt;/li&gt;&lt;li&gt;Terbit : </t>
  </si>
  <si>
    <t>Ukuran</t>
  </si>
  <si>
    <t xml:space="preserve">&lt;/li&gt;&lt;li&gt;Ukuran : </t>
  </si>
  <si>
    <t>Penulis</t>
  </si>
  <si>
    <t>&lt;/li&gt;&lt;/ul&gt;&lt;/div&gt;&lt;div class="alert-message success"&gt;&lt;i class="fa fa-file-text"&gt;&lt;/i&gt; Penulis : &lt;ul style="text-align: left;"&gt;&lt;li&gt;</t>
  </si>
  <si>
    <t>Editor</t>
  </si>
  <si>
    <t>&lt;/li&gt;&lt;/ul&gt;&lt;i class="fa fa-check-circle"&gt;&lt;/i&gt; Editor : &lt;ul style="text-align: left;"&gt;&lt;li&gt;</t>
  </si>
  <si>
    <t>blockquote</t>
  </si>
  <si>
    <t>&lt;/li&gt;&lt;/ul&gt;&lt;/div&gt;&lt;blockquote class="tr_bq"&gt;</t>
  </si>
  <si>
    <t>sinopsis</t>
  </si>
  <si>
    <t>&lt;/blockquote&gt;&lt;div&gt;&lt;p&gt;&lt;span class="firstcharacter"&gt;</t>
  </si>
  <si>
    <t>shopee</t>
  </si>
  <si>
    <t>" style="color: white;"&gt;Shopee Voucher&lt;/a&gt;</t>
  </si>
  <si>
    <t>&lt;/p&gt;&lt;/div&gt;&lt;div&gt;&lt;a class="button small buy" href="https://shopee.co.id/penerbitbukupedia</t>
  </si>
  <si>
    <t>playbook</t>
  </si>
  <si>
    <t>" style="color: white;"&gt;Google Play Books&lt;/a&gt;&lt;/div&gt;</t>
  </si>
  <si>
    <t>&lt;a class="button small download" href="https://play.google.com/store/books</t>
  </si>
  <si>
    <t>Cover</t>
  </si>
  <si>
    <t>script</t>
  </si>
  <si>
    <t>No.</t>
  </si>
  <si>
    <t>Pilih Editor di sini https://www.bukupedia.co.id/#main-wrapper</t>
  </si>
  <si>
    <t>Rolly Maulana Awangga</t>
  </si>
  <si>
    <t>URL Editor</t>
  </si>
  <si>
    <t>https://www.bukupedia.co.id/2022/09/rolly-maulana-awanggastmtcaip-sfpc.html</t>
  </si>
  <si>
    <t>awangga@ulbi.ac.id</t>
  </si>
  <si>
    <t>WhatsApp Editor</t>
  </si>
  <si>
    <t>6281312000300</t>
  </si>
  <si>
    <t>Daftar Penulis (URL Penulis ada di laman penulis.bukupedia.co.id, kosongkan jika belum ada)</t>
  </si>
  <si>
    <t>1A</t>
  </si>
  <si>
    <t>Nama Penulis Utama</t>
  </si>
  <si>
    <t>1B</t>
  </si>
  <si>
    <t>URL Penulis Utama</t>
  </si>
  <si>
    <t>2A</t>
  </si>
  <si>
    <t>Nama Penulis 2</t>
  </si>
  <si>
    <t>Naomi C.H Tampubolon</t>
  </si>
  <si>
    <t>2B</t>
  </si>
  <si>
    <t>URL Penulis 2</t>
  </si>
  <si>
    <t>https://penulis.bukupedia.co.id/2022/09/naomi-cindy-hermina-tampubolon.html</t>
  </si>
  <si>
    <t>3A</t>
  </si>
  <si>
    <t>Nama Penulis 3</t>
  </si>
  <si>
    <t>3B</t>
  </si>
  <si>
    <t>URL Penulis 3</t>
  </si>
  <si>
    <t>4A</t>
  </si>
  <si>
    <t>Nama Penulis 4</t>
  </si>
  <si>
    <t>4B</t>
  </si>
  <si>
    <t>URL Penulis 4</t>
  </si>
  <si>
    <t>5A</t>
  </si>
  <si>
    <t>Nama Penulis 5</t>
  </si>
  <si>
    <t>5B</t>
  </si>
  <si>
    <t>URL Penulis 5</t>
  </si>
  <si>
    <t>Update biografi penulis utama bukupedia untuk di pasang di penulis.bukupedia.co.id dan Surat Perjanjian Kerja</t>
  </si>
  <si>
    <t>Data Penulis Utama Sesuai KTP (Wajib Diisi)</t>
  </si>
  <si>
    <t>Nama Lengkap Sesuai KTP</t>
  </si>
  <si>
    <t>Naomi Cindy Hermina Tampubolon</t>
  </si>
  <si>
    <t>URL Gdrive Foto Ukuran Besar(isi jika belum punya URL Penulis atau mau melakukan update di profil penulis)</t>
  </si>
  <si>
    <t>https://drive.google.com/file/d/1WAapqKirss5dTHrEFOPMchoVDSoO6TGo/view?usp=sharing</t>
  </si>
  <si>
    <t>Biografi Penulis (Minimal 200 Kata, isi jika belum punya URL Penulis atau mau melakukan update di profil penulis)</t>
  </si>
  <si>
    <t>"Namanya ialah Naomi Cindy Hermina Tampubolon, Lahir pada Medan, 10 September 2000, merupakan anak pertama dari 5 bersaudara, anak dari Bapak Herbin Tampubolon dan Ibu Bintang Sitinjak
Ayahnya adalah seorang Pegawai Negeri Sipil, sedangkan Ibunya bekerja sebagai Ibu Rumah Tangga, melewati jenjang pendidikan dimulai dari Sekolah Dasar Negeri 1 Pardomuan 1, setelah lulus kemudian melanjutkan pendidikan di Sekolah Menengah Pertama Negeri 2 Pangururan, setalah lulus SMP selanjutnya melanjutkan pendidikan si Sekolah Menengah Atas Negeri 1 Pangururan, setelah lulus selanjutnya melanjutkan pendidikan di Politeknik Pos Indonsia. Hobby yang saya gemari yaitu mendengarkan musik dan bermain alat musik seperti gitar."</t>
  </si>
  <si>
    <t>Alamat Rumah Sesuai KTP (Wajib Diisi)</t>
  </si>
  <si>
    <t>Silalahi Pagar Batu, Kec. Balige, Toba, Sumatera Utara 22312</t>
  </si>
  <si>
    <t>Alamat Kantor(untuk pekerjaan mahasiswa/pelajar diisi alamat kampus/sekolah)</t>
  </si>
  <si>
    <t>Jl. Sari Asih No. 54 Sarijadi Kec. Sukasari Kota Bandung 40151</t>
  </si>
  <si>
    <t>Telp. / HP(wajib diisi)</t>
  </si>
  <si>
    <t>6282267009840</t>
  </si>
  <si>
    <t>Alamat Email (Wajib Diisi)</t>
  </si>
  <si>
    <t>naomicindi.hermina@gmail.com</t>
  </si>
  <si>
    <t>Pekerjaan (Wajib Diisi, jika tidak bekerja tulis tidak bekerja, jika mahasiswa/pelajar tulis mahasiswa/pelajar)</t>
  </si>
  <si>
    <t>Mahasiswa</t>
  </si>
  <si>
    <t>No</t>
  </si>
  <si>
    <t>Meta Data (Wajib Diisi Semua)</t>
  </si>
  <si>
    <t>Isian atau Pilihan</t>
  </si>
  <si>
    <t>Sistem Rekomendasi Lagu Teratas - Global berdasarkan Properti Trek menggunakan metode Content-Based Filtering</t>
  </si>
  <si>
    <t>Sinopsis (Maksimal 1000 Karakter)</t>
  </si>
  <si>
    <t>Spotify saat ini merupakan platform musik, podcast dan video yang banyak digemari banyak penggunanya. Spotify juga memberikan kemudahan akses musik. Platform musik spotify sangat banyak digemari penggunanya, terutama kalangan young adults yaitu berusia 18 hingga 25 tahun.(Wahyu Dewatara &amp; Monik Agustin, 2019) Spotify menyediakan banyak fitur seperti yaitu sekarang memutar, cari, koleksi, dengarkan offline, podcast dan acara serta banyak lagi. Properti trek di Spotify termasuk genre, nama artis, dan banyak lainnya. (Fitriani, n.d.) Berdasarkan properti trek, bagaimana cara merekomendasikan lagu berdasarkan properti trek, dan bagaimana cara memastikan bahwa lagu berdasarkan properti trek disukai. Masalah ini akan menjadi sumber dalam penelitian. Dataset yang digunakan dalam penelitian ini adalah 50 Lagu Teratas – Global (50 Top Songs - Global) yang diambil dari Spotify playlist chart yang kemudian diconvert ke dalam dalam file dengan format cvs dan kemudian nantinya akan dikelola atau diproses. Penelitian ini bertujuan untuk rekomendasikan lagu berdasarkan trek properti yang ada dan rekomendasikan berdasarkan trek properti disukai. Metode Content-Based Filtering digunakan dalam penelitian ini.</t>
  </si>
  <si>
    <t>Ukuran Tinggi Buku</t>
  </si>
  <si>
    <t>Ukuran Lebar Buku</t>
  </si>
  <si>
    <t>Semua Umur</t>
  </si>
  <si>
    <t>Non Fiksi</t>
  </si>
  <si>
    <t>Non Terjemahan</t>
  </si>
  <si>
    <t>Penelitian</t>
  </si>
  <si>
    <t>Pdf</t>
  </si>
  <si>
    <t>Tidak</t>
  </si>
  <si>
    <t>Lepas</t>
  </si>
  <si>
    <t>COM042000   COMPUTERS / Artificial Intelligence / Natural Language Processing</t>
  </si>
  <si>
    <t>Kalimat Promosi Buku</t>
  </si>
  <si>
    <t>Buku yang bisa untuk mengetahui cara merekomendasikan lagu berdasarkan genre lagu</t>
  </si>
  <si>
    <t>URL GDrive Naskah Format PDF</t>
  </si>
  <si>
    <t>https://drive.google.com/file/d/1_WzzJ7X5tV7mx0k8s06EsLh9-22yQB24/view?usp=sharing</t>
  </si>
  <si>
    <t>URL GDrive Naskah Format Editing (Word/latex/pub/dll)</t>
  </si>
  <si>
    <t>https://docs.google.com/document/d/19JmVUOdeaChi0mdAQxXHpn1wxdh-c4vC/edit?usp=sharing&amp;ouid=113073186179369944836&amp;rtpof=true&amp;sd=true</t>
  </si>
  <si>
    <t>URL Gdrive Cover Buku Depan Format JPG</t>
  </si>
  <si>
    <t>https://drive.google.com/file/d/1MrIp0yi3D7RfLNchuEco9nMgNBtWnM-Q/view?usp=sharing</t>
  </si>
  <si>
    <t>URL Gdrive Halaman Judul (Setelah Cover Buku) Sampai Daftar Isi (Halaman Judul, Halaman Penerbit, Kata Pengantar, Daftar Isi) dalam 1 file format PDF</t>
  </si>
  <si>
    <t>URL GDrive Hasil Cek Plagiarism</t>
  </si>
  <si>
    <t>https://drive.google.com/file/d/1C7Rg1N7NhjNI8xCjcY-Pcbbse6kvVdkm/view?usp=sharing</t>
  </si>
  <si>
    <t>Pemeriksaan Naskah</t>
  </si>
  <si>
    <t>Hasil Pengecekan oleh Penulis Sendiri</t>
  </si>
  <si>
    <t>Skor</t>
  </si>
  <si>
    <t>Catatan dari Editor</t>
  </si>
  <si>
    <t>Cover depan minimal terdapat Judul Buku, Logo Penerbit, Semua Penulis Buku Sesuai Urutan Kepengarangan</t>
  </si>
  <si>
    <t>ya</t>
  </si>
  <si>
    <t>Halaman Judul Sesuai Format Standar Baku dan Tanpa Nomor Halaman. Terdapat Judul Buku di Bagian Atas, Semua Penulis Buku Sesuai Urutan Kepengarangan di tengah, logo penerbit di bawah</t>
  </si>
  <si>
    <t>Halaman Penerbit Sesuai Format Standar Baku dan Tanpa Nomor Halaman Format Rata Kiri. Judul Paling atas, info kepengarangan, penerbit, redaksi, distributor dan hak cipta bagian bawah. ISBN kosongkan dulu</t>
  </si>
  <si>
    <t>Halaman Kata Pengantar Sesuai Format Standar Baku dan Menggunakan Angka Romawi Sebagai Nomor Halaman</t>
  </si>
  <si>
    <t>Halaman Daftar Isi Sesuai Format Standar Baku dan Menggunakan Angka Romawi Sebagai Nomor Halaman</t>
  </si>
  <si>
    <t>Halaman isi buku Menggunakan Angka 1 Sebagai Pembuka Nomor Halaman pada Bab Pertama Isi Buku</t>
  </si>
  <si>
    <t>Seluruh Posisi Gambar atau Tabel Proporsional Terhadap Tulisan isi Buku, tidak terlalu mepet atau terlalu jauh dan tidak melebihi margin buku</t>
  </si>
  <si>
    <t>Tulisan Tidak Plagiat dengan Kutipan Langsung kurang dari 10%, dibuktikan dengan scan plagiarisme</t>
  </si>
  <si>
    <t>Gambar atau Tabel pada Isi Buku Tidak Mengandung Hak Cipta</t>
  </si>
  <si>
    <t>Margin Tulisan Setiap Halaman Konsisten dan Sama</t>
  </si>
  <si>
    <t>Cover Depan dan Belakang Buatan Sendiri atau boleh menggunakan gambar atau bagian gambar lisensi creative commons yang kemudian di sebutkan di Halaman Penerbit Di Bagian 'Desain sampul dan Tata letak'</t>
  </si>
  <si>
    <t>Untuk Buku yang mengandung kode program, Kode program dipecah per blok untuk dijelaskan perblok. Tidak boleh ada satu halaman hanya berisi sintaks atau script program tanpa adanya penjelasan dan pembagian blok bagian program</t>
  </si>
  <si>
    <t>Pastikan setiap paragraf di buku minimal terdiri dari 3 kalimat efektif. Disebut satu kalimat jika dibatasi oleh tanda titik.</t>
  </si>
  <si>
    <t>Nama dan urutan penulis pada Cover buku, halaman judul dan halaman penerbit/balik halaman judul persis sama dengan yang diinputkan di file ini</t>
  </si>
  <si>
    <t>Skor Rata Rata</t>
  </si>
  <si>
    <t>Hasil Pengajuan</t>
  </si>
  <si>
    <t>Diisi</t>
  </si>
  <si>
    <t>Nomor ISBN yang diterima</t>
  </si>
  <si>
    <t>Tanggal Penerbitan ISBN</t>
  </si>
  <si>
    <t>Nomor Urut Hari ini</t>
  </si>
  <si>
    <t>Proses Rilis Naskah</t>
  </si>
  <si>
    <t>Hasil Pengecekan</t>
  </si>
  <si>
    <t>Ada Cover Depan Buku</t>
  </si>
  <si>
    <t>Ada Cover Belakang Buku</t>
  </si>
  <si>
    <t>Cover Belakang Sudah di Tempel Barcode ISBN</t>
  </si>
  <si>
    <t>tidak</t>
  </si>
  <si>
    <t>Cover Depan Terdapat Logo Penerbit</t>
  </si>
  <si>
    <t>Proses Distribusi Naskah</t>
  </si>
  <si>
    <t>URL Katalog</t>
  </si>
  <si>
    <t>https://katalog.bukupedia.co.id/2022/09/sistem-rekomendasi-lagu-teratas-global.html</t>
  </si>
  <si>
    <t>URL Shopee</t>
  </si>
  <si>
    <t>URL Play Book</t>
  </si>
  <si>
    <t>URL Penulis</t>
  </si>
  <si>
    <t>Tanggung Jawab Penerbit</t>
  </si>
  <si>
    <t>Ada Bukti Setor Edeposit</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</si>
</sst>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theme="1"/>
      <name val="Arial"/>
      <scheme val="minor"/>
    </font>
    <font>
      <b/>
      <sz val="12.0"/>
      <color rgb="FF980000"/>
      <name val="Arial"/>
      <scheme val="minor"/>
    </font>
    <font>
      <sz val="11.0"/>
      <color rgb="FF000000"/>
      <name val="Inconsolata"/>
    </font>
    <font>
      <color theme="1"/>
      <name val="Arial"/>
      <scheme val="minor"/>
    </font>
    <font>
      <u/>
      <color rgb="FF0000FF"/>
    </font>
    <font>
      <u/>
      <color rgb="FF0000FF"/>
    </font>
    <font>
      <b/>
      <color theme="1"/>
      <name val="Arial"/>
      <scheme val="minor"/>
    </font>
    <font>
      <u/>
      <color rgb="FF0000FF"/>
    </font>
    <font>
      <b/>
      <u/>
      <color rgb="FF0000FF"/>
    </font>
    <font>
      <u/>
      <color rgb="FF0000FF"/>
    </font>
    <font>
      <u/>
      <color rgb="FF0000FF"/>
    </font>
    <font>
      <u/>
      <color rgb="FF0000FF"/>
    </font>
    <font>
      <u/>
      <color rgb="FF0000FF"/>
    </font>
    <font>
      <u/>
      <color rgb="FF0000FF"/>
    </font>
    <font>
      <u/>
      <color rgb="FF0000FF"/>
    </font>
    <font>
      <u/>
      <color rgb="FF0000FF"/>
      <name val="Arial"/>
    </font>
  </fonts>
  <fills count="13">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F2CC"/>
        <bgColor rgb="FFFFF2CC"/>
      </patternFill>
    </fill>
    <fill>
      <patternFill patternType="solid">
        <fgColor rgb="FFEAD1DC"/>
        <bgColor rgb="FFEAD1DC"/>
      </patternFill>
    </fill>
    <fill>
      <patternFill patternType="solid">
        <fgColor rgb="FFD9D9D9"/>
        <bgColor rgb="FFD9D9D9"/>
      </patternFill>
    </fill>
    <fill>
      <patternFill patternType="solid">
        <fgColor rgb="FFB7B7B7"/>
        <bgColor rgb="FFB7B7B7"/>
      </patternFill>
    </fill>
    <fill>
      <patternFill patternType="solid">
        <fgColor theme="0"/>
        <bgColor theme="0"/>
      </patternFill>
    </fill>
    <fill>
      <patternFill patternType="solid">
        <fgColor rgb="FFD9D2E9"/>
        <bgColor rgb="FFD9D2E9"/>
      </patternFill>
    </fill>
    <fill>
      <patternFill patternType="solid">
        <fgColor rgb="FFF3F3F3"/>
        <bgColor rgb="FFF3F3F3"/>
      </patternFill>
    </fill>
    <fill>
      <patternFill patternType="solid">
        <fgColor rgb="FFEFEFEF"/>
        <bgColor rgb="FFEFEFEF"/>
      </patternFill>
    </fill>
    <fill>
      <patternFill patternType="solid">
        <fgColor rgb="FFFFFF00"/>
        <bgColor rgb="FFFFFF00"/>
      </patternFill>
    </fill>
  </fills>
  <borders count="5">
    <border/>
    <border>
      <left style="thin">
        <color rgb="FF000000"/>
      </left>
      <top style="thin">
        <color rgb="FF000000"/>
      </top>
      <bottom style="thin">
        <color rgb="FF000000"/>
      </bottom>
    </border>
    <border>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8">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1" numFmtId="0" xfId="0" applyAlignment="1" applyBorder="1" applyFont="1">
      <alignment readingOrder="0"/>
    </xf>
    <xf borderId="1" fillId="2" fontId="2" numFmtId="0" xfId="0" applyAlignment="1" applyBorder="1" applyFont="1">
      <alignment readingOrder="0"/>
    </xf>
    <xf borderId="3" fillId="2" fontId="2" numFmtId="0" xfId="0" applyAlignment="1" applyBorder="1" applyFont="1">
      <alignment readingOrder="0"/>
    </xf>
    <xf borderId="0" fillId="3" fontId="3" numFmtId="0" xfId="0" applyFill="1" applyFont="1"/>
    <xf borderId="0" fillId="4" fontId="4" numFmtId="0" xfId="0" applyAlignment="1" applyFill="1" applyFont="1">
      <alignment readingOrder="0"/>
    </xf>
    <xf borderId="0" fillId="4" fontId="4" numFmtId="0" xfId="0" applyAlignment="1" applyFont="1">
      <alignment shrinkToFit="0" wrapText="1"/>
    </xf>
    <xf borderId="0" fillId="5" fontId="4" numFmtId="0" xfId="0" applyAlignment="1" applyFill="1" applyFont="1">
      <alignment readingOrder="0"/>
    </xf>
    <xf borderId="0" fillId="5" fontId="4" numFmtId="0" xfId="0" applyFont="1"/>
    <xf borderId="0" fillId="4" fontId="4" numFmtId="0" xfId="0" applyAlignment="1" applyFont="1">
      <alignment shrinkToFit="0" vertical="top" wrapText="1"/>
    </xf>
    <xf borderId="0" fillId="5" fontId="4" numFmtId="0" xfId="0" applyAlignment="1" applyFont="1">
      <alignment readingOrder="0" shrinkToFit="0" wrapText="1"/>
    </xf>
    <xf borderId="0" fillId="5" fontId="4" numFmtId="49" xfId="0" applyFont="1" applyNumberFormat="1"/>
    <xf borderId="0" fillId="4" fontId="5" numFmtId="0" xfId="0" applyFont="1"/>
    <xf borderId="0" fillId="5" fontId="4" numFmtId="0" xfId="0" applyAlignment="1" applyFont="1">
      <alignment readingOrder="0"/>
    </xf>
    <xf borderId="0" fillId="4" fontId="4" numFmtId="0" xfId="0" applyFont="1"/>
    <xf borderId="0" fillId="0" fontId="4" numFmtId="0" xfId="0" applyFont="1"/>
    <xf borderId="0" fillId="0" fontId="4" numFmtId="0" xfId="0" applyAlignment="1" applyFont="1">
      <alignment readingOrder="0"/>
    </xf>
    <xf borderId="0" fillId="5" fontId="4" numFmtId="0" xfId="0" applyAlignment="1" applyFont="1">
      <alignment shrinkToFit="0" wrapText="1"/>
    </xf>
    <xf borderId="4" fillId="2" fontId="4" numFmtId="0" xfId="0" applyAlignment="1" applyBorder="1" applyFont="1">
      <alignment readingOrder="0"/>
    </xf>
    <xf borderId="0" fillId="5" fontId="6" numFmtId="0" xfId="0" applyFont="1"/>
    <xf borderId="0" fillId="4" fontId="7" numFmtId="0" xfId="0" applyAlignment="1" applyFont="1">
      <alignment readingOrder="0"/>
    </xf>
    <xf borderId="3" fillId="4" fontId="4" numFmtId="0" xfId="0" applyAlignment="1" applyBorder="1" applyFont="1">
      <alignment readingOrder="0"/>
    </xf>
    <xf borderId="3" fillId="5" fontId="4" numFmtId="0" xfId="0" applyBorder="1" applyFont="1"/>
    <xf borderId="1" fillId="6" fontId="1" numFmtId="0" xfId="0" applyAlignment="1" applyBorder="1" applyFill="1" applyFont="1">
      <alignment readingOrder="0"/>
    </xf>
    <xf borderId="3" fillId="6" fontId="4" numFmtId="0" xfId="0" applyBorder="1" applyFont="1"/>
    <xf borderId="4" fillId="6" fontId="4" numFmtId="0" xfId="0" applyBorder="1" applyFont="1"/>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horizontal="left" shrinkToFit="0" wrapText="1"/>
    </xf>
    <xf borderId="0" fillId="0" fontId="4" numFmtId="0" xfId="0" applyAlignment="1" applyFont="1">
      <alignment readingOrder="0"/>
    </xf>
    <xf borderId="0" fillId="0" fontId="8" numFmtId="0" xfId="0" applyFont="1"/>
    <xf borderId="0" fillId="7" fontId="7" numFmtId="0" xfId="0" applyAlignment="1" applyFill="1" applyFont="1">
      <alignment readingOrder="0"/>
    </xf>
    <xf borderId="0" fillId="7" fontId="9" numFmtId="0" xfId="0" applyAlignment="1" applyFont="1">
      <alignment readingOrder="0"/>
    </xf>
    <xf borderId="0" fillId="7" fontId="4" numFmtId="0" xfId="0" applyFont="1"/>
    <xf borderId="0" fillId="8" fontId="4" numFmtId="0" xfId="0" applyAlignment="1" applyFill="1" applyFont="1">
      <alignment readingOrder="0"/>
    </xf>
    <xf borderId="0" fillId="8" fontId="4" numFmtId="0" xfId="0" applyAlignment="1" applyFont="1">
      <alignment readingOrder="0" shrinkToFit="0" wrapText="1"/>
    </xf>
    <xf borderId="0" fillId="8" fontId="4" numFmtId="0" xfId="0" applyFont="1"/>
    <xf borderId="0" fillId="8" fontId="10" numFmtId="0" xfId="0" applyAlignment="1" applyFont="1">
      <alignment readingOrder="0" shrinkToFit="0" wrapText="1"/>
    </xf>
    <xf borderId="0" fillId="8" fontId="4" numFmtId="49" xfId="0" applyAlignment="1" applyFont="1" applyNumberFormat="1">
      <alignment readingOrder="0" shrinkToFit="0" wrapText="1"/>
    </xf>
    <xf borderId="0" fillId="7" fontId="7" numFmtId="0" xfId="0" applyAlignment="1" applyFont="1">
      <alignment readingOrder="0"/>
    </xf>
    <xf borderId="0" fillId="9" fontId="4" numFmtId="0" xfId="0" applyAlignment="1" applyFill="1" applyFont="1">
      <alignment readingOrder="0"/>
    </xf>
    <xf borderId="0" fillId="9" fontId="4" numFmtId="0" xfId="0" applyAlignment="1" applyFont="1">
      <alignment readingOrder="0" shrinkToFit="0" wrapText="1"/>
    </xf>
    <xf borderId="0" fillId="9" fontId="4" numFmtId="0" xfId="0" applyFont="1"/>
    <xf borderId="0" fillId="9" fontId="11" numFmtId="0" xfId="0" applyAlignment="1" applyFont="1">
      <alignment readingOrder="0" shrinkToFit="0" wrapText="1"/>
    </xf>
    <xf borderId="0" fillId="9" fontId="4" numFmtId="0" xfId="0" applyAlignment="1" applyFont="1">
      <alignment shrinkToFit="0" wrapText="1"/>
    </xf>
    <xf borderId="0" fillId="8" fontId="7" numFmtId="0" xfId="0" applyAlignment="1" applyFont="1">
      <alignment readingOrder="0"/>
    </xf>
    <xf borderId="0" fillId="0" fontId="12" numFmtId="0" xfId="0" applyAlignment="1" applyFont="1">
      <alignment readingOrder="0" shrinkToFit="0" wrapText="1"/>
    </xf>
    <xf borderId="0" fillId="0" fontId="4" numFmtId="0" xfId="0" applyAlignment="1" applyFont="1">
      <alignment readingOrder="0" shrinkToFit="0" vertical="center" wrapText="1"/>
    </xf>
    <xf borderId="0" fillId="0" fontId="4" numFmtId="49" xfId="0" applyAlignment="1" applyFont="1" applyNumberFormat="1">
      <alignment readingOrder="0" shrinkToFit="0" wrapText="1"/>
    </xf>
    <xf borderId="0" fillId="2" fontId="7" numFmtId="0" xfId="0" applyAlignment="1" applyFont="1">
      <alignment readingOrder="0"/>
    </xf>
    <xf borderId="0" fillId="2" fontId="7" numFmtId="0" xfId="0" applyFont="1"/>
    <xf borderId="0" fillId="2" fontId="4" numFmtId="0" xfId="0" applyFont="1"/>
    <xf borderId="0" fillId="0" fontId="4" numFmtId="0" xfId="0" applyAlignment="1" applyFont="1">
      <alignment readingOrder="0" vertical="center"/>
    </xf>
    <xf borderId="0" fillId="0" fontId="4" numFmtId="0" xfId="0" applyAlignment="1" applyFont="1">
      <alignment readingOrder="0" shrinkToFit="0" vertical="top" wrapText="1"/>
    </xf>
    <xf borderId="0" fillId="0" fontId="7" numFmtId="0" xfId="0" applyAlignment="1" applyFont="1">
      <alignment readingOrder="0" vertical="center"/>
    </xf>
    <xf borderId="0" fillId="0" fontId="7" numFmtId="0" xfId="0" applyAlignment="1" applyFont="1">
      <alignment readingOrder="0"/>
    </xf>
    <xf borderId="0" fillId="10" fontId="13" numFmtId="0" xfId="0" applyAlignment="1" applyFill="1" applyFont="1">
      <alignment readingOrder="0"/>
    </xf>
    <xf borderId="0" fillId="11" fontId="4" numFmtId="0" xfId="0" applyAlignment="1" applyFill="1" applyFont="1">
      <alignment readingOrder="0" shrinkToFit="0" wrapText="1"/>
    </xf>
    <xf borderId="0" fillId="11" fontId="4" numFmtId="0" xfId="0" applyFont="1"/>
    <xf borderId="0" fillId="10" fontId="4"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horizontal="left" readingOrder="0"/>
    </xf>
    <xf borderId="0" fillId="12" fontId="7" numFmtId="0" xfId="0" applyAlignment="1" applyFill="1" applyFont="1">
      <alignment readingOrder="0"/>
    </xf>
    <xf borderId="0" fillId="6" fontId="7" numFmtId="0" xfId="0" applyAlignment="1" applyFont="1">
      <alignment readingOrder="0" shrinkToFit="0" wrapText="1"/>
    </xf>
    <xf borderId="0" fillId="6" fontId="7" numFmtId="0" xfId="0" applyAlignment="1" applyFont="1">
      <alignment readingOrder="0"/>
    </xf>
    <xf borderId="0" fillId="6"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bukupedia.co.id/" TargetMode="External"/><Relationship Id="rId3" Type="http://schemas.openxmlformats.org/officeDocument/2006/relationships/hyperlink" Target="https://www.bukupedia.co.id/2022/09/rolly-maulana-awanggastmtcaip-sfpc.html" TargetMode="External"/><Relationship Id="rId4" Type="http://schemas.openxmlformats.org/officeDocument/2006/relationships/hyperlink" Target="https://www.bukupedia.co.id/2022/09/rolly-maulana-awanggastmtcaip-sfpc.html" TargetMode="External"/><Relationship Id="rId5" Type="http://schemas.openxmlformats.org/officeDocument/2006/relationships/hyperlink" Target="https://penulis.bukupedia.co.id/2022/09/naomi-cindy-hermina-tampubolon.html" TargetMode="External"/><Relationship Id="rId6" Type="http://schemas.openxmlformats.org/officeDocument/2006/relationships/hyperlink" Target="https://drive.google.com/file/d/1WAapqKirss5dTHrEFOPMchoVDSoO6TGo/view?usp=sharing" TargetMode="External"/><Relationship Id="rId7" Type="http://schemas.openxmlformats.org/officeDocument/2006/relationships/drawing" Target="../drawings/drawing2.xml"/><Relationship Id="rId8"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bisg.org/page/BISACEdition" TargetMode="External"/><Relationship Id="rId3" Type="http://schemas.openxmlformats.org/officeDocument/2006/relationships/hyperlink" Target="https://ns.editeur.org/bic_categories" TargetMode="External"/><Relationship Id="rId4" Type="http://schemas.openxmlformats.org/officeDocument/2006/relationships/hyperlink" Target="https://www.boersenverein.de/tx_file_download?tx_theme_pi1%5BfileUid%5D=3458&amp;tx_theme_pi1%5Breferer%5D=https%3A%2F%2Fwww.boersenverein.de%2Fmarkt-daten%2Fmarktforschung%2Fwirtschaftszahlen%2Fwarengruppen%2F&amp;cHash=aca9451ba34192b50b557e7938f4d300" TargetMode="External"/><Relationship Id="rId11" Type="http://schemas.openxmlformats.org/officeDocument/2006/relationships/drawing" Target="../drawings/drawing3.xml"/><Relationship Id="rId10" Type="http://schemas.openxmlformats.org/officeDocument/2006/relationships/hyperlink" Target="https://drive.google.com/file/d/1C7Rg1N7NhjNI8xCjcY-Pcbbse6kvVdkm/view?usp=sharing" TargetMode="External"/><Relationship Id="rId12" Type="http://schemas.openxmlformats.org/officeDocument/2006/relationships/vmlDrawing" Target="../drawings/vmlDrawing2.vml"/><Relationship Id="rId9" Type="http://schemas.openxmlformats.org/officeDocument/2006/relationships/hyperlink" Target="https://drive.google.com/file/d/1_WzzJ7X5tV7mx0k8s06EsLh9-22yQB24/view?usp=sharing" TargetMode="External"/><Relationship Id="rId5" Type="http://schemas.openxmlformats.org/officeDocument/2006/relationships/hyperlink" Target="https://en.wikipedia.org/wiki/Universal_Decimal_Classification" TargetMode="External"/><Relationship Id="rId6" Type="http://schemas.openxmlformats.org/officeDocument/2006/relationships/hyperlink" Target="https://drive.google.com/file/d/18Yvv5uh0_7sn3eFvRN965CdNBB-K5Xhy/view?usp=sharing" TargetMode="External"/><Relationship Id="rId7" Type="http://schemas.openxmlformats.org/officeDocument/2006/relationships/hyperlink" Target="https://docs.google.com/document/d/19JmVUOdeaChi0mdAQxXHpn1wxdh-c4vC/edit?usp=sharing&amp;ouid=113073186179369944836&amp;rtpof=true&amp;sd=true" TargetMode="External"/><Relationship Id="rId8" Type="http://schemas.openxmlformats.org/officeDocument/2006/relationships/hyperlink" Target="https://drive.google.com/file/d/1MrIp0yi3D7RfLNchuEco9nMgNBtWnM-Q/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katalog.bukupedia.co.id/2022/09/sistem-rekomendasi-lagu-teratas-global.html" TargetMode="External"/><Relationship Id="rId2" Type="http://schemas.openxmlformats.org/officeDocument/2006/relationships/hyperlink" Target="https://penulis.bukupedia.co.id/2022/09/naomi-cindy-hermina-tampubolon.html"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55.25"/>
    <col customWidth="1" min="3" max="3" width="34.25"/>
    <col customWidth="1" min="4" max="4" width="41.25"/>
    <col customWidth="1" hidden="1" min="5" max="5" width="35.13"/>
    <col hidden="1" min="6" max="8" width="12.63"/>
  </cols>
  <sheetData>
    <row r="1">
      <c r="A1" s="1" t="s">
        <v>0</v>
      </c>
      <c r="B1" s="2" t="s">
        <v>1</v>
      </c>
      <c r="C1" s="3" t="s">
        <v>2</v>
      </c>
      <c r="D1" s="4" t="s">
        <v>3</v>
      </c>
      <c r="F1" s="5"/>
    </row>
    <row r="2">
      <c r="A2" s="6" t="s">
        <v>4</v>
      </c>
      <c r="B2" s="7" t="str">
        <f>'Data Naskah'!C2</f>
        <v>Sistem Rekomendasi Lagu Teratas - Global berdasarkan Properti Trek menggunakan metode Content-Based Filtering</v>
      </c>
      <c r="C2" s="8" t="s">
        <v>5</v>
      </c>
      <c r="D2" s="9" t="str">
        <f>CONCATENATE("SPK",YEAR(TODAY()),IF(LEN(MONTH(TODAY()))=1,CONCAT("0",MONTH(TODAY()))),IF(LEN(MONTH(TODAY()))=1,CONCAT("0",DAY(TODAY()))),IF(LEN('Data Rilis'!B4)=1,CONCAT("0",'Data Rilis'!B4)))</f>
        <v>SPK2022FALSEFALSE01</v>
      </c>
      <c r="F2" s="5"/>
    </row>
    <row r="3">
      <c r="A3" s="6" t="s">
        <v>6</v>
      </c>
      <c r="B3" s="6" t="str">
        <f>CONCATENATE('Data Penulis'!C8,",",'Data Penulis'!C10,",",'Data Penulis'!C12,",",'Data Penulis'!C14,",",'Data Penulis'!C16,";",'Data Penulis'!C2)</f>
        <v>Rolly Maulana Awangga,Naomi C.H Tampubolon,,,;Rolly Maulana Awangga</v>
      </c>
      <c r="C3" s="8" t="s">
        <v>7</v>
      </c>
      <c r="D3" s="9" t="str">
        <f>'Data Penulis'!C21</f>
        <v>Naomi Cindy Hermina Tampubolon</v>
      </c>
    </row>
    <row r="4" ht="102.0" customHeight="1">
      <c r="A4" s="6" t="s">
        <v>8</v>
      </c>
      <c r="B4" s="10" t="str">
        <f>'Data Naskah'!C3</f>
        <v>Spotify saat ini merupakan platform musik, podcast dan video yang banyak digemari banyak penggunanya. Spotify juga memberikan kemudahan akses musik. Platform musik spotify sangat banyak digemari penggunanya, terutama kalangan young adults yaitu berusia 18 hingga 25 tahun.(Wahyu Dewatara &amp; Monik Agustin, 2019) Spotify menyediakan banyak fitur seperti yaitu sekarang memutar, cari, koleksi, dengarkan offline, podcast dan acara serta banyak lagi. Properti trek di Spotify termasuk genre, nama artis, dan banyak lainnya. (Fitriani, n.d.) Berdasarkan properti trek, bagaimana cara merekomendasikan lagu berdasarkan properti trek, dan bagaimana cara memastikan bahwa lagu berdasarkan properti trek disukai. Masalah ini akan menjadi sumber dalam penelitian. Dataset yang digunakan dalam penelitian ini adalah 50 Lagu Teratas – Global (50 Top Songs - Global) yang diambil dari Spotify playlist chart yang kemudian diconvert ke dalam dalam file dengan format cvs dan kemudian nantinya akan dikelola atau diproses. Penelitian ini bertujuan untuk rekomendasikan lagu berdasarkan trek properti yang ada dan rekomendasikan berdasarkan trek properti disukai. Metode Content-Based Filtering digunakan dalam penelitian ini.</v>
      </c>
      <c r="C4" s="11" t="s">
        <v>9</v>
      </c>
      <c r="D4" s="12" t="str">
        <f>'Data Penulis'!C24</f>
        <v>Silalahi Pagar Batu, Kec. Balige, Toba, Sumatera Utara 22312</v>
      </c>
    </row>
    <row r="5">
      <c r="A5" s="6" t="s">
        <v>10</v>
      </c>
      <c r="B5" s="6" t="s">
        <v>11</v>
      </c>
      <c r="C5" s="8" t="s">
        <v>12</v>
      </c>
      <c r="D5" s="12" t="str">
        <f>'Data Penulis'!C25</f>
        <v>Jl. Sari Asih No. 54 Sarijadi Kec. Sukasari Kota Bandung 40151</v>
      </c>
    </row>
    <row r="6">
      <c r="A6" s="6" t="s">
        <v>13</v>
      </c>
      <c r="B6" s="13" t="str">
        <f>'Data Rilis'!B13</f>
        <v>https://katalog.bukupedia.co.id/2022/09/sistem-rekomendasi-lagu-teratas-global.html</v>
      </c>
      <c r="C6" s="14" t="s">
        <v>14</v>
      </c>
      <c r="D6" s="12" t="str">
        <f>'Data Penulis'!C26</f>
        <v>6282267009840</v>
      </c>
    </row>
    <row r="7">
      <c r="A7" s="6" t="s">
        <v>15</v>
      </c>
      <c r="B7" s="6" t="s">
        <v>16</v>
      </c>
      <c r="C7" s="8" t="s">
        <v>17</v>
      </c>
      <c r="D7" s="12" t="str">
        <f>'Data Penulis'!C27</f>
        <v>naomicindi.hermina@gmail.com</v>
      </c>
    </row>
    <row r="8">
      <c r="A8" s="6" t="s">
        <v>18</v>
      </c>
      <c r="B8" s="6" t="s">
        <v>16</v>
      </c>
      <c r="C8" s="8" t="s">
        <v>19</v>
      </c>
      <c r="D8" s="12" t="str">
        <f>'Data Penulis'!C28</f>
        <v>Mahasiswa</v>
      </c>
    </row>
    <row r="9">
      <c r="A9" s="6" t="s">
        <v>20</v>
      </c>
      <c r="B9" s="15">
        <f>'Data Naskah'!C15</f>
        <v>2022</v>
      </c>
      <c r="C9" s="8" t="s">
        <v>21</v>
      </c>
      <c r="D9" s="9" t="str">
        <f>B2</f>
        <v>Sistem Rekomendasi Lagu Teratas - Global berdasarkan Properti Trek menggunakan metode Content-Based Filtering</v>
      </c>
      <c r="E9" s="16" t="str">
        <f>IF(WEEKDAY(TODAY(),2)=1,"Senin",IF(WEEKDAY(TODAY(),2)=2,"Selasa",IF(WEEKDAY(TODAY(),2)=3,"Rabu",
IF(WEEKDAY(TODAY(),2)=4,"Kamis",IF(WEEKDAY(TODAY(),2)=5,"Jumat",IF(WEEKDAY(TODAY(),2)=6,"Sabtu",
"Minggu"))))))</f>
        <v>Rabu</v>
      </c>
      <c r="F9" s="16" t="str">
        <f>terbilang(DAY(TODAY()))</f>
        <v> Sembilan Belas   </v>
      </c>
      <c r="G9" s="17" t="str">
        <f>IF(MONTH(TODAY())=1,"Januari",IF(MONTH(TODAY())=2,"Februari",IF(MONTH(TODAY())=3,"Maret",
IF(MONTH(TODAY())=4,"April",IF(MONTH(TODAY())=5,"Mei",IF(MONTH(TODAY())=6,"Juni",
IF(MONTH(TODAY())=1,"Juli",IF(MONTH(TODAY())=8,"Agustus",IF(MONTH(TODAY())=9,"September",
IF(MONTH(TODAY())=10,"Oktober",IF(MONTH(TODAY())=11,"November","Desember")))))))))))</f>
        <v>Oktober</v>
      </c>
      <c r="H9" s="16" t="str">
        <f>terbilang(YEAR(TODAY()))</f>
        <v>  Dua Ribu  Dua Puluh Dua  </v>
      </c>
    </row>
    <row r="10">
      <c r="A10" s="6" t="s">
        <v>22</v>
      </c>
      <c r="B10" s="15">
        <f>'Data Naskah'!C4</f>
        <v>54</v>
      </c>
      <c r="C10" s="8" t="s">
        <v>23</v>
      </c>
      <c r="D10" s="18" t="str">
        <f>CONCATENATE(E9," tanggal",F9,"bulan ",G9," tahun",H9)</f>
        <v>Rabu tanggal Sembilan Belas   bulan Oktober tahun  Dua Ribu  Dua Puluh Dua  </v>
      </c>
    </row>
    <row r="11">
      <c r="A11" s="6" t="s">
        <v>24</v>
      </c>
      <c r="B11" s="15">
        <f>'Data Naskah'!C5</f>
        <v>23</v>
      </c>
      <c r="C11" s="8" t="s">
        <v>25</v>
      </c>
      <c r="D11" s="9" t="str">
        <f>D3</f>
        <v>Naomi Cindy Hermina Tampubolon</v>
      </c>
    </row>
    <row r="12">
      <c r="A12" s="6" t="s">
        <v>26</v>
      </c>
      <c r="B12" s="6" t="str">
        <f>'Data Naskah'!C7</f>
        <v>Semua Umur</v>
      </c>
    </row>
    <row r="13">
      <c r="A13" s="6" t="s">
        <v>27</v>
      </c>
      <c r="B13" s="6" t="str">
        <f>'Data Naskah'!C8</f>
        <v>Non Fiksi</v>
      </c>
      <c r="C13" s="3" t="s">
        <v>28</v>
      </c>
      <c r="D13" s="19"/>
    </row>
    <row r="14">
      <c r="A14" s="6" t="s">
        <v>29</v>
      </c>
      <c r="B14" s="6" t="str">
        <f>'Data Naskah'!C9</f>
        <v>Non Terjemahan</v>
      </c>
      <c r="C14" s="8" t="s">
        <v>30</v>
      </c>
      <c r="D14" s="9" t="str">
        <f>CONCATENATE("SPE",YEAR(TODAY()),IF(LEN(MONTH(TODAY()))=1,CONCAT("0",MONTH(TODAY()))),IF(LEN(MONTH(TODAY()))=1,CONCAT("0",DAY(TODAY()))),IF(LEN('Data Rilis'!$B$4)=1,CONCAT("0",'Data Rilis'!$B$4)))</f>
        <v>SPE2022FALSEFALSE01</v>
      </c>
    </row>
    <row r="15">
      <c r="A15" s="6" t="s">
        <v>31</v>
      </c>
      <c r="B15" s="6" t="str">
        <f>'Data Naskah'!C10</f>
        <v>Penelitian</v>
      </c>
      <c r="C15" s="8" t="s">
        <v>4</v>
      </c>
      <c r="D15" s="9" t="str">
        <f t="shared" ref="D15:D16" si="1">B2</f>
        <v>Sistem Rekomendasi Lagu Teratas - Global berdasarkan Properti Trek menggunakan metode Content-Based Filtering</v>
      </c>
    </row>
    <row r="16">
      <c r="A16" s="6" t="s">
        <v>32</v>
      </c>
      <c r="B16" s="6" t="str">
        <f>'Data Naskah'!C11</f>
        <v>Pdf</v>
      </c>
      <c r="C16" s="8" t="s">
        <v>6</v>
      </c>
      <c r="D16" s="9" t="str">
        <f t="shared" si="1"/>
        <v>Rolly Maulana Awangga,Naomi C.H Tampubolon,,,;Rolly Maulana Awangga</v>
      </c>
    </row>
    <row r="17">
      <c r="A17" s="6" t="s">
        <v>33</v>
      </c>
      <c r="B17" s="6" t="str">
        <f>'Data Naskah'!C12</f>
        <v>Tidak</v>
      </c>
      <c r="C17" s="8" t="s">
        <v>34</v>
      </c>
      <c r="D17" s="20" t="str">
        <f>'Data Naskah'!$C$26</f>
        <v>https://drive.google.com/file/d/1_WzzJ7X5tV7mx0k8s06EsLh9-22yQB24/view?usp=sharing</v>
      </c>
    </row>
    <row r="18">
      <c r="A18" s="6" t="s">
        <v>35</v>
      </c>
      <c r="B18" s="6" t="str">
        <f>'Data Naskah'!C13</f>
        <v>Tidak</v>
      </c>
      <c r="C18" s="8" t="s">
        <v>36</v>
      </c>
      <c r="D18" s="20" t="str">
        <f>'Data Naskah'!$C$27</f>
        <v>https://docs.google.com/document/d/19JmVUOdeaChi0mdAQxXHpn1wxdh-c4vC/edit?usp=sharing&amp;ouid=113073186179369944836&amp;rtpof=true&amp;sd=true</v>
      </c>
    </row>
    <row r="19">
      <c r="A19" s="6" t="s">
        <v>37</v>
      </c>
      <c r="B19" s="6" t="str">
        <f>'Data Naskah'!C14</f>
        <v>Lepas</v>
      </c>
      <c r="C19" s="8" t="s">
        <v>38</v>
      </c>
      <c r="D19" s="9" t="str">
        <f>'Data Penulis'!C2</f>
        <v>Rolly Maulana Awangga</v>
      </c>
    </row>
    <row r="20">
      <c r="A20" s="6" t="s">
        <v>39</v>
      </c>
      <c r="B20" s="15" t="str">
        <f>'Data Rilis'!B2</f>
        <v/>
      </c>
      <c r="C20" s="8" t="s">
        <v>40</v>
      </c>
      <c r="D20" s="9" t="str">
        <f>'Data Penulis'!C4</f>
        <v>awangga@ulbi.ac.id</v>
      </c>
    </row>
    <row r="21">
      <c r="A21" s="21" t="s">
        <v>41</v>
      </c>
      <c r="B21" s="15"/>
    </row>
    <row r="22">
      <c r="A22" s="6" t="s">
        <v>42</v>
      </c>
      <c r="B22" s="7" t="str">
        <f>'Data Naskah'!C17</f>
        <v>COM042000   COMPUTERS / Artificial Intelligence / Natural Language Processing</v>
      </c>
      <c r="C22" s="3" t="s">
        <v>43</v>
      </c>
      <c r="D22" s="19"/>
    </row>
    <row r="23">
      <c r="A23" s="6" t="s">
        <v>44</v>
      </c>
      <c r="B23" s="7" t="str">
        <f>'Data Naskah'!C18</f>
        <v/>
      </c>
      <c r="C23" s="8" t="s">
        <v>30</v>
      </c>
      <c r="D23" s="9" t="str">
        <f>CONCATENATE("SPI",YEAR(TODAY()),IF(LEN(MONTH(TODAY()))=1,CONCAT("0",MONTH(TODAY()))),IF(LEN(MONTH(TODAY()))=1,CONCAT("0",DAY(TODAY()))),IF(LEN('Data Rilis'!$B$4)=1,CONCAT("0",'Data Rilis'!$B$4)))</f>
        <v>SPI2022FALSEFALSE01</v>
      </c>
    </row>
    <row r="24">
      <c r="A24" s="6" t="s">
        <v>45</v>
      </c>
      <c r="B24" s="7" t="str">
        <f>'Data Naskah'!C19</f>
        <v/>
      </c>
      <c r="C24" s="8" t="s">
        <v>4</v>
      </c>
      <c r="D24" s="9" t="str">
        <f>B2</f>
        <v>Sistem Rekomendasi Lagu Teratas - Global berdasarkan Properti Trek menggunakan metode Content-Based Filtering</v>
      </c>
    </row>
    <row r="25">
      <c r="A25" s="6" t="s">
        <v>46</v>
      </c>
      <c r="B25" s="7" t="str">
        <f>'Data Naskah'!C20</f>
        <v/>
      </c>
      <c r="C25" s="8" t="s">
        <v>47</v>
      </c>
      <c r="D25" s="20" t="str">
        <f>'Data Naskah'!$C$29</f>
        <v>https://drive.google.com/file/d/1_WzzJ7X5tV7mx0k8s06EsLh9-22yQB24/view?usp=sharing</v>
      </c>
    </row>
    <row r="26">
      <c r="A26" s="6" t="s">
        <v>48</v>
      </c>
      <c r="B26" s="7" t="str">
        <f>'Data Naskah'!C21</f>
        <v/>
      </c>
    </row>
    <row r="27">
      <c r="A27" s="6" t="s">
        <v>49</v>
      </c>
      <c r="B27" s="7" t="str">
        <f>'Data Naskah'!C22</f>
        <v/>
      </c>
      <c r="C27" s="3" t="s">
        <v>50</v>
      </c>
      <c r="D27" s="19"/>
    </row>
    <row r="28">
      <c r="A28" s="6" t="s">
        <v>51</v>
      </c>
      <c r="B28" s="7" t="str">
        <f>'Data Naskah'!C23</f>
        <v/>
      </c>
      <c r="C28" s="8" t="s">
        <v>52</v>
      </c>
      <c r="D28" s="9" t="str">
        <f>CONCATENATE("SPB",YEAR(TODAY()),IF(LEN(MONTH(TODAY()))=1,CONCAT("0",MONTH(TODAY()))),IF(LEN(MONTH(TODAY()))=1,CONCAT("0",DAY(TODAY()))),IF(LEN('Data Rilis'!$B$4)=1,CONCAT("0",'Data Rilis'!$B$4)))</f>
        <v>SPB2022FALSEFALSE01</v>
      </c>
    </row>
    <row r="29">
      <c r="A29" s="6" t="s">
        <v>53</v>
      </c>
      <c r="B29" s="7" t="str">
        <f>'Data Naskah'!C24</f>
        <v/>
      </c>
      <c r="C29" s="8" t="s">
        <v>54</v>
      </c>
      <c r="D29" s="9" t="str">
        <f>'Data Rilis'!$B$2</f>
        <v/>
      </c>
    </row>
    <row r="30">
      <c r="A30" s="6" t="s">
        <v>55</v>
      </c>
      <c r="B30" s="22">
        <f>'Data Naskah'!$D$47*100%</f>
        <v>1</v>
      </c>
      <c r="C30" s="23"/>
      <c r="D30" s="9"/>
    </row>
    <row r="31">
      <c r="A31" s="24" t="s">
        <v>56</v>
      </c>
      <c r="B31" s="25"/>
      <c r="C31" s="25"/>
      <c r="D31" s="26"/>
    </row>
    <row r="32">
      <c r="A32" s="17" t="s">
        <v>39</v>
      </c>
      <c r="B32" s="27" t="str">
        <f>B20</f>
        <v/>
      </c>
      <c r="D32" s="28" t="s">
        <v>57</v>
      </c>
    </row>
    <row r="33">
      <c r="A33" s="17" t="s">
        <v>58</v>
      </c>
      <c r="B33" s="29">
        <f>'Data Rilis'!B3</f>
        <v>0</v>
      </c>
      <c r="D33" s="28" t="s">
        <v>59</v>
      </c>
    </row>
    <row r="34">
      <c r="A34" s="17" t="s">
        <v>60</v>
      </c>
      <c r="B34" s="27" t="str">
        <f>CONCATENATE('Data Naskah'!C6," x ",'Data Naskah'!C5," cm")</f>
        <v>15,5 x 23 cm</v>
      </c>
      <c r="D34" s="28" t="s">
        <v>61</v>
      </c>
    </row>
    <row r="35">
      <c r="A35" s="17" t="s">
        <v>62</v>
      </c>
      <c r="B35" s="27" t="str">
        <f>IFERROR(__xludf.DUMMYFUNCTION("SPLIT(B3,"";"")"),"Rolly Maulana Awangga,Naomi C.H Tampubolon,,,")</f>
        <v>Rolly Maulana Awangga,Naomi C.H Tampubolon,,,</v>
      </c>
      <c r="C35" s="16" t="str">
        <f>IFERROR(__xludf.DUMMYFUNCTION("""COMPUTED_VALUE"""),"Rolly Maulana Awangga")</f>
        <v>Rolly Maulana Awangga</v>
      </c>
      <c r="D35" s="28" t="s">
        <v>63</v>
      </c>
    </row>
    <row r="36">
      <c r="A36" s="17" t="s">
        <v>64</v>
      </c>
      <c r="B36" s="27" t="str">
        <f>C35</f>
        <v>Rolly Maulana Awangga</v>
      </c>
      <c r="C36" s="30"/>
      <c r="D36" s="28" t="s">
        <v>65</v>
      </c>
    </row>
    <row r="37">
      <c r="A37" s="17" t="s">
        <v>66</v>
      </c>
      <c r="B37" s="27" t="str">
        <f>'Data Naskah'!C25</f>
        <v>Buku yang bisa untuk mengetahui cara merekomendasikan lagu berdasarkan genre lagu</v>
      </c>
      <c r="D37" s="28" t="s">
        <v>67</v>
      </c>
    </row>
    <row r="38">
      <c r="A38" s="17" t="s">
        <v>68</v>
      </c>
      <c r="B38" s="27" t="str">
        <f>B4</f>
        <v>Spotify saat ini merupakan platform musik, podcast dan video yang banyak digemari banyak penggunanya. Spotify juga memberikan kemudahan akses musik. Platform musik spotify sangat banyak digemari penggunanya, terutama kalangan young adults yaitu berusia 18 hingga 25 tahun.(Wahyu Dewatara &amp; Monik Agustin, 2019) Spotify menyediakan banyak fitur seperti yaitu sekarang memutar, cari, koleksi, dengarkan offline, podcast dan acara serta banyak lagi. Properti trek di Spotify termasuk genre, nama artis, dan banyak lainnya. (Fitriani, n.d.) Berdasarkan properti trek, bagaimana cara merekomendasikan lagu berdasarkan properti trek, dan bagaimana cara memastikan bahwa lagu berdasarkan properti trek disukai. Masalah ini akan menjadi sumber dalam penelitian. Dataset yang digunakan dalam penelitian ini adalah 50 Lagu Teratas – Global (50 Top Songs - Global) yang diambil dari Spotify playlist chart yang kemudian diconvert ke dalam dalam file dengan format cvs dan kemudian nantinya akan dikelola atau diproses. Penelitian ini bertujuan untuk rekomendasikan lagu berdasarkan trek properti yang ada dan rekomendasikan berdasarkan trek properti disukai. Metode Content-Based Filtering digunakan dalam penelitian ini.</v>
      </c>
      <c r="C38" s="16" t="str">
        <f>IFERROR(__xludf.DUMMYFUNCTION("REGEXEXTRACT(B38,""."")"),"S")</f>
        <v>S</v>
      </c>
      <c r="D38" s="28" t="str">
        <f>CONCATENATE(E38,C38,"&lt;/span&gt;")</f>
        <v>&lt;/blockquote&gt;&lt;div&gt;&lt;p&gt;&lt;span class="firstcharacter"&gt;S&lt;/span&gt;</v>
      </c>
      <c r="E38" s="17" t="s">
        <v>69</v>
      </c>
    </row>
    <row r="39">
      <c r="A39" s="17" t="s">
        <v>70</v>
      </c>
      <c r="B39" s="27">
        <f>'Data Rilis'!B14</f>
        <v>0</v>
      </c>
      <c r="D39" s="27" t="str">
        <f t="shared" ref="D39:D40" si="2">CONCATENATE(F39,B39,E39)</f>
        <v>&lt;/p&gt;&lt;/div&gt;&lt;div&gt;&lt;a class="button small buy" href="https://shopee.co.id/penerbitbukupedia0" style="color: white;"&gt;Shopee Voucher&lt;/a&gt;</v>
      </c>
      <c r="E39" s="17" t="s">
        <v>71</v>
      </c>
      <c r="F39" s="17" t="s">
        <v>72</v>
      </c>
    </row>
    <row r="40">
      <c r="A40" s="17" t="s">
        <v>73</v>
      </c>
      <c r="B40" s="27">
        <f>'Data Rilis'!B15</f>
        <v>0</v>
      </c>
      <c r="D40" s="27" t="str">
        <f t="shared" si="2"/>
        <v>&lt;a class="button small download" href="https://play.google.com/store/books0" style="color: white;"&gt;Google Play Books&lt;/a&gt;&lt;/div&gt;</v>
      </c>
      <c r="E40" s="17" t="s">
        <v>74</v>
      </c>
      <c r="F40" s="17" t="s">
        <v>75</v>
      </c>
    </row>
    <row r="41">
      <c r="A41" s="17" t="s">
        <v>76</v>
      </c>
      <c r="B41" s="31" t="str">
        <f>'Data Naskah'!C28</f>
        <v>https://drive.google.com/file/d/1MrIp0yi3D7RfLNchuEco9nMgNBtWnM-Q/view?usp=sharing</v>
      </c>
    </row>
    <row r="42">
      <c r="A42" s="17" t="s">
        <v>77</v>
      </c>
      <c r="B42" s="27" t="str">
        <f>CONCATENATE(D32,B32,D33,B33,D34,B34,D35,SUBSTITUTE(B35,",","&lt;/li&gt;&lt;li&gt;"),D36,B36,D37,B37,D38,B38,D39,D40)</f>
        <v>&lt;div class="alert-message alert"&gt;&lt;i class="fa fa-info-circle"&gt;&lt;/i&gt; Informasi Buku : &lt;ul style="text-align: left;"&gt;&lt;li&gt;ISBN : &lt;/li&gt;&lt;li&gt;Terbit : 0&lt;/li&gt;&lt;li&gt;Ukuran : 15,5 x 23 cm&lt;/li&gt;&lt;/ul&gt;&lt;/div&gt;&lt;div class="alert-message success"&gt;&lt;i class="fa fa-file-text"&gt;&lt;/i&gt; Penulis : &lt;ul style="text-align: left;"&gt;&lt;li&gt;Rolly Maulana Awangga&lt;/li&gt;&lt;li&gt;Naomi C.H Tampubolon&lt;/li&gt;&lt;li&gt;&lt;/li&gt;&lt;li&gt;&lt;/li&gt;&lt;li&gt;&lt;/li&gt;&lt;/ul&gt;&lt;i class="fa fa-check-circle"&gt;&lt;/i&gt; Editor : &lt;ul style="text-align: left;"&gt;&lt;li&gt;Rolly Maulana Awangga&lt;/li&gt;&lt;/ul&gt;&lt;/div&gt;&lt;blockquote class="tr_bq"&gt;Buku yang bisa untuk mengetahui cara merekomendasikan lagu berdasarkan genre lagu&lt;/blockquote&gt;&lt;div&gt;&lt;p&gt;&lt;span class="firstcharacter"&gt;S&lt;/span&gt;Spotify saat ini merupakan platform musik, podcast dan video yang banyak digemari banyak penggunanya. Spotify juga memberikan kemudahan akses musik. Platform musik spotify sangat banyak digemari penggunanya, terutama kalangan young adults yaitu berusia 18 hingga 25 tahun.(Wahyu Dewatara &amp; Monik Agustin, 2019) Spotify menyediakan banyak fitur seperti yaitu sekarang memutar, cari, koleksi, dengarkan offline, podcast dan acara serta banyak lagi. Properti trek di Spotify termasuk genre, nama artis, dan banyak lainnya. (Fitriani, n.d.) Berdasarkan properti trek, bagaimana cara merekomendasikan lagu berdasarkan properti trek, dan bagaimana cara memastikan bahwa lagu berdasarkan properti trek disukai. Masalah ini akan menjadi sumber dalam penelitian. Dataset yang digunakan dalam penelitian ini adalah 50 Lagu Teratas – Global (50 Top Songs - Global) yang diambil dari Spotify playlist chart yang kemudian diconvert ke dalam dalam file dengan format cvs dan kemudian nantinya akan dikelola atau diproses. Penelitian ini bertujuan untuk rekomendasikan lagu berdasarkan trek properti yang ada dan rekomendasikan berdasarkan trek properti disukai. Metode Content-Based Filtering digunakan dalam penelitian ini.&lt;/p&gt;&lt;/div&gt;&lt;div&gt;&lt;a class="button small buy" href="https://shopee.co.id/penerbitbukupedia0" style="color: white;"&gt;Shopee Voucher&lt;/a&gt;&lt;a class="button small download" href="https://play.google.com/store/books0" style="color: white;"&gt;Google Play Books&lt;/a&gt;&lt;/div&gt;</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8.75"/>
    <col customWidth="1" min="3" max="3" width="59.38"/>
  </cols>
  <sheetData>
    <row r="1">
      <c r="A1" s="32" t="s">
        <v>78</v>
      </c>
      <c r="B1" s="33" t="s">
        <v>79</v>
      </c>
      <c r="C1" s="34"/>
      <c r="D1" s="34"/>
    </row>
    <row r="2">
      <c r="A2" s="35">
        <v>1.0</v>
      </c>
      <c r="B2" s="35" t="s">
        <v>38</v>
      </c>
      <c r="C2" s="36" t="s">
        <v>80</v>
      </c>
      <c r="D2" s="37"/>
    </row>
    <row r="3">
      <c r="A3" s="35">
        <v>2.0</v>
      </c>
      <c r="B3" s="35" t="s">
        <v>81</v>
      </c>
      <c r="C3" s="38" t="s">
        <v>82</v>
      </c>
      <c r="D3" s="37"/>
    </row>
    <row r="4">
      <c r="A4" s="35">
        <v>3.0</v>
      </c>
      <c r="B4" s="35" t="s">
        <v>40</v>
      </c>
      <c r="C4" s="36" t="s">
        <v>83</v>
      </c>
      <c r="D4" s="37"/>
    </row>
    <row r="5">
      <c r="A5" s="35">
        <v>4.0</v>
      </c>
      <c r="B5" s="35" t="s">
        <v>84</v>
      </c>
      <c r="C5" s="39" t="s">
        <v>85</v>
      </c>
      <c r="D5" s="37"/>
    </row>
    <row r="6">
      <c r="A6" s="35"/>
      <c r="B6" s="35"/>
      <c r="C6" s="37"/>
      <c r="D6" s="37"/>
    </row>
    <row r="7">
      <c r="A7" s="32" t="s">
        <v>78</v>
      </c>
      <c r="B7" s="40" t="s">
        <v>86</v>
      </c>
      <c r="C7" s="34"/>
      <c r="D7" s="34"/>
    </row>
    <row r="8">
      <c r="A8" s="8" t="s">
        <v>87</v>
      </c>
      <c r="B8" s="8" t="s">
        <v>88</v>
      </c>
      <c r="C8" s="11" t="s">
        <v>80</v>
      </c>
      <c r="D8" s="9"/>
    </row>
    <row r="9">
      <c r="A9" s="8" t="s">
        <v>89</v>
      </c>
      <c r="B9" s="8" t="s">
        <v>90</v>
      </c>
      <c r="C9" s="38" t="s">
        <v>82</v>
      </c>
      <c r="D9" s="9"/>
    </row>
    <row r="10">
      <c r="A10" s="41" t="s">
        <v>91</v>
      </c>
      <c r="B10" s="41" t="s">
        <v>92</v>
      </c>
      <c r="C10" s="42" t="s">
        <v>93</v>
      </c>
      <c r="D10" s="43"/>
    </row>
    <row r="11">
      <c r="A11" s="41" t="s">
        <v>94</v>
      </c>
      <c r="B11" s="41" t="s">
        <v>95</v>
      </c>
      <c r="C11" s="44" t="s">
        <v>96</v>
      </c>
      <c r="D11" s="43"/>
    </row>
    <row r="12">
      <c r="A12" s="8" t="s">
        <v>97</v>
      </c>
      <c r="B12" s="8" t="s">
        <v>98</v>
      </c>
      <c r="C12" s="11"/>
      <c r="D12" s="9"/>
    </row>
    <row r="13">
      <c r="A13" s="8" t="s">
        <v>99</v>
      </c>
      <c r="B13" s="8" t="s">
        <v>100</v>
      </c>
      <c r="C13" s="18"/>
      <c r="D13" s="9"/>
    </row>
    <row r="14">
      <c r="A14" s="41" t="s">
        <v>101</v>
      </c>
      <c r="B14" s="41" t="s">
        <v>102</v>
      </c>
      <c r="C14" s="42"/>
      <c r="D14" s="43"/>
    </row>
    <row r="15">
      <c r="A15" s="41" t="s">
        <v>103</v>
      </c>
      <c r="B15" s="41" t="s">
        <v>104</v>
      </c>
      <c r="C15" s="45"/>
      <c r="D15" s="43"/>
    </row>
    <row r="16">
      <c r="A16" s="8" t="s">
        <v>105</v>
      </c>
      <c r="B16" s="8" t="s">
        <v>106</v>
      </c>
      <c r="C16" s="11"/>
      <c r="D16" s="9"/>
    </row>
    <row r="17">
      <c r="A17" s="8" t="s">
        <v>107</v>
      </c>
      <c r="B17" s="8" t="s">
        <v>108</v>
      </c>
      <c r="C17" s="18"/>
      <c r="D17" s="9"/>
    </row>
    <row r="18">
      <c r="A18" s="46"/>
      <c r="B18" s="46"/>
      <c r="C18" s="37"/>
      <c r="D18" s="37"/>
    </row>
    <row r="19">
      <c r="A19" s="46"/>
      <c r="B19" s="46" t="s">
        <v>109</v>
      </c>
      <c r="C19" s="37"/>
      <c r="D19" s="37"/>
    </row>
    <row r="20">
      <c r="A20" s="32" t="s">
        <v>78</v>
      </c>
      <c r="B20" s="40" t="s">
        <v>110</v>
      </c>
      <c r="C20" s="34"/>
      <c r="D20" s="34"/>
    </row>
    <row r="21">
      <c r="A21" s="28">
        <v>1.0</v>
      </c>
      <c r="B21" s="28" t="s">
        <v>111</v>
      </c>
      <c r="C21" s="28" t="s">
        <v>112</v>
      </c>
    </row>
    <row r="22">
      <c r="A22" s="28">
        <v>2.0</v>
      </c>
      <c r="B22" s="28" t="s">
        <v>113</v>
      </c>
      <c r="C22" s="47" t="s">
        <v>114</v>
      </c>
    </row>
    <row r="23" ht="170.25" customHeight="1">
      <c r="A23" s="48">
        <v>3.0</v>
      </c>
      <c r="B23" s="48" t="s">
        <v>115</v>
      </c>
      <c r="C23" s="28" t="s">
        <v>116</v>
      </c>
    </row>
    <row r="24">
      <c r="A24" s="28">
        <v>4.0</v>
      </c>
      <c r="B24" s="28" t="s">
        <v>117</v>
      </c>
      <c r="C24" s="49" t="s">
        <v>118</v>
      </c>
    </row>
    <row r="25">
      <c r="A25" s="28">
        <v>5.0</v>
      </c>
      <c r="B25" s="28" t="s">
        <v>119</v>
      </c>
      <c r="C25" s="49" t="s">
        <v>120</v>
      </c>
    </row>
    <row r="26">
      <c r="A26" s="28">
        <v>6.0</v>
      </c>
      <c r="B26" s="28" t="s">
        <v>121</v>
      </c>
      <c r="C26" s="49" t="s">
        <v>122</v>
      </c>
    </row>
    <row r="27">
      <c r="A27" s="28">
        <v>7.0</v>
      </c>
      <c r="B27" s="28" t="s">
        <v>123</v>
      </c>
      <c r="C27" s="49" t="s">
        <v>124</v>
      </c>
    </row>
    <row r="28">
      <c r="A28" s="28">
        <v>8.0</v>
      </c>
      <c r="B28" s="28" t="s">
        <v>125</v>
      </c>
      <c r="C28" s="49" t="s">
        <v>126</v>
      </c>
    </row>
  </sheetData>
  <hyperlinks>
    <hyperlink r:id="rId2" location="main-wrapper" ref="B1"/>
    <hyperlink r:id="rId3" ref="C3"/>
    <hyperlink r:id="rId4" ref="C9"/>
    <hyperlink r:id="rId5" ref="C11"/>
    <hyperlink r:id="rId6" ref="C22"/>
  </hyperlinks>
  <drawing r:id="rId7"/>
  <legacy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34.0"/>
    <col customWidth="1" min="3" max="3" width="62.0"/>
    <col customWidth="1" min="4" max="4" width="26.63"/>
    <col customWidth="1" min="5" max="5" width="24.38"/>
  </cols>
  <sheetData>
    <row r="1">
      <c r="A1" s="50" t="s">
        <v>127</v>
      </c>
      <c r="B1" s="50" t="s">
        <v>128</v>
      </c>
      <c r="C1" s="50" t="s">
        <v>129</v>
      </c>
      <c r="D1" s="51"/>
      <c r="E1" s="52"/>
    </row>
    <row r="2">
      <c r="A2" s="17">
        <v>1.0</v>
      </c>
      <c r="B2" s="17" t="s">
        <v>4</v>
      </c>
      <c r="C2" s="17" t="s">
        <v>130</v>
      </c>
    </row>
    <row r="3" ht="150.75" customHeight="1">
      <c r="A3" s="53">
        <v>2.0</v>
      </c>
      <c r="B3" s="53" t="s">
        <v>131</v>
      </c>
      <c r="C3" s="54" t="s">
        <v>132</v>
      </c>
    </row>
    <row r="4">
      <c r="A4" s="17">
        <v>3.0</v>
      </c>
      <c r="B4" s="17" t="s">
        <v>22</v>
      </c>
      <c r="C4" s="17">
        <v>54.0</v>
      </c>
    </row>
    <row r="5">
      <c r="A5" s="17">
        <v>4.0</v>
      </c>
      <c r="B5" s="17" t="s">
        <v>133</v>
      </c>
      <c r="C5" s="17">
        <v>23.0</v>
      </c>
    </row>
    <row r="6">
      <c r="A6" s="17">
        <v>5.0</v>
      </c>
      <c r="B6" s="17" t="s">
        <v>134</v>
      </c>
      <c r="C6" s="17">
        <v>15.5</v>
      </c>
    </row>
    <row r="7">
      <c r="A7" s="17">
        <v>6.0</v>
      </c>
      <c r="B7" s="17" t="s">
        <v>26</v>
      </c>
      <c r="C7" s="17" t="s">
        <v>135</v>
      </c>
    </row>
    <row r="8">
      <c r="A8" s="17">
        <v>7.0</v>
      </c>
      <c r="B8" s="17" t="s">
        <v>27</v>
      </c>
      <c r="C8" s="17" t="s">
        <v>136</v>
      </c>
    </row>
    <row r="9">
      <c r="A9" s="17">
        <v>8.0</v>
      </c>
      <c r="B9" s="17" t="s">
        <v>29</v>
      </c>
      <c r="C9" s="17" t="s">
        <v>137</v>
      </c>
    </row>
    <row r="10">
      <c r="A10" s="17">
        <v>9.0</v>
      </c>
      <c r="B10" s="17" t="s">
        <v>31</v>
      </c>
      <c r="C10" s="17" t="s">
        <v>138</v>
      </c>
    </row>
    <row r="11">
      <c r="A11" s="17">
        <v>10.0</v>
      </c>
      <c r="B11" s="17" t="s">
        <v>32</v>
      </c>
      <c r="C11" s="17" t="s">
        <v>139</v>
      </c>
    </row>
    <row r="12">
      <c r="A12" s="17">
        <v>11.0</v>
      </c>
      <c r="B12" s="17" t="s">
        <v>33</v>
      </c>
      <c r="C12" s="17" t="s">
        <v>140</v>
      </c>
    </row>
    <row r="13">
      <c r="A13" s="17">
        <v>12.0</v>
      </c>
      <c r="B13" s="17" t="s">
        <v>35</v>
      </c>
      <c r="C13" s="17" t="s">
        <v>140</v>
      </c>
    </row>
    <row r="14">
      <c r="A14" s="17">
        <v>13.0</v>
      </c>
      <c r="B14" s="17" t="s">
        <v>37</v>
      </c>
      <c r="C14" s="17" t="s">
        <v>141</v>
      </c>
    </row>
    <row r="15">
      <c r="A15" s="17">
        <v>14.0</v>
      </c>
      <c r="B15" s="17" t="s">
        <v>20</v>
      </c>
      <c r="C15" s="16">
        <f>YEAR(TODAY())</f>
        <v>2022</v>
      </c>
    </row>
    <row r="16">
      <c r="A16" s="55">
        <v>15.0</v>
      </c>
      <c r="B16" s="56" t="s">
        <v>41</v>
      </c>
      <c r="C16" s="28"/>
    </row>
    <row r="17">
      <c r="B17" s="57" t="s">
        <v>42</v>
      </c>
      <c r="C17" s="58" t="s">
        <v>142</v>
      </c>
      <c r="D17" s="59"/>
      <c r="E17" s="59"/>
    </row>
    <row r="18">
      <c r="B18" s="57" t="s">
        <v>44</v>
      </c>
      <c r="C18" s="59"/>
      <c r="D18" s="59"/>
      <c r="E18" s="59"/>
    </row>
    <row r="19">
      <c r="B19" s="57" t="s">
        <v>45</v>
      </c>
      <c r="C19" s="59"/>
      <c r="D19" s="59"/>
      <c r="E19" s="59"/>
    </row>
    <row r="20">
      <c r="B20" s="60" t="s">
        <v>46</v>
      </c>
      <c r="C20" s="59"/>
      <c r="D20" s="59"/>
      <c r="E20" s="59"/>
    </row>
    <row r="21">
      <c r="B21" s="60" t="s">
        <v>48</v>
      </c>
      <c r="C21" s="59"/>
      <c r="D21" s="59"/>
      <c r="E21" s="59"/>
    </row>
    <row r="22">
      <c r="B22" s="57" t="s">
        <v>49</v>
      </c>
      <c r="C22" s="59"/>
      <c r="D22" s="59"/>
      <c r="E22" s="59"/>
    </row>
    <row r="23">
      <c r="B23" s="60" t="s">
        <v>51</v>
      </c>
      <c r="C23" s="59"/>
      <c r="D23" s="59"/>
      <c r="E23" s="59"/>
    </row>
    <row r="24">
      <c r="B24" s="60" t="s">
        <v>53</v>
      </c>
      <c r="C24" s="59"/>
      <c r="D24" s="59"/>
      <c r="E24" s="59"/>
    </row>
    <row r="25" ht="28.5" customHeight="1">
      <c r="A25" s="53">
        <v>16.0</v>
      </c>
      <c r="B25" s="53" t="s">
        <v>143</v>
      </c>
      <c r="C25" s="48" t="s">
        <v>144</v>
      </c>
    </row>
    <row r="26">
      <c r="A26" s="17">
        <v>17.0</v>
      </c>
      <c r="B26" s="17" t="s">
        <v>145</v>
      </c>
      <c r="C26" s="61" t="s">
        <v>146</v>
      </c>
    </row>
    <row r="27">
      <c r="A27" s="28">
        <v>18.0</v>
      </c>
      <c r="B27" s="28" t="s">
        <v>147</v>
      </c>
      <c r="C27" s="62" t="s">
        <v>148</v>
      </c>
    </row>
    <row r="28">
      <c r="A28" s="28">
        <v>19.0</v>
      </c>
      <c r="B28" s="28" t="s">
        <v>149</v>
      </c>
      <c r="C28" s="62" t="s">
        <v>150</v>
      </c>
    </row>
    <row r="29">
      <c r="A29" s="28">
        <v>20.0</v>
      </c>
      <c r="B29" s="28" t="s">
        <v>151</v>
      </c>
      <c r="C29" s="63" t="s">
        <v>146</v>
      </c>
    </row>
    <row r="30">
      <c r="A30" s="28">
        <v>21.0</v>
      </c>
      <c r="B30" s="28" t="s">
        <v>152</v>
      </c>
      <c r="C30" s="61" t="s">
        <v>153</v>
      </c>
    </row>
    <row r="31">
      <c r="A31" s="28"/>
      <c r="B31" s="28"/>
    </row>
    <row r="32">
      <c r="A32" s="50" t="s">
        <v>78</v>
      </c>
      <c r="B32" s="50" t="s">
        <v>154</v>
      </c>
      <c r="C32" s="50" t="s">
        <v>155</v>
      </c>
      <c r="D32" s="50" t="s">
        <v>156</v>
      </c>
      <c r="E32" s="50" t="s">
        <v>157</v>
      </c>
    </row>
    <row r="33">
      <c r="A33" s="28">
        <v>1.0</v>
      </c>
      <c r="B33" s="28" t="s">
        <v>158</v>
      </c>
      <c r="C33" s="17" t="s">
        <v>159</v>
      </c>
      <c r="D33" s="16">
        <f t="shared" ref="D33:D46" si="1">if(C33="ya",1,0)</f>
        <v>1</v>
      </c>
    </row>
    <row r="34">
      <c r="A34" s="28">
        <v>2.0</v>
      </c>
      <c r="B34" s="28" t="s">
        <v>160</v>
      </c>
      <c r="C34" s="17" t="s">
        <v>159</v>
      </c>
      <c r="D34" s="16">
        <f t="shared" si="1"/>
        <v>1</v>
      </c>
    </row>
    <row r="35">
      <c r="A35" s="28">
        <v>3.0</v>
      </c>
      <c r="B35" s="28" t="s">
        <v>161</v>
      </c>
      <c r="C35" s="17" t="s">
        <v>159</v>
      </c>
      <c r="D35" s="16">
        <f t="shared" si="1"/>
        <v>1</v>
      </c>
    </row>
    <row r="36">
      <c r="A36" s="28">
        <v>4.0</v>
      </c>
      <c r="B36" s="28" t="s">
        <v>162</v>
      </c>
      <c r="C36" s="17" t="s">
        <v>159</v>
      </c>
      <c r="D36" s="16">
        <f t="shared" si="1"/>
        <v>1</v>
      </c>
    </row>
    <row r="37">
      <c r="A37" s="28">
        <v>5.0</v>
      </c>
      <c r="B37" s="28" t="s">
        <v>163</v>
      </c>
      <c r="C37" s="17" t="s">
        <v>159</v>
      </c>
      <c r="D37" s="16">
        <f t="shared" si="1"/>
        <v>1</v>
      </c>
    </row>
    <row r="38">
      <c r="A38" s="28">
        <v>6.0</v>
      </c>
      <c r="B38" s="28" t="s">
        <v>164</v>
      </c>
      <c r="C38" s="17" t="s">
        <v>159</v>
      </c>
      <c r="D38" s="16">
        <f t="shared" si="1"/>
        <v>1</v>
      </c>
    </row>
    <row r="39">
      <c r="A39" s="28">
        <v>7.0</v>
      </c>
      <c r="B39" s="28" t="s">
        <v>165</v>
      </c>
      <c r="C39" s="17" t="s">
        <v>159</v>
      </c>
      <c r="D39" s="16">
        <f t="shared" si="1"/>
        <v>1</v>
      </c>
    </row>
    <row r="40">
      <c r="A40" s="28">
        <v>8.0</v>
      </c>
      <c r="B40" s="28" t="s">
        <v>166</v>
      </c>
      <c r="C40" s="17" t="s">
        <v>159</v>
      </c>
      <c r="D40" s="16">
        <f t="shared" si="1"/>
        <v>1</v>
      </c>
    </row>
    <row r="41">
      <c r="A41" s="28">
        <v>9.0</v>
      </c>
      <c r="B41" s="28" t="s">
        <v>167</v>
      </c>
      <c r="C41" s="17" t="s">
        <v>159</v>
      </c>
      <c r="D41" s="16">
        <f t="shared" si="1"/>
        <v>1</v>
      </c>
    </row>
    <row r="42">
      <c r="A42" s="28">
        <v>10.0</v>
      </c>
      <c r="B42" s="28" t="s">
        <v>168</v>
      </c>
      <c r="C42" s="17" t="s">
        <v>159</v>
      </c>
      <c r="D42" s="16">
        <f t="shared" si="1"/>
        <v>1</v>
      </c>
    </row>
    <row r="43">
      <c r="A43" s="28">
        <v>11.0</v>
      </c>
      <c r="B43" s="28" t="s">
        <v>169</v>
      </c>
      <c r="C43" s="17" t="s">
        <v>159</v>
      </c>
      <c r="D43" s="16">
        <f t="shared" si="1"/>
        <v>1</v>
      </c>
    </row>
    <row r="44">
      <c r="A44" s="28">
        <v>12.0</v>
      </c>
      <c r="B44" s="28" t="s">
        <v>170</v>
      </c>
      <c r="C44" s="17" t="s">
        <v>159</v>
      </c>
      <c r="D44" s="16">
        <f t="shared" si="1"/>
        <v>1</v>
      </c>
    </row>
    <row r="45">
      <c r="A45" s="28">
        <v>13.0</v>
      </c>
      <c r="B45" s="28" t="s">
        <v>171</v>
      </c>
      <c r="C45" s="17" t="s">
        <v>159</v>
      </c>
      <c r="D45" s="16">
        <f t="shared" si="1"/>
        <v>1</v>
      </c>
    </row>
    <row r="46">
      <c r="A46" s="28">
        <v>14.0</v>
      </c>
      <c r="B46" s="28" t="s">
        <v>172</v>
      </c>
      <c r="C46" s="17" t="s">
        <v>159</v>
      </c>
      <c r="D46" s="16">
        <f t="shared" si="1"/>
        <v>1</v>
      </c>
    </row>
    <row r="47">
      <c r="A47" s="64"/>
      <c r="B47" s="64" t="s">
        <v>173</v>
      </c>
      <c r="C47" s="64"/>
      <c r="D47" s="64">
        <f>AVERAGE(D33:D46)</f>
        <v>1</v>
      </c>
      <c r="E47" s="64"/>
    </row>
  </sheetData>
  <mergeCells count="2">
    <mergeCell ref="A16:A24"/>
    <mergeCell ref="C16:D16"/>
  </mergeCells>
  <dataValidations>
    <dataValidation type="list" allowBlank="1" showErrorMessage="1" sqref="C10">
      <formula1>"Penelitian,Non Penelitian"</formula1>
    </dataValidation>
    <dataValidation type="list" allowBlank="1" showErrorMessage="1" sqref="C12:C13">
      <formula1>"Tidak,Ya"</formula1>
    </dataValidation>
    <dataValidation type="list" allowBlank="1" showErrorMessage="1" sqref="C9">
      <formula1>"Terjemahan,Non Terjemahan"</formula1>
    </dataValidation>
    <dataValidation type="list" allowBlank="1" showErrorMessage="1" sqref="C33:C46">
      <formula1>"ya,tidak"</formula1>
    </dataValidation>
    <dataValidation type="list" allowBlank="1" showErrorMessage="1" sqref="C7">
      <formula1>"Anak,Dewasa,Semua Umur"</formula1>
    </dataValidation>
    <dataValidation type="list" allowBlank="1" showErrorMessage="1" sqref="C11">
      <formula1>"Buku,Pdf,Epub"</formula1>
    </dataValidation>
    <dataValidation type="list" allowBlank="1" showErrorMessage="1" sqref="C8">
      <formula1>"Fiksi,Non Fiksi"</formula1>
    </dataValidation>
    <dataValidation type="list" allowBlank="1" showErrorMessage="1" sqref="C14">
      <formula1>"Lepas,Berjilid"</formula1>
    </dataValidation>
  </dataValidations>
  <hyperlinks>
    <hyperlink r:id="rId2" ref="B17"/>
    <hyperlink r:id="rId3" ref="B18"/>
    <hyperlink r:id="rId4" ref="B19"/>
    <hyperlink r:id="rId5" ref="B22"/>
    <hyperlink r:id="rId6" ref="C26"/>
    <hyperlink r:id="rId7" ref="C27"/>
    <hyperlink r:id="rId8" ref="C28"/>
    <hyperlink r:id="rId9" ref="C29"/>
    <hyperlink r:id="rId10" ref="C30"/>
  </hyperlinks>
  <drawing r:id="rId11"/>
  <legacy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 customWidth="1" min="2" max="2" width="15.13"/>
  </cols>
  <sheetData>
    <row r="1">
      <c r="A1" s="65" t="s">
        <v>174</v>
      </c>
      <c r="B1" s="66" t="s">
        <v>175</v>
      </c>
      <c r="C1" s="67"/>
    </row>
    <row r="2">
      <c r="A2" s="36" t="s">
        <v>176</v>
      </c>
      <c r="B2" s="35"/>
      <c r="C2" s="37"/>
    </row>
    <row r="3">
      <c r="A3" s="36" t="s">
        <v>177</v>
      </c>
      <c r="B3" s="35">
        <v>0.0</v>
      </c>
      <c r="C3" s="37"/>
    </row>
    <row r="4">
      <c r="A4" s="36" t="s">
        <v>178</v>
      </c>
      <c r="B4" s="35">
        <v>1.0</v>
      </c>
      <c r="C4" s="37"/>
    </row>
    <row r="5">
      <c r="A5" s="36"/>
      <c r="B5" s="35"/>
      <c r="C5" s="37"/>
    </row>
    <row r="6">
      <c r="A6" s="65" t="s">
        <v>179</v>
      </c>
      <c r="B6" s="66" t="s">
        <v>180</v>
      </c>
      <c r="C6" s="67"/>
    </row>
    <row r="7">
      <c r="A7" s="28" t="s">
        <v>181</v>
      </c>
      <c r="B7" s="17" t="s">
        <v>159</v>
      </c>
      <c r="C7" s="16">
        <f t="shared" ref="C7:C10" si="1">if(B7="ya",1,0)</f>
        <v>1</v>
      </c>
    </row>
    <row r="8">
      <c r="A8" s="28" t="s">
        <v>182</v>
      </c>
      <c r="B8" s="17" t="s">
        <v>159</v>
      </c>
      <c r="C8" s="16">
        <f t="shared" si="1"/>
        <v>1</v>
      </c>
    </row>
    <row r="9">
      <c r="A9" s="28" t="s">
        <v>183</v>
      </c>
      <c r="B9" s="17" t="s">
        <v>184</v>
      </c>
      <c r="C9" s="16">
        <f t="shared" si="1"/>
        <v>0</v>
      </c>
    </row>
    <row r="10">
      <c r="A10" s="28" t="s">
        <v>185</v>
      </c>
      <c r="B10" s="17" t="s">
        <v>159</v>
      </c>
      <c r="C10" s="16">
        <f t="shared" si="1"/>
        <v>1</v>
      </c>
    </row>
    <row r="12">
      <c r="A12" s="65" t="s">
        <v>186</v>
      </c>
      <c r="B12" s="66" t="s">
        <v>175</v>
      </c>
      <c r="C12" s="67"/>
    </row>
    <row r="13">
      <c r="A13" s="17" t="s">
        <v>187</v>
      </c>
      <c r="B13" s="62" t="s">
        <v>188</v>
      </c>
    </row>
    <row r="14">
      <c r="A14" s="17" t="s">
        <v>189</v>
      </c>
      <c r="B14" s="17">
        <v>0.0</v>
      </c>
    </row>
    <row r="15">
      <c r="A15" s="17" t="s">
        <v>190</v>
      </c>
      <c r="B15" s="17">
        <v>0.0</v>
      </c>
    </row>
    <row r="16">
      <c r="A16" s="28" t="s">
        <v>191</v>
      </c>
      <c r="B16" s="62" t="s">
        <v>96</v>
      </c>
    </row>
    <row r="17">
      <c r="A17" s="65" t="s">
        <v>192</v>
      </c>
      <c r="B17" s="66" t="s">
        <v>180</v>
      </c>
      <c r="C17" s="67"/>
    </row>
    <row r="18">
      <c r="A18" s="28" t="s">
        <v>193</v>
      </c>
      <c r="B18" s="16"/>
      <c r="C18" s="16">
        <f>if(B18="ya",1,0)</f>
        <v>0</v>
      </c>
    </row>
    <row r="19">
      <c r="A19" s="27"/>
    </row>
    <row r="20">
      <c r="A20" s="27"/>
    </row>
    <row r="21">
      <c r="A21" s="27"/>
    </row>
    <row r="22">
      <c r="A22" s="27"/>
    </row>
    <row r="23">
      <c r="A23" s="27"/>
    </row>
    <row r="24">
      <c r="A24" s="27"/>
    </row>
    <row r="25">
      <c r="A25" s="27"/>
    </row>
    <row r="26">
      <c r="A26" s="27"/>
    </row>
    <row r="27">
      <c r="A27" s="27"/>
    </row>
    <row r="28">
      <c r="A28" s="27"/>
    </row>
    <row r="29">
      <c r="A29" s="27"/>
    </row>
    <row r="30">
      <c r="A30" s="27"/>
    </row>
    <row r="31">
      <c r="A31" s="27"/>
    </row>
    <row r="32">
      <c r="A32" s="27"/>
    </row>
    <row r="33">
      <c r="A33" s="27"/>
    </row>
    <row r="34">
      <c r="A34" s="27"/>
    </row>
    <row r="35">
      <c r="A35" s="27"/>
    </row>
    <row r="36">
      <c r="A36" s="27"/>
    </row>
    <row r="37">
      <c r="A37" s="27"/>
    </row>
    <row r="38">
      <c r="A38" s="27"/>
    </row>
    <row r="39">
      <c r="A39" s="27"/>
    </row>
    <row r="40">
      <c r="A40" s="27"/>
    </row>
    <row r="41">
      <c r="A41" s="27"/>
    </row>
    <row r="42">
      <c r="A42" s="27"/>
    </row>
    <row r="43">
      <c r="A43" s="27"/>
    </row>
    <row r="44">
      <c r="A44" s="27"/>
    </row>
    <row r="45">
      <c r="A45" s="27"/>
    </row>
    <row r="46">
      <c r="A46" s="27"/>
    </row>
    <row r="47">
      <c r="A47" s="27"/>
    </row>
    <row r="48">
      <c r="A48" s="27"/>
    </row>
    <row r="49">
      <c r="A49" s="27"/>
    </row>
    <row r="50">
      <c r="A50" s="27"/>
    </row>
    <row r="51">
      <c r="A51" s="27"/>
    </row>
    <row r="52">
      <c r="A52" s="27"/>
    </row>
    <row r="53">
      <c r="A53" s="27"/>
    </row>
    <row r="54">
      <c r="A54" s="27"/>
    </row>
    <row r="55">
      <c r="A55" s="27"/>
    </row>
    <row r="56">
      <c r="A56" s="27"/>
    </row>
    <row r="57">
      <c r="A57" s="27"/>
    </row>
    <row r="58">
      <c r="A58" s="27"/>
    </row>
    <row r="59">
      <c r="A59" s="27"/>
    </row>
    <row r="60">
      <c r="A60" s="27"/>
    </row>
    <row r="61">
      <c r="A61" s="27"/>
    </row>
    <row r="62">
      <c r="A62" s="27"/>
    </row>
    <row r="63">
      <c r="A63" s="27"/>
    </row>
    <row r="64">
      <c r="A64" s="27"/>
    </row>
    <row r="65">
      <c r="A65" s="27"/>
    </row>
    <row r="66">
      <c r="A66" s="27"/>
    </row>
    <row r="67">
      <c r="A67" s="27"/>
    </row>
    <row r="68">
      <c r="A68" s="27"/>
    </row>
    <row r="69">
      <c r="A69" s="27"/>
    </row>
    <row r="70">
      <c r="A70" s="27"/>
    </row>
    <row r="71">
      <c r="A71" s="27"/>
    </row>
    <row r="72">
      <c r="A72" s="27"/>
    </row>
    <row r="73">
      <c r="A73" s="27"/>
    </row>
    <row r="74">
      <c r="A74" s="27"/>
    </row>
    <row r="75">
      <c r="A75" s="27"/>
    </row>
    <row r="76">
      <c r="A76" s="27"/>
    </row>
    <row r="77">
      <c r="A77" s="27"/>
    </row>
    <row r="78">
      <c r="A78" s="27"/>
    </row>
    <row r="79">
      <c r="A79" s="27"/>
    </row>
    <row r="80">
      <c r="A80" s="27"/>
    </row>
    <row r="81">
      <c r="A81" s="27"/>
    </row>
    <row r="82">
      <c r="A82" s="27"/>
    </row>
    <row r="83">
      <c r="A83" s="27"/>
    </row>
    <row r="84">
      <c r="A84" s="27"/>
    </row>
    <row r="85">
      <c r="A85" s="27"/>
    </row>
    <row r="86">
      <c r="A86" s="27"/>
    </row>
    <row r="87">
      <c r="A87" s="27"/>
    </row>
    <row r="88">
      <c r="A88" s="27"/>
    </row>
    <row r="89">
      <c r="A89" s="27"/>
    </row>
    <row r="90">
      <c r="A90" s="27"/>
    </row>
    <row r="91">
      <c r="A91" s="27"/>
    </row>
    <row r="92">
      <c r="A92" s="27"/>
    </row>
    <row r="93">
      <c r="A93" s="27"/>
    </row>
    <row r="94">
      <c r="A94" s="27"/>
    </row>
    <row r="95">
      <c r="A95" s="27"/>
    </row>
    <row r="96">
      <c r="A96" s="27"/>
    </row>
    <row r="97">
      <c r="A97" s="27"/>
    </row>
    <row r="98">
      <c r="A98" s="27"/>
    </row>
    <row r="99">
      <c r="A99" s="27"/>
    </row>
    <row r="100">
      <c r="A100" s="27"/>
    </row>
    <row r="101">
      <c r="A101" s="27"/>
    </row>
    <row r="102">
      <c r="A102" s="27"/>
    </row>
    <row r="103">
      <c r="A103" s="27"/>
    </row>
    <row r="104">
      <c r="A104" s="27"/>
    </row>
    <row r="105">
      <c r="A105" s="27"/>
    </row>
    <row r="106">
      <c r="A106" s="27"/>
    </row>
    <row r="107">
      <c r="A107" s="27"/>
    </row>
    <row r="108">
      <c r="A108" s="27"/>
    </row>
    <row r="109">
      <c r="A109" s="27"/>
    </row>
    <row r="110">
      <c r="A110" s="27"/>
    </row>
    <row r="111">
      <c r="A111" s="27"/>
    </row>
    <row r="112">
      <c r="A112" s="27"/>
    </row>
    <row r="113">
      <c r="A113" s="27"/>
    </row>
    <row r="114">
      <c r="A114" s="27"/>
    </row>
    <row r="115">
      <c r="A115" s="27"/>
    </row>
    <row r="116">
      <c r="A116" s="27"/>
    </row>
    <row r="117">
      <c r="A117" s="27"/>
    </row>
    <row r="118">
      <c r="A118" s="27"/>
    </row>
    <row r="119">
      <c r="A119" s="27"/>
    </row>
    <row r="120">
      <c r="A120" s="27"/>
    </row>
    <row r="121">
      <c r="A121" s="27"/>
    </row>
    <row r="122">
      <c r="A122" s="27"/>
    </row>
    <row r="123">
      <c r="A123" s="27"/>
    </row>
    <row r="124">
      <c r="A124" s="27"/>
    </row>
    <row r="125">
      <c r="A125" s="27"/>
    </row>
    <row r="126">
      <c r="A126" s="27"/>
    </row>
    <row r="127">
      <c r="A127" s="27"/>
    </row>
    <row r="128">
      <c r="A128" s="27"/>
    </row>
    <row r="129">
      <c r="A129" s="27"/>
    </row>
    <row r="130">
      <c r="A130" s="27"/>
    </row>
    <row r="131">
      <c r="A131" s="27"/>
    </row>
    <row r="132">
      <c r="A132" s="27"/>
    </row>
    <row r="133">
      <c r="A133" s="27"/>
    </row>
    <row r="134">
      <c r="A134" s="27"/>
    </row>
    <row r="135">
      <c r="A135" s="27"/>
    </row>
    <row r="136">
      <c r="A136" s="27"/>
    </row>
    <row r="137">
      <c r="A137" s="27"/>
    </row>
    <row r="138">
      <c r="A138" s="27"/>
    </row>
    <row r="139">
      <c r="A139" s="27"/>
    </row>
    <row r="140">
      <c r="A140" s="27"/>
    </row>
    <row r="141">
      <c r="A141" s="27"/>
    </row>
    <row r="142">
      <c r="A142" s="27"/>
    </row>
    <row r="143">
      <c r="A143" s="27"/>
    </row>
    <row r="144">
      <c r="A144" s="27"/>
    </row>
    <row r="145">
      <c r="A145" s="27"/>
    </row>
    <row r="146">
      <c r="A146" s="27"/>
    </row>
    <row r="147">
      <c r="A147" s="27"/>
    </row>
    <row r="148">
      <c r="A148" s="27"/>
    </row>
    <row r="149">
      <c r="A149" s="27"/>
    </row>
    <row r="150">
      <c r="A150" s="27"/>
    </row>
    <row r="151">
      <c r="A151" s="27"/>
    </row>
    <row r="152">
      <c r="A152" s="27"/>
    </row>
    <row r="153">
      <c r="A153" s="27"/>
    </row>
    <row r="154">
      <c r="A154" s="27"/>
    </row>
    <row r="155">
      <c r="A155" s="27"/>
    </row>
    <row r="156">
      <c r="A156" s="27"/>
    </row>
    <row r="157">
      <c r="A157" s="27"/>
    </row>
    <row r="158">
      <c r="A158" s="27"/>
    </row>
    <row r="159">
      <c r="A159" s="27"/>
    </row>
    <row r="160">
      <c r="A160" s="27"/>
    </row>
    <row r="161">
      <c r="A161" s="27"/>
    </row>
    <row r="162">
      <c r="A162" s="27"/>
    </row>
    <row r="163">
      <c r="A163" s="27"/>
    </row>
    <row r="164">
      <c r="A164" s="27"/>
    </row>
    <row r="165">
      <c r="A165" s="27"/>
    </row>
    <row r="166">
      <c r="A166" s="27"/>
    </row>
    <row r="167">
      <c r="A167" s="27"/>
    </row>
    <row r="168">
      <c r="A168" s="27"/>
    </row>
    <row r="169">
      <c r="A169" s="27"/>
    </row>
    <row r="170">
      <c r="A170" s="27"/>
    </row>
    <row r="171">
      <c r="A171" s="27"/>
    </row>
    <row r="172">
      <c r="A172" s="27"/>
    </row>
    <row r="173">
      <c r="A173" s="27"/>
    </row>
    <row r="174">
      <c r="A174" s="27"/>
    </row>
    <row r="175">
      <c r="A175" s="27"/>
    </row>
    <row r="176">
      <c r="A176" s="27"/>
    </row>
    <row r="177">
      <c r="A177" s="27"/>
    </row>
    <row r="178">
      <c r="A178" s="27"/>
    </row>
    <row r="179">
      <c r="A179" s="27"/>
    </row>
    <row r="180">
      <c r="A180" s="27"/>
    </row>
    <row r="181">
      <c r="A181" s="27"/>
    </row>
    <row r="182">
      <c r="A182" s="27"/>
    </row>
    <row r="183">
      <c r="A183" s="27"/>
    </row>
    <row r="184">
      <c r="A184" s="27"/>
    </row>
    <row r="185">
      <c r="A185" s="27"/>
    </row>
    <row r="186">
      <c r="A186" s="27"/>
    </row>
    <row r="187">
      <c r="A187" s="27"/>
    </row>
    <row r="188">
      <c r="A188" s="27"/>
    </row>
    <row r="189">
      <c r="A189" s="27"/>
    </row>
    <row r="190">
      <c r="A190" s="27"/>
    </row>
    <row r="191">
      <c r="A191" s="27"/>
    </row>
    <row r="192">
      <c r="A192" s="27"/>
    </row>
    <row r="193">
      <c r="A193" s="27"/>
    </row>
    <row r="194">
      <c r="A194" s="27"/>
    </row>
    <row r="195">
      <c r="A195" s="27"/>
    </row>
    <row r="196">
      <c r="A196" s="27"/>
    </row>
    <row r="197">
      <c r="A197" s="27"/>
    </row>
    <row r="198">
      <c r="A198" s="27"/>
    </row>
    <row r="199">
      <c r="A199" s="27"/>
    </row>
    <row r="200">
      <c r="A200" s="27"/>
    </row>
    <row r="201">
      <c r="A201" s="27"/>
    </row>
    <row r="202">
      <c r="A202" s="27"/>
    </row>
    <row r="203">
      <c r="A203" s="27"/>
    </row>
    <row r="204">
      <c r="A204" s="27"/>
    </row>
    <row r="205">
      <c r="A205" s="27"/>
    </row>
    <row r="206">
      <c r="A206" s="27"/>
    </row>
    <row r="207">
      <c r="A207" s="27"/>
    </row>
    <row r="208">
      <c r="A208" s="27"/>
    </row>
    <row r="209">
      <c r="A209" s="27"/>
    </row>
    <row r="210">
      <c r="A210" s="27"/>
    </row>
    <row r="211">
      <c r="A211" s="27"/>
    </row>
    <row r="212">
      <c r="A212" s="27"/>
    </row>
    <row r="213">
      <c r="A213" s="27"/>
    </row>
    <row r="214">
      <c r="A214" s="27"/>
    </row>
    <row r="215">
      <c r="A215" s="27"/>
    </row>
    <row r="216">
      <c r="A216" s="27"/>
    </row>
    <row r="217">
      <c r="A217" s="27"/>
    </row>
    <row r="218">
      <c r="A218" s="27"/>
    </row>
    <row r="219">
      <c r="A219" s="27"/>
    </row>
    <row r="220">
      <c r="A220" s="27"/>
    </row>
    <row r="221">
      <c r="A221" s="27"/>
    </row>
    <row r="222">
      <c r="A222" s="27"/>
    </row>
    <row r="223">
      <c r="A223" s="27"/>
    </row>
    <row r="224">
      <c r="A224" s="27"/>
    </row>
    <row r="225">
      <c r="A225" s="27"/>
    </row>
    <row r="226">
      <c r="A226" s="27"/>
    </row>
    <row r="227">
      <c r="A227" s="27"/>
    </row>
    <row r="228">
      <c r="A228" s="27"/>
    </row>
    <row r="229">
      <c r="A229" s="27"/>
    </row>
    <row r="230">
      <c r="A230" s="27"/>
    </row>
    <row r="231">
      <c r="A231" s="27"/>
    </row>
    <row r="232">
      <c r="A232" s="27"/>
    </row>
    <row r="233">
      <c r="A233" s="27"/>
    </row>
    <row r="234">
      <c r="A234" s="27"/>
    </row>
    <row r="235">
      <c r="A235" s="27"/>
    </row>
    <row r="236">
      <c r="A236" s="27"/>
    </row>
    <row r="237">
      <c r="A237" s="27"/>
    </row>
    <row r="238">
      <c r="A238" s="27"/>
    </row>
    <row r="239">
      <c r="A239" s="27"/>
    </row>
    <row r="240">
      <c r="A240" s="27"/>
    </row>
    <row r="241">
      <c r="A241" s="27"/>
    </row>
    <row r="242">
      <c r="A242" s="27"/>
    </row>
    <row r="243">
      <c r="A243" s="27"/>
    </row>
    <row r="244">
      <c r="A244" s="27"/>
    </row>
    <row r="245">
      <c r="A245" s="27"/>
    </row>
    <row r="246">
      <c r="A246" s="27"/>
    </row>
    <row r="247">
      <c r="A247" s="27"/>
    </row>
    <row r="248">
      <c r="A248" s="27"/>
    </row>
    <row r="249">
      <c r="A249" s="27"/>
    </row>
    <row r="250">
      <c r="A250" s="27"/>
    </row>
    <row r="251">
      <c r="A251" s="27"/>
    </row>
    <row r="252">
      <c r="A252" s="27"/>
    </row>
    <row r="253">
      <c r="A253" s="27"/>
    </row>
    <row r="254">
      <c r="A254" s="27"/>
    </row>
    <row r="255">
      <c r="A255" s="27"/>
    </row>
    <row r="256">
      <c r="A256" s="27"/>
    </row>
    <row r="257">
      <c r="A257" s="27"/>
    </row>
    <row r="258">
      <c r="A258" s="27"/>
    </row>
    <row r="259">
      <c r="A259" s="27"/>
    </row>
    <row r="260">
      <c r="A260" s="27"/>
    </row>
    <row r="261">
      <c r="A261" s="27"/>
    </row>
    <row r="262">
      <c r="A262" s="27"/>
    </row>
    <row r="263">
      <c r="A263" s="27"/>
    </row>
    <row r="264">
      <c r="A264" s="27"/>
    </row>
    <row r="265">
      <c r="A265" s="27"/>
    </row>
    <row r="266">
      <c r="A266" s="27"/>
    </row>
    <row r="267">
      <c r="A267" s="27"/>
    </row>
    <row r="268">
      <c r="A268" s="27"/>
    </row>
    <row r="269">
      <c r="A269" s="27"/>
    </row>
    <row r="270">
      <c r="A270" s="27"/>
    </row>
    <row r="271">
      <c r="A271" s="27"/>
    </row>
    <row r="272">
      <c r="A272" s="27"/>
    </row>
    <row r="273">
      <c r="A273" s="27"/>
    </row>
    <row r="274">
      <c r="A274" s="27"/>
    </row>
    <row r="275">
      <c r="A275" s="27"/>
    </row>
    <row r="276">
      <c r="A276" s="27"/>
    </row>
    <row r="277">
      <c r="A277" s="27"/>
    </row>
    <row r="278">
      <c r="A278" s="27"/>
    </row>
    <row r="279">
      <c r="A279" s="27"/>
    </row>
    <row r="280">
      <c r="A280" s="27"/>
    </row>
    <row r="281">
      <c r="A281" s="27"/>
    </row>
    <row r="282">
      <c r="A282" s="27"/>
    </row>
    <row r="283">
      <c r="A283" s="27"/>
    </row>
    <row r="284">
      <c r="A284" s="27"/>
    </row>
    <row r="285">
      <c r="A285" s="27"/>
    </row>
    <row r="286">
      <c r="A286" s="27"/>
    </row>
    <row r="287">
      <c r="A287" s="27"/>
    </row>
    <row r="288">
      <c r="A288" s="27"/>
    </row>
    <row r="289">
      <c r="A289" s="27"/>
    </row>
    <row r="290">
      <c r="A290" s="27"/>
    </row>
    <row r="291">
      <c r="A291" s="27"/>
    </row>
    <row r="292">
      <c r="A292" s="27"/>
    </row>
    <row r="293">
      <c r="A293" s="27"/>
    </row>
    <row r="294">
      <c r="A294" s="27"/>
    </row>
    <row r="295">
      <c r="A295" s="27"/>
    </row>
    <row r="296">
      <c r="A296" s="27"/>
    </row>
    <row r="297">
      <c r="A297" s="27"/>
    </row>
    <row r="298">
      <c r="A298" s="27"/>
    </row>
    <row r="299">
      <c r="A299" s="27"/>
    </row>
    <row r="300">
      <c r="A300" s="27"/>
    </row>
    <row r="301">
      <c r="A301" s="27"/>
    </row>
    <row r="302">
      <c r="A302" s="27"/>
    </row>
    <row r="303">
      <c r="A303" s="27"/>
    </row>
    <row r="304">
      <c r="A304" s="27"/>
    </row>
    <row r="305">
      <c r="A305" s="27"/>
    </row>
    <row r="306">
      <c r="A306" s="27"/>
    </row>
    <row r="307">
      <c r="A307" s="27"/>
    </row>
    <row r="308">
      <c r="A308" s="27"/>
    </row>
    <row r="309">
      <c r="A309" s="27"/>
    </row>
    <row r="310">
      <c r="A310" s="27"/>
    </row>
    <row r="311">
      <c r="A311" s="27"/>
    </row>
    <row r="312">
      <c r="A312" s="27"/>
    </row>
    <row r="313">
      <c r="A313" s="27"/>
    </row>
    <row r="314">
      <c r="A314" s="27"/>
    </row>
    <row r="315">
      <c r="A315" s="27"/>
    </row>
    <row r="316">
      <c r="A316" s="27"/>
    </row>
    <row r="317">
      <c r="A317" s="27"/>
    </row>
    <row r="318">
      <c r="A318" s="27"/>
    </row>
    <row r="319">
      <c r="A319" s="27"/>
    </row>
    <row r="320">
      <c r="A320" s="27"/>
    </row>
    <row r="321">
      <c r="A321" s="27"/>
    </row>
    <row r="322">
      <c r="A322" s="27"/>
    </row>
    <row r="323">
      <c r="A323" s="27"/>
    </row>
    <row r="324">
      <c r="A324" s="27"/>
    </row>
    <row r="325">
      <c r="A325" s="27"/>
    </row>
    <row r="326">
      <c r="A326" s="27"/>
    </row>
    <row r="327">
      <c r="A327" s="27"/>
    </row>
    <row r="328">
      <c r="A328" s="27"/>
    </row>
    <row r="329">
      <c r="A329" s="27"/>
    </row>
    <row r="330">
      <c r="A330" s="27"/>
    </row>
    <row r="331">
      <c r="A331" s="27"/>
    </row>
    <row r="332">
      <c r="A332" s="27"/>
    </row>
    <row r="333">
      <c r="A333" s="27"/>
    </row>
    <row r="334">
      <c r="A334" s="27"/>
    </row>
    <row r="335">
      <c r="A335" s="27"/>
    </row>
    <row r="336">
      <c r="A336" s="27"/>
    </row>
    <row r="337">
      <c r="A337" s="27"/>
    </row>
    <row r="338">
      <c r="A338" s="27"/>
    </row>
    <row r="339">
      <c r="A339" s="27"/>
    </row>
    <row r="340">
      <c r="A340" s="27"/>
    </row>
    <row r="341">
      <c r="A341" s="27"/>
    </row>
    <row r="342">
      <c r="A342" s="27"/>
    </row>
    <row r="343">
      <c r="A343" s="27"/>
    </row>
    <row r="344">
      <c r="A344" s="27"/>
    </row>
    <row r="345">
      <c r="A345" s="27"/>
    </row>
    <row r="346">
      <c r="A346" s="27"/>
    </row>
    <row r="347">
      <c r="A347" s="27"/>
    </row>
    <row r="348">
      <c r="A348" s="27"/>
    </row>
    <row r="349">
      <c r="A349" s="27"/>
    </row>
    <row r="350">
      <c r="A350" s="27"/>
    </row>
    <row r="351">
      <c r="A351" s="27"/>
    </row>
    <row r="352">
      <c r="A352" s="27"/>
    </row>
    <row r="353">
      <c r="A353" s="27"/>
    </row>
    <row r="354">
      <c r="A354" s="27"/>
    </row>
    <row r="355">
      <c r="A355" s="27"/>
    </row>
    <row r="356">
      <c r="A356" s="27"/>
    </row>
    <row r="357">
      <c r="A357" s="27"/>
    </row>
    <row r="358">
      <c r="A358" s="27"/>
    </row>
    <row r="359">
      <c r="A359" s="27"/>
    </row>
    <row r="360">
      <c r="A360" s="27"/>
    </row>
    <row r="361">
      <c r="A361" s="27"/>
    </row>
    <row r="362">
      <c r="A362" s="27"/>
    </row>
    <row r="363">
      <c r="A363" s="27"/>
    </row>
    <row r="364">
      <c r="A364" s="27"/>
    </row>
    <row r="365">
      <c r="A365" s="27"/>
    </row>
    <row r="366">
      <c r="A366" s="27"/>
    </row>
    <row r="367">
      <c r="A367" s="27"/>
    </row>
    <row r="368">
      <c r="A368" s="27"/>
    </row>
    <row r="369">
      <c r="A369" s="27"/>
    </row>
    <row r="370">
      <c r="A370" s="27"/>
    </row>
    <row r="371">
      <c r="A371" s="27"/>
    </row>
    <row r="372">
      <c r="A372" s="27"/>
    </row>
    <row r="373">
      <c r="A373" s="27"/>
    </row>
    <row r="374">
      <c r="A374" s="27"/>
    </row>
    <row r="375">
      <c r="A375" s="27"/>
    </row>
    <row r="376">
      <c r="A376" s="27"/>
    </row>
    <row r="377">
      <c r="A377" s="27"/>
    </row>
    <row r="378">
      <c r="A378" s="27"/>
    </row>
    <row r="379">
      <c r="A379" s="27"/>
    </row>
    <row r="380">
      <c r="A380" s="27"/>
    </row>
    <row r="381">
      <c r="A381" s="27"/>
    </row>
    <row r="382">
      <c r="A382" s="27"/>
    </row>
    <row r="383">
      <c r="A383" s="27"/>
    </row>
    <row r="384">
      <c r="A384" s="27"/>
    </row>
    <row r="385">
      <c r="A385" s="27"/>
    </row>
    <row r="386">
      <c r="A386" s="27"/>
    </row>
    <row r="387">
      <c r="A387" s="27"/>
    </row>
    <row r="388">
      <c r="A388" s="27"/>
    </row>
    <row r="389">
      <c r="A389" s="27"/>
    </row>
    <row r="390">
      <c r="A390" s="27"/>
    </row>
    <row r="391">
      <c r="A391" s="27"/>
    </row>
    <row r="392">
      <c r="A392" s="27"/>
    </row>
    <row r="393">
      <c r="A393" s="27"/>
    </row>
    <row r="394">
      <c r="A394" s="27"/>
    </row>
    <row r="395">
      <c r="A395" s="27"/>
    </row>
    <row r="396">
      <c r="A396" s="27"/>
    </row>
    <row r="397">
      <c r="A397" s="27"/>
    </row>
    <row r="398">
      <c r="A398" s="27"/>
    </row>
    <row r="399">
      <c r="A399" s="27"/>
    </row>
    <row r="400">
      <c r="A400" s="27"/>
    </row>
    <row r="401">
      <c r="A401" s="27"/>
    </row>
    <row r="402">
      <c r="A402" s="27"/>
    </row>
    <row r="403">
      <c r="A403" s="27"/>
    </row>
    <row r="404">
      <c r="A404" s="27"/>
    </row>
    <row r="405">
      <c r="A405" s="27"/>
    </row>
    <row r="406">
      <c r="A406" s="27"/>
    </row>
    <row r="407">
      <c r="A407" s="27"/>
    </row>
    <row r="408">
      <c r="A408" s="27"/>
    </row>
    <row r="409">
      <c r="A409" s="27"/>
    </row>
    <row r="410">
      <c r="A410" s="27"/>
    </row>
    <row r="411">
      <c r="A411" s="27"/>
    </row>
    <row r="412">
      <c r="A412" s="27"/>
    </row>
    <row r="413">
      <c r="A413" s="27"/>
    </row>
    <row r="414">
      <c r="A414" s="27"/>
    </row>
    <row r="415">
      <c r="A415" s="27"/>
    </row>
    <row r="416">
      <c r="A416" s="27"/>
    </row>
    <row r="417">
      <c r="A417" s="27"/>
    </row>
    <row r="418">
      <c r="A418" s="27"/>
    </row>
    <row r="419">
      <c r="A419" s="27"/>
    </row>
    <row r="420">
      <c r="A420" s="27"/>
    </row>
    <row r="421">
      <c r="A421" s="27"/>
    </row>
    <row r="422">
      <c r="A422" s="27"/>
    </row>
    <row r="423">
      <c r="A423" s="27"/>
    </row>
    <row r="424">
      <c r="A424" s="27"/>
    </row>
    <row r="425">
      <c r="A425" s="27"/>
    </row>
    <row r="426">
      <c r="A426" s="27"/>
    </row>
    <row r="427">
      <c r="A427" s="27"/>
    </row>
    <row r="428">
      <c r="A428" s="27"/>
    </row>
    <row r="429">
      <c r="A429" s="27"/>
    </row>
    <row r="430">
      <c r="A430" s="27"/>
    </row>
    <row r="431">
      <c r="A431" s="27"/>
    </row>
    <row r="432">
      <c r="A432" s="27"/>
    </row>
    <row r="433">
      <c r="A433" s="27"/>
    </row>
    <row r="434">
      <c r="A434" s="27"/>
    </row>
    <row r="435">
      <c r="A435" s="27"/>
    </row>
    <row r="436">
      <c r="A436" s="27"/>
    </row>
    <row r="437">
      <c r="A437" s="27"/>
    </row>
    <row r="438">
      <c r="A438" s="27"/>
    </row>
    <row r="439">
      <c r="A439" s="27"/>
    </row>
    <row r="440">
      <c r="A440" s="27"/>
    </row>
    <row r="441">
      <c r="A441" s="27"/>
    </row>
    <row r="442">
      <c r="A442" s="27"/>
    </row>
    <row r="443">
      <c r="A443" s="27"/>
    </row>
    <row r="444">
      <c r="A444" s="27"/>
    </row>
    <row r="445">
      <c r="A445" s="27"/>
    </row>
    <row r="446">
      <c r="A446" s="27"/>
    </row>
    <row r="447">
      <c r="A447" s="27"/>
    </row>
    <row r="448">
      <c r="A448" s="27"/>
    </row>
    <row r="449">
      <c r="A449" s="27"/>
    </row>
    <row r="450">
      <c r="A450" s="27"/>
    </row>
    <row r="451">
      <c r="A451" s="27"/>
    </row>
    <row r="452">
      <c r="A452" s="27"/>
    </row>
    <row r="453">
      <c r="A453" s="27"/>
    </row>
    <row r="454">
      <c r="A454" s="27"/>
    </row>
    <row r="455">
      <c r="A455" s="27"/>
    </row>
    <row r="456">
      <c r="A456" s="27"/>
    </row>
    <row r="457">
      <c r="A457" s="27"/>
    </row>
    <row r="458">
      <c r="A458" s="27"/>
    </row>
    <row r="459">
      <c r="A459" s="27"/>
    </row>
    <row r="460">
      <c r="A460" s="27"/>
    </row>
    <row r="461">
      <c r="A461" s="27"/>
    </row>
    <row r="462">
      <c r="A462" s="27"/>
    </row>
    <row r="463">
      <c r="A463" s="27"/>
    </row>
    <row r="464">
      <c r="A464" s="27"/>
    </row>
    <row r="465">
      <c r="A465" s="27"/>
    </row>
    <row r="466">
      <c r="A466" s="27"/>
    </row>
    <row r="467">
      <c r="A467" s="27"/>
    </row>
    <row r="468">
      <c r="A468" s="27"/>
    </row>
    <row r="469">
      <c r="A469" s="27"/>
    </row>
    <row r="470">
      <c r="A470" s="27"/>
    </row>
    <row r="471">
      <c r="A471" s="27"/>
    </row>
    <row r="472">
      <c r="A472" s="27"/>
    </row>
    <row r="473">
      <c r="A473" s="27"/>
    </row>
    <row r="474">
      <c r="A474" s="27"/>
    </row>
    <row r="475">
      <c r="A475" s="27"/>
    </row>
    <row r="476">
      <c r="A476" s="27"/>
    </row>
    <row r="477">
      <c r="A477" s="27"/>
    </row>
    <row r="478">
      <c r="A478" s="27"/>
    </row>
    <row r="479">
      <c r="A479" s="27"/>
    </row>
    <row r="480">
      <c r="A480" s="27"/>
    </row>
    <row r="481">
      <c r="A481" s="27"/>
    </row>
    <row r="482">
      <c r="A482" s="27"/>
    </row>
    <row r="483">
      <c r="A483" s="27"/>
    </row>
    <row r="484">
      <c r="A484" s="27"/>
    </row>
    <row r="485">
      <c r="A485" s="27"/>
    </row>
    <row r="486">
      <c r="A486" s="27"/>
    </row>
    <row r="487">
      <c r="A487" s="27"/>
    </row>
    <row r="488">
      <c r="A488" s="27"/>
    </row>
    <row r="489">
      <c r="A489" s="27"/>
    </row>
    <row r="490">
      <c r="A490" s="27"/>
    </row>
    <row r="491">
      <c r="A491" s="27"/>
    </row>
    <row r="492">
      <c r="A492" s="27"/>
    </row>
    <row r="493">
      <c r="A493" s="27"/>
    </row>
    <row r="494">
      <c r="A494" s="27"/>
    </row>
    <row r="495">
      <c r="A495" s="27"/>
    </row>
    <row r="496">
      <c r="A496" s="27"/>
    </row>
    <row r="497">
      <c r="A497" s="27"/>
    </row>
    <row r="498">
      <c r="A498" s="27"/>
    </row>
    <row r="499">
      <c r="A499" s="27"/>
    </row>
    <row r="500">
      <c r="A500" s="27"/>
    </row>
    <row r="501">
      <c r="A501" s="27"/>
    </row>
    <row r="502">
      <c r="A502" s="27"/>
    </row>
    <row r="503">
      <c r="A503" s="27"/>
    </row>
    <row r="504">
      <c r="A504" s="27"/>
    </row>
    <row r="505">
      <c r="A505" s="27"/>
    </row>
    <row r="506">
      <c r="A506" s="27"/>
    </row>
    <row r="507">
      <c r="A507" s="27"/>
    </row>
    <row r="508">
      <c r="A508" s="27"/>
    </row>
    <row r="509">
      <c r="A509" s="27"/>
    </row>
    <row r="510">
      <c r="A510" s="27"/>
    </row>
    <row r="511">
      <c r="A511" s="27"/>
    </row>
    <row r="512">
      <c r="A512" s="27"/>
    </row>
    <row r="513">
      <c r="A513" s="27"/>
    </row>
    <row r="514">
      <c r="A514" s="27"/>
    </row>
    <row r="515">
      <c r="A515" s="27"/>
    </row>
    <row r="516">
      <c r="A516" s="27"/>
    </row>
    <row r="517">
      <c r="A517" s="27"/>
    </row>
    <row r="518">
      <c r="A518" s="27"/>
    </row>
    <row r="519">
      <c r="A519" s="27"/>
    </row>
    <row r="520">
      <c r="A520" s="27"/>
    </row>
    <row r="521">
      <c r="A521" s="27"/>
    </row>
    <row r="522">
      <c r="A522" s="27"/>
    </row>
    <row r="523">
      <c r="A523" s="27"/>
    </row>
    <row r="524">
      <c r="A524" s="27"/>
    </row>
    <row r="525">
      <c r="A525" s="27"/>
    </row>
    <row r="526">
      <c r="A526" s="27"/>
    </row>
    <row r="527">
      <c r="A527" s="27"/>
    </row>
    <row r="528">
      <c r="A528" s="27"/>
    </row>
    <row r="529">
      <c r="A529" s="27"/>
    </row>
    <row r="530">
      <c r="A530" s="27"/>
    </row>
    <row r="531">
      <c r="A531" s="27"/>
    </row>
    <row r="532">
      <c r="A532" s="27"/>
    </row>
    <row r="533">
      <c r="A533" s="27"/>
    </row>
    <row r="534">
      <c r="A534" s="27"/>
    </row>
    <row r="535">
      <c r="A535" s="27"/>
    </row>
    <row r="536">
      <c r="A536" s="27"/>
    </row>
    <row r="537">
      <c r="A537" s="27"/>
    </row>
    <row r="538">
      <c r="A538" s="27"/>
    </row>
    <row r="539">
      <c r="A539" s="27"/>
    </row>
    <row r="540">
      <c r="A540" s="27"/>
    </row>
    <row r="541">
      <c r="A541" s="27"/>
    </row>
    <row r="542">
      <c r="A542" s="27"/>
    </row>
    <row r="543">
      <c r="A543" s="27"/>
    </row>
    <row r="544">
      <c r="A544" s="27"/>
    </row>
    <row r="545">
      <c r="A545" s="27"/>
    </row>
    <row r="546">
      <c r="A546" s="27"/>
    </row>
    <row r="547">
      <c r="A547" s="27"/>
    </row>
    <row r="548">
      <c r="A548" s="27"/>
    </row>
    <row r="549">
      <c r="A549" s="27"/>
    </row>
    <row r="550">
      <c r="A550" s="27"/>
    </row>
    <row r="551">
      <c r="A551" s="27"/>
    </row>
    <row r="552">
      <c r="A552" s="27"/>
    </row>
    <row r="553">
      <c r="A553" s="27"/>
    </row>
    <row r="554">
      <c r="A554" s="27"/>
    </row>
    <row r="555">
      <c r="A555" s="27"/>
    </row>
    <row r="556">
      <c r="A556" s="27"/>
    </row>
    <row r="557">
      <c r="A557" s="27"/>
    </row>
    <row r="558">
      <c r="A558" s="27"/>
    </row>
    <row r="559">
      <c r="A559" s="27"/>
    </row>
    <row r="560">
      <c r="A560" s="27"/>
    </row>
    <row r="561">
      <c r="A561" s="27"/>
    </row>
    <row r="562">
      <c r="A562" s="27"/>
    </row>
    <row r="563">
      <c r="A563" s="27"/>
    </row>
    <row r="564">
      <c r="A564" s="27"/>
    </row>
    <row r="565">
      <c r="A565" s="27"/>
    </row>
    <row r="566">
      <c r="A566" s="27"/>
    </row>
    <row r="567">
      <c r="A567" s="27"/>
    </row>
    <row r="568">
      <c r="A568" s="27"/>
    </row>
    <row r="569">
      <c r="A569" s="27"/>
    </row>
    <row r="570">
      <c r="A570" s="27"/>
    </row>
    <row r="571">
      <c r="A571" s="27"/>
    </row>
    <row r="572">
      <c r="A572" s="27"/>
    </row>
    <row r="573">
      <c r="A573" s="27"/>
    </row>
    <row r="574">
      <c r="A574" s="27"/>
    </row>
    <row r="575">
      <c r="A575" s="27"/>
    </row>
    <row r="576">
      <c r="A576" s="27"/>
    </row>
    <row r="577">
      <c r="A577" s="27"/>
    </row>
    <row r="578">
      <c r="A578" s="27"/>
    </row>
    <row r="579">
      <c r="A579" s="27"/>
    </row>
    <row r="580">
      <c r="A580" s="27"/>
    </row>
    <row r="581">
      <c r="A581" s="27"/>
    </row>
    <row r="582">
      <c r="A582" s="27"/>
    </row>
    <row r="583">
      <c r="A583" s="27"/>
    </row>
    <row r="584">
      <c r="A584" s="27"/>
    </row>
    <row r="585">
      <c r="A585" s="27"/>
    </row>
    <row r="586">
      <c r="A586" s="27"/>
    </row>
    <row r="587">
      <c r="A587" s="27"/>
    </row>
    <row r="588">
      <c r="A588" s="27"/>
    </row>
    <row r="589">
      <c r="A589" s="27"/>
    </row>
    <row r="590">
      <c r="A590" s="27"/>
    </row>
    <row r="591">
      <c r="A591" s="27"/>
    </row>
    <row r="592">
      <c r="A592" s="27"/>
    </row>
    <row r="593">
      <c r="A593" s="27"/>
    </row>
    <row r="594">
      <c r="A594" s="27"/>
    </row>
    <row r="595">
      <c r="A595" s="27"/>
    </row>
    <row r="596">
      <c r="A596" s="27"/>
    </row>
    <row r="597">
      <c r="A597" s="27"/>
    </row>
    <row r="598">
      <c r="A598" s="27"/>
    </row>
    <row r="599">
      <c r="A599" s="27"/>
    </row>
    <row r="600">
      <c r="A600" s="27"/>
    </row>
    <row r="601">
      <c r="A601" s="27"/>
    </row>
    <row r="602">
      <c r="A602" s="27"/>
    </row>
    <row r="603">
      <c r="A603" s="27"/>
    </row>
    <row r="604">
      <c r="A604" s="27"/>
    </row>
    <row r="605">
      <c r="A605" s="27"/>
    </row>
    <row r="606">
      <c r="A606" s="27"/>
    </row>
    <row r="607">
      <c r="A607" s="27"/>
    </row>
    <row r="608">
      <c r="A608" s="27"/>
    </row>
    <row r="609">
      <c r="A609" s="27"/>
    </row>
    <row r="610">
      <c r="A610" s="27"/>
    </row>
    <row r="611">
      <c r="A611" s="27"/>
    </row>
    <row r="612">
      <c r="A612" s="27"/>
    </row>
    <row r="613">
      <c r="A613" s="27"/>
    </row>
    <row r="614">
      <c r="A614" s="27"/>
    </row>
    <row r="615">
      <c r="A615" s="27"/>
    </row>
    <row r="616">
      <c r="A616" s="27"/>
    </row>
    <row r="617">
      <c r="A617" s="27"/>
    </row>
    <row r="618">
      <c r="A618" s="27"/>
    </row>
    <row r="619">
      <c r="A619" s="27"/>
    </row>
    <row r="620">
      <c r="A620" s="27"/>
    </row>
    <row r="621">
      <c r="A621" s="27"/>
    </row>
    <row r="622">
      <c r="A622" s="27"/>
    </row>
    <row r="623">
      <c r="A623" s="27"/>
    </row>
    <row r="624">
      <c r="A624" s="27"/>
    </row>
    <row r="625">
      <c r="A625" s="27"/>
    </row>
    <row r="626">
      <c r="A626" s="27"/>
    </row>
    <row r="627">
      <c r="A627" s="27"/>
    </row>
    <row r="628">
      <c r="A628" s="27"/>
    </row>
    <row r="629">
      <c r="A629" s="27"/>
    </row>
    <row r="630">
      <c r="A630" s="27"/>
    </row>
    <row r="631">
      <c r="A631" s="27"/>
    </row>
    <row r="632">
      <c r="A632" s="27"/>
    </row>
    <row r="633">
      <c r="A633" s="27"/>
    </row>
    <row r="634">
      <c r="A634" s="27"/>
    </row>
    <row r="635">
      <c r="A635" s="27"/>
    </row>
    <row r="636">
      <c r="A636" s="27"/>
    </row>
    <row r="637">
      <c r="A637" s="27"/>
    </row>
    <row r="638">
      <c r="A638" s="27"/>
    </row>
    <row r="639">
      <c r="A639" s="27"/>
    </row>
    <row r="640">
      <c r="A640" s="27"/>
    </row>
    <row r="641">
      <c r="A641" s="27"/>
    </row>
    <row r="642">
      <c r="A642" s="27"/>
    </row>
    <row r="643">
      <c r="A643" s="27"/>
    </row>
    <row r="644">
      <c r="A644" s="27"/>
    </row>
    <row r="645">
      <c r="A645" s="27"/>
    </row>
    <row r="646">
      <c r="A646" s="27"/>
    </row>
    <row r="647">
      <c r="A647" s="27"/>
    </row>
    <row r="648">
      <c r="A648" s="27"/>
    </row>
    <row r="649">
      <c r="A649" s="27"/>
    </row>
    <row r="650">
      <c r="A650" s="27"/>
    </row>
    <row r="651">
      <c r="A651" s="27"/>
    </row>
    <row r="652">
      <c r="A652" s="27"/>
    </row>
    <row r="653">
      <c r="A653" s="27"/>
    </row>
    <row r="654">
      <c r="A654" s="27"/>
    </row>
    <row r="655">
      <c r="A655" s="27"/>
    </row>
    <row r="656">
      <c r="A656" s="27"/>
    </row>
    <row r="657">
      <c r="A657" s="27"/>
    </row>
    <row r="658">
      <c r="A658" s="27"/>
    </row>
    <row r="659">
      <c r="A659" s="27"/>
    </row>
    <row r="660">
      <c r="A660" s="27"/>
    </row>
    <row r="661">
      <c r="A661" s="27"/>
    </row>
    <row r="662">
      <c r="A662" s="27"/>
    </row>
    <row r="663">
      <c r="A663" s="27"/>
    </row>
    <row r="664">
      <c r="A664" s="27"/>
    </row>
    <row r="665">
      <c r="A665" s="27"/>
    </row>
    <row r="666">
      <c r="A666" s="27"/>
    </row>
    <row r="667">
      <c r="A667" s="27"/>
    </row>
    <row r="668">
      <c r="A668" s="27"/>
    </row>
    <row r="669">
      <c r="A669" s="27"/>
    </row>
    <row r="670">
      <c r="A670" s="27"/>
    </row>
    <row r="671">
      <c r="A671" s="27"/>
    </row>
    <row r="672">
      <c r="A672" s="27"/>
    </row>
    <row r="673">
      <c r="A673" s="27"/>
    </row>
    <row r="674">
      <c r="A674" s="27"/>
    </row>
    <row r="675">
      <c r="A675" s="27"/>
    </row>
    <row r="676">
      <c r="A676" s="27"/>
    </row>
    <row r="677">
      <c r="A677" s="27"/>
    </row>
    <row r="678">
      <c r="A678" s="27"/>
    </row>
    <row r="679">
      <c r="A679" s="27"/>
    </row>
    <row r="680">
      <c r="A680" s="27"/>
    </row>
    <row r="681">
      <c r="A681" s="27"/>
    </row>
    <row r="682">
      <c r="A682" s="27"/>
    </row>
    <row r="683">
      <c r="A683" s="27"/>
    </row>
    <row r="684">
      <c r="A684" s="27"/>
    </row>
    <row r="685">
      <c r="A685" s="27"/>
    </row>
    <row r="686">
      <c r="A686" s="27"/>
    </row>
    <row r="687">
      <c r="A687" s="27"/>
    </row>
    <row r="688">
      <c r="A688" s="27"/>
    </row>
    <row r="689">
      <c r="A689" s="27"/>
    </row>
    <row r="690">
      <c r="A690" s="27"/>
    </row>
    <row r="691">
      <c r="A691" s="27"/>
    </row>
    <row r="692">
      <c r="A692" s="27"/>
    </row>
    <row r="693">
      <c r="A693" s="27"/>
    </row>
    <row r="694">
      <c r="A694" s="27"/>
    </row>
    <row r="695">
      <c r="A695" s="27"/>
    </row>
    <row r="696">
      <c r="A696" s="27"/>
    </row>
    <row r="697">
      <c r="A697" s="27"/>
    </row>
    <row r="698">
      <c r="A698" s="27"/>
    </row>
    <row r="699">
      <c r="A699" s="27"/>
    </row>
    <row r="700">
      <c r="A700" s="27"/>
    </row>
    <row r="701">
      <c r="A701" s="27"/>
    </row>
    <row r="702">
      <c r="A702" s="27"/>
    </row>
    <row r="703">
      <c r="A703" s="27"/>
    </row>
    <row r="704">
      <c r="A704" s="27"/>
    </row>
    <row r="705">
      <c r="A705" s="27"/>
    </row>
    <row r="706">
      <c r="A706" s="27"/>
    </row>
    <row r="707">
      <c r="A707" s="27"/>
    </row>
    <row r="708">
      <c r="A708" s="27"/>
    </row>
    <row r="709">
      <c r="A709" s="27"/>
    </row>
    <row r="710">
      <c r="A710" s="27"/>
    </row>
    <row r="711">
      <c r="A711" s="27"/>
    </row>
    <row r="712">
      <c r="A712" s="27"/>
    </row>
    <row r="713">
      <c r="A713" s="27"/>
    </row>
    <row r="714">
      <c r="A714" s="27"/>
    </row>
    <row r="715">
      <c r="A715" s="27"/>
    </row>
    <row r="716">
      <c r="A716" s="27"/>
    </row>
    <row r="717">
      <c r="A717" s="27"/>
    </row>
    <row r="718">
      <c r="A718" s="27"/>
    </row>
    <row r="719">
      <c r="A719" s="27"/>
    </row>
    <row r="720">
      <c r="A720" s="27"/>
    </row>
    <row r="721">
      <c r="A721" s="27"/>
    </row>
    <row r="722">
      <c r="A722" s="27"/>
    </row>
    <row r="723">
      <c r="A723" s="27"/>
    </row>
    <row r="724">
      <c r="A724" s="27"/>
    </row>
    <row r="725">
      <c r="A725" s="27"/>
    </row>
    <row r="726">
      <c r="A726" s="27"/>
    </row>
    <row r="727">
      <c r="A727" s="27"/>
    </row>
    <row r="728">
      <c r="A728" s="27"/>
    </row>
    <row r="729">
      <c r="A729" s="27"/>
    </row>
    <row r="730">
      <c r="A730" s="27"/>
    </row>
    <row r="731">
      <c r="A731" s="27"/>
    </row>
    <row r="732">
      <c r="A732" s="27"/>
    </row>
    <row r="733">
      <c r="A733" s="27"/>
    </row>
    <row r="734">
      <c r="A734" s="27"/>
    </row>
    <row r="735">
      <c r="A735" s="27"/>
    </row>
    <row r="736">
      <c r="A736" s="27"/>
    </row>
    <row r="737">
      <c r="A737" s="27"/>
    </row>
    <row r="738">
      <c r="A738" s="27"/>
    </row>
    <row r="739">
      <c r="A739" s="27"/>
    </row>
    <row r="740">
      <c r="A740" s="27"/>
    </row>
    <row r="741">
      <c r="A741" s="27"/>
    </row>
    <row r="742">
      <c r="A742" s="27"/>
    </row>
    <row r="743">
      <c r="A743" s="27"/>
    </row>
    <row r="744">
      <c r="A744" s="27"/>
    </row>
    <row r="745">
      <c r="A745" s="27"/>
    </row>
    <row r="746">
      <c r="A746" s="27"/>
    </row>
    <row r="747">
      <c r="A747" s="27"/>
    </row>
    <row r="748">
      <c r="A748" s="27"/>
    </row>
    <row r="749">
      <c r="A749" s="27"/>
    </row>
    <row r="750">
      <c r="A750" s="27"/>
    </row>
    <row r="751">
      <c r="A751" s="27"/>
    </row>
    <row r="752">
      <c r="A752" s="27"/>
    </row>
    <row r="753">
      <c r="A753" s="27"/>
    </row>
    <row r="754">
      <c r="A754" s="27"/>
    </row>
    <row r="755">
      <c r="A755" s="27"/>
    </row>
    <row r="756">
      <c r="A756" s="27"/>
    </row>
    <row r="757">
      <c r="A757" s="27"/>
    </row>
    <row r="758">
      <c r="A758" s="27"/>
    </row>
    <row r="759">
      <c r="A759" s="27"/>
    </row>
    <row r="760">
      <c r="A760" s="27"/>
    </row>
    <row r="761">
      <c r="A761" s="27"/>
    </row>
    <row r="762">
      <c r="A762" s="27"/>
    </row>
    <row r="763">
      <c r="A763" s="27"/>
    </row>
    <row r="764">
      <c r="A764" s="27"/>
    </row>
    <row r="765">
      <c r="A765" s="27"/>
    </row>
    <row r="766">
      <c r="A766" s="27"/>
    </row>
    <row r="767">
      <c r="A767" s="27"/>
    </row>
    <row r="768">
      <c r="A768" s="27"/>
    </row>
    <row r="769">
      <c r="A769" s="27"/>
    </row>
    <row r="770">
      <c r="A770" s="27"/>
    </row>
    <row r="771">
      <c r="A771" s="27"/>
    </row>
    <row r="772">
      <c r="A772" s="27"/>
    </row>
    <row r="773">
      <c r="A773" s="27"/>
    </row>
    <row r="774">
      <c r="A774" s="27"/>
    </row>
    <row r="775">
      <c r="A775" s="27"/>
    </row>
    <row r="776">
      <c r="A776" s="27"/>
    </row>
    <row r="777">
      <c r="A777" s="27"/>
    </row>
    <row r="778">
      <c r="A778" s="27"/>
    </row>
    <row r="779">
      <c r="A779" s="27"/>
    </row>
    <row r="780">
      <c r="A780" s="27"/>
    </row>
    <row r="781">
      <c r="A781" s="27"/>
    </row>
    <row r="782">
      <c r="A782" s="27"/>
    </row>
    <row r="783">
      <c r="A783" s="27"/>
    </row>
    <row r="784">
      <c r="A784" s="27"/>
    </row>
    <row r="785">
      <c r="A785" s="27"/>
    </row>
    <row r="786">
      <c r="A786" s="27"/>
    </row>
    <row r="787">
      <c r="A787" s="27"/>
    </row>
    <row r="788">
      <c r="A788" s="27"/>
    </row>
    <row r="789">
      <c r="A789" s="27"/>
    </row>
    <row r="790">
      <c r="A790" s="27"/>
    </row>
    <row r="791">
      <c r="A791" s="27"/>
    </row>
    <row r="792">
      <c r="A792" s="27"/>
    </row>
    <row r="793">
      <c r="A793" s="27"/>
    </row>
    <row r="794">
      <c r="A794" s="27"/>
    </row>
    <row r="795">
      <c r="A795" s="27"/>
    </row>
    <row r="796">
      <c r="A796" s="27"/>
    </row>
    <row r="797">
      <c r="A797" s="27"/>
    </row>
    <row r="798">
      <c r="A798" s="27"/>
    </row>
    <row r="799">
      <c r="A799" s="27"/>
    </row>
    <row r="800">
      <c r="A800" s="27"/>
    </row>
    <row r="801">
      <c r="A801" s="27"/>
    </row>
    <row r="802">
      <c r="A802" s="27"/>
    </row>
    <row r="803">
      <c r="A803" s="27"/>
    </row>
    <row r="804">
      <c r="A804" s="27"/>
    </row>
    <row r="805">
      <c r="A805" s="27"/>
    </row>
    <row r="806">
      <c r="A806" s="27"/>
    </row>
    <row r="807">
      <c r="A807" s="27"/>
    </row>
    <row r="808">
      <c r="A808" s="27"/>
    </row>
    <row r="809">
      <c r="A809" s="27"/>
    </row>
    <row r="810">
      <c r="A810" s="27"/>
    </row>
    <row r="811">
      <c r="A811" s="27"/>
    </row>
    <row r="812">
      <c r="A812" s="27"/>
    </row>
    <row r="813">
      <c r="A813" s="27"/>
    </row>
    <row r="814">
      <c r="A814" s="27"/>
    </row>
    <row r="815">
      <c r="A815" s="27"/>
    </row>
    <row r="816">
      <c r="A816" s="27"/>
    </row>
    <row r="817">
      <c r="A817" s="27"/>
    </row>
    <row r="818">
      <c r="A818" s="27"/>
    </row>
    <row r="819">
      <c r="A819" s="27"/>
    </row>
    <row r="820">
      <c r="A820" s="27"/>
    </row>
    <row r="821">
      <c r="A821" s="27"/>
    </row>
    <row r="822">
      <c r="A822" s="27"/>
    </row>
    <row r="823">
      <c r="A823" s="27"/>
    </row>
    <row r="824">
      <c r="A824" s="27"/>
    </row>
    <row r="825">
      <c r="A825" s="27"/>
    </row>
    <row r="826">
      <c r="A826" s="27"/>
    </row>
    <row r="827">
      <c r="A827" s="27"/>
    </row>
    <row r="828">
      <c r="A828" s="27"/>
    </row>
    <row r="829">
      <c r="A829" s="27"/>
    </row>
    <row r="830">
      <c r="A830" s="27"/>
    </row>
    <row r="831">
      <c r="A831" s="27"/>
    </row>
    <row r="832">
      <c r="A832" s="27"/>
    </row>
    <row r="833">
      <c r="A833" s="27"/>
    </row>
    <row r="834">
      <c r="A834" s="27"/>
    </row>
    <row r="835">
      <c r="A835" s="27"/>
    </row>
    <row r="836">
      <c r="A836" s="27"/>
    </row>
    <row r="837">
      <c r="A837" s="27"/>
    </row>
    <row r="838">
      <c r="A838" s="27"/>
    </row>
    <row r="839">
      <c r="A839" s="27"/>
    </row>
    <row r="840">
      <c r="A840" s="27"/>
    </row>
    <row r="841">
      <c r="A841" s="27"/>
    </row>
    <row r="842">
      <c r="A842" s="27"/>
    </row>
    <row r="843">
      <c r="A843" s="27"/>
    </row>
    <row r="844">
      <c r="A844" s="27"/>
    </row>
    <row r="845">
      <c r="A845" s="27"/>
    </row>
    <row r="846">
      <c r="A846" s="27"/>
    </row>
    <row r="847">
      <c r="A847" s="27"/>
    </row>
    <row r="848">
      <c r="A848" s="27"/>
    </row>
    <row r="849">
      <c r="A849" s="27"/>
    </row>
    <row r="850">
      <c r="A850" s="27"/>
    </row>
    <row r="851">
      <c r="A851" s="27"/>
    </row>
    <row r="852">
      <c r="A852" s="27"/>
    </row>
    <row r="853">
      <c r="A853" s="27"/>
    </row>
    <row r="854">
      <c r="A854" s="27"/>
    </row>
    <row r="855">
      <c r="A855" s="27"/>
    </row>
    <row r="856">
      <c r="A856" s="27"/>
    </row>
    <row r="857">
      <c r="A857" s="27"/>
    </row>
    <row r="858">
      <c r="A858" s="27"/>
    </row>
    <row r="859">
      <c r="A859" s="27"/>
    </row>
    <row r="860">
      <c r="A860" s="27"/>
    </row>
    <row r="861">
      <c r="A861" s="27"/>
    </row>
    <row r="862">
      <c r="A862" s="27"/>
    </row>
    <row r="863">
      <c r="A863" s="27"/>
    </row>
    <row r="864">
      <c r="A864" s="27"/>
    </row>
    <row r="865">
      <c r="A865" s="27"/>
    </row>
    <row r="866">
      <c r="A866" s="27"/>
    </row>
    <row r="867">
      <c r="A867" s="27"/>
    </row>
    <row r="868">
      <c r="A868" s="27"/>
    </row>
    <row r="869">
      <c r="A869" s="27"/>
    </row>
    <row r="870">
      <c r="A870" s="27"/>
    </row>
    <row r="871">
      <c r="A871" s="27"/>
    </row>
    <row r="872">
      <c r="A872" s="27"/>
    </row>
    <row r="873">
      <c r="A873" s="27"/>
    </row>
    <row r="874">
      <c r="A874" s="27"/>
    </row>
    <row r="875">
      <c r="A875" s="27"/>
    </row>
    <row r="876">
      <c r="A876" s="27"/>
    </row>
    <row r="877">
      <c r="A877" s="27"/>
    </row>
    <row r="878">
      <c r="A878" s="27"/>
    </row>
    <row r="879">
      <c r="A879" s="27"/>
    </row>
    <row r="880">
      <c r="A880" s="27"/>
    </row>
    <row r="881">
      <c r="A881" s="27"/>
    </row>
    <row r="882">
      <c r="A882" s="27"/>
    </row>
    <row r="883">
      <c r="A883" s="27"/>
    </row>
    <row r="884">
      <c r="A884" s="27"/>
    </row>
    <row r="885">
      <c r="A885" s="27"/>
    </row>
    <row r="886">
      <c r="A886" s="27"/>
    </row>
    <row r="887">
      <c r="A887" s="27"/>
    </row>
    <row r="888">
      <c r="A888" s="27"/>
    </row>
    <row r="889">
      <c r="A889" s="27"/>
    </row>
    <row r="890">
      <c r="A890" s="27"/>
    </row>
    <row r="891">
      <c r="A891" s="27"/>
    </row>
    <row r="892">
      <c r="A892" s="27"/>
    </row>
    <row r="893">
      <c r="A893" s="27"/>
    </row>
    <row r="894">
      <c r="A894" s="27"/>
    </row>
    <row r="895">
      <c r="A895" s="27"/>
    </row>
    <row r="896">
      <c r="A896" s="27"/>
    </row>
    <row r="897">
      <c r="A897" s="27"/>
    </row>
    <row r="898">
      <c r="A898" s="27"/>
    </row>
    <row r="899">
      <c r="A899" s="27"/>
    </row>
    <row r="900">
      <c r="A900" s="27"/>
    </row>
    <row r="901">
      <c r="A901" s="27"/>
    </row>
    <row r="902">
      <c r="A902" s="27"/>
    </row>
    <row r="903">
      <c r="A903" s="27"/>
    </row>
    <row r="904">
      <c r="A904" s="27"/>
    </row>
    <row r="905">
      <c r="A905" s="27"/>
    </row>
    <row r="906">
      <c r="A906" s="27"/>
    </row>
    <row r="907">
      <c r="A907" s="27"/>
    </row>
    <row r="908">
      <c r="A908" s="27"/>
    </row>
    <row r="909">
      <c r="A909" s="27"/>
    </row>
    <row r="910">
      <c r="A910" s="27"/>
    </row>
    <row r="911">
      <c r="A911" s="27"/>
    </row>
    <row r="912">
      <c r="A912" s="27"/>
    </row>
    <row r="913">
      <c r="A913" s="27"/>
    </row>
    <row r="914">
      <c r="A914" s="27"/>
    </row>
    <row r="915">
      <c r="A915" s="27"/>
    </row>
    <row r="916">
      <c r="A916" s="27"/>
    </row>
    <row r="917">
      <c r="A917" s="27"/>
    </row>
    <row r="918">
      <c r="A918" s="27"/>
    </row>
    <row r="919">
      <c r="A919" s="27"/>
    </row>
    <row r="920">
      <c r="A920" s="27"/>
    </row>
    <row r="921">
      <c r="A921" s="27"/>
    </row>
    <row r="922">
      <c r="A922" s="27"/>
    </row>
    <row r="923">
      <c r="A923" s="27"/>
    </row>
    <row r="924">
      <c r="A924" s="27"/>
    </row>
    <row r="925">
      <c r="A925" s="27"/>
    </row>
    <row r="926">
      <c r="A926" s="27"/>
    </row>
    <row r="927">
      <c r="A927" s="27"/>
    </row>
    <row r="928">
      <c r="A928" s="27"/>
    </row>
    <row r="929">
      <c r="A929" s="27"/>
    </row>
    <row r="930">
      <c r="A930" s="27"/>
    </row>
    <row r="931">
      <c r="A931" s="27"/>
    </row>
    <row r="932">
      <c r="A932" s="27"/>
    </row>
    <row r="933">
      <c r="A933" s="27"/>
    </row>
    <row r="934">
      <c r="A934" s="27"/>
    </row>
    <row r="935">
      <c r="A935" s="27"/>
    </row>
    <row r="936">
      <c r="A936" s="27"/>
    </row>
    <row r="937">
      <c r="A937" s="27"/>
    </row>
    <row r="938">
      <c r="A938" s="27"/>
    </row>
    <row r="939">
      <c r="A939" s="27"/>
    </row>
    <row r="940">
      <c r="A940" s="27"/>
    </row>
    <row r="941">
      <c r="A941" s="27"/>
    </row>
    <row r="942">
      <c r="A942" s="27"/>
    </row>
    <row r="943">
      <c r="A943" s="27"/>
    </row>
    <row r="944">
      <c r="A944" s="27"/>
    </row>
    <row r="945">
      <c r="A945" s="27"/>
    </row>
    <row r="946">
      <c r="A946" s="27"/>
    </row>
    <row r="947">
      <c r="A947" s="27"/>
    </row>
    <row r="948">
      <c r="A948" s="27"/>
    </row>
    <row r="949">
      <c r="A949" s="27"/>
    </row>
    <row r="950">
      <c r="A950" s="27"/>
    </row>
    <row r="951">
      <c r="A951" s="27"/>
    </row>
    <row r="952">
      <c r="A952" s="27"/>
    </row>
    <row r="953">
      <c r="A953" s="27"/>
    </row>
    <row r="954">
      <c r="A954" s="27"/>
    </row>
    <row r="955">
      <c r="A955" s="27"/>
    </row>
    <row r="956">
      <c r="A956" s="27"/>
    </row>
    <row r="957">
      <c r="A957" s="27"/>
    </row>
    <row r="958">
      <c r="A958" s="27"/>
    </row>
    <row r="959">
      <c r="A959" s="27"/>
    </row>
    <row r="960">
      <c r="A960" s="27"/>
    </row>
    <row r="961">
      <c r="A961" s="27"/>
    </row>
    <row r="962">
      <c r="A962" s="27"/>
    </row>
    <row r="963">
      <c r="A963" s="27"/>
    </row>
    <row r="964">
      <c r="A964" s="27"/>
    </row>
    <row r="965">
      <c r="A965" s="27"/>
    </row>
    <row r="966">
      <c r="A966" s="27"/>
    </row>
    <row r="967">
      <c r="A967" s="27"/>
    </row>
    <row r="968">
      <c r="A968" s="27"/>
    </row>
    <row r="969">
      <c r="A969" s="27"/>
    </row>
    <row r="970">
      <c r="A970" s="27"/>
    </row>
    <row r="971">
      <c r="A971" s="27"/>
    </row>
    <row r="972">
      <c r="A972" s="27"/>
    </row>
    <row r="973">
      <c r="A973" s="27"/>
    </row>
    <row r="974">
      <c r="A974" s="27"/>
    </row>
    <row r="975">
      <c r="A975" s="27"/>
    </row>
    <row r="976">
      <c r="A976" s="27"/>
    </row>
    <row r="977">
      <c r="A977" s="27"/>
    </row>
    <row r="978">
      <c r="A978" s="27"/>
    </row>
    <row r="979">
      <c r="A979" s="27"/>
    </row>
    <row r="980">
      <c r="A980" s="27"/>
    </row>
    <row r="981">
      <c r="A981" s="27"/>
    </row>
    <row r="982">
      <c r="A982" s="27"/>
    </row>
    <row r="983">
      <c r="A983" s="27"/>
    </row>
    <row r="984">
      <c r="A984" s="27"/>
    </row>
    <row r="985">
      <c r="A985" s="27"/>
    </row>
    <row r="986">
      <c r="A986" s="27"/>
    </row>
    <row r="987">
      <c r="A987" s="27"/>
    </row>
    <row r="988">
      <c r="A988" s="27"/>
    </row>
    <row r="989">
      <c r="A989" s="27"/>
    </row>
    <row r="990">
      <c r="A990" s="27"/>
    </row>
    <row r="991">
      <c r="A991" s="27"/>
    </row>
    <row r="992">
      <c r="A992" s="27"/>
    </row>
    <row r="993">
      <c r="A993" s="27"/>
    </row>
    <row r="994">
      <c r="A994" s="27"/>
    </row>
    <row r="995">
      <c r="A995" s="27"/>
    </row>
    <row r="996">
      <c r="A996" s="27"/>
    </row>
    <row r="997">
      <c r="A997" s="27"/>
    </row>
    <row r="998">
      <c r="A998" s="27"/>
    </row>
    <row r="999">
      <c r="A999" s="27"/>
    </row>
    <row r="1000">
      <c r="A1000" s="27"/>
    </row>
    <row r="1001">
      <c r="A1001" s="27"/>
    </row>
    <row r="1002">
      <c r="A1002" s="27"/>
    </row>
    <row r="1003">
      <c r="A1003" s="27"/>
    </row>
    <row r="1004">
      <c r="A1004" s="27"/>
    </row>
    <row r="1005">
      <c r="A1005" s="27"/>
    </row>
    <row r="1006">
      <c r="A1006" s="27"/>
    </row>
    <row r="1007">
      <c r="A1007" s="27"/>
    </row>
    <row r="1008">
      <c r="A1008" s="27"/>
    </row>
    <row r="1009">
      <c r="A1009" s="27"/>
    </row>
  </sheetData>
  <dataValidations>
    <dataValidation type="list" allowBlank="1" showErrorMessage="1" sqref="B7:B10 B18">
      <formula1>"ya,tidak"</formula1>
    </dataValidation>
  </dataValidations>
  <hyperlinks>
    <hyperlink r:id="rId1" ref="B13"/>
    <hyperlink r:id="rId2" ref="B16"/>
  </hyperlinks>
  <drawing r:id="rId3"/>
</worksheet>
</file>