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AOR\Desktop\"/>
    </mc:Choice>
  </mc:AlternateContent>
  <xr:revisionPtr revIDLastSave="0" documentId="13_ncr:1_{6F9CF69D-8913-4BD8-B00E-1ADF7894CA6D}" xr6:coauthVersionLast="44" xr6:coauthVersionMax="44" xr10:uidLastSave="{00000000-0000-0000-0000-000000000000}"/>
  <bookViews>
    <workbookView xWindow="-110" yWindow="-110" windowWidth="19420" windowHeight="10420" tabRatio="695" xr2:uid="{00000000-000D-0000-FFFF-FFFF00000000}"/>
  </bookViews>
  <sheets>
    <sheet name="Input" sheetId="1" r:id="rId1"/>
    <sheet name="Sheet2" sheetId="44" state="hidden" r:id="rId2"/>
    <sheet name="Summary" sheetId="31" r:id="rId3"/>
    <sheet name="Item A" sheetId="33" r:id="rId4"/>
    <sheet name="Item B" sheetId="34" r:id="rId5"/>
    <sheet name="Item C" sheetId="35" r:id="rId6"/>
    <sheet name="Item D" sheetId="36" r:id="rId7"/>
    <sheet name="Item E" sheetId="37" r:id="rId8"/>
    <sheet name="Item F" sheetId="38" r:id="rId9"/>
    <sheet name="Item G" sheetId="39" r:id="rId10"/>
    <sheet name="Raw material H" sheetId="40" r:id="rId11"/>
    <sheet name="Raw material I" sheetId="41" r:id="rId12"/>
    <sheet name="Raw material J" sheetId="42" r:id="rId13"/>
    <sheet name="WW" sheetId="10" r:id="rId14"/>
    <sheet name="LUC" sheetId="18" r:id="rId15"/>
    <sheet name="FQ" sheetId="16" r:id="rId16"/>
    <sheet name="LFL" sheetId="45" r:id="rId17"/>
    <sheet name="Sheet1" sheetId="43" r:id="rId18"/>
    <sheet name="Linear_Prog" sheetId="32" r:id="rId19"/>
  </sheets>
  <functionGroups builtInGroupCount="19"/>
  <definedNames>
    <definedName name="_C2_LP">Sheet1!$B$1:$B$61</definedName>
    <definedName name="C_H" localSheetId="17">Sheet1!$B$2:$B$62</definedName>
    <definedName name="C_H">Input!$B$19:$K$19</definedName>
    <definedName name="Cֹֹ_I">Input!$B$20:$K$20</definedName>
    <definedName name="C_J">Input!$B$21:$K$21</definedName>
    <definedName name="Chen">Sheet1!$B$1:$B$62</definedName>
    <definedName name="D_A">Input!$B$44:$K$44</definedName>
    <definedName name="D_B">Input!$B$45:$K$45</definedName>
    <definedName name="D_C">Input!$B$46:$K$46</definedName>
    <definedName name="D_D">Input!$B$47:$K$47</definedName>
    <definedName name="D_E">Input!$B$48:$K$48</definedName>
    <definedName name="D_F">Input!$B$49:$K$49</definedName>
    <definedName name="D_G">Input!$B$50:$K$50</definedName>
    <definedName name="D_H">Input!$B$51:$K$51</definedName>
    <definedName name="D_I">Input!$B$52:$K$52</definedName>
    <definedName name="D_J">Input!$B$53:$K$53</definedName>
    <definedName name="DATA_A">Input!$B$3:$H$3</definedName>
    <definedName name="DATA_B">Input!$B$4:$H$4</definedName>
    <definedName name="DATA_C">Input!$B$5:$H$5</definedName>
    <definedName name="DATA_D">Input!$B$6:$H$6</definedName>
    <definedName name="DATA_E">Input!$B$7:$H$7</definedName>
    <definedName name="DATA_F">Input!$B$8:$H$8</definedName>
    <definedName name="DATA_G">Input!$B$9:$H$9</definedName>
    <definedName name="DATA_H">Input!$B$13:$G$13</definedName>
    <definedName name="DATA_I">Input!$B$14:$G$14</definedName>
    <definedName name="DATA_J">Input!$B$15:$G$15</definedName>
    <definedName name="DemandA">'Item A'!$B$6:$K$6</definedName>
    <definedName name="DemandB">'Item B'!$B$6:$K$6</definedName>
    <definedName name="DemandC">'Item C'!$B$6:$K$6</definedName>
    <definedName name="DemandD">'Item D'!$B$6:$K$6</definedName>
    <definedName name="DemandE">'Item E'!$B$6:$K$6</definedName>
    <definedName name="DemandF">'Item F'!$B$6:$K$6</definedName>
    <definedName name="DemandG">'Item G'!$B$6:$K$6</definedName>
    <definedName name="DemandH">'Raw material H'!$B$6:$K$6</definedName>
    <definedName name="DemandI">'Raw material I'!$B$6:$K$6</definedName>
    <definedName name="DemandJ">'Raw material J'!$B$6:$K$6</definedName>
    <definedName name="Expected_Arrive_a">'Item A'!$B$9:$K$9</definedName>
    <definedName name="Expected_Arrive_b">'Item B'!$B$9:$K$9</definedName>
    <definedName name="Expected_Arrive_c">'Item C'!$B$9:$K$9</definedName>
    <definedName name="Expected_Arrive_d">'Item D'!$B$9:$K$9</definedName>
    <definedName name="Expected_Arrive_e">'Item E'!$B$9:$K$9</definedName>
    <definedName name="Expected_Arrive_f">'Item F'!$B$9:$K$9</definedName>
    <definedName name="Expected_Arrive_g">'Item G'!$B$9:$K$9</definedName>
    <definedName name="Expected_Arrive_h">'Raw material H'!$B$9:$K$9</definedName>
    <definedName name="Expected_Arrive_I">'Raw material I'!$B$9:$K$9</definedName>
    <definedName name="Expected_Arrive_J">'Raw material J'!$B$9:$K$9</definedName>
    <definedName name="FQ_SIZE">FQ!$C$3</definedName>
    <definedName name="FQ_size_A">'Item A'!$I$3</definedName>
    <definedName name="FQ_size_B">'Item B'!$I$3</definedName>
    <definedName name="FQ_size_C">'Item C'!$I$3</definedName>
    <definedName name="FQ_size_D">'Item D'!$I$3</definedName>
    <definedName name="FQ_size_E">'Item E'!$I$3</definedName>
    <definedName name="FQ_size_F">'Item F'!$I$3</definedName>
    <definedName name="FQ_size_G">'Item G'!$I$3</definedName>
    <definedName name="h_A">'Item A'!$J$3</definedName>
    <definedName name="h_B">'Item B'!$J$3</definedName>
    <definedName name="h_C">'Item C'!$J$3</definedName>
    <definedName name="h_D">'Item D'!$J$3</definedName>
    <definedName name="H_DATA">Input!$B$13:$J$13</definedName>
    <definedName name="h_E">'Item E'!$J$3</definedName>
    <definedName name="h_F">'Item F'!$J$3</definedName>
    <definedName name="h_FQ">FQ!$B$3</definedName>
    <definedName name="h_G">'Item G'!$J$3</definedName>
    <definedName name="h_LFL">LFL!$B$3</definedName>
    <definedName name="h_LUC">LUC!$B$3</definedName>
    <definedName name="h_SM">LUC!$B$3</definedName>
    <definedName name="H_V">'Raw material H'!$B$12:$K$12</definedName>
    <definedName name="h_WW">WW!$B$3</definedName>
    <definedName name="I_A">Summary!$N$3:$W$3</definedName>
    <definedName name="I_B">Summary!$N$4:$W$4</definedName>
    <definedName name="I_C">Summary!$N$5:$W$5</definedName>
    <definedName name="I_D">Summary!$N$6:$W$6</definedName>
    <definedName name="I_DATA">Input!$B$14:$J$14</definedName>
    <definedName name="I_E">Summary!$N$7:$W$7</definedName>
    <definedName name="I_F">Summary!$N$8:$W$8</definedName>
    <definedName name="I_G">Summary!$N$9:$W$9</definedName>
    <definedName name="I_H">Summary!$N$10:$W$10</definedName>
    <definedName name="I_I">Summary!$N$11:$W$11</definedName>
    <definedName name="I_J">Summary!$N$12:$W$12</definedName>
    <definedName name="I_vector_A">'Item A'!$B$14:$K$14</definedName>
    <definedName name="I_vector_B">'Item B'!$B$14:$K$14</definedName>
    <definedName name="I_vector_C">'Item C'!$B$14:$K$14</definedName>
    <definedName name="I_vector_D">'Item D'!$B$14:$K$14</definedName>
    <definedName name="I_vector_E">'Item E'!$B$14:$K$14</definedName>
    <definedName name="I_vector_F">'Item F'!$B$14:$K$14</definedName>
    <definedName name="I_vector_G">'Item G'!$B$14:$K$14</definedName>
    <definedName name="I_vector_H">'Raw material H'!$B$14:$K$14</definedName>
    <definedName name="I_VECTOR_I">'Raw material I'!$B$14:$K$14</definedName>
    <definedName name="I_vector_J">'Raw material J'!$B$14:$K$14</definedName>
    <definedName name="Internal_demand_D">'Item D'!$B$7:$K$7</definedName>
    <definedName name="J_DATA">Input!$B$15:$J$15</definedName>
    <definedName name="k_A">'Item A'!$H$3</definedName>
    <definedName name="k_B">'Item B'!$H$3</definedName>
    <definedName name="k_C">'Item C'!$H$3</definedName>
    <definedName name="k_D">'Item D'!$H$3</definedName>
    <definedName name="k_E">'Item E'!$H$3</definedName>
    <definedName name="k_F">'Item F'!$H$3</definedName>
    <definedName name="k_FQ">FQ!$A$3</definedName>
    <definedName name="k_G">'Item G'!$H$3</definedName>
    <definedName name="K_H">Input!$B$25:$K$25</definedName>
    <definedName name="K_I">Input!$B$26:$K$26</definedName>
    <definedName name="K_J">Input!$B$27:$K$27</definedName>
    <definedName name="k_LFL">LFL!$A$3</definedName>
    <definedName name="K_LP" localSheetId="18">Linear_Prog!$B$6:$K$6</definedName>
    <definedName name="k_LUC">LUC!$A$3</definedName>
    <definedName name="k_SM">LUC!$A$3</definedName>
    <definedName name="k_WW">WW!$A$3</definedName>
    <definedName name="LFL_h">LFL!$B$3</definedName>
    <definedName name="LFL_k">LFL!$A$3</definedName>
    <definedName name="LOT">Input!$B$3:$B$9</definedName>
    <definedName name="LP_DATA">Linear_Prog!$A$3:$I$3</definedName>
    <definedName name="LP_It">Linear_Prog!$B$12:$K$12</definedName>
    <definedName name="LP_Q">Linear_Prog!$B$11:$K$11</definedName>
    <definedName name="put_Adata">'Item A'!$D$3:$J$3</definedName>
    <definedName name="put_Bdata">'Item B'!$D$3:$J$3</definedName>
    <definedName name="put_Cdata">'Item C'!$D$3:$J$3</definedName>
    <definedName name="put_Ddata">'Item D'!$D$3:$J$3</definedName>
    <definedName name="put_Edata">'Item E'!$D$3:$J$3</definedName>
    <definedName name="put_Fdata">'Item F'!$D$3:$J$3</definedName>
    <definedName name="put_Gdata">'Item G'!$D$3:$J$3</definedName>
    <definedName name="PUT_HDATA">'Raw material H'!$D$3:$L$3</definedName>
    <definedName name="put_Idata">'Raw material I'!$D$3:$L$3</definedName>
    <definedName name="put_Jdata">'Raw material J'!$D$3:$L$3</definedName>
    <definedName name="Q_A">Summary!$B$3:$K$3</definedName>
    <definedName name="Q_B">Summary!$B$4:$K$4</definedName>
    <definedName name="Q_C">Summary!$B$5:$K$5</definedName>
    <definedName name="Q_D">Summary!$B$6:$K$6</definedName>
    <definedName name="Q_E">Summary!$B$7:$K$7</definedName>
    <definedName name="Q_F">Summary!$B$8:$K$8</definedName>
    <definedName name="Q_FQ">FQ!$B$8:$K$8</definedName>
    <definedName name="Q_G">Summary!$B$9:$K$9</definedName>
    <definedName name="Q_H">Summary!$B$10:$K$10</definedName>
    <definedName name="Q_I">Summary!$B$11:$K$11</definedName>
    <definedName name="Q_J">Summary!$B$12:$K$12</definedName>
    <definedName name="Q_LFL">LFL!$B$8:$K$8</definedName>
    <definedName name="Q_LUC">LUC!$B$8:$K$8</definedName>
    <definedName name="Q_vector_A">'Item A'!$B$13:$K$13</definedName>
    <definedName name="Q_vector_B">'Item B'!$B$13:$K$13</definedName>
    <definedName name="Q_vector_C">'Item C'!$B$13:$K$13</definedName>
    <definedName name="Q_vector_D">'Item D'!$B$13:$K$13</definedName>
    <definedName name="Q_vector_E">'Item E'!$B$13:$K$13</definedName>
    <definedName name="Q_vector_F">'Item F'!$B$13:$K$13</definedName>
    <definedName name="Q_vector_G">'Item G'!$B$13:$K$13</definedName>
    <definedName name="Q_vector_H">'Raw material H'!$B$13:$K$13</definedName>
    <definedName name="Q_VECTOR_I">'Raw material I'!$B$13:$K$13</definedName>
    <definedName name="Q_vector_J">'Raw material J'!$B$13:$K$13</definedName>
    <definedName name="Q_WW">WW!$B$8:$K$8</definedName>
    <definedName name="S_K_H">Summary!$B$27:$K$27</definedName>
    <definedName name="S_K_I">Summary!$B$28:$K$28</definedName>
    <definedName name="S_K_J">Summary!$B$29:$K$29</definedName>
    <definedName name="solver_adj" localSheetId="18" hidden="1">Linear_Prog!$B$7:$K$7,Linear_Prog!$B$11:$K$11,Linear_Prog!$B$12:$K$12,Linear_Prog!$B$13:$K$13,Linear_Prog!$B$16:$K$16</definedName>
    <definedName name="solver_cvg" localSheetId="0" hidden="1">0.0001</definedName>
    <definedName name="solver_cvg" localSheetId="18" hidden="1">0.0001</definedName>
    <definedName name="solver_drv" localSheetId="0" hidden="1">2</definedName>
    <definedName name="solver_drv" localSheetId="18" hidden="1">2</definedName>
    <definedName name="solver_eng" localSheetId="15" hidden="1">1</definedName>
    <definedName name="solver_eng" localSheetId="0" hidden="1">1</definedName>
    <definedName name="solver_eng" localSheetId="18" hidden="1">2</definedName>
    <definedName name="solver_eng" localSheetId="11" hidden="1">1</definedName>
    <definedName name="solver_eng" localSheetId="17" hidden="1">1</definedName>
    <definedName name="solver_est" localSheetId="0" hidden="1">1</definedName>
    <definedName name="solver_est" localSheetId="18" hidden="1">1</definedName>
    <definedName name="solver_itr" localSheetId="0" hidden="1">2147483647</definedName>
    <definedName name="solver_itr" localSheetId="18" hidden="1">2147483647</definedName>
    <definedName name="solver_lhs1" localSheetId="18" hidden="1">Linear_Prog!$B$12</definedName>
    <definedName name="solver_lhs10" localSheetId="18" hidden="1">Linear_Prog!$D$12</definedName>
    <definedName name="solver_lhs11" localSheetId="18" hidden="1">Linear_Prog!$E$12</definedName>
    <definedName name="solver_lhs12" localSheetId="18" hidden="1">Linear_Prog!$F$12</definedName>
    <definedName name="solver_lhs13" localSheetId="18" hidden="1">Linear_Prog!$G$12</definedName>
    <definedName name="solver_lhs14" localSheetId="18" hidden="1">Linear_Prog!$H$12</definedName>
    <definedName name="solver_lhs15" localSheetId="18" hidden="1">Linear_Prog!$I$12</definedName>
    <definedName name="solver_lhs16" localSheetId="18" hidden="1">Linear_Prog!$J$12</definedName>
    <definedName name="solver_lhs17" localSheetId="18" hidden="1">Linear_Prog!$K$12</definedName>
    <definedName name="solver_lhs18" localSheetId="18" hidden="1">Linear_Prog!$L$11</definedName>
    <definedName name="solver_lhs19" localSheetId="18" hidden="1">Linear_Prog!$B$12:$K$12</definedName>
    <definedName name="solver_lhs2" localSheetId="18" hidden="1">Linear_Prog!$B$13:$K$13</definedName>
    <definedName name="solver_lhs20" localSheetId="18" hidden="1">Linear_Prog!$B$12:$K$12</definedName>
    <definedName name="solver_lhs21" localSheetId="18" hidden="1">Linear_Prog!$B$11:$K$11</definedName>
    <definedName name="solver_lhs22" localSheetId="18" hidden="1">Linear_Prog!$B$11:$K$11</definedName>
    <definedName name="solver_lhs23" localSheetId="18" hidden="1">Linear_Prog!$D$11</definedName>
    <definedName name="solver_lhs24" localSheetId="18" hidden="1">Linear_Prog!$D$11</definedName>
    <definedName name="solver_lhs25" localSheetId="18" hidden="1">Linear_Prog!$D$11</definedName>
    <definedName name="solver_lhs26" localSheetId="18" hidden="1">Linear_Prog!$D$7</definedName>
    <definedName name="solver_lhs27" localSheetId="18" hidden="1">Linear_Prog!$D$7</definedName>
    <definedName name="solver_lhs28" localSheetId="18" hidden="1">Linear_Prog!$D$7</definedName>
    <definedName name="solver_lhs29" localSheetId="18" hidden="1">Linear_Prog!$E$11</definedName>
    <definedName name="solver_lhs3" localSheetId="18" hidden="1">Linear_Prog!$B$16:$K$16</definedName>
    <definedName name="solver_lhs30" localSheetId="18" hidden="1">Linear_Prog!$E$11</definedName>
    <definedName name="solver_lhs31" localSheetId="18" hidden="1">Linear_Prog!$E$11</definedName>
    <definedName name="solver_lhs32" localSheetId="18" hidden="1">Linear_Prog!$E$11</definedName>
    <definedName name="solver_lhs33" localSheetId="18" hidden="1">Linear_Prog!$E$7</definedName>
    <definedName name="solver_lhs34" localSheetId="18" hidden="1">Linear_Prog!$E$7</definedName>
    <definedName name="solver_lhs35" localSheetId="18" hidden="1">Linear_Prog!$E$7</definedName>
    <definedName name="solver_lhs36" localSheetId="18" hidden="1">Linear_Prog!$E$7</definedName>
    <definedName name="solver_lhs37" localSheetId="18" hidden="1">Linear_Prog!$F$11</definedName>
    <definedName name="solver_lhs38" localSheetId="18" hidden="1">Linear_Prog!$F$11</definedName>
    <definedName name="solver_lhs39" localSheetId="18" hidden="1">Linear_Prog!$F$11</definedName>
    <definedName name="solver_lhs4" localSheetId="18" hidden="1">Linear_Prog!$B$18:$K$18</definedName>
    <definedName name="solver_lhs40" localSheetId="18" hidden="1">Linear_Prog!$F$11</definedName>
    <definedName name="solver_lhs41" localSheetId="18" hidden="1">Linear_Prog!$F$7</definedName>
    <definedName name="solver_lhs42" localSheetId="18" hidden="1">Linear_Prog!$F$7</definedName>
    <definedName name="solver_lhs43" localSheetId="18" hidden="1">Linear_Prog!$F$7</definedName>
    <definedName name="solver_lhs44" localSheetId="18" hidden="1">Linear_Prog!$F$7</definedName>
    <definedName name="solver_lhs45" localSheetId="18" hidden="1">Linear_Prog!$G$11</definedName>
    <definedName name="solver_lhs46" localSheetId="18" hidden="1">Linear_Prog!$G$11</definedName>
    <definedName name="solver_lhs47" localSheetId="18" hidden="1">Linear_Prog!$G$11</definedName>
    <definedName name="solver_lhs48" localSheetId="18" hidden="1">Linear_Prog!$G$11</definedName>
    <definedName name="solver_lhs49" localSheetId="18" hidden="1">Linear_Prog!$G$7</definedName>
    <definedName name="solver_lhs5" localSheetId="18" hidden="1">Linear_Prog!$B$19</definedName>
    <definedName name="solver_lhs50" localSheetId="18" hidden="1">Linear_Prog!$G$7</definedName>
    <definedName name="solver_lhs51" localSheetId="18" hidden="1">Linear_Prog!$G$7</definedName>
    <definedName name="solver_lhs52" localSheetId="18" hidden="1">Linear_Prog!$G$7</definedName>
    <definedName name="solver_lhs53" localSheetId="18" hidden="1">Linear_Prog!$H$11</definedName>
    <definedName name="solver_lhs54" localSheetId="18" hidden="1">Linear_Prog!$H$11</definedName>
    <definedName name="solver_lhs55" localSheetId="18" hidden="1">Linear_Prog!$H$11</definedName>
    <definedName name="solver_lhs56" localSheetId="18" hidden="1">Linear_Prog!$H$11</definedName>
    <definedName name="solver_lhs57" localSheetId="18" hidden="1">Linear_Prog!$H$7</definedName>
    <definedName name="solver_lhs58" localSheetId="18" hidden="1">Linear_Prog!$H$7</definedName>
    <definedName name="solver_lhs59" localSheetId="18" hidden="1">Linear_Prog!$H$7</definedName>
    <definedName name="solver_lhs6" localSheetId="18" hidden="1">Linear_Prog!$B$20:$K$23</definedName>
    <definedName name="solver_lhs60" localSheetId="18" hidden="1">Linear_Prog!$H$7</definedName>
    <definedName name="solver_lhs61" localSheetId="18" hidden="1">Linear_Prog!$I$11</definedName>
    <definedName name="solver_lhs62" localSheetId="18" hidden="1">Linear_Prog!$I$11</definedName>
    <definedName name="solver_lhs63" localSheetId="18" hidden="1">Linear_Prog!$I$11</definedName>
    <definedName name="solver_lhs64" localSheetId="18" hidden="1">Linear_Prog!$I$11</definedName>
    <definedName name="solver_lhs65" localSheetId="18" hidden="1">Linear_Prog!$I$7</definedName>
    <definedName name="solver_lhs66" localSheetId="18" hidden="1">Linear_Prog!$I$7</definedName>
    <definedName name="solver_lhs67" localSheetId="18" hidden="1">Linear_Prog!$I$7</definedName>
    <definedName name="solver_lhs68" localSheetId="18" hidden="1">Linear_Prog!$I$7</definedName>
    <definedName name="solver_lhs69" localSheetId="18" hidden="1">Linear_Prog!$J$11</definedName>
    <definedName name="solver_lhs7" localSheetId="18" hidden="1">Linear_Prog!$B$25:$K$26</definedName>
    <definedName name="solver_lhs70" localSheetId="18" hidden="1">Linear_Prog!$J$11</definedName>
    <definedName name="solver_lhs71" localSheetId="18" hidden="1">Linear_Prog!$J$11</definedName>
    <definedName name="solver_lhs72" localSheetId="18" hidden="1">Linear_Prog!$J$11</definedName>
    <definedName name="solver_lhs73" localSheetId="18" hidden="1">Linear_Prog!$J$7</definedName>
    <definedName name="solver_lhs74" localSheetId="18" hidden="1">Linear_Prog!$J$7</definedName>
    <definedName name="solver_lhs75" localSheetId="18" hidden="1">Linear_Prog!$J$7</definedName>
    <definedName name="solver_lhs76" localSheetId="18" hidden="1">Linear_Prog!$J$7</definedName>
    <definedName name="solver_lhs77" localSheetId="18" hidden="1">Linear_Prog!$K$11</definedName>
    <definedName name="solver_lhs78" localSheetId="18" hidden="1">Linear_Prog!$K$11</definedName>
    <definedName name="solver_lhs79" localSheetId="18" hidden="1">Linear_Prog!$K$11</definedName>
    <definedName name="solver_lhs8" localSheetId="18" hidden="1">Linear_Prog!$B$7:$K$7</definedName>
    <definedName name="solver_lhs80" localSheetId="18" hidden="1">Linear_Prog!$K$11</definedName>
    <definedName name="solver_lhs81" localSheetId="18" hidden="1">Linear_Prog!$K$7</definedName>
    <definedName name="solver_lhs82" localSheetId="18" hidden="1">Linear_Prog!$K$7</definedName>
    <definedName name="solver_lhs83" localSheetId="18" hidden="1">Linear_Prog!$K$7</definedName>
    <definedName name="solver_lhs84" localSheetId="18" hidden="1">Linear_Prog!$K$7</definedName>
    <definedName name="solver_lhs85" localSheetId="18" hidden="1">Linear_Prog!$L$13</definedName>
    <definedName name="solver_lhs86" localSheetId="18" hidden="1">Linear_Prog!$B$11:$K$11</definedName>
    <definedName name="solver_lhs87" localSheetId="18" hidden="1">Linear_Prog!$B$11:$K$11</definedName>
    <definedName name="solver_lhs88" localSheetId="18" hidden="1">Linear_Prog!$B$11:$K$11</definedName>
    <definedName name="solver_lhs89" localSheetId="18" hidden="1">Linear_Prog!$B$11:$K$11</definedName>
    <definedName name="solver_lhs9" localSheetId="18" hidden="1">Linear_Prog!$C$12</definedName>
    <definedName name="solver_lhs90" localSheetId="18" hidden="1">Linear_Prog!$B$11:$K$11</definedName>
    <definedName name="solver_lhs91" localSheetId="18" hidden="1">Linear_Prog!$B$11:$K$11</definedName>
    <definedName name="solver_lhs92" localSheetId="18" hidden="1">Linear_Prog!$B$11:$K$11</definedName>
    <definedName name="solver_lhs93" localSheetId="18" hidden="1">Linear_Prog!$B$11:$K$11</definedName>
    <definedName name="solver_lhs94" localSheetId="18" hidden="1">Linear_Prog!$B$11:$K$11</definedName>
    <definedName name="solver_lhs95" localSheetId="18" hidden="1">Linear_Prog!$B$11:$K$11</definedName>
    <definedName name="solver_lhs96" localSheetId="18" hidden="1">Linear_Prog!$B$11:$K$11</definedName>
    <definedName name="solver_lhs97" localSheetId="18" hidden="1">Linear_Prog!$B$11:$K$11</definedName>
    <definedName name="solver_lhs98" localSheetId="18" hidden="1">Linear_Prog!$B$11:$K$11</definedName>
    <definedName name="solver_lhs99" localSheetId="18" hidden="1">Linear_Prog!$B$11:$K$11</definedName>
    <definedName name="solver_mip" localSheetId="0" hidden="1">2147483647</definedName>
    <definedName name="solver_mip" localSheetId="18" hidden="1">2147483647</definedName>
    <definedName name="solver_mni" localSheetId="0" hidden="1">30</definedName>
    <definedName name="solver_mni" localSheetId="18" hidden="1">120</definedName>
    <definedName name="solver_mrt" localSheetId="0" hidden="1">0.075</definedName>
    <definedName name="solver_mrt" localSheetId="18" hidden="1">0.075</definedName>
    <definedName name="solver_msl" localSheetId="0" hidden="1">2</definedName>
    <definedName name="solver_msl" localSheetId="18" hidden="1">2</definedName>
    <definedName name="solver_neg" localSheetId="15" hidden="1">1</definedName>
    <definedName name="solver_neg" localSheetId="0" hidden="1">1</definedName>
    <definedName name="solver_neg" localSheetId="18" hidden="1">1</definedName>
    <definedName name="solver_neg" localSheetId="11" hidden="1">1</definedName>
    <definedName name="solver_neg" localSheetId="17" hidden="1">1</definedName>
    <definedName name="solver_nod" localSheetId="0" hidden="1">2147483647</definedName>
    <definedName name="solver_nod" localSheetId="18" hidden="1">2147483647</definedName>
    <definedName name="solver_num" localSheetId="15" hidden="1">0</definedName>
    <definedName name="solver_num" localSheetId="0" hidden="1">0</definedName>
    <definedName name="solver_num" localSheetId="18" hidden="1">22</definedName>
    <definedName name="solver_num" localSheetId="11" hidden="1">0</definedName>
    <definedName name="solver_num" localSheetId="17" hidden="1">0</definedName>
    <definedName name="solver_nwt" localSheetId="0" hidden="1">1</definedName>
    <definedName name="solver_nwt" localSheetId="18" hidden="1">1</definedName>
    <definedName name="solver_opt" localSheetId="15" hidden="1">FQ!$A$1</definedName>
    <definedName name="solver_opt" localSheetId="0" hidden="1">Input!$T$6</definedName>
    <definedName name="solver_opt" localSheetId="18" hidden="1">Linear_Prog!$B$15</definedName>
    <definedName name="solver_opt" localSheetId="11" hidden="1">'Raw material I'!$A$1</definedName>
    <definedName name="solver_opt" localSheetId="17" hidden="1">Sheet1!$A$1</definedName>
    <definedName name="solver_pre" localSheetId="0" hidden="1">0.000001</definedName>
    <definedName name="solver_pre" localSheetId="18" hidden="1">0.000001</definedName>
    <definedName name="solver_rbv" localSheetId="0" hidden="1">2</definedName>
    <definedName name="solver_rbv" localSheetId="18" hidden="1">2</definedName>
    <definedName name="solver_rel1" localSheetId="18" hidden="1">2</definedName>
    <definedName name="solver_rel10" localSheetId="18" hidden="1">2</definedName>
    <definedName name="solver_rel11" localSheetId="18" hidden="1">2</definedName>
    <definedName name="solver_rel12" localSheetId="18" hidden="1">2</definedName>
    <definedName name="solver_rel13" localSheetId="18" hidden="1">2</definedName>
    <definedName name="solver_rel14" localSheetId="18" hidden="1">2</definedName>
    <definedName name="solver_rel15" localSheetId="18" hidden="1">2</definedName>
    <definedName name="solver_rel16" localSheetId="18" hidden="1">2</definedName>
    <definedName name="solver_rel17" localSheetId="18" hidden="1">2</definedName>
    <definedName name="solver_rel18" localSheetId="18" hidden="1">3</definedName>
    <definedName name="solver_rel19" localSheetId="18" hidden="1">4</definedName>
    <definedName name="solver_rel2" localSheetId="18" hidden="1">5</definedName>
    <definedName name="solver_rel20" localSheetId="18" hidden="1">3</definedName>
    <definedName name="solver_rel21" localSheetId="18" hidden="1">4</definedName>
    <definedName name="solver_rel22" localSheetId="18" hidden="1">3</definedName>
    <definedName name="solver_rel23" localSheetId="18" hidden="1">1</definedName>
    <definedName name="solver_rel24" localSheetId="18" hidden="1">1</definedName>
    <definedName name="solver_rel25" localSheetId="18" hidden="1">3</definedName>
    <definedName name="solver_rel26" localSheetId="18" hidden="1">1</definedName>
    <definedName name="solver_rel27" localSheetId="18" hidden="1">3</definedName>
    <definedName name="solver_rel28" localSheetId="18" hidden="1">3</definedName>
    <definedName name="solver_rel29" localSheetId="18" hidden="1">1</definedName>
    <definedName name="solver_rel3" localSheetId="18" hidden="1">5</definedName>
    <definedName name="solver_rel30" localSheetId="18" hidden="1">1</definedName>
    <definedName name="solver_rel31" localSheetId="18" hidden="1">1</definedName>
    <definedName name="solver_rel32" localSheetId="18" hidden="1">3</definedName>
    <definedName name="solver_rel33" localSheetId="18" hidden="1">1</definedName>
    <definedName name="solver_rel34" localSheetId="18" hidden="1">1</definedName>
    <definedName name="solver_rel35" localSheetId="18" hidden="1">3</definedName>
    <definedName name="solver_rel36" localSheetId="18" hidden="1">3</definedName>
    <definedName name="solver_rel37" localSheetId="18" hidden="1">1</definedName>
    <definedName name="solver_rel38" localSheetId="18" hidden="1">1</definedName>
    <definedName name="solver_rel39" localSheetId="18" hidden="1">1</definedName>
    <definedName name="solver_rel4" localSheetId="18" hidden="1">3</definedName>
    <definedName name="solver_rel40" localSheetId="18" hidden="1">3</definedName>
    <definedName name="solver_rel41" localSheetId="18" hidden="1">1</definedName>
    <definedName name="solver_rel42" localSheetId="18" hidden="1">1</definedName>
    <definedName name="solver_rel43" localSheetId="18" hidden="1">3</definedName>
    <definedName name="solver_rel44" localSheetId="18" hidden="1">3</definedName>
    <definedName name="solver_rel45" localSheetId="18" hidden="1">1</definedName>
    <definedName name="solver_rel46" localSheetId="18" hidden="1">1</definedName>
    <definedName name="solver_rel47" localSheetId="18" hidden="1">1</definedName>
    <definedName name="solver_rel48" localSheetId="18" hidden="1">3</definedName>
    <definedName name="solver_rel49" localSheetId="18" hidden="1">1</definedName>
    <definedName name="solver_rel5" localSheetId="18" hidden="1">3</definedName>
    <definedName name="solver_rel50" localSheetId="18" hidden="1">1</definedName>
    <definedName name="solver_rel51" localSheetId="18" hidden="1">3</definedName>
    <definedName name="solver_rel52" localSheetId="18" hidden="1">3</definedName>
    <definedName name="solver_rel53" localSheetId="18" hidden="1">1</definedName>
    <definedName name="solver_rel54" localSheetId="18" hidden="1">1</definedName>
    <definedName name="solver_rel55" localSheetId="18" hidden="1">1</definedName>
    <definedName name="solver_rel56" localSheetId="18" hidden="1">3</definedName>
    <definedName name="solver_rel57" localSheetId="18" hidden="1">1</definedName>
    <definedName name="solver_rel58" localSheetId="18" hidden="1">1</definedName>
    <definedName name="solver_rel59" localSheetId="18" hidden="1">3</definedName>
    <definedName name="solver_rel6" localSheetId="18" hidden="1">3</definedName>
    <definedName name="solver_rel60" localSheetId="18" hidden="1">3</definedName>
    <definedName name="solver_rel61" localSheetId="18" hidden="1">1</definedName>
    <definedName name="solver_rel62" localSheetId="18" hidden="1">1</definedName>
    <definedName name="solver_rel63" localSheetId="18" hidden="1">1</definedName>
    <definedName name="solver_rel64" localSheetId="18" hidden="1">3</definedName>
    <definedName name="solver_rel65" localSheetId="18" hidden="1">1</definedName>
    <definedName name="solver_rel66" localSheetId="18" hidden="1">1</definedName>
    <definedName name="solver_rel67" localSheetId="18" hidden="1">3</definedName>
    <definedName name="solver_rel68" localSheetId="18" hidden="1">3</definedName>
    <definedName name="solver_rel69" localSheetId="18" hidden="1">1</definedName>
    <definedName name="solver_rel7" localSheetId="18" hidden="1">3</definedName>
    <definedName name="solver_rel70" localSheetId="18" hidden="1">1</definedName>
    <definedName name="solver_rel71" localSheetId="18" hidden="1">1</definedName>
    <definedName name="solver_rel72" localSheetId="18" hidden="1">3</definedName>
    <definedName name="solver_rel73" localSheetId="18" hidden="1">1</definedName>
    <definedName name="solver_rel74" localSheetId="18" hidden="1">1</definedName>
    <definedName name="solver_rel75" localSheetId="18" hidden="1">3</definedName>
    <definedName name="solver_rel76" localSheetId="18" hidden="1">3</definedName>
    <definedName name="solver_rel77" localSheetId="18" hidden="1">1</definedName>
    <definedName name="solver_rel78" localSheetId="18" hidden="1">1</definedName>
    <definedName name="solver_rel79" localSheetId="18" hidden="1">1</definedName>
    <definedName name="solver_rel8" localSheetId="18" hidden="1">3</definedName>
    <definedName name="solver_rel80" localSheetId="18" hidden="1">3</definedName>
    <definedName name="solver_rel81" localSheetId="18" hidden="1">1</definedName>
    <definedName name="solver_rel82" localSheetId="18" hidden="1">1</definedName>
    <definedName name="solver_rel83" localSheetId="18" hidden="1">3</definedName>
    <definedName name="solver_rel84" localSheetId="18" hidden="1">3</definedName>
    <definedName name="solver_rel85" localSheetId="18" hidden="1">1</definedName>
    <definedName name="solver_rel86" localSheetId="18" hidden="1">4</definedName>
    <definedName name="solver_rel87" localSheetId="18" hidden="1">4</definedName>
    <definedName name="solver_rel88" localSheetId="18" hidden="1">4</definedName>
    <definedName name="solver_rel89" localSheetId="18" hidden="1">4</definedName>
    <definedName name="solver_rel9" localSheetId="18" hidden="1">2</definedName>
    <definedName name="solver_rel90" localSheetId="18" hidden="1">4</definedName>
    <definedName name="solver_rel91" localSheetId="18" hidden="1">4</definedName>
    <definedName name="solver_rel92" localSheetId="18" hidden="1">4</definedName>
    <definedName name="solver_rel93" localSheetId="18" hidden="1">4</definedName>
    <definedName name="solver_rel94" localSheetId="18" hidden="1">4</definedName>
    <definedName name="solver_rel95" localSheetId="18" hidden="1">4</definedName>
    <definedName name="solver_rel96" localSheetId="18" hidden="1">4</definedName>
    <definedName name="solver_rel97" localSheetId="18" hidden="1">4</definedName>
    <definedName name="solver_rel98" localSheetId="18" hidden="1">3</definedName>
    <definedName name="solver_rel99" localSheetId="18" hidden="1">3</definedName>
    <definedName name="solver_rhs1" localSheetId="18" hidden="1">Linear_Prog!$B$11-Linear_Prog!$B$10</definedName>
    <definedName name="solver_rhs10" localSheetId="18" hidden="1">Linear_Prog!$C$12+Linear_Prog!$D$11-Linear_Prog!$D$10</definedName>
    <definedName name="solver_rhs11" localSheetId="18" hidden="1">Linear_Prog!$D$12+Linear_Prog!$E$11-Linear_Prog!$E$10</definedName>
    <definedName name="solver_rhs12" localSheetId="18" hidden="1">Linear_Prog!$E$12+Linear_Prog!$F$11-Linear_Prog!$F$10</definedName>
    <definedName name="solver_rhs13" localSheetId="18" hidden="1">Linear_Prog!$F$12+Linear_Prog!$G$11-Linear_Prog!$G$10</definedName>
    <definedName name="solver_rhs14" localSheetId="18" hidden="1">Linear_Prog!$G$12+Linear_Prog!$H$11-Linear_Prog!$H$10</definedName>
    <definedName name="solver_rhs15" localSheetId="18" hidden="1">Linear_Prog!$H$12+Linear_Prog!$I$11-Linear_Prog!$I$10</definedName>
    <definedName name="solver_rhs16" localSheetId="18" hidden="1">Linear_Prog!$I$12+Linear_Prog!$J$11-Linear_Prog!$J$10</definedName>
    <definedName name="solver_rhs17" localSheetId="18" hidden="1">Linear_Prog!$J$12+Linear_Prog!$K$11-Linear_Prog!$K$10</definedName>
    <definedName name="solver_rhs18" localSheetId="18" hidden="1">Linear_Prog!$L$10</definedName>
    <definedName name="solver_rhs19" localSheetId="18" hidden="1">integer</definedName>
    <definedName name="solver_rhs2" localSheetId="18" hidden="1">binary</definedName>
    <definedName name="solver_rhs20" localSheetId="18" hidden="1">0</definedName>
    <definedName name="solver_rhs21" localSheetId="18" hidden="1">integer</definedName>
    <definedName name="solver_rhs22" localSheetId="18" hidden="1">0</definedName>
    <definedName name="solver_rhs23" localSheetId="18" hidden="1">Linear_Prog!$G$3+1000000*Linear_Prog!$D$16</definedName>
    <definedName name="solver_rhs24" localSheetId="18" hidden="1">1000000*Linear_Prog!$D$13</definedName>
    <definedName name="solver_rhs25" localSheetId="18" hidden="1">Linear_Prog!$G$3-1000000*(1-Linear_Prog!$D$16)</definedName>
    <definedName name="solver_rhs26" localSheetId="18" hidden="1">Linear_Prog!$H$3*Linear_Prog!$D$11+1000000*Linear_Prog!$D$16</definedName>
    <definedName name="solver_rhs27" localSheetId="18" hidden="1">Linear_Prog!$H$3*Linear_Prog!$D$11-1000000*Linear_Prog!$D$16</definedName>
    <definedName name="solver_rhs28" localSheetId="18" hidden="1">Linear_Prog!$H$3*Linear_Prog!$G$3+(Linear_Prog!$D$11-Linear_Prog!$G$3)*Linear_Prog!$I$3-1000000*(1-Linear_Prog!$D$16)</definedName>
    <definedName name="solver_rhs29" localSheetId="18" hidden="1">Linear_Prog!$F$3+1000000*(1-Linear_Prog!$E$16)</definedName>
    <definedName name="solver_rhs3" localSheetId="18" hidden="1">binary</definedName>
    <definedName name="solver_rhs30" localSheetId="18" hidden="1">Linear_Prog!$G$3+1000000*Linear_Prog!$E$16</definedName>
    <definedName name="solver_rhs31" localSheetId="18" hidden="1">1000000*Linear_Prog!$E$13</definedName>
    <definedName name="solver_rhs32" localSheetId="18" hidden="1">Linear_Prog!$G$3-1000000*(1-Linear_Prog!$E$16)</definedName>
    <definedName name="solver_rhs33" localSheetId="18" hidden="1">Linear_Prog!$H$3*Linear_Prog!$E$11+1000000*Linear_Prog!$E$16</definedName>
    <definedName name="solver_rhs34" localSheetId="18" hidden="1">Linear_Prog!$H$3*Linear_Prog!$G$3+(Linear_Prog!$E$11-Linear_Prog!$G$3)*Linear_Prog!$I$3+1000000*(1-Linear_Prog!$E$16)</definedName>
    <definedName name="solver_rhs35" localSheetId="18" hidden="1">Linear_Prog!$H$3*Linear_Prog!$E$11-1000000*Linear_Prog!$E$16</definedName>
    <definedName name="solver_rhs36" localSheetId="18" hidden="1">Linear_Prog!$H$3*Linear_Prog!$G$3+(Linear_Prog!$E$11-Linear_Prog!$G$3)*Linear_Prog!$I$3-1000000*(1-Linear_Prog!$E$16)</definedName>
    <definedName name="solver_rhs37" localSheetId="18" hidden="1">Linear_Prog!$F$3+1000000*(1-Linear_Prog!$F$16)</definedName>
    <definedName name="solver_rhs38" localSheetId="18" hidden="1">Linear_Prog!$G$3+1000000*Linear_Prog!$F$16</definedName>
    <definedName name="solver_rhs39" localSheetId="18" hidden="1">1000000*Linear_Prog!$F$13</definedName>
    <definedName name="solver_rhs4" localSheetId="18" hidden="1">0</definedName>
    <definedName name="solver_rhs40" localSheetId="18" hidden="1">Linear_Prog!$G$3-1000000*(1-Linear_Prog!$F$16)</definedName>
    <definedName name="solver_rhs41" localSheetId="18" hidden="1">Linear_Prog!$H$3*Linear_Prog!$F$11+1000000*Linear_Prog!$F$16</definedName>
    <definedName name="solver_rhs42" localSheetId="18" hidden="1">Linear_Prog!$H$3*Linear_Prog!$G$3+(Linear_Prog!$F$11-Linear_Prog!$G$3)*Linear_Prog!$I$3+1000000*(1-Linear_Prog!$F$16)</definedName>
    <definedName name="solver_rhs43" localSheetId="18" hidden="1">Linear_Prog!$H$3*Linear_Prog!$F$11-1000000*Linear_Prog!$F$16</definedName>
    <definedName name="solver_rhs44" localSheetId="18" hidden="1">Linear_Prog!$H$3*Linear_Prog!$G$3+(Linear_Prog!$F$11-Linear_Prog!$G$3)*Linear_Prog!$I$3-1000000*(1-Linear_Prog!$F$16)</definedName>
    <definedName name="solver_rhs45" localSheetId="18" hidden="1">Linear_Prog!$F$3+1000000*(1-Linear_Prog!$G$16)</definedName>
    <definedName name="solver_rhs46" localSheetId="18" hidden="1">Linear_Prog!$G$3+1000000*Linear_Prog!$G$16</definedName>
    <definedName name="solver_rhs47" localSheetId="18" hidden="1">1000000*Linear_Prog!$G$13</definedName>
    <definedName name="solver_rhs48" localSheetId="18" hidden="1">Linear_Prog!$G$3-1000000*(1-Linear_Prog!$G$16)</definedName>
    <definedName name="solver_rhs49" localSheetId="18" hidden="1">Linear_Prog!$H$3*Linear_Prog!$G$11+1000000*Linear_Prog!$G$16</definedName>
    <definedName name="solver_rhs5" localSheetId="18" hidden="1">0</definedName>
    <definedName name="solver_rhs50" localSheetId="18" hidden="1">Linear_Prog!$H$3*Linear_Prog!$G$3+(Linear_Prog!$G$11-Linear_Prog!$G$3)*Linear_Prog!$I$3+1000000*(1-Linear_Prog!$G$16)</definedName>
    <definedName name="solver_rhs51" localSheetId="18" hidden="1">Linear_Prog!$H$3*Linear_Prog!$G$11-1000000*Linear_Prog!$G$16</definedName>
    <definedName name="solver_rhs52" localSheetId="18" hidden="1">Linear_Prog!$H$3*Linear_Prog!$G$3+(Linear_Prog!$G$11-Linear_Prog!$G$3)*Linear_Prog!$I$3-1000000*(1-Linear_Prog!$G$16)</definedName>
    <definedName name="solver_rhs53" localSheetId="18" hidden="1">Linear_Prog!$F$3+1000000*(1-Linear_Prog!$H$16)</definedName>
    <definedName name="solver_rhs54" localSheetId="18" hidden="1">Linear_Prog!$G$3+1000000*Linear_Prog!$H$16</definedName>
    <definedName name="solver_rhs55" localSheetId="18" hidden="1">1000000*Linear_Prog!$H$13</definedName>
    <definedName name="solver_rhs56" localSheetId="18" hidden="1">Linear_Prog!$G$3-1000000*(1-Linear_Prog!$H$16)</definedName>
    <definedName name="solver_rhs57" localSheetId="18" hidden="1">Linear_Prog!$H$3*Linear_Prog!$G$3+(Linear_Prog!$H$11-Linear_Prog!$G$3)*Linear_Prog!$I$3+1000000*(1-Linear_Prog!$H$16)</definedName>
    <definedName name="solver_rhs58" localSheetId="18" hidden="1">Linear_Prog!$H$3*Linear_Prog!$H$11+1000000*Linear_Prog!$H$16</definedName>
    <definedName name="solver_rhs59" localSheetId="18" hidden="1">Linear_Prog!$H$3*Linear_Prog!$G$3+(Linear_Prog!$H$11-Linear_Prog!$G$3)*Linear_Prog!$I$3-1000000*(1-Linear_Prog!$H$16)</definedName>
    <definedName name="solver_rhs6" localSheetId="18" hidden="1">0</definedName>
    <definedName name="solver_rhs60" localSheetId="18" hidden="1">Linear_Prog!$H$3*Linear_Prog!$H$11-1000000*Linear_Prog!$H$16</definedName>
    <definedName name="solver_rhs61" localSheetId="18" hidden="1">Linear_Prog!$F$3+1000000*(1-Linear_Prog!$I$16)</definedName>
    <definedName name="solver_rhs62" localSheetId="18" hidden="1">Linear_Prog!$G$3+1000000*Linear_Prog!$I$16</definedName>
    <definedName name="solver_rhs63" localSheetId="18" hidden="1">1000000*Linear_Prog!$I$13</definedName>
    <definedName name="solver_rhs64" localSheetId="18" hidden="1">Linear_Prog!$G$3-1000000*(1-Linear_Prog!$I$16)</definedName>
    <definedName name="solver_rhs65" localSheetId="18" hidden="1">Linear_Prog!$H$3*Linear_Prog!$G$3+(Linear_Prog!$I$11-Linear_Prog!$G$3)*Linear_Prog!$I$3+1000000*(1-Linear_Prog!$I$16)</definedName>
    <definedName name="solver_rhs66" localSheetId="18" hidden="1">Linear_Prog!$H$3*Linear_Prog!$I$11+1000000*Linear_Prog!$I$16</definedName>
    <definedName name="solver_rhs67" localSheetId="18" hidden="1">Linear_Prog!$H$3*Linear_Prog!$G$3+(Linear_Prog!$I$11-Linear_Prog!$G$3)*Linear_Prog!$I$3-1000000*(1-Linear_Prog!$I$16)</definedName>
    <definedName name="solver_rhs68" localSheetId="18" hidden="1">Linear_Prog!$H$3*Linear_Prog!$I$11-1000000*Linear_Prog!$I$16</definedName>
    <definedName name="solver_rhs69" localSheetId="18" hidden="1">Linear_Prog!$F$3+1000000*(1-Linear_Prog!$J$16)</definedName>
    <definedName name="solver_rhs7" localSheetId="18" hidden="1">0</definedName>
    <definedName name="solver_rhs70" localSheetId="18" hidden="1">Linear_Prog!$G$3+1000000*Linear_Prog!$J$16</definedName>
    <definedName name="solver_rhs71" localSheetId="18" hidden="1">1000000*Linear_Prog!$J$13</definedName>
    <definedName name="solver_rhs72" localSheetId="18" hidden="1">Linear_Prog!$G$3-1000000*(1-Linear_Prog!$J$16)</definedName>
    <definedName name="solver_rhs73" localSheetId="18" hidden="1">Linear_Prog!$H$3*Linear_Prog!$G$3+(Linear_Prog!$J$11-Linear_Prog!$G$3)*Linear_Prog!$I$3+1000000*(1-Linear_Prog!$J$16)</definedName>
    <definedName name="solver_rhs74" localSheetId="18" hidden="1">Linear_Prog!$H$3*Linear_Prog!$J$11+1000000*Linear_Prog!$J$16</definedName>
    <definedName name="solver_rhs75" localSheetId="18" hidden="1">Linear_Prog!$H$3*Linear_Prog!$G$3+(Linear_Prog!$J$11-Linear_Prog!$G$3)*Linear_Prog!$I$3-1000000*(1-Linear_Prog!$J$16)</definedName>
    <definedName name="solver_rhs76" localSheetId="18" hidden="1">Linear_Prog!$H$3*Linear_Prog!$J$11-1000000*Linear_Prog!$J$16</definedName>
    <definedName name="solver_rhs77" localSheetId="18" hidden="1">Linear_Prog!$F$3+1000000*(1-Linear_Prog!$K$16)</definedName>
    <definedName name="solver_rhs78" localSheetId="18" hidden="1">Linear_Prog!$G$3+1000000*Linear_Prog!$K$16</definedName>
    <definedName name="solver_rhs79" localSheetId="18" hidden="1">1000000*Linear_Prog!$K$13</definedName>
    <definedName name="solver_rhs8" localSheetId="18" hidden="1">0</definedName>
    <definedName name="solver_rhs80" localSheetId="18" hidden="1">Linear_Prog!$G$3-1000000*(1-Linear_Prog!$K$16)</definedName>
    <definedName name="solver_rhs81" localSheetId="18" hidden="1">Linear_Prog!$H$3*Linear_Prog!$G$3+(Linear_Prog!$K$11-Linear_Prog!$G$3)*Linear_Prog!$I$3+1000000*(1-Linear_Prog!$K$16)</definedName>
    <definedName name="solver_rhs82" localSheetId="18" hidden="1">Linear_Prog!$H$3*Linear_Prog!$K$11+1000000*Linear_Prog!$K$16</definedName>
    <definedName name="solver_rhs83" localSheetId="18" hidden="1">Linear_Prog!$H$3*Linear_Prog!$G$3+(Linear_Prog!$K$11-Linear_Prog!$G$3)*Linear_Prog!$I$3-1000000*(1-Linear_Prog!$K$16)</definedName>
    <definedName name="solver_rhs84" localSheetId="18" hidden="1">Linear_Prog!$H$3*Linear_Prog!$K$11-1000000*Linear_Prog!$K$16</definedName>
    <definedName name="solver_rhs85" localSheetId="18" hidden="1">Linear_Prog!$E$3</definedName>
    <definedName name="solver_rhs86" localSheetId="18" hidden="1">integer</definedName>
    <definedName name="solver_rhs87" localSheetId="18" hidden="1">integer</definedName>
    <definedName name="solver_rhs88" localSheetId="18" hidden="1">integer</definedName>
    <definedName name="solver_rhs89" localSheetId="18" hidden="1">integer</definedName>
    <definedName name="solver_rhs9" localSheetId="18" hidden="1">Linear_Prog!$B$12+Linear_Prog!$C$11-Linear_Prog!$C$10</definedName>
    <definedName name="solver_rhs90" localSheetId="18" hidden="1">integer</definedName>
    <definedName name="solver_rhs91" localSheetId="18" hidden="1">integer</definedName>
    <definedName name="solver_rhs92" localSheetId="18" hidden="1">integer</definedName>
    <definedName name="solver_rhs93" localSheetId="18" hidden="1">integer</definedName>
    <definedName name="solver_rhs94" localSheetId="18" hidden="1">integer</definedName>
    <definedName name="solver_rhs95" localSheetId="18" hidden="1">integer</definedName>
    <definedName name="solver_rhs96" localSheetId="18" hidden="1">integer</definedName>
    <definedName name="solver_rhs97" localSheetId="18" hidden="1">integer</definedName>
    <definedName name="solver_rhs98" localSheetId="18" hidden="1">0</definedName>
    <definedName name="solver_rhs99" localSheetId="18" hidden="1">0</definedName>
    <definedName name="solver_rlx" localSheetId="0" hidden="1">2</definedName>
    <definedName name="solver_rlx" localSheetId="18" hidden="1">2</definedName>
    <definedName name="solver_rsd" localSheetId="0" hidden="1">0</definedName>
    <definedName name="solver_rsd" localSheetId="18" hidden="1">0</definedName>
    <definedName name="solver_scl" localSheetId="0" hidden="1">2</definedName>
    <definedName name="solver_scl" localSheetId="18" hidden="1">2</definedName>
    <definedName name="solver_sho" localSheetId="0" hidden="1">2</definedName>
    <definedName name="solver_sho" localSheetId="18" hidden="1">2</definedName>
    <definedName name="solver_ssz" localSheetId="0" hidden="1">100</definedName>
    <definedName name="solver_ssz" localSheetId="18" hidden="1">100</definedName>
    <definedName name="solver_tim" localSheetId="0" hidden="1">2147483647</definedName>
    <definedName name="solver_tim" localSheetId="18" hidden="1">2147483647</definedName>
    <definedName name="solver_tol" localSheetId="0" hidden="1">0.01</definedName>
    <definedName name="solver_tol" localSheetId="18" hidden="1">0</definedName>
    <definedName name="solver_typ" localSheetId="15" hidden="1">1</definedName>
    <definedName name="solver_typ" localSheetId="0" hidden="1">1</definedName>
    <definedName name="solver_typ" localSheetId="18" hidden="1">2</definedName>
    <definedName name="solver_typ" localSheetId="11" hidden="1">1</definedName>
    <definedName name="solver_typ" localSheetId="17" hidden="1">1</definedName>
    <definedName name="solver_val" localSheetId="15" hidden="1">0</definedName>
    <definedName name="solver_val" localSheetId="0" hidden="1">0</definedName>
    <definedName name="solver_val" localSheetId="18" hidden="1">0</definedName>
    <definedName name="solver_val" localSheetId="11" hidden="1">0</definedName>
    <definedName name="solver_val" localSheetId="17" hidden="1">0</definedName>
    <definedName name="solver_ver" localSheetId="15" hidden="1">3</definedName>
    <definedName name="solver_ver" localSheetId="0" hidden="1">3</definedName>
    <definedName name="solver_ver" localSheetId="18" hidden="1">3</definedName>
    <definedName name="solver_ver" localSheetId="11" hidden="1">3</definedName>
    <definedName name="solver_ver" localSheetId="17" hidden="1">3</definedName>
    <definedName name="V_FQ">FQ!$B$7:$K$7</definedName>
    <definedName name="V_I">'Raw material I'!$B$12:$K$12</definedName>
    <definedName name="V_J">'Raw material J'!$B$12:$K$12</definedName>
    <definedName name="V_LFL">LFL!$B$7:$K$7</definedName>
    <definedName name="V_LP">Linear_Prog!$B$10:$K$10</definedName>
    <definedName name="V_LUC">LUC!$B$7:$K$7</definedName>
    <definedName name="V_vector_A">'Item A'!$B$12:$K$12</definedName>
    <definedName name="V_vector_B">'Item B'!$B$12:$K$12</definedName>
    <definedName name="V_vector_C">'Item C'!$B$12:$K$12</definedName>
    <definedName name="V_vector_D">'Item D'!$B$12:$K$12</definedName>
    <definedName name="V_vector_E">'Item E'!$B$12:$K$12</definedName>
    <definedName name="V_vector_F">'Item F'!$B$12:$K$12</definedName>
    <definedName name="V_vector_G">'Item G'!$B$12:$K$12</definedName>
    <definedName name="V_WW">WW!$B$7:$K$7</definedName>
    <definedName name="X_A">Input!$B$31:$K$31</definedName>
    <definedName name="X_B">Input!$B$32:$K$32</definedName>
    <definedName name="X_C">Input!$B$33:$K$33</definedName>
    <definedName name="X_D">Input!$B$34:$K$34</definedName>
    <definedName name="X_E">Input!$B$35:$K$35</definedName>
    <definedName name="X_F">Input!$B$36:$K$36</definedName>
    <definedName name="X_G">Input!$B$37:$K$37</definedName>
    <definedName name="X_H">Input!$B$38:$K$38</definedName>
    <definedName name="X_I">Input!$B$39:$K$39</definedName>
    <definedName name="X_J">Input!$B$40:$K$40</definedName>
    <definedName name="xpected_Arrive_I">'Raw material I'!$B$9:$K$9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25" i="32" l="1"/>
  <c r="J26" i="32"/>
  <c r="I25" i="32"/>
  <c r="H25" i="32"/>
  <c r="G21" i="32"/>
  <c r="E23" i="32"/>
  <c r="D23" i="32"/>
  <c r="C25" i="32"/>
  <c r="B25" i="32"/>
  <c r="K14" i="32"/>
  <c r="J18" i="32"/>
  <c r="I18" i="32"/>
  <c r="H18" i="32"/>
  <c r="G18" i="32"/>
  <c r="F18" i="32"/>
  <c r="E18" i="32"/>
  <c r="D18" i="32"/>
  <c r="C18" i="32"/>
  <c r="B14" i="32"/>
  <c r="C21" i="32" l="1"/>
  <c r="C22" i="32"/>
  <c r="C20" i="32"/>
  <c r="C23" i="32"/>
  <c r="G20" i="32"/>
  <c r="E20" i="32"/>
  <c r="J20" i="32"/>
  <c r="J22" i="32"/>
  <c r="J25" i="32"/>
  <c r="B22" i="32"/>
  <c r="B20" i="32"/>
  <c r="B21" i="32"/>
  <c r="J23" i="32"/>
  <c r="J21" i="32"/>
  <c r="B23" i="32"/>
  <c r="B26" i="32"/>
  <c r="C26" i="32"/>
  <c r="H22" i="32"/>
  <c r="I22" i="32"/>
  <c r="G14" i="32"/>
  <c r="H20" i="32"/>
  <c r="H26" i="32"/>
  <c r="K20" i="32"/>
  <c r="K21" i="32"/>
  <c r="K26" i="32"/>
  <c r="K22" i="32"/>
  <c r="K23" i="32"/>
  <c r="I21" i="32"/>
  <c r="I20" i="32"/>
  <c r="I23" i="32"/>
  <c r="I26" i="32"/>
  <c r="H21" i="32"/>
  <c r="H23" i="32"/>
  <c r="G23" i="32"/>
  <c r="G26" i="32"/>
  <c r="G22" i="32"/>
  <c r="G25" i="32"/>
  <c r="F22" i="32"/>
  <c r="F23" i="32"/>
  <c r="F25" i="32"/>
  <c r="F26" i="32"/>
  <c r="F20" i="32"/>
  <c r="F21" i="32"/>
  <c r="E22" i="32"/>
  <c r="E25" i="32"/>
  <c r="E21" i="32"/>
  <c r="E26" i="32"/>
  <c r="D20" i="32"/>
  <c r="D22" i="32"/>
  <c r="D26" i="32"/>
  <c r="D25" i="32"/>
  <c r="D21" i="32"/>
  <c r="K18" i="32"/>
  <c r="J14" i="32"/>
  <c r="I14" i="32"/>
  <c r="H14" i="32"/>
  <c r="F14" i="32"/>
  <c r="E14" i="32"/>
  <c r="D14" i="32"/>
  <c r="C14" i="32"/>
  <c r="B18" i="32"/>
  <c r="L13" i="32"/>
  <c r="B19" i="32" s="1"/>
  <c r="L7" i="32"/>
  <c r="L12" i="32"/>
  <c r="L11" i="32"/>
  <c r="L10" i="32"/>
  <c r="L14" i="32" l="1"/>
  <c r="B15" i="3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קיריל</author>
  </authors>
  <commentList>
    <comment ref="C15" authorId="0" shapeId="0" xr:uid="{00000000-0006-0000-0200-000001000000}">
      <text>
        <r>
          <rPr>
            <b/>
            <sz val="8"/>
            <color indexed="81"/>
            <rFont val="Tahoma"/>
            <family val="2"/>
          </rPr>
          <t>Total number of preperations</t>
        </r>
      </text>
    </comment>
    <comment ref="N15" authorId="0" shapeId="0" xr:uid="{00000000-0006-0000-0200-000002000000}">
      <text>
        <r>
          <rPr>
            <b/>
            <sz val="8"/>
            <color indexed="81"/>
            <rFont val="Tahoma"/>
            <family val="2"/>
          </rPr>
          <t>Total number of units in inventory.</t>
        </r>
      </text>
    </comment>
    <comment ref="N26" authorId="0" shapeId="0" xr:uid="{00000000-0006-0000-0200-000003000000}">
      <text>
        <r>
          <rPr>
            <b/>
            <sz val="8"/>
            <color indexed="81"/>
            <rFont val="Tahoma"/>
            <family val="2"/>
          </rPr>
          <t>Total number of units in inventory.</t>
        </r>
      </text>
    </comment>
  </commentList>
</comments>
</file>

<file path=xl/sharedStrings.xml><?xml version="1.0" encoding="utf-8"?>
<sst xmlns="http://schemas.openxmlformats.org/spreadsheetml/2006/main" count="514" uniqueCount="204">
  <si>
    <t>S.S</t>
  </si>
  <si>
    <t>LotSize</t>
  </si>
  <si>
    <t>L.T.</t>
  </si>
  <si>
    <t>V</t>
  </si>
  <si>
    <t>Q</t>
  </si>
  <si>
    <t>t</t>
  </si>
  <si>
    <t>h</t>
  </si>
  <si>
    <t>k</t>
  </si>
  <si>
    <t>Item</t>
  </si>
  <si>
    <t>Inventory Status</t>
  </si>
  <si>
    <t>Holdings</t>
  </si>
  <si>
    <t>Total Cost</t>
  </si>
  <si>
    <t>OH</t>
  </si>
  <si>
    <t>K</t>
  </si>
  <si>
    <t>WW lot sizing</t>
  </si>
  <si>
    <t>ID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</si>
  <si>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</si>
  <si>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</si>
  <si>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</si>
  <si>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</si>
  <si>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</si>
  <si>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</si>
  <si>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</si>
  <si>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</si>
  <si>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</si>
  <si>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</si>
  <si>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I1</t>
  </si>
  <si>
    <t>I2</t>
  </si>
  <si>
    <t>I3</t>
  </si>
  <si>
    <t>I4</t>
  </si>
  <si>
    <t>I5</t>
  </si>
  <si>
    <t>I6</t>
  </si>
  <si>
    <t>I7</t>
  </si>
  <si>
    <t>I8</t>
  </si>
  <si>
    <t>I9</t>
  </si>
  <si>
    <t>I10</t>
  </si>
  <si>
    <t>Expected Orders</t>
  </si>
  <si>
    <t>A</t>
  </si>
  <si>
    <t>B</t>
  </si>
  <si>
    <t>C</t>
  </si>
  <si>
    <t>D</t>
  </si>
  <si>
    <t>E</t>
  </si>
  <si>
    <t>F</t>
  </si>
  <si>
    <t>G</t>
  </si>
  <si>
    <t>Raw material data</t>
  </si>
  <si>
    <t>max_Q</t>
  </si>
  <si>
    <t>K1</t>
  </si>
  <si>
    <t>K2</t>
  </si>
  <si>
    <t>K3</t>
  </si>
  <si>
    <t>K4</t>
  </si>
  <si>
    <t>K5</t>
  </si>
  <si>
    <t>K6</t>
  </si>
  <si>
    <t>K7</t>
  </si>
  <si>
    <t>K8</t>
  </si>
  <si>
    <t>K9</t>
  </si>
  <si>
    <t>K10</t>
  </si>
  <si>
    <t>Raw material order cost</t>
  </si>
  <si>
    <t>Assembling Costs</t>
  </si>
  <si>
    <t>Holding Cost</t>
  </si>
  <si>
    <t>Total</t>
  </si>
  <si>
    <t>Total Planning Cost</t>
  </si>
  <si>
    <t>Assembly item data</t>
  </si>
  <si>
    <t>Linear Programming lot sizing</t>
  </si>
  <si>
    <t>ID_2:</t>
  </si>
  <si>
    <t>ID_1:</t>
  </si>
  <si>
    <t>External Demand</t>
  </si>
  <si>
    <t>H</t>
  </si>
  <si>
    <t>I</t>
  </si>
  <si>
    <t>J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</si>
  <si>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</si>
  <si>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</si>
  <si>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</si>
  <si>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</si>
  <si>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</si>
  <si>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</si>
  <si>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</si>
  <si>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</si>
  <si>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</si>
  <si>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</si>
  <si>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X1</t>
  </si>
  <si>
    <t>X2</t>
  </si>
  <si>
    <t>X3</t>
  </si>
  <si>
    <t>X4</t>
  </si>
  <si>
    <t>X5</t>
  </si>
  <si>
    <t>X6</t>
  </si>
  <si>
    <t>X7</t>
  </si>
  <si>
    <t>X8</t>
  </si>
  <si>
    <t>X9</t>
  </si>
  <si>
    <t>X10</t>
  </si>
  <si>
    <t>Raw Material Orders Costs</t>
  </si>
  <si>
    <t>Orders Cost</t>
  </si>
  <si>
    <t>Purchase orders / Assembly preperations</t>
  </si>
  <si>
    <t>Preperations Cost</t>
  </si>
  <si>
    <t>Preperations</t>
  </si>
  <si>
    <t>ביקוש חיצוני</t>
  </si>
  <si>
    <t>ביקוש פנימי</t>
  </si>
  <si>
    <r>
      <t>R</t>
    </r>
    <r>
      <rPr>
        <vertAlign val="subscript"/>
        <sz val="11"/>
        <color theme="1"/>
        <rFont val="Arial"/>
        <family val="2"/>
        <scheme val="minor"/>
      </rPr>
      <t>t</t>
    </r>
  </si>
  <si>
    <r>
      <t>X</t>
    </r>
    <r>
      <rPr>
        <vertAlign val="subscript"/>
        <sz val="11"/>
        <color theme="1"/>
        <rFont val="Arial"/>
        <family val="2"/>
        <scheme val="minor"/>
      </rPr>
      <t>t</t>
    </r>
  </si>
  <si>
    <r>
      <t>y</t>
    </r>
    <r>
      <rPr>
        <vertAlign val="subscript"/>
        <sz val="11"/>
        <color theme="1"/>
        <rFont val="Arial"/>
        <family val="2"/>
        <scheme val="minor"/>
      </rPr>
      <t>t</t>
    </r>
  </si>
  <si>
    <r>
      <t>D</t>
    </r>
    <r>
      <rPr>
        <vertAlign val="subscript"/>
        <sz val="11"/>
        <color theme="1"/>
        <rFont val="Arial"/>
        <family val="2"/>
        <scheme val="minor"/>
      </rPr>
      <t>t</t>
    </r>
  </si>
  <si>
    <r>
      <t>V</t>
    </r>
    <r>
      <rPr>
        <vertAlign val="subscript"/>
        <sz val="11"/>
        <color theme="1"/>
        <rFont val="Arial"/>
        <family val="2"/>
        <scheme val="minor"/>
      </rPr>
      <t>t</t>
    </r>
  </si>
  <si>
    <r>
      <t>Q</t>
    </r>
    <r>
      <rPr>
        <vertAlign val="subscript"/>
        <sz val="11"/>
        <color theme="1"/>
        <rFont val="Arial"/>
        <family val="2"/>
        <scheme val="minor"/>
      </rPr>
      <t>t</t>
    </r>
  </si>
  <si>
    <r>
      <t>I</t>
    </r>
    <r>
      <rPr>
        <vertAlign val="subscript"/>
        <sz val="11"/>
        <color theme="1"/>
        <rFont val="Arial"/>
        <family val="2"/>
        <scheme val="minor"/>
      </rPr>
      <t>t</t>
    </r>
  </si>
  <si>
    <t>פריט:</t>
  </si>
  <si>
    <t>Item A</t>
  </si>
  <si>
    <t>Item B</t>
  </si>
  <si>
    <t>Item C</t>
  </si>
  <si>
    <t>Item D</t>
  </si>
  <si>
    <t>Item E</t>
  </si>
  <si>
    <t>Item F</t>
  </si>
  <si>
    <t>Item G</t>
  </si>
  <si>
    <t>Raw material H</t>
  </si>
  <si>
    <t>חומר גלם</t>
  </si>
  <si>
    <t>Raw material I</t>
  </si>
  <si>
    <t>Raw material J</t>
  </si>
  <si>
    <t>c1</t>
  </si>
  <si>
    <t>c2</t>
  </si>
  <si>
    <t>X</t>
  </si>
  <si>
    <t>Max_# of Orders</t>
  </si>
  <si>
    <t>LFL</t>
  </si>
  <si>
    <t>WW</t>
  </si>
  <si>
    <t>LUC</t>
  </si>
  <si>
    <t>FQ</t>
  </si>
  <si>
    <t>FQ_size</t>
  </si>
  <si>
    <t>ww</t>
  </si>
  <si>
    <t>LUC lot sizing</t>
  </si>
  <si>
    <t>FQ lot sizing</t>
  </si>
  <si>
    <t>LFL lot sizing</t>
  </si>
  <si>
    <t>C_H</t>
  </si>
  <si>
    <t>Cֹֹ_I</t>
  </si>
  <si>
    <t>C_J</t>
  </si>
  <si>
    <t>D_A</t>
  </si>
  <si>
    <t>D_B</t>
  </si>
  <si>
    <t>D_C</t>
  </si>
  <si>
    <t>D_D</t>
  </si>
  <si>
    <t>D_E</t>
  </si>
  <si>
    <t>D_F</t>
  </si>
  <si>
    <t>D_G</t>
  </si>
  <si>
    <t>D_H</t>
  </si>
  <si>
    <t>D_I</t>
  </si>
  <si>
    <t>D_J</t>
  </si>
  <si>
    <t>DATA_A</t>
  </si>
  <si>
    <t>DATA_B</t>
  </si>
  <si>
    <t>DATA_C</t>
  </si>
  <si>
    <t>DATA_D</t>
  </si>
  <si>
    <t>DATA_E</t>
  </si>
  <si>
    <t>DATA_F</t>
  </si>
  <si>
    <t>DATA_G</t>
  </si>
  <si>
    <t>DATA_H</t>
  </si>
  <si>
    <t>DATA_I</t>
  </si>
  <si>
    <t>DATA_J</t>
  </si>
  <si>
    <t>Exp_LP</t>
  </si>
  <si>
    <t>h_EOQ</t>
  </si>
  <si>
    <t>h_LP</t>
  </si>
  <si>
    <t>h_SM</t>
  </si>
  <si>
    <t>h_WW</t>
  </si>
  <si>
    <t>K_H</t>
  </si>
  <si>
    <t>K_I</t>
  </si>
  <si>
    <t>K_J</t>
  </si>
  <si>
    <t>k_SM</t>
  </si>
  <si>
    <t>k_WW</t>
  </si>
  <si>
    <t>LOT</t>
  </si>
  <si>
    <t>maxQ_LP</t>
  </si>
  <si>
    <t>minQ_LP</t>
  </si>
  <si>
    <t>Q_EOQ</t>
  </si>
  <si>
    <t>Q_LP</t>
  </si>
  <si>
    <t>Q_SM</t>
  </si>
  <si>
    <t>Q_WW</t>
  </si>
  <si>
    <t>V_EOQ</t>
  </si>
  <si>
    <t>V_LP</t>
  </si>
  <si>
    <t>V_SM</t>
  </si>
  <si>
    <t>V_WW</t>
  </si>
  <si>
    <t>X_A</t>
  </si>
  <si>
    <t>X_B</t>
  </si>
  <si>
    <t>X_C</t>
  </si>
  <si>
    <t>X_D</t>
  </si>
  <si>
    <t>X_E</t>
  </si>
  <si>
    <t>X_F</t>
  </si>
  <si>
    <t>X_G</t>
  </si>
  <si>
    <t>X_H</t>
  </si>
  <si>
    <t>X_I</t>
  </si>
  <si>
    <t>X_J</t>
  </si>
  <si>
    <t>LT_LP</t>
  </si>
  <si>
    <t>SS_LP</t>
  </si>
  <si>
    <t>OH_LP</t>
  </si>
  <si>
    <t>H_LP</t>
  </si>
  <si>
    <t>MAX_OF_ORDERS_LP</t>
  </si>
  <si>
    <t>X_LP</t>
  </si>
  <si>
    <t>C1_LP</t>
  </si>
  <si>
    <t>C2_LP</t>
  </si>
  <si>
    <t>min Z</t>
  </si>
  <si>
    <t>Zt</t>
  </si>
  <si>
    <t>Kt*Zt</t>
  </si>
  <si>
    <t>∑</t>
  </si>
  <si>
    <t>Bt</t>
  </si>
  <si>
    <t>It=I(t-1)+Qt-Vt</t>
  </si>
  <si>
    <t>max-sigma_Zt</t>
  </si>
  <si>
    <t>C1*Qt+M*Bt-Ct</t>
  </si>
  <si>
    <t>Ct-C1*Qt+M*Bt</t>
  </si>
  <si>
    <t>C1*X+(Qt-X)*C2+M*(1-Bt)-Ct</t>
  </si>
  <si>
    <t>Ct-C1*X-C2*(Qt-X)+M*(1-Bt)</t>
  </si>
  <si>
    <t>X+M*Bt-Qt</t>
  </si>
  <si>
    <t>Qt-X+M*(1-Bt)</t>
  </si>
  <si>
    <t>Qmax*Zt-Qt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</si>
</sst>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Arial"/>
      <family val="2"/>
      <charset val="177"/>
      <scheme val="minor"/>
    </font>
    <font>
      <sz val="10"/>
      <name val="Arial"/>
      <family val="2"/>
    </font>
    <font>
      <b/>
      <sz val="11"/>
      <color indexed="8"/>
      <name val="Calibri"/>
      <family val="2"/>
    </font>
    <font>
      <sz val="11"/>
      <color indexed="9"/>
      <name val="Calibri"/>
      <family val="2"/>
      <charset val="177"/>
    </font>
    <font>
      <b/>
      <sz val="11"/>
      <color indexed="8"/>
      <name val="Calibri"/>
      <family val="2"/>
    </font>
    <font>
      <b/>
      <sz val="11"/>
      <color indexed="9"/>
      <name val="Calibri"/>
      <family val="2"/>
    </font>
    <font>
      <sz val="8"/>
      <name val="Calibri"/>
      <family val="2"/>
      <charset val="177"/>
    </font>
    <font>
      <sz val="11"/>
      <color theme="1"/>
      <name val="Arial"/>
      <family val="2"/>
      <scheme val="minor"/>
    </font>
    <font>
      <b/>
      <sz val="8"/>
      <color indexed="81"/>
      <name val="Tahoma"/>
      <family val="2"/>
    </font>
    <font>
      <b/>
      <sz val="12"/>
      <color theme="1"/>
      <name val="Arial"/>
      <family val="2"/>
      <scheme val="minor"/>
    </font>
    <font>
      <b/>
      <sz val="11"/>
      <color theme="1"/>
      <name val="Arial"/>
      <family val="2"/>
      <scheme val="minor"/>
    </font>
    <font>
      <b/>
      <sz val="11"/>
      <color theme="1"/>
      <name val="Arial"/>
      <family val="2"/>
      <charset val="177"/>
      <scheme val="minor"/>
    </font>
    <font>
      <vertAlign val="subscript"/>
      <sz val="11"/>
      <color theme="1"/>
      <name val="Arial"/>
      <family val="2"/>
      <scheme val="minor"/>
    </font>
    <font>
      <sz val="11"/>
      <name val="Arial"/>
      <family val="2"/>
      <charset val="177"/>
      <scheme val="minor"/>
    </font>
    <font>
      <sz val="11"/>
      <color theme="1"/>
      <name val="Calibri"/>
      <family val="2"/>
    </font>
    <font>
      <sz val="11"/>
      <color rgb="FFFF0000"/>
      <name val="Arial"/>
      <family val="2"/>
      <scheme val="minor"/>
    </font>
    <font>
      <sz val="11"/>
      <color indexed="8"/>
      <name val="Arial"/>
      <family val="2"/>
      <charset val="177"/>
      <scheme val="minor"/>
    </font>
  </fonts>
  <fills count="12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5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</borders>
  <cellStyleXfs count="2">
    <xf numFmtId="0" fontId="0" fillId="0" borderId="0"/>
    <xf numFmtId="0" fontId="1" fillId="0" borderId="0"/>
  </cellStyleXfs>
  <cellXfs count="192">
    <xf numFmtId="0" fontId="0" fillId="0" borderId="0" xfId="0"/>
    <xf numFmtId="0" fontId="0" fillId="0" borderId="0" xfId="0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/>
    </xf>
    <xf numFmtId="0" fontId="0" fillId="0" borderId="0" xfId="0" applyBorder="1" applyAlignment="1" applyProtection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0" fillId="0" borderId="0" xfId="0" applyProtection="1"/>
    <xf numFmtId="0" fontId="4" fillId="0" borderId="0" xfId="0" applyFont="1" applyFill="1" applyBorder="1" applyAlignment="1" applyProtection="1">
      <alignment horizontal="center" vertical="center"/>
    </xf>
    <xf numFmtId="0" fontId="0" fillId="0" borderId="0" xfId="0" applyAlignment="1">
      <alignment horizontal="center"/>
    </xf>
    <xf numFmtId="0" fontId="4" fillId="0" borderId="0" xfId="0" applyFont="1" applyAlignment="1" applyProtection="1">
      <alignment horizontal="left" vertical="center"/>
    </xf>
    <xf numFmtId="0" fontId="4" fillId="0" borderId="0" xfId="0" applyFont="1" applyAlignment="1">
      <alignment horizontal="left"/>
    </xf>
    <xf numFmtId="0" fontId="0" fillId="0" borderId="0" xfId="0" applyAlignment="1" applyProtection="1">
      <alignment horizontal="center"/>
    </xf>
    <xf numFmtId="0" fontId="0" fillId="0" borderId="0" xfId="0" applyFill="1" applyAlignment="1">
      <alignment horizontal="center"/>
    </xf>
    <xf numFmtId="0" fontId="5" fillId="0" borderId="0" xfId="0" applyFont="1" applyFill="1" applyBorder="1" applyAlignment="1" applyProtection="1">
      <alignment horizontal="left" vertical="center"/>
    </xf>
    <xf numFmtId="0" fontId="0" fillId="0" borderId="0" xfId="0" applyFill="1" applyAlignment="1" applyProtection="1">
      <alignment horizontal="center" vertical="center"/>
    </xf>
    <xf numFmtId="0" fontId="3" fillId="0" borderId="0" xfId="0" applyFont="1" applyFill="1" applyAlignment="1" applyProtection="1">
      <alignment horizontal="center" vertical="center"/>
    </xf>
    <xf numFmtId="0" fontId="0" fillId="0" borderId="0" xfId="0" applyFill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right" vertical="center"/>
    </xf>
    <xf numFmtId="0" fontId="0" fillId="0" borderId="0" xfId="0" applyFont="1" applyFill="1" applyBorder="1" applyAlignment="1" applyProtection="1">
      <alignment horizontal="center" vertical="center"/>
    </xf>
    <xf numFmtId="0" fontId="4" fillId="0" borderId="0" xfId="0" applyFont="1" applyFill="1" applyAlignment="1">
      <alignment horizontal="left"/>
    </xf>
    <xf numFmtId="0" fontId="0" fillId="0" borderId="0" xfId="0" applyAlignment="1">
      <alignment horizontal="right"/>
    </xf>
    <xf numFmtId="0" fontId="0" fillId="0" borderId="0" xfId="0" applyFill="1" applyAlignment="1" applyProtection="1">
      <alignment horizontal="center" vertical="center"/>
      <protection locked="0"/>
    </xf>
    <xf numFmtId="0" fontId="2" fillId="0" borderId="0" xfId="0" applyFont="1" applyFill="1" applyAlignment="1" applyProtection="1">
      <alignment horizontal="left" vertical="center"/>
    </xf>
    <xf numFmtId="0" fontId="2" fillId="3" borderId="1" xfId="0" applyFont="1" applyFill="1" applyBorder="1" applyAlignment="1" applyProtection="1">
      <alignment horizontal="center" vertical="center"/>
    </xf>
    <xf numFmtId="0" fontId="7" fillId="0" borderId="0" xfId="0" applyFont="1" applyFill="1" applyBorder="1" applyAlignment="1" applyProtection="1">
      <alignment horizontal="center" vertical="center"/>
      <protection locked="0"/>
    </xf>
    <xf numFmtId="0" fontId="2" fillId="0" borderId="0" xfId="0" applyFont="1" applyAlignment="1">
      <alignment horizontal="left"/>
    </xf>
    <xf numFmtId="0" fontId="0" fillId="0" borderId="0" xfId="0" applyBorder="1" applyAlignment="1">
      <alignment horizontal="center"/>
    </xf>
    <xf numFmtId="0" fontId="2" fillId="0" borderId="0" xfId="0" applyFont="1" applyAlignment="1" applyProtection="1">
      <alignment horizontal="left" vertical="center"/>
    </xf>
    <xf numFmtId="0" fontId="2" fillId="0" borderId="0" xfId="0" applyFont="1" applyFill="1" applyAlignment="1">
      <alignment horizontal="left"/>
    </xf>
    <xf numFmtId="0" fontId="0" fillId="5" borderId="3" xfId="0" applyFill="1" applyBorder="1" applyAlignment="1" applyProtection="1">
      <alignment horizontal="center" vertical="center"/>
      <protection locked="0"/>
    </xf>
    <xf numFmtId="0" fontId="0" fillId="5" borderId="8" xfId="0" applyFill="1" applyBorder="1" applyAlignment="1" applyProtection="1">
      <alignment horizontal="center" vertical="center"/>
      <protection locked="0"/>
    </xf>
    <xf numFmtId="0" fontId="0" fillId="5" borderId="10" xfId="0" applyFill="1" applyBorder="1" applyAlignment="1" applyProtection="1">
      <alignment horizontal="center" vertical="center"/>
      <protection locked="0"/>
    </xf>
    <xf numFmtId="0" fontId="0" fillId="5" borderId="11" xfId="0" applyFill="1" applyBorder="1" applyAlignment="1" applyProtection="1">
      <alignment horizontal="center" vertical="center"/>
      <protection locked="0"/>
    </xf>
    <xf numFmtId="0" fontId="0" fillId="5" borderId="13" xfId="0" applyFill="1" applyBorder="1" applyAlignment="1" applyProtection="1">
      <alignment horizontal="center" vertical="center"/>
      <protection locked="0"/>
    </xf>
    <xf numFmtId="0" fontId="0" fillId="5" borderId="14" xfId="0" applyFill="1" applyBorder="1" applyAlignment="1" applyProtection="1">
      <alignment horizontal="center" vertical="center"/>
      <protection locked="0"/>
    </xf>
    <xf numFmtId="0" fontId="4" fillId="3" borderId="16" xfId="0" applyFont="1" applyFill="1" applyBorder="1" applyAlignment="1" applyProtection="1">
      <alignment horizontal="center" vertical="center"/>
    </xf>
    <xf numFmtId="0" fontId="4" fillId="3" borderId="17" xfId="0" applyFont="1" applyFill="1" applyBorder="1" applyAlignment="1" applyProtection="1">
      <alignment horizontal="center" vertical="center"/>
    </xf>
    <xf numFmtId="0" fontId="2" fillId="6" borderId="15" xfId="0" applyFont="1" applyFill="1" applyBorder="1" applyAlignment="1" applyProtection="1">
      <alignment horizontal="center" vertical="center"/>
    </xf>
    <xf numFmtId="0" fontId="11" fillId="6" borderId="12" xfId="0" applyFont="1" applyFill="1" applyBorder="1" applyAlignment="1" applyProtection="1">
      <alignment horizontal="center" vertical="center"/>
    </xf>
    <xf numFmtId="0" fontId="11" fillId="6" borderId="7" xfId="0" applyFont="1" applyFill="1" applyBorder="1" applyAlignment="1" applyProtection="1">
      <alignment horizontal="center" vertical="center"/>
    </xf>
    <xf numFmtId="0" fontId="11" fillId="6" borderId="9" xfId="0" applyFont="1" applyFill="1" applyBorder="1" applyAlignment="1" applyProtection="1">
      <alignment horizontal="center" vertical="center"/>
    </xf>
    <xf numFmtId="0" fontId="2" fillId="3" borderId="16" xfId="0" applyFont="1" applyFill="1" applyBorder="1" applyAlignment="1" applyProtection="1">
      <alignment horizontal="center" vertical="center"/>
    </xf>
    <xf numFmtId="0" fontId="2" fillId="3" borderId="17" xfId="0" applyFont="1" applyFill="1" applyBorder="1" applyAlignment="1" applyProtection="1">
      <alignment horizontal="center" vertical="center"/>
    </xf>
    <xf numFmtId="0" fontId="10" fillId="2" borderId="4" xfId="0" applyFont="1" applyFill="1" applyBorder="1" applyAlignment="1" applyProtection="1">
      <alignment horizontal="center" vertical="center"/>
      <protection locked="0"/>
    </xf>
    <xf numFmtId="0" fontId="10" fillId="4" borderId="18" xfId="0" applyFont="1" applyFill="1" applyBorder="1" applyAlignment="1" applyProtection="1">
      <alignment horizontal="center" vertical="center"/>
    </xf>
    <xf numFmtId="0" fontId="10" fillId="4" borderId="19" xfId="0" applyFont="1" applyFill="1" applyBorder="1" applyAlignment="1" applyProtection="1">
      <alignment horizontal="center" vertical="center"/>
    </xf>
    <xf numFmtId="0" fontId="0" fillId="7" borderId="13" xfId="0" applyFill="1" applyBorder="1" applyAlignment="1" applyProtection="1">
      <alignment horizontal="center" vertical="center"/>
      <protection locked="0"/>
    </xf>
    <xf numFmtId="0" fontId="0" fillId="7" borderId="3" xfId="0" applyFill="1" applyBorder="1" applyAlignment="1" applyProtection="1">
      <alignment horizontal="center" vertical="center"/>
      <protection locked="0"/>
    </xf>
    <xf numFmtId="0" fontId="0" fillId="7" borderId="10" xfId="0" applyFill="1" applyBorder="1" applyAlignment="1" applyProtection="1">
      <alignment horizontal="center" vertical="center"/>
      <protection locked="0"/>
    </xf>
    <xf numFmtId="0" fontId="0" fillId="5" borderId="13" xfId="0" applyFill="1" applyBorder="1" applyAlignment="1" applyProtection="1">
      <alignment horizontal="center"/>
      <protection locked="0"/>
    </xf>
    <xf numFmtId="0" fontId="0" fillId="5" borderId="14" xfId="0" applyFill="1" applyBorder="1" applyAlignment="1" applyProtection="1">
      <alignment horizontal="center"/>
      <protection locked="0"/>
    </xf>
    <xf numFmtId="0" fontId="0" fillId="5" borderId="3" xfId="0" applyFill="1" applyBorder="1" applyAlignment="1" applyProtection="1">
      <alignment horizontal="center"/>
      <protection locked="0"/>
    </xf>
    <xf numFmtId="0" fontId="0" fillId="5" borderId="8" xfId="0" applyFill="1" applyBorder="1" applyAlignment="1" applyProtection="1">
      <alignment horizontal="center"/>
      <protection locked="0"/>
    </xf>
    <xf numFmtId="0" fontId="0" fillId="5" borderId="10" xfId="0" applyFill="1" applyBorder="1" applyAlignment="1" applyProtection="1">
      <alignment horizontal="center"/>
      <protection locked="0"/>
    </xf>
    <xf numFmtId="0" fontId="0" fillId="5" borderId="11" xfId="0" applyFill="1" applyBorder="1" applyAlignment="1" applyProtection="1">
      <alignment horizontal="center"/>
      <protection locked="0"/>
    </xf>
    <xf numFmtId="0" fontId="4" fillId="3" borderId="21" xfId="0" applyFont="1" applyFill="1" applyBorder="1" applyAlignment="1" applyProtection="1">
      <alignment horizontal="center" vertical="center"/>
    </xf>
    <xf numFmtId="0" fontId="11" fillId="6" borderId="22" xfId="0" applyFont="1" applyFill="1" applyBorder="1" applyAlignment="1" applyProtection="1">
      <alignment horizontal="center" vertical="center"/>
    </xf>
    <xf numFmtId="0" fontId="11" fillId="6" borderId="23" xfId="0" applyFont="1" applyFill="1" applyBorder="1" applyAlignment="1" applyProtection="1">
      <alignment horizontal="center" vertical="center"/>
    </xf>
    <xf numFmtId="0" fontId="4" fillId="3" borderId="4" xfId="0" applyFont="1" applyFill="1" applyBorder="1" applyAlignment="1" applyProtection="1">
      <alignment horizontal="center" vertical="center"/>
    </xf>
    <xf numFmtId="0" fontId="4" fillId="3" borderId="25" xfId="0" applyFont="1" applyFill="1" applyBorder="1" applyAlignment="1" applyProtection="1">
      <alignment horizontal="center" vertical="center"/>
    </xf>
    <xf numFmtId="0" fontId="2" fillId="3" borderId="25" xfId="0" applyFont="1" applyFill="1" applyBorder="1" applyAlignment="1" applyProtection="1">
      <alignment horizontal="center" vertical="center"/>
    </xf>
    <xf numFmtId="0" fontId="4" fillId="3" borderId="26" xfId="0" applyFont="1" applyFill="1" applyBorder="1" applyAlignment="1" applyProtection="1">
      <alignment horizontal="center" vertical="center"/>
    </xf>
    <xf numFmtId="0" fontId="2" fillId="3" borderId="27" xfId="0" applyFont="1" applyFill="1" applyBorder="1" applyAlignment="1" applyProtection="1">
      <alignment horizontal="center" vertical="center"/>
    </xf>
    <xf numFmtId="0" fontId="11" fillId="6" borderId="29" xfId="0" applyFont="1" applyFill="1" applyBorder="1" applyAlignment="1" applyProtection="1">
      <alignment horizontal="center" vertical="center"/>
    </xf>
    <xf numFmtId="0" fontId="4" fillId="3" borderId="25" xfId="0" applyFont="1" applyFill="1" applyBorder="1" applyAlignment="1" applyProtection="1">
      <alignment horizontal="left" vertical="center"/>
    </xf>
    <xf numFmtId="0" fontId="0" fillId="7" borderId="6" xfId="0" applyFill="1" applyBorder="1" applyAlignment="1" applyProtection="1">
      <alignment horizontal="center" vertical="center"/>
      <protection locked="0"/>
    </xf>
    <xf numFmtId="0" fontId="0" fillId="7" borderId="32" xfId="0" applyFill="1" applyBorder="1" applyAlignment="1" applyProtection="1">
      <alignment horizontal="center" vertical="center"/>
      <protection locked="0"/>
    </xf>
    <xf numFmtId="0" fontId="0" fillId="7" borderId="34" xfId="0" applyFill="1" applyBorder="1" applyAlignment="1" applyProtection="1">
      <alignment horizontal="center" vertical="center"/>
      <protection locked="0"/>
    </xf>
    <xf numFmtId="0" fontId="0" fillId="7" borderId="20" xfId="0" applyFill="1" applyBorder="1" applyAlignment="1" applyProtection="1">
      <alignment horizontal="center" vertical="center"/>
      <protection locked="0"/>
    </xf>
    <xf numFmtId="0" fontId="0" fillId="7" borderId="35" xfId="0" applyFill="1" applyBorder="1" applyAlignment="1" applyProtection="1">
      <alignment horizontal="center" vertical="center"/>
      <protection locked="0"/>
    </xf>
    <xf numFmtId="0" fontId="2" fillId="3" borderId="4" xfId="0" applyFont="1" applyFill="1" applyBorder="1" applyAlignment="1" applyProtection="1">
      <alignment horizontal="center" vertical="center"/>
    </xf>
    <xf numFmtId="0" fontId="4" fillId="3" borderId="27" xfId="0" applyFont="1" applyFill="1" applyBorder="1" applyAlignment="1" applyProtection="1">
      <alignment horizontal="center" vertical="center"/>
    </xf>
    <xf numFmtId="0" fontId="0" fillId="7" borderId="2" xfId="0" applyFill="1" applyBorder="1" applyAlignment="1" applyProtection="1">
      <alignment horizontal="center" vertical="center"/>
      <protection locked="0"/>
    </xf>
    <xf numFmtId="0" fontId="4" fillId="6" borderId="4" xfId="0" applyFont="1" applyFill="1" applyBorder="1" applyAlignment="1" applyProtection="1">
      <alignment horizontal="center" vertical="center"/>
    </xf>
    <xf numFmtId="0" fontId="11" fillId="6" borderId="24" xfId="0" applyFont="1" applyFill="1" applyBorder="1" applyAlignment="1" applyProtection="1">
      <alignment horizontal="center" vertical="center"/>
    </xf>
    <xf numFmtId="0" fontId="4" fillId="3" borderId="30" xfId="0" applyFont="1" applyFill="1" applyBorder="1" applyAlignment="1" applyProtection="1">
      <alignment horizontal="left" vertical="center"/>
    </xf>
    <xf numFmtId="0" fontId="2" fillId="3" borderId="25" xfId="0" applyFont="1" applyFill="1" applyBorder="1" applyAlignment="1" applyProtection="1">
      <alignment horizontal="left" vertical="center" wrapText="1"/>
    </xf>
    <xf numFmtId="0" fontId="2" fillId="3" borderId="25" xfId="0" applyFont="1" applyFill="1" applyBorder="1" applyAlignment="1" applyProtection="1">
      <alignment horizontal="center" vertical="center" wrapText="1"/>
    </xf>
    <xf numFmtId="0" fontId="2" fillId="3" borderId="15" xfId="0" applyFont="1" applyFill="1" applyBorder="1" applyAlignment="1" applyProtection="1">
      <alignment horizontal="center" vertical="center"/>
    </xf>
    <xf numFmtId="0" fontId="2" fillId="3" borderId="27" xfId="0" applyFont="1" applyFill="1" applyBorder="1" applyAlignment="1" applyProtection="1">
      <alignment horizontal="center" vertical="center" wrapText="1"/>
    </xf>
    <xf numFmtId="0" fontId="4" fillId="3" borderId="27" xfId="0" applyFont="1" applyFill="1" applyBorder="1" applyAlignment="1" applyProtection="1">
      <alignment horizontal="left" vertical="center"/>
    </xf>
    <xf numFmtId="0" fontId="0" fillId="7" borderId="5" xfId="0" applyFill="1" applyBorder="1" applyAlignment="1" applyProtection="1">
      <alignment horizontal="center" vertical="center"/>
      <protection locked="0"/>
    </xf>
    <xf numFmtId="0" fontId="0" fillId="7" borderId="36" xfId="0" applyFill="1" applyBorder="1" applyAlignment="1" applyProtection="1">
      <alignment horizontal="center" vertical="center"/>
      <protection locked="0"/>
    </xf>
    <xf numFmtId="0" fontId="0" fillId="7" borderId="12" xfId="0" applyFill="1" applyBorder="1" applyAlignment="1" applyProtection="1">
      <alignment horizontal="center" vertical="center"/>
      <protection locked="0"/>
    </xf>
    <xf numFmtId="0" fontId="0" fillId="7" borderId="37" xfId="0" applyFill="1" applyBorder="1" applyAlignment="1" applyProtection="1">
      <alignment horizontal="center" vertical="center"/>
      <protection locked="0"/>
    </xf>
    <xf numFmtId="0" fontId="0" fillId="7" borderId="38" xfId="0" applyFill="1" applyBorder="1" applyAlignment="1" applyProtection="1">
      <alignment horizontal="center" vertical="center"/>
      <protection locked="0"/>
    </xf>
    <xf numFmtId="0" fontId="0" fillId="7" borderId="39" xfId="0" applyFill="1" applyBorder="1" applyAlignment="1" applyProtection="1">
      <alignment horizontal="center" vertical="center"/>
      <protection locked="0"/>
    </xf>
    <xf numFmtId="0" fontId="0" fillId="7" borderId="40" xfId="0" applyFill="1" applyBorder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center" vertical="center"/>
      <protection locked="0"/>
    </xf>
    <xf numFmtId="0" fontId="4" fillId="3" borderId="2" xfId="0" applyFont="1" applyFill="1" applyBorder="1" applyAlignment="1" applyProtection="1">
      <alignment horizontal="center" vertical="center"/>
    </xf>
    <xf numFmtId="0" fontId="0" fillId="4" borderId="20" xfId="0" applyFont="1" applyFill="1" applyBorder="1" applyAlignment="1" applyProtection="1">
      <alignment horizontal="center" vertical="center"/>
    </xf>
    <xf numFmtId="0" fontId="0" fillId="4" borderId="41" xfId="0" applyFill="1" applyBorder="1" applyAlignment="1" applyProtection="1">
      <alignment horizontal="center" vertical="center"/>
    </xf>
    <xf numFmtId="0" fontId="2" fillId="3" borderId="25" xfId="0" applyFont="1" applyFill="1" applyBorder="1" applyAlignment="1" applyProtection="1">
      <alignment horizontal="left" vertical="center"/>
    </xf>
    <xf numFmtId="0" fontId="10" fillId="4" borderId="28" xfId="0" applyFont="1" applyFill="1" applyBorder="1" applyAlignment="1">
      <alignment horizontal="center"/>
    </xf>
    <xf numFmtId="0" fontId="7" fillId="4" borderId="42" xfId="0" applyFont="1" applyFill="1" applyBorder="1" applyAlignment="1">
      <alignment horizontal="center" vertical="center" wrapText="1" readingOrder="2"/>
    </xf>
    <xf numFmtId="0" fontId="0" fillId="5" borderId="3" xfId="0" applyFill="1" applyBorder="1"/>
    <xf numFmtId="0" fontId="0" fillId="5" borderId="8" xfId="0" applyFill="1" applyBorder="1"/>
    <xf numFmtId="0" fontId="0" fillId="5" borderId="13" xfId="0" applyFill="1" applyBorder="1"/>
    <xf numFmtId="0" fontId="0" fillId="5" borderId="14" xfId="0" applyFill="1" applyBorder="1"/>
    <xf numFmtId="0" fontId="0" fillId="5" borderId="2" xfId="0" applyFill="1" applyBorder="1"/>
    <xf numFmtId="0" fontId="0" fillId="5" borderId="20" xfId="0" applyFill="1" applyBorder="1"/>
    <xf numFmtId="0" fontId="4" fillId="4" borderId="30" xfId="0" applyFont="1" applyFill="1" applyBorder="1" applyAlignment="1" applyProtection="1">
      <alignment horizontal="center" vertical="center"/>
    </xf>
    <xf numFmtId="0" fontId="4" fillId="3" borderId="15" xfId="0" applyFont="1" applyFill="1" applyBorder="1" applyAlignment="1" applyProtection="1">
      <alignment horizontal="center" vertical="center"/>
    </xf>
    <xf numFmtId="0" fontId="10" fillId="6" borderId="30" xfId="0" applyFont="1" applyFill="1" applyBorder="1" applyAlignment="1">
      <alignment horizontal="center" vertical="center"/>
    </xf>
    <xf numFmtId="0" fontId="0" fillId="9" borderId="38" xfId="0" applyFill="1" applyBorder="1" applyAlignment="1" applyProtection="1">
      <alignment horizontal="center" vertical="center"/>
      <protection locked="0"/>
    </xf>
    <xf numFmtId="0" fontId="0" fillId="9" borderId="44" xfId="0" applyFill="1" applyBorder="1" applyAlignment="1" applyProtection="1">
      <alignment horizontal="center" vertical="center"/>
      <protection locked="0"/>
    </xf>
    <xf numFmtId="0" fontId="0" fillId="9" borderId="45" xfId="0" applyFill="1" applyBorder="1" applyAlignment="1" applyProtection="1">
      <alignment horizontal="center" vertical="center"/>
      <protection locked="0"/>
    </xf>
    <xf numFmtId="0" fontId="0" fillId="5" borderId="46" xfId="0" applyFill="1" applyBorder="1" applyAlignment="1" applyProtection="1">
      <alignment horizontal="center" vertical="center"/>
      <protection locked="0"/>
    </xf>
    <xf numFmtId="0" fontId="2" fillId="3" borderId="26" xfId="0" applyFont="1" applyFill="1" applyBorder="1" applyAlignment="1" applyProtection="1">
      <alignment horizontal="center" vertical="center"/>
    </xf>
    <xf numFmtId="0" fontId="0" fillId="10" borderId="47" xfId="0" applyFont="1" applyFill="1" applyBorder="1" applyAlignment="1">
      <alignment horizontal="center"/>
    </xf>
    <xf numFmtId="0" fontId="0" fillId="11" borderId="47" xfId="0" applyFont="1" applyFill="1" applyBorder="1" applyAlignment="1">
      <alignment horizontal="center"/>
    </xf>
    <xf numFmtId="0" fontId="0" fillId="11" borderId="48" xfId="0" applyFont="1" applyFill="1" applyBorder="1" applyAlignment="1">
      <alignment horizontal="center"/>
    </xf>
    <xf numFmtId="0" fontId="0" fillId="5" borderId="3" xfId="0" applyFill="1" applyBorder="1" applyAlignment="1" applyProtection="1">
      <alignment horizontal="center" vertical="center"/>
    </xf>
    <xf numFmtId="0" fontId="4" fillId="3" borderId="50" xfId="0" applyFont="1" applyFill="1" applyBorder="1" applyAlignment="1" applyProtection="1">
      <alignment horizontal="center" vertical="center"/>
    </xf>
    <xf numFmtId="0" fontId="0" fillId="5" borderId="3" xfId="0" applyFont="1" applyFill="1" applyBorder="1" applyAlignment="1" applyProtection="1">
      <alignment horizontal="center" vertical="center"/>
      <protection locked="0"/>
    </xf>
    <xf numFmtId="0" fontId="2" fillId="3" borderId="49" xfId="0" applyFont="1" applyFill="1" applyBorder="1" applyAlignment="1" applyProtection="1">
      <alignment horizontal="center" vertical="center"/>
    </xf>
    <xf numFmtId="0" fontId="2" fillId="3" borderId="51" xfId="0" applyFont="1" applyFill="1" applyBorder="1" applyAlignment="1" applyProtection="1">
      <alignment horizontal="center" vertical="center"/>
    </xf>
    <xf numFmtId="0" fontId="13" fillId="5" borderId="3" xfId="0" applyFont="1" applyFill="1" applyBorder="1" applyAlignment="1">
      <alignment horizontal="center"/>
    </xf>
    <xf numFmtId="0" fontId="13" fillId="5" borderId="2" xfId="0" applyFont="1" applyFill="1" applyBorder="1"/>
    <xf numFmtId="0" fontId="13" fillId="5" borderId="13" xfId="0" applyFont="1" applyFill="1" applyBorder="1"/>
    <xf numFmtId="0" fontId="13" fillId="5" borderId="14" xfId="0" applyFont="1" applyFill="1" applyBorder="1"/>
    <xf numFmtId="0" fontId="13" fillId="5" borderId="20" xfId="0" applyFont="1" applyFill="1" applyBorder="1"/>
    <xf numFmtId="0" fontId="13" fillId="5" borderId="3" xfId="0" applyFont="1" applyFill="1" applyBorder="1"/>
    <xf numFmtId="0" fontId="13" fillId="5" borderId="8" xfId="0" applyFont="1" applyFill="1" applyBorder="1"/>
    <xf numFmtId="0" fontId="13" fillId="5" borderId="43" xfId="0" applyFont="1" applyFill="1" applyBorder="1"/>
    <xf numFmtId="0" fontId="13" fillId="5" borderId="10" xfId="0" applyFont="1" applyFill="1" applyBorder="1"/>
    <xf numFmtId="0" fontId="13" fillId="5" borderId="11" xfId="0" applyFont="1" applyFill="1" applyBorder="1"/>
    <xf numFmtId="0" fontId="13" fillId="9" borderId="38" xfId="0" applyFont="1" applyFill="1" applyBorder="1" applyAlignment="1" applyProtection="1">
      <alignment horizontal="center" vertical="center"/>
      <protection locked="0"/>
    </xf>
    <xf numFmtId="0" fontId="13" fillId="9" borderId="44" xfId="0" applyFont="1" applyFill="1" applyBorder="1" applyAlignment="1" applyProtection="1">
      <alignment horizontal="center" vertical="center"/>
      <protection locked="0"/>
    </xf>
    <xf numFmtId="0" fontId="13" fillId="9" borderId="45" xfId="0" applyFont="1" applyFill="1" applyBorder="1" applyAlignment="1" applyProtection="1">
      <alignment horizontal="center" vertical="center"/>
      <protection locked="0"/>
    </xf>
    <xf numFmtId="0" fontId="13" fillId="5" borderId="5" xfId="0" applyFont="1" applyFill="1" applyBorder="1"/>
    <xf numFmtId="0" fontId="13" fillId="5" borderId="6" xfId="0" applyFont="1" applyFill="1" applyBorder="1"/>
    <xf numFmtId="0" fontId="13" fillId="5" borderId="7" xfId="0" applyFont="1" applyFill="1" applyBorder="1"/>
    <xf numFmtId="0" fontId="13" fillId="5" borderId="8" xfId="0" applyFont="1" applyFill="1" applyBorder="1" applyAlignment="1">
      <alignment horizontal="center"/>
    </xf>
    <xf numFmtId="0" fontId="13" fillId="5" borderId="10" xfId="0" applyFont="1" applyFill="1" applyBorder="1" applyAlignment="1">
      <alignment horizontal="center"/>
    </xf>
    <xf numFmtId="0" fontId="13" fillId="5" borderId="11" xfId="0" applyFont="1" applyFill="1" applyBorder="1" applyAlignment="1">
      <alignment horizontal="center"/>
    </xf>
    <xf numFmtId="0" fontId="13" fillId="5" borderId="13" xfId="0" applyFont="1" applyFill="1" applyBorder="1" applyAlignment="1">
      <alignment horizontal="center"/>
    </xf>
    <xf numFmtId="0" fontId="13" fillId="5" borderId="14" xfId="0" applyFont="1" applyFill="1" applyBorder="1" applyAlignment="1">
      <alignment horizontal="center"/>
    </xf>
    <xf numFmtId="0" fontId="13" fillId="5" borderId="2" xfId="0" applyFont="1" applyFill="1" applyBorder="1" applyAlignment="1">
      <alignment horizontal="center"/>
    </xf>
    <xf numFmtId="0" fontId="7" fillId="4" borderId="4" xfId="0" applyFont="1" applyFill="1" applyBorder="1" applyAlignment="1">
      <alignment horizontal="center" vertical="center" wrapText="1" readingOrder="2"/>
    </xf>
    <xf numFmtId="0" fontId="13" fillId="5" borderId="20" xfId="0" applyFont="1" applyFill="1" applyBorder="1" applyAlignment="1">
      <alignment horizontal="center"/>
    </xf>
    <xf numFmtId="0" fontId="0" fillId="4" borderId="52" xfId="0" applyFont="1" applyFill="1" applyBorder="1" applyAlignment="1" applyProtection="1">
      <alignment horizontal="center" vertical="center"/>
    </xf>
    <xf numFmtId="0" fontId="4" fillId="3" borderId="0" xfId="0" applyFont="1" applyFill="1" applyBorder="1" applyAlignment="1" applyProtection="1">
      <alignment horizontal="center" vertical="center"/>
    </xf>
    <xf numFmtId="0" fontId="13" fillId="5" borderId="45" xfId="0" applyFont="1" applyFill="1" applyBorder="1"/>
    <xf numFmtId="0" fontId="13" fillId="5" borderId="53" xfId="0" applyFont="1" applyFill="1" applyBorder="1"/>
    <xf numFmtId="0" fontId="13" fillId="5" borderId="44" xfId="0" applyFont="1" applyFill="1" applyBorder="1"/>
    <xf numFmtId="0" fontId="4" fillId="3" borderId="46" xfId="0" applyFont="1" applyFill="1" applyBorder="1" applyAlignment="1" applyProtection="1">
      <alignment horizontal="center" vertical="center"/>
    </xf>
    <xf numFmtId="0" fontId="0" fillId="0" borderId="0" xfId="0" applyBorder="1" applyProtection="1"/>
    <xf numFmtId="0" fontId="0" fillId="5" borderId="32" xfId="0" applyFill="1" applyBorder="1" applyAlignment="1" applyProtection="1">
      <alignment horizontal="center" vertical="center"/>
    </xf>
    <xf numFmtId="0" fontId="0" fillId="5" borderId="54" xfId="0" applyFont="1" applyFill="1" applyBorder="1" applyAlignment="1" applyProtection="1">
      <alignment horizontal="center" vertical="center"/>
      <protection locked="0"/>
    </xf>
    <xf numFmtId="0" fontId="14" fillId="5" borderId="0" xfId="0" applyFont="1" applyFill="1" applyProtection="1"/>
    <xf numFmtId="0" fontId="0" fillId="5" borderId="3" xfId="0" applyFill="1" applyBorder="1" applyAlignment="1" applyProtection="1">
      <alignment horizontal="center"/>
    </xf>
    <xf numFmtId="0" fontId="0" fillId="4" borderId="55" xfId="0" applyFill="1" applyBorder="1" applyAlignment="1" applyProtection="1">
      <alignment horizontal="center" vertical="center"/>
    </xf>
    <xf numFmtId="0" fontId="0" fillId="4" borderId="3" xfId="0" applyFill="1" applyBorder="1" applyProtection="1"/>
    <xf numFmtId="0" fontId="15" fillId="4" borderId="3" xfId="0" applyFont="1" applyFill="1" applyBorder="1" applyProtection="1"/>
    <xf numFmtId="0" fontId="16" fillId="0" borderId="0" xfId="0" applyFont="1"/>
    <xf numFmtId="0" fontId="13" fillId="5" borderId="43" xfId="0" applyFont="1" applyFill="1" applyBorder="1" applyAlignment="1">
      <alignment horizontal="center"/>
    </xf>
    <xf numFmtId="0" fontId="13" fillId="5" borderId="38" xfId="0" applyFont="1" applyFill="1" applyBorder="1"/>
    <xf numFmtId="0" fontId="13" fillId="5" borderId="39" xfId="0" applyFont="1" applyFill="1" applyBorder="1"/>
    <xf numFmtId="0" fontId="0" fillId="5" borderId="20" xfId="0" applyFill="1" applyBorder="1" applyAlignment="1" applyProtection="1">
      <alignment horizontal="center" vertical="center"/>
    </xf>
    <xf numFmtId="0" fontId="0" fillId="4" borderId="35" xfId="0" applyFill="1" applyBorder="1" applyAlignment="1" applyProtection="1">
      <alignment horizontal="center" vertical="center"/>
    </xf>
    <xf numFmtId="0" fontId="13" fillId="7" borderId="5" xfId="0" applyFont="1" applyFill="1" applyBorder="1" applyAlignment="1" applyProtection="1">
      <alignment horizontal="center" vertical="center"/>
      <protection locked="0"/>
    </xf>
    <xf numFmtId="0" fontId="13" fillId="7" borderId="34" xfId="0" applyFont="1" applyFill="1" applyBorder="1" applyAlignment="1" applyProtection="1">
      <alignment horizontal="center" vertical="center"/>
      <protection locked="0"/>
    </xf>
    <xf numFmtId="0" fontId="13" fillId="7" borderId="36" xfId="0" applyFont="1" applyFill="1" applyBorder="1" applyAlignment="1" applyProtection="1">
      <alignment horizontal="center" vertical="center"/>
      <protection locked="0"/>
    </xf>
    <xf numFmtId="0" fontId="13" fillId="7" borderId="12" xfId="0" applyFont="1" applyFill="1" applyBorder="1" applyAlignment="1" applyProtection="1">
      <alignment horizontal="center" vertical="center"/>
      <protection locked="0"/>
    </xf>
    <xf numFmtId="0" fontId="13" fillId="7" borderId="2" xfId="0" applyFont="1" applyFill="1" applyBorder="1" applyAlignment="1" applyProtection="1">
      <alignment horizontal="center" vertical="center"/>
      <protection locked="0"/>
    </xf>
    <xf numFmtId="0" fontId="13" fillId="7" borderId="37" xfId="0" applyFont="1" applyFill="1" applyBorder="1" applyAlignment="1" applyProtection="1">
      <alignment horizontal="center" vertical="center"/>
      <protection locked="0"/>
    </xf>
    <xf numFmtId="0" fontId="13" fillId="7" borderId="38" xfId="0" applyFont="1" applyFill="1" applyBorder="1" applyAlignment="1" applyProtection="1">
      <alignment horizontal="center" vertical="center"/>
      <protection locked="0"/>
    </xf>
    <xf numFmtId="0" fontId="13" fillId="7" borderId="39" xfId="0" applyFont="1" applyFill="1" applyBorder="1" applyAlignment="1" applyProtection="1">
      <alignment horizontal="center" vertical="center"/>
      <protection locked="0"/>
    </xf>
    <xf numFmtId="0" fontId="13" fillId="7" borderId="40" xfId="0" applyFont="1" applyFill="1" applyBorder="1" applyAlignment="1" applyProtection="1">
      <alignment horizontal="center" vertical="center"/>
      <protection locked="0"/>
    </xf>
    <xf numFmtId="0" fontId="13" fillId="5" borderId="20" xfId="0" applyFont="1" applyFill="1" applyBorder="1" applyAlignment="1" applyProtection="1">
      <alignment horizontal="center" vertical="center"/>
    </xf>
    <xf numFmtId="0" fontId="13" fillId="5" borderId="3" xfId="0" applyFont="1" applyFill="1" applyBorder="1" applyAlignment="1" applyProtection="1">
      <alignment horizontal="center" vertical="center"/>
    </xf>
    <xf numFmtId="0" fontId="9" fillId="8" borderId="30" xfId="0" applyFont="1" applyFill="1" applyBorder="1" applyAlignment="1">
      <alignment horizontal="center" vertical="center"/>
    </xf>
    <xf numFmtId="0" fontId="9" fillId="8" borderId="28" xfId="0" applyFont="1" applyFill="1" applyBorder="1" applyAlignment="1">
      <alignment horizontal="center" vertical="center"/>
    </xf>
    <xf numFmtId="0" fontId="4" fillId="3" borderId="30" xfId="0" applyFont="1" applyFill="1" applyBorder="1" applyAlignment="1" applyProtection="1">
      <alignment horizontal="center" vertical="center"/>
    </xf>
    <xf numFmtId="0" fontId="4" fillId="3" borderId="28" xfId="0" applyFont="1" applyFill="1" applyBorder="1" applyAlignment="1" applyProtection="1">
      <alignment horizontal="center" vertical="center"/>
    </xf>
    <xf numFmtId="0" fontId="0" fillId="7" borderId="12" xfId="0" applyFill="1" applyBorder="1" applyAlignment="1">
      <alignment horizontal="center"/>
    </xf>
    <xf numFmtId="0" fontId="0" fillId="7" borderId="14" xfId="0" applyFill="1" applyBorder="1" applyAlignment="1">
      <alignment horizontal="center"/>
    </xf>
    <xf numFmtId="0" fontId="0" fillId="7" borderId="3" xfId="0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0" fillId="7" borderId="8" xfId="0" applyFill="1" applyBorder="1" applyAlignment="1">
      <alignment horizontal="center"/>
    </xf>
    <xf numFmtId="0" fontId="0" fillId="7" borderId="32" xfId="0" applyFill="1" applyBorder="1" applyAlignment="1">
      <alignment horizontal="center"/>
    </xf>
    <xf numFmtId="0" fontId="0" fillId="7" borderId="31" xfId="0" applyFill="1" applyBorder="1" applyAlignment="1">
      <alignment horizontal="center"/>
    </xf>
    <xf numFmtId="0" fontId="0" fillId="7" borderId="33" xfId="0" applyFill="1" applyBorder="1" applyAlignment="1">
      <alignment horizontal="center"/>
    </xf>
    <xf numFmtId="0" fontId="2" fillId="8" borderId="30" xfId="0" applyFont="1" applyFill="1" applyBorder="1" applyAlignment="1" applyProtection="1">
      <alignment horizontal="center" vertical="center" wrapText="1"/>
    </xf>
    <xf numFmtId="0" fontId="2" fillId="8" borderId="25" xfId="0" applyFont="1" applyFill="1" applyBorder="1" applyAlignment="1" applyProtection="1">
      <alignment horizontal="center" vertical="center" wrapText="1"/>
    </xf>
    <xf numFmtId="0" fontId="0" fillId="7" borderId="13" xfId="0" applyFill="1" applyBorder="1" applyAlignment="1">
      <alignment horizontal="center"/>
    </xf>
    <xf numFmtId="0" fontId="4" fillId="3" borderId="26" xfId="0" applyFont="1" applyFill="1" applyBorder="1" applyAlignment="1" applyProtection="1">
      <alignment horizontal="center" vertical="center"/>
    </xf>
    <xf numFmtId="0" fontId="4" fillId="3" borderId="27" xfId="0" applyFont="1" applyFill="1" applyBorder="1" applyAlignment="1" applyProtection="1">
      <alignment horizontal="center" vertical="center"/>
    </xf>
    <xf numFmtId="0" fontId="2" fillId="3" borderId="25" xfId="0" applyFont="1" applyFill="1" applyBorder="1" applyAlignment="1" applyProtection="1">
      <alignment horizontal="center" vertical="center"/>
    </xf>
    <xf numFmtId="0" fontId="2" fillId="3" borderId="27" xfId="0" applyFont="1" applyFill="1" applyBorder="1" applyAlignment="1" applyProtection="1">
      <alignment horizontal="center" vertical="center"/>
    </xf>
  </cellXfs>
  <cellStyles count="2">
    <cellStyle name="Normal" xfId="0" builtinId="0"/>
    <cellStyle name="Normal 2" xfId="1" xr:uid="{00000000-0005-0000-0000-000001000000}"/>
  </cellStyles>
  <dxfs count="119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FF0000"/>
      </font>
    </dxf>
    <dxf>
      <font>
        <color rgb="FFFF0000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rgb="FFFF0000"/>
      </font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rgb="FFFF0000"/>
      </font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rgb="FFFF0000"/>
      </font>
    </dxf>
    <dxf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color rgb="FFFF0000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rgb="FFFF0000"/>
      </font>
    </dxf>
    <dxf>
      <font>
        <color theme="0"/>
      </font>
    </dxf>
    <dxf>
      <font>
        <color theme="0"/>
      </font>
    </dxf>
    <dxf>
      <fill>
        <patternFill>
          <bgColor theme="8" tint="0.79998168889431442"/>
        </patternFill>
      </fill>
    </dxf>
    <dxf>
      <font>
        <color rgb="FFFF0000"/>
      </font>
    </dxf>
    <dxf>
      <font>
        <color rgb="FFFF0000"/>
      </font>
    </dxf>
    <dxf>
      <fill>
        <patternFill>
          <bgColor theme="8" tint="0.79998168889431442"/>
        </patternFill>
      </fill>
    </dxf>
    <dxf>
      <font>
        <color theme="0"/>
      </font>
    </dxf>
    <dxf>
      <font>
        <color theme="0"/>
      </font>
    </dxf>
    <dxf>
      <fill>
        <patternFill>
          <bgColor theme="8" tint="0.79998168889431442"/>
        </patternFill>
      </fill>
    </dxf>
    <dxf>
      <font>
        <color rgb="FFFF0000"/>
      </font>
    </dxf>
    <dxf>
      <font>
        <color rgb="FFFF0000"/>
      </font>
    </dxf>
    <dxf>
      <fill>
        <patternFill>
          <bgColor theme="8" tint="0.79998168889431442"/>
        </patternFill>
      </fill>
    </dxf>
    <dxf>
      <font>
        <color theme="0"/>
      </font>
    </dxf>
    <dxf>
      <font>
        <color theme="0"/>
      </font>
    </dxf>
    <dxf>
      <fill>
        <patternFill>
          <bgColor theme="8" tint="0.79998168889431442"/>
        </patternFill>
      </fill>
    </dxf>
    <dxf>
      <font>
        <color rgb="FFFF0000"/>
      </font>
    </dxf>
    <dxf>
      <font>
        <color rgb="FFFF0000"/>
      </font>
    </dxf>
    <dxf>
      <fill>
        <patternFill>
          <bgColor theme="8" tint="0.79998168889431442"/>
        </patternFill>
      </fill>
    </dxf>
    <dxf>
      <font>
        <color theme="0"/>
      </font>
    </dxf>
    <dxf>
      <font>
        <color theme="0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rgb="FFFF0000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rgb="FFFF0000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rgb="FFFF0000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8" tint="0.79998168889431442"/>
        </patternFill>
      </fill>
    </dxf>
    <dxf>
      <font>
        <color rgb="FFFF0000"/>
      </font>
    </dxf>
    <dxf>
      <fill>
        <patternFill>
          <bgColor theme="8" tint="0.79998168889431442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8" tint="0.79998168889431442"/>
        </patternFill>
      </fill>
    </dxf>
    <dxf>
      <font>
        <color rgb="FFFF0000"/>
      </font>
    </dxf>
    <dxf>
      <font>
        <color rgb="FFFF0000"/>
      </font>
    </dxf>
    <dxf>
      <fill>
        <patternFill>
          <bgColor theme="8" tint="0.79998168889431442"/>
        </patternFill>
      </fill>
    </dxf>
    <dxf>
      <font>
        <color rgb="FFFF0000"/>
      </font>
    </dxf>
    <dxf>
      <font>
        <color rgb="FFFF0000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8" tint="0.79998168889431442"/>
        </patternFill>
      </fill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57150</xdr:colOff>
      <xdr:row>16</xdr:row>
      <xdr:rowOff>76199</xdr:rowOff>
    </xdr:from>
    <xdr:to>
      <xdr:col>30</xdr:col>
      <xdr:colOff>104775</xdr:colOff>
      <xdr:row>28</xdr:row>
      <xdr:rowOff>21772</xdr:rowOff>
    </xdr:to>
    <xdr:sp macro="" textlink="">
      <xdr:nvSpPr>
        <xdr:cNvPr id="75861" name="TextBox 1">
          <a:extLst>
            <a:ext uri="{FF2B5EF4-FFF2-40B4-BE49-F238E27FC236}">
              <a16:creationId xmlns:a16="http://schemas.microsoft.com/office/drawing/2014/main" id="{00000000-0008-0000-0000-000055280100}"/>
            </a:ext>
          </a:extLst>
        </xdr:cNvPr>
        <xdr:cNvSpPr txBox="1">
          <a:spLocks noChangeArrowheads="1"/>
        </xdr:cNvSpPr>
      </xdr:nvSpPr>
      <xdr:spPr bwMode="auto">
        <a:xfrm>
          <a:off x="6076950" y="3004456"/>
          <a:ext cx="6557282" cy="2231573"/>
        </a:xfrm>
        <a:prstGeom prst="rect">
          <a:avLst/>
        </a:prstGeom>
        <a:solidFill>
          <a:srgbClr val="FFFF00"/>
        </a:solidFill>
        <a:ln w="9525">
          <a:solidFill>
            <a:srgbClr val="BCBCBC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r" rtl="1">
            <a:defRPr sz="1000"/>
          </a:pPr>
          <a:r>
            <a:rPr lang="he-IL" sz="1100" b="0" i="0" strike="noStrike">
              <a:solidFill>
                <a:srgbClr val="000000"/>
              </a:solidFill>
              <a:latin typeface="Calibri"/>
            </a:rPr>
            <a:t>זהו עמוד הקלט</a:t>
          </a:r>
        </a:p>
        <a:p>
          <a:pPr algn="r" rtl="1">
            <a:defRPr sz="1000"/>
          </a:pPr>
          <a:r>
            <a:rPr lang="he-IL" sz="1100" b="0" i="0" strike="noStrike">
              <a:solidFill>
                <a:srgbClr val="000000"/>
              </a:solidFill>
              <a:latin typeface="Calibri"/>
            </a:rPr>
            <a:t>אין לשנות את עמוד זה מלבד הזנת קלט בתאים שצבועים בלבן והזנת תעודות</a:t>
          </a:r>
          <a:r>
            <a:rPr lang="he-IL" sz="1100" b="0" i="0" strike="noStrike" baseline="0">
              <a:solidFill>
                <a:srgbClr val="000000"/>
              </a:solidFill>
              <a:latin typeface="Calibri"/>
            </a:rPr>
            <a:t> זהות המגישים באלו הצבועים ב</a:t>
          </a:r>
          <a:r>
            <a:rPr lang="he-IL" sz="1100" b="0" i="0" strike="noStrike">
              <a:solidFill>
                <a:srgbClr val="000000"/>
              </a:solidFill>
              <a:latin typeface="Calibri"/>
            </a:rPr>
            <a:t>תכלת.</a:t>
          </a:r>
        </a:p>
        <a:p>
          <a:pPr algn="r" rtl="1">
            <a:defRPr sz="1000"/>
          </a:pPr>
          <a:endParaRPr lang="he-IL" sz="1100" b="0" i="0" strike="noStrike">
            <a:solidFill>
              <a:srgbClr val="000000"/>
            </a:solidFill>
            <a:latin typeface="Calibri"/>
          </a:endParaRPr>
        </a:p>
        <a:p>
          <a:pPr algn="r" rtl="1">
            <a:defRPr sz="1000"/>
          </a:pPr>
          <a:r>
            <a:rPr lang="he-IL" sz="1100" b="0" i="0" strike="noStrike">
              <a:solidFill>
                <a:srgbClr val="000000"/>
              </a:solidFill>
              <a:latin typeface="Calibri"/>
            </a:rPr>
            <a:t>כל אחת מהשורות בטבלאות בגיליון זה וכמו</a:t>
          </a:r>
          <a:r>
            <a:rPr lang="he-IL" sz="1100" b="0" i="0" strike="noStrike" baseline="0">
              <a:solidFill>
                <a:srgbClr val="000000"/>
              </a:solidFill>
              <a:latin typeface="Calibri"/>
            </a:rPr>
            <a:t> כן </a:t>
          </a:r>
          <a:r>
            <a:rPr lang="he-IL" sz="1100" b="0" i="0" strike="noStrike">
              <a:solidFill>
                <a:srgbClr val="000000"/>
              </a:solidFill>
              <a:latin typeface="Calibri"/>
            </a:rPr>
            <a:t>עמודת </a:t>
          </a:r>
          <a:r>
            <a:rPr lang="en-US" sz="1100" b="0" i="0" strike="noStrike">
              <a:solidFill>
                <a:srgbClr val="000000"/>
              </a:solidFill>
              <a:latin typeface="Calibri"/>
            </a:rPr>
            <a:t>LotSize</a:t>
          </a:r>
          <a:r>
            <a:rPr lang="he-IL" sz="1100" b="0" i="0" strike="noStrike">
              <a:solidFill>
                <a:srgbClr val="000000"/>
              </a:solidFill>
              <a:latin typeface="Calibri"/>
            </a:rPr>
            <a:t> בטבלה הראשונה היא וקטור של רכיב אשר יש לו שם: </a:t>
          </a:r>
        </a:p>
        <a:p>
          <a:pPr algn="r" rtl="1">
            <a:defRPr sz="1000"/>
          </a:pPr>
          <a:r>
            <a:rPr lang="he-IL" sz="1100" b="0" i="0" strike="noStrike">
              <a:solidFill>
                <a:srgbClr val="000000"/>
              </a:solidFill>
              <a:latin typeface="Calibri"/>
              <a:ea typeface="+mn-ea"/>
              <a:cs typeface="+mn-cs"/>
            </a:rPr>
            <a:t>- כאשר מסמנים את תאי הוקטור ניתן </a:t>
          </a:r>
          <a:r>
            <a:rPr lang="he-IL" sz="1100" b="0" i="0" strike="noStrike">
              <a:solidFill>
                <a:srgbClr val="000000"/>
              </a:solidFill>
              <a:latin typeface="Calibri"/>
            </a:rPr>
            <a:t>לראות את השמות בתיבה השמאלית העליונה באקסל. </a:t>
          </a:r>
        </a:p>
        <a:p>
          <a:pPr algn="r" rtl="1">
            <a:defRPr sz="1000"/>
          </a:pPr>
          <a:r>
            <a:rPr lang="he-IL" sz="1100" b="0" i="0" strike="noStrike">
              <a:solidFill>
                <a:srgbClr val="000000"/>
              </a:solidFill>
              <a:latin typeface="Calibri"/>
            </a:rPr>
            <a:t>- כאשר לוחצים על החץ בתוך</a:t>
          </a:r>
          <a:r>
            <a:rPr lang="he-IL" sz="1100" b="0" i="0" strike="noStrike" baseline="0">
              <a:solidFill>
                <a:srgbClr val="000000"/>
              </a:solidFill>
              <a:latin typeface="Calibri"/>
            </a:rPr>
            <a:t> התיבה</a:t>
          </a:r>
          <a:r>
            <a:rPr lang="he-IL" sz="1100" b="0" i="0" strike="noStrike">
              <a:solidFill>
                <a:srgbClr val="000000"/>
              </a:solidFill>
              <a:latin typeface="Calibri"/>
            </a:rPr>
            <a:t> ניתן</a:t>
          </a:r>
          <a:r>
            <a:rPr lang="he-IL" sz="1100" b="0" i="0" strike="noStrike" baseline="0">
              <a:solidFill>
                <a:srgbClr val="000000"/>
              </a:solidFill>
              <a:latin typeface="Calibri"/>
            </a:rPr>
            <a:t> לראות את כל השמות שהוגדרו עבור וקטורים באותו גיליון ובכל הקובץ</a:t>
          </a:r>
          <a:r>
            <a:rPr lang="he-IL" sz="1100" b="0" i="0" strike="noStrike">
              <a:solidFill>
                <a:srgbClr val="000000"/>
              </a:solidFill>
              <a:latin typeface="Calibri"/>
            </a:rPr>
            <a:t>.</a:t>
          </a:r>
        </a:p>
        <a:p>
          <a:pPr algn="r" rtl="1">
            <a:defRPr sz="1000"/>
          </a:pPr>
          <a:endParaRPr lang="he-IL" sz="1100" b="0" i="0" strike="noStrike">
            <a:solidFill>
              <a:srgbClr val="000000"/>
            </a:solidFill>
            <a:latin typeface="Calibri"/>
          </a:endParaRPr>
        </a:p>
        <a:p>
          <a:pPr algn="r" rtl="1">
            <a:defRPr sz="1000"/>
          </a:pPr>
          <a:r>
            <a:rPr lang="he-IL" sz="1100" b="0" i="0" strike="noStrike">
              <a:solidFill>
                <a:srgbClr val="000000"/>
              </a:solidFill>
              <a:latin typeface="Calibri"/>
            </a:rPr>
            <a:t>כדאי להשתמש בשמות של וקטורים על מנת להקל על העבודה,</a:t>
          </a:r>
          <a:r>
            <a:rPr lang="he-IL" sz="1100" b="0" i="0" strike="noStrike" baseline="0">
              <a:solidFill>
                <a:srgbClr val="000000"/>
              </a:solidFill>
              <a:latin typeface="Calibri"/>
            </a:rPr>
            <a:t> תוכלו להגדיר שמות לכל טווח תאים שתרצו ע"י בחירה בטווח תאים וכתיבה של שם בתיבה שהוזכרה מקודם.</a:t>
          </a:r>
        </a:p>
        <a:p>
          <a:pPr algn="r" rtl="1">
            <a:defRPr sz="1000"/>
          </a:pPr>
          <a:endParaRPr lang="he-IL" sz="1100" b="0" i="0" strike="noStrike" baseline="0">
            <a:solidFill>
              <a:srgbClr val="000000"/>
            </a:solidFill>
            <a:latin typeface="Calibri"/>
          </a:endParaRPr>
        </a:p>
        <a:p>
          <a:pPr algn="r" rtl="1">
            <a:defRPr sz="1000"/>
          </a:pPr>
          <a:r>
            <a:rPr lang="he-IL" sz="1100" b="0" i="0" strike="noStrike" baseline="0">
              <a:solidFill>
                <a:srgbClr val="000000"/>
              </a:solidFill>
              <a:latin typeface="Calibri"/>
            </a:rPr>
            <a:t>הכפתור </a:t>
          </a:r>
          <a:r>
            <a:rPr lang="en-US" sz="1100" b="0" i="0" strike="noStrike" baseline="0">
              <a:solidFill>
                <a:srgbClr val="000000"/>
              </a:solidFill>
              <a:latin typeface="Calibri"/>
            </a:rPr>
            <a:t>clearAll</a:t>
          </a:r>
          <a:r>
            <a:rPr lang="he-IL" sz="1100" b="0" i="0" strike="noStrike" baseline="0">
              <a:solidFill>
                <a:srgbClr val="000000"/>
              </a:solidFill>
              <a:latin typeface="Calibri"/>
            </a:rPr>
            <a:t> מוחק את כל התאים של הקלט (כל התאים הלבנים) - שימו לב! לא ניתן לחזור לאחור לאחר המחיקה.</a:t>
          </a:r>
        </a:p>
        <a:p>
          <a:pPr algn="r" rtl="1">
            <a:defRPr sz="1000"/>
          </a:pPr>
          <a:endParaRPr lang="he-IL" sz="1100" b="0" i="0" strike="noStrike" baseline="0">
            <a:solidFill>
              <a:srgbClr val="000000"/>
            </a:solidFill>
            <a:latin typeface="Calibri"/>
          </a:endParaRPr>
        </a:p>
        <a:p>
          <a:pPr algn="r" rtl="1">
            <a:defRPr sz="1000"/>
          </a:pPr>
          <a:r>
            <a:rPr lang="he-IL" sz="1100" b="0" i="0" strike="noStrike" baseline="0">
              <a:solidFill>
                <a:srgbClr val="000000"/>
              </a:solidFill>
              <a:latin typeface="Calibri"/>
            </a:rPr>
            <a:t>הכפתור </a:t>
          </a:r>
          <a:r>
            <a:rPr lang="en-US" sz="1100" b="0" i="0" strike="noStrike" baseline="0">
              <a:solidFill>
                <a:srgbClr val="000000"/>
              </a:solidFill>
              <a:latin typeface="Calibri"/>
            </a:rPr>
            <a:t>SOLVE</a:t>
          </a:r>
          <a:r>
            <a:rPr lang="he-IL" sz="1100" b="0" i="0" strike="noStrike" baseline="0">
              <a:solidFill>
                <a:srgbClr val="000000"/>
              </a:solidFill>
              <a:latin typeface="Calibri"/>
            </a:rPr>
            <a:t> מפעיל את הסברוטינה - </a:t>
          </a:r>
          <a:r>
            <a:rPr lang="en-US" sz="1100" b="0" i="0" strike="noStrike" baseline="0">
              <a:solidFill>
                <a:srgbClr val="000000"/>
              </a:solidFill>
              <a:latin typeface="Calibri"/>
            </a:rPr>
            <a:t>solve</a:t>
          </a:r>
          <a:r>
            <a:rPr lang="he-IL" sz="1100" b="0" i="0" strike="noStrike" baseline="0">
              <a:solidFill>
                <a:srgbClr val="000000"/>
              </a:solidFill>
              <a:latin typeface="Calibri"/>
            </a:rPr>
            <a:t> אשר עליכם לערוך ב </a:t>
          </a:r>
          <a:r>
            <a:rPr lang="en-US" sz="1100" b="0" i="0" strike="noStrike" baseline="0">
              <a:solidFill>
                <a:srgbClr val="000000"/>
              </a:solidFill>
              <a:latin typeface="Calibri"/>
            </a:rPr>
            <a:t>VB</a:t>
          </a:r>
          <a:r>
            <a:rPr lang="he-IL" sz="1100" b="0" i="0" strike="noStrike" baseline="0">
              <a:solidFill>
                <a:srgbClr val="000000"/>
              </a:solidFill>
              <a:latin typeface="Calibri"/>
            </a:rPr>
            <a:t>. </a:t>
          </a:r>
        </a:p>
        <a:p>
          <a:pPr algn="r" rtl="1">
            <a:defRPr sz="1000"/>
          </a:pPr>
          <a:endParaRPr lang="he-IL" sz="1100" b="0" i="0" strike="noStrike">
            <a:solidFill>
              <a:srgbClr val="000000"/>
            </a:solidFill>
            <a:latin typeface="Calibri"/>
          </a:endParaRPr>
        </a:p>
      </xdr:txBody>
    </xdr:sp>
    <xdr:clientData/>
  </xdr:twoCellAnchor>
  <xdr:oneCellAnchor>
    <xdr:from>
      <xdr:col>10</xdr:col>
      <xdr:colOff>157493</xdr:colOff>
      <xdr:row>3</xdr:row>
      <xdr:rowOff>137547</xdr:rowOff>
    </xdr:from>
    <xdr:ext cx="3102460" cy="1013100"/>
    <xdr:sp macro="" textlink="">
      <xdr:nvSpPr>
        <xdr:cNvPr id="5" name="מלבן 7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5769306" y="720953"/>
          <a:ext cx="3102460" cy="101310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44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  <a:reflection blurRad="6350" stA="55000" endA="300" endPos="45500" dir="5400000" sy="-100000" algn="bl" rotWithShape="0"/>
              </a:effectLst>
            </a:rPr>
            <a:t>Input</a:t>
          </a:r>
          <a:endParaRPr lang="he-IL" sz="44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  <a:reflection blurRad="6350" stA="55000" endA="300" endPos="45500" dir="5400000" sy="-100000" algn="bl" rotWithShape="0"/>
            </a:effectLst>
          </a:endParaRPr>
        </a:p>
      </xdr:txBody>
    </xdr:sp>
    <xdr:clientData/>
  </xdr:oneCellAnchor>
  <xdr:twoCellAnchor>
    <xdr:from>
      <xdr:col>21</xdr:col>
      <xdr:colOff>143026</xdr:colOff>
      <xdr:row>8</xdr:row>
      <xdr:rowOff>155461</xdr:rowOff>
    </xdr:from>
    <xdr:to>
      <xdr:col>27</xdr:col>
      <xdr:colOff>236235</xdr:colOff>
      <xdr:row>15</xdr:row>
      <xdr:rowOff>18256</xdr:rowOff>
    </xdr:to>
    <xdr:sp macro="[0]!solve" textlink="">
      <xdr:nvSpPr>
        <xdr:cNvPr id="6" name="חץ ימינה 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0457807" y="1671524"/>
          <a:ext cx="1521959" cy="1216138"/>
        </a:xfrm>
        <a:prstGeom prst="rightArrow">
          <a:avLst/>
        </a:prstGeom>
        <a:solidFill>
          <a:schemeClr val="accent2">
            <a:lumMod val="75000"/>
          </a:schemeClr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algn="ctr"/>
          <a:r>
            <a:rPr lang="en-US" sz="3200">
              <a:cs typeface="+mn-cs"/>
            </a:rPr>
            <a:t>Solve</a:t>
          </a:r>
          <a:endParaRPr lang="he-IL" sz="3200">
            <a:cs typeface="+mn-cs"/>
          </a:endParaRPr>
        </a:p>
      </xdr:txBody>
    </xdr:sp>
    <xdr:clientData/>
  </xdr:twoCellAnchor>
  <xdr:twoCellAnchor>
    <xdr:from>
      <xdr:col>15</xdr:col>
      <xdr:colOff>567105</xdr:colOff>
      <xdr:row>10</xdr:row>
      <xdr:rowOff>3736</xdr:rowOff>
    </xdr:from>
    <xdr:to>
      <xdr:col>19</xdr:col>
      <xdr:colOff>79479</xdr:colOff>
      <xdr:row>14</xdr:row>
      <xdr:rowOff>9034</xdr:rowOff>
    </xdr:to>
    <xdr:sp macro="[0]!clearAll" textlink="">
      <xdr:nvSpPr>
        <xdr:cNvPr id="7" name="מלבן מעוגל 5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8052168" y="1904767"/>
          <a:ext cx="1865842" cy="775236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/>
          <a:r>
            <a:rPr lang="en-US" sz="2800"/>
            <a:t>Clear All</a:t>
          </a:r>
          <a:endParaRPr lang="he-IL" sz="28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87086</xdr:colOff>
      <xdr:row>37</xdr:row>
      <xdr:rowOff>172811</xdr:rowOff>
    </xdr:from>
    <xdr:to>
      <xdr:col>13</xdr:col>
      <xdr:colOff>278947</xdr:colOff>
      <xdr:row>46</xdr:row>
      <xdr:rowOff>130628</xdr:rowOff>
    </xdr:to>
    <xdr:sp macro="" textlink="">
      <xdr:nvSpPr>
        <xdr:cNvPr id="473117" name="TextBox 2">
          <a:extLst>
            <a:ext uri="{FF2B5EF4-FFF2-40B4-BE49-F238E27FC236}">
              <a16:creationId xmlns:a16="http://schemas.microsoft.com/office/drawing/2014/main" id="{00000000-0008-0000-0100-00001D380700}"/>
            </a:ext>
          </a:extLst>
        </xdr:cNvPr>
        <xdr:cNvSpPr txBox="1">
          <a:spLocks noChangeArrowheads="1"/>
        </xdr:cNvSpPr>
      </xdr:nvSpPr>
      <xdr:spPr bwMode="auto">
        <a:xfrm>
          <a:off x="1393372" y="6911068"/>
          <a:ext cx="7191375" cy="1797503"/>
        </a:xfrm>
        <a:prstGeom prst="rect">
          <a:avLst/>
        </a:prstGeom>
        <a:solidFill>
          <a:srgbClr val="FFFF00"/>
        </a:solidFill>
        <a:ln w="9525">
          <a:solidFill>
            <a:srgbClr val="BCBCBC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r" rtl="1">
            <a:defRPr sz="1000"/>
          </a:pPr>
          <a:r>
            <a:rPr lang="he-IL" sz="1100" b="0" i="0" strike="noStrike">
              <a:solidFill>
                <a:srgbClr val="000000"/>
              </a:solidFill>
              <a:latin typeface="Calibri"/>
            </a:rPr>
            <a:t>זהו עמוד הסיכום (הפלט):</a:t>
          </a:r>
        </a:p>
        <a:p>
          <a:pPr algn="r" rtl="1">
            <a:defRPr sz="1000"/>
          </a:pPr>
          <a:r>
            <a:rPr lang="he-IL" sz="1100" b="0" i="0" strike="noStrike">
              <a:solidFill>
                <a:srgbClr val="000000"/>
              </a:solidFill>
              <a:latin typeface="Calibri"/>
            </a:rPr>
            <a:t>אין לשנות את עמוד זה מלבד הזנת נתונים בכל התאים המכילים </a:t>
          </a:r>
          <a:r>
            <a:rPr lang="en-US" sz="1100" b="0" i="0" strike="noStrike">
              <a:solidFill>
                <a:srgbClr val="000000"/>
              </a:solidFill>
              <a:latin typeface="Calibri"/>
            </a:rPr>
            <a:t>X</a:t>
          </a:r>
          <a:r>
            <a:rPr lang="he-IL" sz="1100" b="0" i="0" strike="noStrike" baseline="0">
              <a:solidFill>
                <a:srgbClr val="000000"/>
              </a:solidFill>
              <a:latin typeface="Calibri"/>
            </a:rPr>
            <a:t> , </a:t>
          </a:r>
          <a:r>
            <a:rPr lang="he-IL" sz="1100" b="0" i="0" strike="noStrike">
              <a:solidFill>
                <a:srgbClr val="000000"/>
              </a:solidFill>
              <a:latin typeface="Calibri"/>
            </a:rPr>
            <a:t>במידה</a:t>
          </a:r>
          <a:r>
            <a:rPr lang="he-IL" sz="1100" b="0" i="0" strike="noStrike" baseline="0">
              <a:solidFill>
                <a:srgbClr val="000000"/>
              </a:solidFill>
              <a:latin typeface="Calibri"/>
            </a:rPr>
            <a:t> ואין נתונים יש להשאיר את התא ריק (למחוק את ה-</a:t>
          </a:r>
          <a:r>
            <a:rPr lang="en-US" sz="1100" b="0" i="0" strike="noStrike" baseline="0">
              <a:solidFill>
                <a:srgbClr val="000000"/>
              </a:solidFill>
              <a:latin typeface="Calibri"/>
            </a:rPr>
            <a:t>X</a:t>
          </a:r>
          <a:r>
            <a:rPr lang="he-IL" sz="1100" b="0" i="0" strike="noStrike" baseline="0">
              <a:solidFill>
                <a:srgbClr val="000000"/>
              </a:solidFill>
              <a:latin typeface="Calibri"/>
            </a:rPr>
            <a:t>).</a:t>
          </a:r>
        </a:p>
        <a:p>
          <a:pPr algn="r" rtl="1">
            <a:defRPr sz="1000"/>
          </a:pPr>
          <a:endParaRPr lang="he-IL" sz="1100" b="0" i="0" strike="noStrike" baseline="0">
            <a:solidFill>
              <a:srgbClr val="000000"/>
            </a:solidFill>
            <a:latin typeface="Calibri"/>
          </a:endParaRPr>
        </a:p>
        <a:p>
          <a:pPr algn="r" rtl="1">
            <a:defRPr sz="1000"/>
          </a:pPr>
          <a:r>
            <a:rPr lang="he-IL" sz="1100" b="0" i="0" strike="noStrike">
              <a:solidFill>
                <a:srgbClr val="000000"/>
              </a:solidFill>
              <a:latin typeface="Calibri"/>
            </a:rPr>
            <a:t>בטבלת הרכש/הרכבה יש להציב את תוכנית ההזמנות</a:t>
          </a:r>
          <a:r>
            <a:rPr lang="en-US" sz="1100" b="0" i="0" strike="noStrike">
              <a:solidFill>
                <a:srgbClr val="000000"/>
              </a:solidFill>
              <a:latin typeface="Calibri"/>
            </a:rPr>
            <a:t>/</a:t>
          </a:r>
          <a:r>
            <a:rPr lang="he-IL" sz="1100" b="0" i="0" strike="noStrike">
              <a:solidFill>
                <a:srgbClr val="000000"/>
              </a:solidFill>
              <a:latin typeface="Calibri"/>
            </a:rPr>
            <a:t>עריכות עבור</a:t>
          </a:r>
          <a:r>
            <a:rPr lang="he-IL" sz="1100" b="0" i="0" strike="noStrike" baseline="0">
              <a:solidFill>
                <a:srgbClr val="000000"/>
              </a:solidFill>
              <a:latin typeface="Calibri"/>
            </a:rPr>
            <a:t> כל פריט.</a:t>
          </a:r>
        </a:p>
        <a:p>
          <a:pPr algn="r" rtl="1">
            <a:defRPr sz="1000"/>
          </a:pPr>
          <a:endParaRPr lang="he-IL" sz="1100" b="0" i="0" strike="noStrike" baseline="0">
            <a:solidFill>
              <a:srgbClr val="000000"/>
            </a:solidFill>
            <a:latin typeface="Calibri"/>
          </a:endParaRPr>
        </a:p>
        <a:p>
          <a:pPr algn="r" rtl="1">
            <a:defRPr sz="1000"/>
          </a:pPr>
          <a:r>
            <a:rPr lang="he-IL" sz="1100" b="0" i="0" strike="noStrike" baseline="0">
              <a:solidFill>
                <a:srgbClr val="000000"/>
              </a:solidFill>
              <a:latin typeface="Calibri"/>
            </a:rPr>
            <a:t>בטבלת המלאי יש לחשב כמויות מלאי בכל תקופה עבור כל פריט - יש לצבוע תאים בהם יש "מלאי שלילי" (חוסר).</a:t>
          </a:r>
          <a:endParaRPr lang="en-US" sz="1100" b="0" i="0" strike="noStrike">
            <a:solidFill>
              <a:srgbClr val="000000"/>
            </a:solidFill>
            <a:latin typeface="Calibri"/>
          </a:endParaRPr>
        </a:p>
        <a:p>
          <a:pPr algn="r" rtl="1">
            <a:defRPr sz="1000"/>
          </a:pPr>
          <a:endParaRPr lang="he-IL" sz="1100" b="0" i="0" strike="noStrike">
            <a:solidFill>
              <a:srgbClr val="000000"/>
            </a:solidFill>
            <a:latin typeface="Calibri"/>
          </a:endParaRPr>
        </a:p>
        <a:p>
          <a:pPr algn="r" rtl="1">
            <a:defRPr sz="1000"/>
          </a:pPr>
          <a:r>
            <a:rPr lang="he-IL" sz="1100" b="0" i="0" strike="noStrike">
              <a:solidFill>
                <a:srgbClr val="000000"/>
              </a:solidFill>
              <a:latin typeface="Calibri"/>
            </a:rPr>
            <a:t>בעמודה</a:t>
          </a:r>
          <a:r>
            <a:rPr lang="he-IL" sz="1100" b="0" i="0" strike="noStrike" baseline="0">
              <a:solidFill>
                <a:srgbClr val="000000"/>
              </a:solidFill>
              <a:latin typeface="Calibri"/>
            </a:rPr>
            <a:t> </a:t>
          </a:r>
          <a:r>
            <a:rPr lang="en-US" sz="1100" b="0" i="0" strike="noStrike">
              <a:solidFill>
                <a:srgbClr val="000000"/>
              </a:solidFill>
              <a:latin typeface="+mn-lt"/>
            </a:rPr>
            <a:t>Preperations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 </a:t>
          </a:r>
          <a:r>
            <a:rPr lang="he-IL" sz="1100" b="0" i="0" strike="noStrike">
              <a:solidFill>
                <a:srgbClr val="000000"/>
              </a:solidFill>
              <a:latin typeface="Calibri"/>
            </a:rPr>
            <a:t>יש להזין את מספר העריכות (מספר</a:t>
          </a:r>
          <a:r>
            <a:rPr lang="he-IL" sz="1100" b="0" i="0" strike="noStrike" baseline="0">
              <a:solidFill>
                <a:srgbClr val="000000"/>
              </a:solidFill>
              <a:latin typeface="Calibri"/>
            </a:rPr>
            <a:t> </a:t>
          </a:r>
          <a:r>
            <a:rPr lang="he-IL" sz="1100" b="0" i="0" strike="noStrike">
              <a:solidFill>
                <a:srgbClr val="000000"/>
              </a:solidFill>
              <a:latin typeface="Calibri"/>
            </a:rPr>
            <a:t>תקופות הייצור)</a:t>
          </a:r>
          <a:r>
            <a:rPr lang="en-US" sz="1100" b="0" i="0" strike="noStrike" baseline="0">
              <a:solidFill>
                <a:srgbClr val="000000"/>
              </a:solidFill>
              <a:latin typeface="Calibri"/>
            </a:rPr>
            <a:t> </a:t>
          </a:r>
          <a:r>
            <a:rPr lang="he-IL" sz="1100" b="0" i="0" strike="noStrike">
              <a:solidFill>
                <a:srgbClr val="000000"/>
              </a:solidFill>
              <a:latin typeface="Calibri"/>
            </a:rPr>
            <a:t>שנעשו לכל מוצר הרכבה.</a:t>
          </a:r>
        </a:p>
        <a:p>
          <a:pPr algn="r" rtl="1">
            <a:defRPr sz="1000"/>
          </a:pPr>
          <a:endParaRPr lang="he-IL" sz="1100" b="0" i="0" strike="noStrike">
            <a:solidFill>
              <a:srgbClr val="000000"/>
            </a:solidFill>
            <a:latin typeface="Calibri"/>
          </a:endParaRPr>
        </a:p>
        <a:p>
          <a:pPr algn="r" rtl="1">
            <a:defRPr sz="1000"/>
          </a:pPr>
          <a:r>
            <a:rPr lang="he-IL" sz="1100" b="0" i="0" strike="noStrike">
              <a:solidFill>
                <a:srgbClr val="000000"/>
              </a:solidFill>
              <a:latin typeface="Calibri"/>
            </a:rPr>
            <a:t>בעמודה </a:t>
          </a:r>
          <a:r>
            <a:rPr lang="en-US" sz="1100" b="0" i="0" strike="noStrike">
              <a:solidFill>
                <a:srgbClr val="000000"/>
              </a:solidFill>
              <a:latin typeface="Calibri"/>
            </a:rPr>
            <a:t>Holdings </a:t>
          </a:r>
          <a:r>
            <a:rPr lang="he-IL" sz="1100" b="0" i="0" strike="noStrike">
              <a:solidFill>
                <a:srgbClr val="000000"/>
              </a:solidFill>
              <a:latin typeface="Calibri"/>
            </a:rPr>
            <a:t> יש לסכום את כמות היחידות שישבו במלאי במשך כל התקופות.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1</xdr:rowOff>
    </xdr:from>
    <xdr:to>
      <xdr:col>9</xdr:col>
      <xdr:colOff>74507</xdr:colOff>
      <xdr:row>19</xdr:row>
      <xdr:rowOff>65315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>
          <a:spLocks noChangeArrowheads="1"/>
        </xdr:cNvSpPr>
      </xdr:nvSpPr>
      <xdr:spPr bwMode="auto">
        <a:xfrm>
          <a:off x="772886" y="3222172"/>
          <a:ext cx="5473821" cy="762000"/>
        </a:xfrm>
        <a:prstGeom prst="rect">
          <a:avLst/>
        </a:prstGeom>
        <a:solidFill>
          <a:srgbClr val="FFFF00"/>
        </a:solidFill>
        <a:ln w="9525">
          <a:solidFill>
            <a:srgbClr val="BCBCBC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r" rtl="1">
            <a:defRPr sz="1000"/>
          </a:pPr>
          <a:r>
            <a:rPr lang="he-IL" sz="1100" b="0" i="0" strike="noStrike">
              <a:solidFill>
                <a:srgbClr val="000000"/>
              </a:solidFill>
              <a:latin typeface="+mn-lt"/>
            </a:rPr>
            <a:t>זו טבלת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 חישוב עבור פריט הרכבה - </a:t>
          </a:r>
          <a:r>
            <a:rPr lang="en-US" sz="1100" b="0" i="0" strike="noStrike" baseline="0">
              <a:solidFill>
                <a:srgbClr val="000000"/>
              </a:solidFill>
              <a:latin typeface="+mn-lt"/>
            </a:rPr>
            <a:t>A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.</a:t>
          </a:r>
        </a:p>
        <a:p>
          <a:pPr algn="r" rtl="1">
            <a:defRPr sz="1000"/>
          </a:pPr>
          <a:endParaRPr lang="he-IL" sz="1100" b="0" i="0" strike="noStrike" baseline="0">
            <a:solidFill>
              <a:srgbClr val="000000"/>
            </a:solidFill>
            <a:latin typeface="+mn-lt"/>
          </a:endParaRPr>
        </a:p>
        <a:p>
          <a:pPr algn="r" rtl="1">
            <a:defRPr sz="1000"/>
          </a:pP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יש להעתיק את נתוני הפריט מגיליון ה- </a:t>
          </a:r>
          <a:r>
            <a:rPr lang="en-US" sz="1100" b="0" i="0" strike="noStrike" baseline="0">
              <a:solidFill>
                <a:srgbClr val="000000"/>
              </a:solidFill>
              <a:latin typeface="+mn-lt"/>
            </a:rPr>
            <a:t>input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 אל התאים הצבועים בתכלת</a:t>
          </a:r>
          <a:endParaRPr lang="he-IL" sz="1100" b="0" i="0" strike="noStrike">
            <a:solidFill>
              <a:srgbClr val="000000"/>
            </a:solidFill>
            <a:latin typeface="Calibri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1</xdr:rowOff>
    </xdr:from>
    <xdr:to>
      <xdr:col>9</xdr:col>
      <xdr:colOff>74507</xdr:colOff>
      <xdr:row>19</xdr:row>
      <xdr:rowOff>65315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>
          <a:spLocks noChangeArrowheads="1"/>
        </xdr:cNvSpPr>
      </xdr:nvSpPr>
      <xdr:spPr bwMode="auto">
        <a:xfrm>
          <a:off x="777240" y="3208021"/>
          <a:ext cx="5438987" cy="766354"/>
        </a:xfrm>
        <a:prstGeom prst="rect">
          <a:avLst/>
        </a:prstGeom>
        <a:solidFill>
          <a:srgbClr val="FFFF00"/>
        </a:solidFill>
        <a:ln w="9525">
          <a:solidFill>
            <a:srgbClr val="BCBCBC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r" rtl="1">
            <a:defRPr sz="1000"/>
          </a:pPr>
          <a:r>
            <a:rPr lang="he-IL" sz="1100" b="0" i="0" strike="noStrike">
              <a:solidFill>
                <a:srgbClr val="000000"/>
              </a:solidFill>
              <a:latin typeface="+mn-lt"/>
            </a:rPr>
            <a:t>זו טבלת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 חישוב עבור פריט הרכבה - </a:t>
          </a:r>
          <a:r>
            <a:rPr lang="en-US" sz="1100" b="0" i="0" strike="noStrike" baseline="0">
              <a:solidFill>
                <a:srgbClr val="000000"/>
              </a:solidFill>
              <a:latin typeface="+mn-lt"/>
            </a:rPr>
            <a:t>B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.</a:t>
          </a:r>
        </a:p>
        <a:p>
          <a:pPr algn="r" rtl="1">
            <a:defRPr sz="1000"/>
          </a:pPr>
          <a:endParaRPr lang="he-IL" sz="1100" b="0" i="0" strike="noStrike" baseline="0">
            <a:solidFill>
              <a:srgbClr val="000000"/>
            </a:solidFill>
            <a:latin typeface="+mn-lt"/>
          </a:endParaRPr>
        </a:p>
        <a:p>
          <a:pPr algn="r" rtl="1">
            <a:defRPr sz="1000"/>
          </a:pP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יש להעתיק את נתוני הפריט מגיליון ה- </a:t>
          </a:r>
          <a:r>
            <a:rPr lang="en-US" sz="1100" b="0" i="0" strike="noStrike" baseline="0">
              <a:solidFill>
                <a:srgbClr val="000000"/>
              </a:solidFill>
              <a:latin typeface="+mn-lt"/>
            </a:rPr>
            <a:t>input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 אל התאים הצבועים בתכלת</a:t>
          </a:r>
          <a:endParaRPr lang="he-IL" sz="1100" b="0" i="0" strike="noStrike">
            <a:solidFill>
              <a:srgbClr val="000000"/>
            </a:solidFill>
            <a:latin typeface="Calibri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1</xdr:rowOff>
    </xdr:from>
    <xdr:to>
      <xdr:col>9</xdr:col>
      <xdr:colOff>74507</xdr:colOff>
      <xdr:row>19</xdr:row>
      <xdr:rowOff>65315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>
          <a:spLocks noChangeArrowheads="1"/>
        </xdr:cNvSpPr>
      </xdr:nvSpPr>
      <xdr:spPr bwMode="auto">
        <a:xfrm>
          <a:off x="777240" y="3208021"/>
          <a:ext cx="5438987" cy="766354"/>
        </a:xfrm>
        <a:prstGeom prst="rect">
          <a:avLst/>
        </a:prstGeom>
        <a:solidFill>
          <a:srgbClr val="FFFF00"/>
        </a:solidFill>
        <a:ln w="9525">
          <a:solidFill>
            <a:srgbClr val="BCBCBC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r" rtl="1">
            <a:defRPr sz="1000"/>
          </a:pPr>
          <a:r>
            <a:rPr lang="he-IL" sz="1100" b="0" i="0" strike="noStrike">
              <a:solidFill>
                <a:srgbClr val="000000"/>
              </a:solidFill>
              <a:latin typeface="+mn-lt"/>
            </a:rPr>
            <a:t>זו טבלת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 חישוב עבור פריט הרכבה - </a:t>
          </a:r>
          <a:r>
            <a:rPr lang="en-US" sz="1100" b="0" i="0" strike="noStrike" baseline="0">
              <a:solidFill>
                <a:srgbClr val="000000"/>
              </a:solidFill>
              <a:latin typeface="+mn-lt"/>
            </a:rPr>
            <a:t>C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.</a:t>
          </a:r>
        </a:p>
        <a:p>
          <a:pPr algn="r" rtl="1">
            <a:defRPr sz="1000"/>
          </a:pPr>
          <a:endParaRPr lang="he-IL" sz="1100" b="0" i="0" strike="noStrike" baseline="0">
            <a:solidFill>
              <a:srgbClr val="000000"/>
            </a:solidFill>
            <a:latin typeface="+mn-lt"/>
          </a:endParaRPr>
        </a:p>
        <a:p>
          <a:pPr algn="r" rtl="1">
            <a:defRPr sz="1000"/>
          </a:pP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יש להעתיק את נתוני הפריט מגיליון ה- </a:t>
          </a:r>
          <a:r>
            <a:rPr lang="en-US" sz="1100" b="0" i="0" strike="noStrike" baseline="0">
              <a:solidFill>
                <a:srgbClr val="000000"/>
              </a:solidFill>
              <a:latin typeface="+mn-lt"/>
            </a:rPr>
            <a:t>input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 אל התאים הצבועים בתכלת</a:t>
          </a:r>
          <a:endParaRPr lang="he-IL" sz="1100" b="0" i="0" strike="noStrike">
            <a:solidFill>
              <a:srgbClr val="000000"/>
            </a:solidFill>
            <a:latin typeface="Calibri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1</xdr:rowOff>
    </xdr:from>
    <xdr:to>
      <xdr:col>9</xdr:col>
      <xdr:colOff>74507</xdr:colOff>
      <xdr:row>19</xdr:row>
      <xdr:rowOff>65315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>
          <a:spLocks noChangeArrowheads="1"/>
        </xdr:cNvSpPr>
      </xdr:nvSpPr>
      <xdr:spPr bwMode="auto">
        <a:xfrm>
          <a:off x="777240" y="3208021"/>
          <a:ext cx="5438987" cy="766354"/>
        </a:xfrm>
        <a:prstGeom prst="rect">
          <a:avLst/>
        </a:prstGeom>
        <a:solidFill>
          <a:srgbClr val="FFFF00"/>
        </a:solidFill>
        <a:ln w="9525">
          <a:solidFill>
            <a:srgbClr val="BCBCBC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r" rtl="1">
            <a:defRPr sz="1000"/>
          </a:pPr>
          <a:r>
            <a:rPr lang="he-IL" sz="1100" b="0" i="0" strike="noStrike">
              <a:solidFill>
                <a:srgbClr val="000000"/>
              </a:solidFill>
              <a:latin typeface="+mn-lt"/>
            </a:rPr>
            <a:t>זו טבלת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 חישוב עבור פריט הרכבה - </a:t>
          </a:r>
          <a:r>
            <a:rPr lang="en-US" sz="1100" b="0" i="0" strike="noStrike" baseline="0">
              <a:solidFill>
                <a:srgbClr val="000000"/>
              </a:solidFill>
              <a:latin typeface="+mn-lt"/>
            </a:rPr>
            <a:t>D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.</a:t>
          </a:r>
        </a:p>
        <a:p>
          <a:pPr algn="r" rtl="1">
            <a:defRPr sz="1000"/>
          </a:pPr>
          <a:endParaRPr lang="he-IL" sz="1100" b="0" i="0" strike="noStrike" baseline="0">
            <a:solidFill>
              <a:srgbClr val="000000"/>
            </a:solidFill>
            <a:latin typeface="+mn-lt"/>
          </a:endParaRPr>
        </a:p>
        <a:p>
          <a:pPr algn="r" rtl="1">
            <a:defRPr sz="1000"/>
          </a:pP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יש להעתיק את נתוני הפריט מגיליון ה- </a:t>
          </a:r>
          <a:r>
            <a:rPr lang="en-US" sz="1100" b="0" i="0" strike="noStrike" baseline="0">
              <a:solidFill>
                <a:srgbClr val="000000"/>
              </a:solidFill>
              <a:latin typeface="+mn-lt"/>
            </a:rPr>
            <a:t>input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 אל התאים הצבועים בתכלת</a:t>
          </a:r>
          <a:endParaRPr lang="he-IL" sz="1100" b="0" i="0" strike="noStrike">
            <a:solidFill>
              <a:srgbClr val="000000"/>
            </a:solidFill>
            <a:latin typeface="Calibri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1</xdr:rowOff>
    </xdr:from>
    <xdr:to>
      <xdr:col>9</xdr:col>
      <xdr:colOff>74507</xdr:colOff>
      <xdr:row>19</xdr:row>
      <xdr:rowOff>65315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>
          <a:spLocks noChangeArrowheads="1"/>
        </xdr:cNvSpPr>
      </xdr:nvSpPr>
      <xdr:spPr bwMode="auto">
        <a:xfrm>
          <a:off x="777240" y="3208021"/>
          <a:ext cx="5438987" cy="766354"/>
        </a:xfrm>
        <a:prstGeom prst="rect">
          <a:avLst/>
        </a:prstGeom>
        <a:solidFill>
          <a:srgbClr val="FFFF00"/>
        </a:solidFill>
        <a:ln w="9525">
          <a:solidFill>
            <a:srgbClr val="BCBCBC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r" rtl="1">
            <a:defRPr sz="1000"/>
          </a:pPr>
          <a:r>
            <a:rPr lang="he-IL" sz="1100" b="0" i="0" strike="noStrike">
              <a:solidFill>
                <a:srgbClr val="000000"/>
              </a:solidFill>
              <a:latin typeface="+mn-lt"/>
            </a:rPr>
            <a:t>זו טבלת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 חישוב עבור פריט הרכבה - </a:t>
          </a:r>
          <a:r>
            <a:rPr lang="en-US" sz="1100" b="0" i="0" strike="noStrike" baseline="0">
              <a:solidFill>
                <a:srgbClr val="000000"/>
              </a:solidFill>
              <a:latin typeface="+mn-lt"/>
            </a:rPr>
            <a:t>E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.</a:t>
          </a:r>
        </a:p>
        <a:p>
          <a:pPr algn="r" rtl="1">
            <a:defRPr sz="1000"/>
          </a:pPr>
          <a:endParaRPr lang="he-IL" sz="1100" b="0" i="0" strike="noStrike" baseline="0">
            <a:solidFill>
              <a:srgbClr val="000000"/>
            </a:solidFill>
            <a:latin typeface="+mn-lt"/>
          </a:endParaRPr>
        </a:p>
        <a:p>
          <a:pPr algn="r" rtl="1">
            <a:defRPr sz="1000"/>
          </a:pP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יש להעתיק את נתוני הפריט מגיליון ה- </a:t>
          </a:r>
          <a:r>
            <a:rPr lang="en-US" sz="1100" b="0" i="0" strike="noStrike" baseline="0">
              <a:solidFill>
                <a:srgbClr val="000000"/>
              </a:solidFill>
              <a:latin typeface="+mn-lt"/>
            </a:rPr>
            <a:t>input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 אל התאים הצבועים בתכלת</a:t>
          </a:r>
          <a:endParaRPr lang="he-IL" sz="1100" b="0" i="0" strike="noStrike">
            <a:solidFill>
              <a:srgbClr val="000000"/>
            </a:solidFill>
            <a:latin typeface="Calibri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1</xdr:rowOff>
    </xdr:from>
    <xdr:to>
      <xdr:col>9</xdr:col>
      <xdr:colOff>74507</xdr:colOff>
      <xdr:row>19</xdr:row>
      <xdr:rowOff>65315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>
          <a:spLocks noChangeArrowheads="1"/>
        </xdr:cNvSpPr>
      </xdr:nvSpPr>
      <xdr:spPr bwMode="auto">
        <a:xfrm>
          <a:off x="777240" y="3208021"/>
          <a:ext cx="5438987" cy="766354"/>
        </a:xfrm>
        <a:prstGeom prst="rect">
          <a:avLst/>
        </a:prstGeom>
        <a:solidFill>
          <a:srgbClr val="FFFF00"/>
        </a:solidFill>
        <a:ln w="9525">
          <a:solidFill>
            <a:srgbClr val="BCBCBC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r" rtl="1">
            <a:defRPr sz="1000"/>
          </a:pPr>
          <a:r>
            <a:rPr lang="he-IL" sz="1100" b="0" i="0" strike="noStrike">
              <a:solidFill>
                <a:srgbClr val="000000"/>
              </a:solidFill>
              <a:latin typeface="+mn-lt"/>
            </a:rPr>
            <a:t>זו טבלת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 חישוב עבור פריט הרכבה - </a:t>
          </a:r>
          <a:r>
            <a:rPr lang="en-US" sz="1100" b="0" i="0" strike="noStrike" baseline="0">
              <a:solidFill>
                <a:srgbClr val="000000"/>
              </a:solidFill>
              <a:latin typeface="+mn-lt"/>
            </a:rPr>
            <a:t>F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.</a:t>
          </a:r>
        </a:p>
        <a:p>
          <a:pPr algn="r" rtl="1">
            <a:defRPr sz="1000"/>
          </a:pPr>
          <a:endParaRPr lang="he-IL" sz="1100" b="0" i="0" strike="noStrike" baseline="0">
            <a:solidFill>
              <a:srgbClr val="000000"/>
            </a:solidFill>
            <a:latin typeface="+mn-lt"/>
          </a:endParaRPr>
        </a:p>
        <a:p>
          <a:pPr algn="r" rtl="1">
            <a:defRPr sz="1000"/>
          </a:pP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יש להעתיק את נתוני הפריט מגיליון ה- </a:t>
          </a:r>
          <a:r>
            <a:rPr lang="en-US" sz="1100" b="0" i="0" strike="noStrike" baseline="0">
              <a:solidFill>
                <a:srgbClr val="000000"/>
              </a:solidFill>
              <a:latin typeface="+mn-lt"/>
            </a:rPr>
            <a:t>input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 אל התאים הצבועים בתכלת</a:t>
          </a:r>
          <a:endParaRPr lang="he-IL" sz="1100" b="0" i="0" strike="noStrike">
            <a:solidFill>
              <a:srgbClr val="000000"/>
            </a:solidFill>
            <a:latin typeface="Calibri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1</xdr:rowOff>
    </xdr:from>
    <xdr:to>
      <xdr:col>9</xdr:col>
      <xdr:colOff>74507</xdr:colOff>
      <xdr:row>19</xdr:row>
      <xdr:rowOff>65315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>
          <a:spLocks noChangeArrowheads="1"/>
        </xdr:cNvSpPr>
      </xdr:nvSpPr>
      <xdr:spPr bwMode="auto">
        <a:xfrm>
          <a:off x="777240" y="3208021"/>
          <a:ext cx="5438987" cy="766354"/>
        </a:xfrm>
        <a:prstGeom prst="rect">
          <a:avLst/>
        </a:prstGeom>
        <a:solidFill>
          <a:srgbClr val="FFFF00"/>
        </a:solidFill>
        <a:ln w="9525">
          <a:solidFill>
            <a:srgbClr val="BCBCBC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r" rtl="1">
            <a:defRPr sz="1000"/>
          </a:pPr>
          <a:r>
            <a:rPr lang="he-IL" sz="1100" b="0" i="0" strike="noStrike">
              <a:solidFill>
                <a:srgbClr val="000000"/>
              </a:solidFill>
              <a:latin typeface="+mn-lt"/>
            </a:rPr>
            <a:t>זו טבלת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 חישוב עבור פריט הרכבה - </a:t>
          </a:r>
          <a:r>
            <a:rPr lang="en-US" sz="1100" b="0" i="0" strike="noStrike" baseline="0">
              <a:solidFill>
                <a:srgbClr val="000000"/>
              </a:solidFill>
              <a:latin typeface="+mn-lt"/>
            </a:rPr>
            <a:t>G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.</a:t>
          </a:r>
        </a:p>
        <a:p>
          <a:pPr algn="r" rtl="1">
            <a:defRPr sz="1000"/>
          </a:pPr>
          <a:endParaRPr lang="he-IL" sz="1100" b="0" i="0" strike="noStrike" baseline="0">
            <a:solidFill>
              <a:srgbClr val="000000"/>
            </a:solidFill>
            <a:latin typeface="+mn-lt"/>
          </a:endParaRPr>
        </a:p>
        <a:p>
          <a:pPr algn="r" rtl="1">
            <a:defRPr sz="1000"/>
          </a:pP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יש להעתיק את נתוני הפריט מגיליון ה- </a:t>
          </a:r>
          <a:r>
            <a:rPr lang="en-US" sz="1100" b="0" i="0" strike="noStrike" baseline="0">
              <a:solidFill>
                <a:srgbClr val="000000"/>
              </a:solidFill>
              <a:latin typeface="+mn-lt"/>
            </a:rPr>
            <a:t>input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 אל התאים הצבועים בתכלת</a:t>
          </a:r>
          <a:endParaRPr lang="he-IL" sz="1100" b="0" i="0" strike="noStrike">
            <a:solidFill>
              <a:srgbClr val="000000"/>
            </a:solidFill>
            <a:latin typeface="Calibri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1</xdr:rowOff>
    </xdr:from>
    <xdr:to>
      <xdr:col>9</xdr:col>
      <xdr:colOff>74507</xdr:colOff>
      <xdr:row>19</xdr:row>
      <xdr:rowOff>65315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>
          <a:spLocks noChangeArrowheads="1"/>
        </xdr:cNvSpPr>
      </xdr:nvSpPr>
      <xdr:spPr bwMode="auto">
        <a:xfrm>
          <a:off x="777240" y="3208021"/>
          <a:ext cx="5438987" cy="766354"/>
        </a:xfrm>
        <a:prstGeom prst="rect">
          <a:avLst/>
        </a:prstGeom>
        <a:solidFill>
          <a:srgbClr val="FFFF00"/>
        </a:solidFill>
        <a:ln w="9525">
          <a:solidFill>
            <a:srgbClr val="BCBCBC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r" rtl="1">
            <a:defRPr sz="1000"/>
          </a:pPr>
          <a:r>
            <a:rPr lang="he-IL" sz="1100" b="0" i="0" strike="noStrike">
              <a:solidFill>
                <a:srgbClr val="000000"/>
              </a:solidFill>
              <a:latin typeface="+mn-lt"/>
            </a:rPr>
            <a:t>זו טבלת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 חישוב עבור חומר גלם - </a:t>
          </a:r>
          <a:r>
            <a:rPr lang="en-US" sz="1100" b="0" i="0" strike="noStrike" baseline="0">
              <a:solidFill>
                <a:srgbClr val="000000"/>
              </a:solidFill>
              <a:latin typeface="+mn-lt"/>
            </a:rPr>
            <a:t>H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.</a:t>
          </a:r>
        </a:p>
        <a:p>
          <a:pPr algn="r" rtl="1">
            <a:defRPr sz="1000"/>
          </a:pPr>
          <a:endParaRPr lang="he-IL" sz="1100" b="0" i="0" strike="noStrike" baseline="0">
            <a:solidFill>
              <a:srgbClr val="000000"/>
            </a:solidFill>
            <a:latin typeface="+mn-lt"/>
          </a:endParaRPr>
        </a:p>
        <a:p>
          <a:pPr algn="r" rtl="1">
            <a:defRPr sz="1000"/>
          </a:pP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יש להעתיק את נתוני הפריט מגיליון ה- </a:t>
          </a:r>
          <a:r>
            <a:rPr lang="en-US" sz="1100" b="0" i="0" strike="noStrike" baseline="0">
              <a:solidFill>
                <a:srgbClr val="000000"/>
              </a:solidFill>
              <a:latin typeface="+mn-lt"/>
            </a:rPr>
            <a:t>input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 אל התאים הצבועים בתכלת</a:t>
          </a:r>
          <a:endParaRPr lang="he-IL" sz="1100" b="0" i="0" strike="noStrike">
            <a:solidFill>
              <a:srgbClr val="000000"/>
            </a:solidFill>
            <a:latin typeface="Calibri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1</xdr:rowOff>
    </xdr:from>
    <xdr:to>
      <xdr:col>9</xdr:col>
      <xdr:colOff>74507</xdr:colOff>
      <xdr:row>19</xdr:row>
      <xdr:rowOff>65315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>
          <a:spLocks noChangeArrowheads="1"/>
        </xdr:cNvSpPr>
      </xdr:nvSpPr>
      <xdr:spPr bwMode="auto">
        <a:xfrm>
          <a:off x="777240" y="3208021"/>
          <a:ext cx="5438987" cy="766354"/>
        </a:xfrm>
        <a:prstGeom prst="rect">
          <a:avLst/>
        </a:prstGeom>
        <a:solidFill>
          <a:srgbClr val="FFFF00"/>
        </a:solidFill>
        <a:ln w="9525">
          <a:solidFill>
            <a:srgbClr val="BCBCBC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r" rtl="1">
            <a:defRPr sz="1000"/>
          </a:pPr>
          <a:r>
            <a:rPr lang="he-IL" sz="1100" b="0" i="0" strike="noStrike">
              <a:solidFill>
                <a:srgbClr val="000000"/>
              </a:solidFill>
              <a:latin typeface="+mn-lt"/>
            </a:rPr>
            <a:t>זו טבלת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 חישוב עבור חומר גלם - </a:t>
          </a:r>
          <a:r>
            <a:rPr lang="en-US" sz="1100" b="0" i="0" strike="noStrike" baseline="0">
              <a:solidFill>
                <a:srgbClr val="000000"/>
              </a:solidFill>
              <a:latin typeface="+mn-lt"/>
            </a:rPr>
            <a:t>I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.</a:t>
          </a:r>
        </a:p>
        <a:p>
          <a:pPr algn="r" rtl="1">
            <a:defRPr sz="1000"/>
          </a:pPr>
          <a:endParaRPr lang="he-IL" sz="1100" b="0" i="0" strike="noStrike" baseline="0">
            <a:solidFill>
              <a:srgbClr val="000000"/>
            </a:solidFill>
            <a:latin typeface="+mn-lt"/>
          </a:endParaRPr>
        </a:p>
        <a:p>
          <a:pPr algn="r" rtl="1">
            <a:defRPr sz="1000"/>
          </a:pP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יש להעתיק את נתוני הפריט מגיליון ה- </a:t>
          </a:r>
          <a:r>
            <a:rPr lang="en-US" sz="1100" b="0" i="0" strike="noStrike" baseline="0">
              <a:solidFill>
                <a:srgbClr val="000000"/>
              </a:solidFill>
              <a:latin typeface="+mn-lt"/>
            </a:rPr>
            <a:t>input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 אל התאים הצבועים בתכלת</a:t>
          </a:r>
          <a:endParaRPr lang="he-IL" sz="1100" b="0" i="0" strike="noStrike">
            <a:solidFill>
              <a:srgbClr val="000000"/>
            </a:solidFill>
            <a:latin typeface="Calibri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1</xdr:rowOff>
    </xdr:from>
    <xdr:to>
      <xdr:col>9</xdr:col>
      <xdr:colOff>74507</xdr:colOff>
      <xdr:row>19</xdr:row>
      <xdr:rowOff>65315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>
          <a:spLocks noChangeArrowheads="1"/>
        </xdr:cNvSpPr>
      </xdr:nvSpPr>
      <xdr:spPr bwMode="auto">
        <a:xfrm>
          <a:off x="777240" y="3208021"/>
          <a:ext cx="5438987" cy="766354"/>
        </a:xfrm>
        <a:prstGeom prst="rect">
          <a:avLst/>
        </a:prstGeom>
        <a:solidFill>
          <a:srgbClr val="FFFF00"/>
        </a:solidFill>
        <a:ln w="9525">
          <a:solidFill>
            <a:srgbClr val="BCBCBC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r" rtl="1">
            <a:defRPr sz="1000"/>
          </a:pPr>
          <a:r>
            <a:rPr lang="he-IL" sz="1100" b="0" i="0" strike="noStrike">
              <a:solidFill>
                <a:srgbClr val="000000"/>
              </a:solidFill>
              <a:latin typeface="+mn-lt"/>
            </a:rPr>
            <a:t>זו טבלת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 חישוב עבור חומר גלם - </a:t>
          </a:r>
          <a:r>
            <a:rPr lang="en-US" sz="1100" b="0" i="0" strike="noStrike" baseline="0">
              <a:solidFill>
                <a:srgbClr val="000000"/>
              </a:solidFill>
              <a:latin typeface="+mn-lt"/>
            </a:rPr>
            <a:t>J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.</a:t>
          </a:r>
        </a:p>
        <a:p>
          <a:pPr algn="r" rtl="1">
            <a:defRPr sz="1000"/>
          </a:pPr>
          <a:endParaRPr lang="he-IL" sz="1100" b="0" i="0" strike="noStrike" baseline="0">
            <a:solidFill>
              <a:srgbClr val="000000"/>
            </a:solidFill>
            <a:latin typeface="+mn-lt"/>
          </a:endParaRPr>
        </a:p>
        <a:p>
          <a:pPr algn="r" rtl="1">
            <a:defRPr sz="1000"/>
          </a:pP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יש להעתיק את נתוני הפריט מגיליון ה- </a:t>
          </a:r>
          <a:r>
            <a:rPr lang="en-US" sz="1100" b="0" i="0" strike="noStrike" baseline="0">
              <a:solidFill>
                <a:srgbClr val="000000"/>
              </a:solidFill>
              <a:latin typeface="+mn-lt"/>
            </a:rPr>
            <a:t>input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 אל התאים הצבועים בתכלת</a:t>
          </a:r>
          <a:endParaRPr lang="he-IL" sz="1100" b="0" i="0" strike="noStrike">
            <a:solidFill>
              <a:srgbClr val="000000"/>
            </a:solidFill>
            <a:latin typeface="Calibri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10</xdr:row>
      <xdr:rowOff>0</xdr:rowOff>
    </xdr:from>
    <xdr:to>
      <xdr:col>9</xdr:col>
      <xdr:colOff>579120</xdr:colOff>
      <xdr:row>13</xdr:row>
      <xdr:rowOff>127635</xdr:rowOff>
    </xdr:to>
    <xdr:sp macro="" textlink="">
      <xdr:nvSpPr>
        <xdr:cNvPr id="3" name="TextBox 1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 txBox="1">
          <a:spLocks noChangeArrowheads="1"/>
        </xdr:cNvSpPr>
      </xdr:nvSpPr>
      <xdr:spPr bwMode="auto">
        <a:xfrm>
          <a:off x="1386840" y="1790700"/>
          <a:ext cx="5433060" cy="653415"/>
        </a:xfrm>
        <a:prstGeom prst="rect">
          <a:avLst/>
        </a:prstGeom>
        <a:solidFill>
          <a:srgbClr val="FFFF00"/>
        </a:solidFill>
        <a:ln w="9525">
          <a:solidFill>
            <a:srgbClr val="BCBCBC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r" rtl="1">
            <a:defRPr sz="1000"/>
          </a:pPr>
          <a:r>
            <a:rPr lang="he-IL" sz="1100" b="0" i="0" strike="noStrike">
              <a:solidFill>
                <a:srgbClr val="000000"/>
              </a:solidFill>
              <a:latin typeface="Calibri"/>
            </a:rPr>
            <a:t>זהו </a:t>
          </a:r>
          <a:r>
            <a:rPr lang="he-IL" sz="1100" b="1" i="0" u="sng" strike="noStrike">
              <a:solidFill>
                <a:srgbClr val="000000"/>
              </a:solidFill>
              <a:latin typeface="Calibri"/>
            </a:rPr>
            <a:t>עמוד עזר (אין חובה</a:t>
          </a:r>
          <a:r>
            <a:rPr lang="he-IL" sz="1100" b="1" i="0" u="sng" strike="noStrike" baseline="0">
              <a:solidFill>
                <a:srgbClr val="000000"/>
              </a:solidFill>
              <a:latin typeface="Calibri"/>
            </a:rPr>
            <a:t> להשתמש בגיליון זה</a:t>
          </a:r>
          <a:r>
            <a:rPr lang="he-IL" sz="1100" b="1" i="0" u="sng" strike="noStrike">
              <a:solidFill>
                <a:srgbClr val="000000"/>
              </a:solidFill>
              <a:latin typeface="Calibri"/>
            </a:rPr>
            <a:t>)</a:t>
          </a:r>
          <a:r>
            <a:rPr lang="he-IL" sz="1100" b="0" i="0" strike="noStrike">
              <a:solidFill>
                <a:srgbClr val="000000"/>
              </a:solidFill>
              <a:latin typeface="Calibri"/>
            </a:rPr>
            <a:t> לקביעת גודל מנה לפי </a:t>
          </a:r>
          <a:r>
            <a:rPr lang="en-US" sz="1100" b="0" i="0" strike="noStrike">
              <a:solidFill>
                <a:srgbClr val="000000"/>
              </a:solidFill>
              <a:latin typeface="Calibri"/>
            </a:rPr>
            <a:t>WW</a:t>
          </a:r>
          <a:r>
            <a:rPr lang="he-IL" sz="1100" b="0" i="0" strike="noStrike">
              <a:solidFill>
                <a:srgbClr val="000000"/>
              </a:solidFill>
              <a:latin typeface="Calibri"/>
            </a:rPr>
            <a:t>.</a:t>
          </a:r>
        </a:p>
        <a:p>
          <a:pPr algn="r" rtl="1">
            <a:defRPr sz="1000"/>
          </a:pPr>
          <a:endParaRPr lang="en-US" sz="1100" b="0" i="0" strike="noStrike">
            <a:solidFill>
              <a:srgbClr val="000000"/>
            </a:solidFill>
            <a:latin typeface="Calibri"/>
          </a:endParaRPr>
        </a:p>
        <a:p>
          <a:pPr algn="r" rtl="1">
            <a:defRPr sz="1000"/>
          </a:pPr>
          <a:r>
            <a:rPr lang="he-IL" sz="1100" b="0" i="0" strike="noStrike">
              <a:solidFill>
                <a:srgbClr val="000000"/>
              </a:solidFill>
              <a:latin typeface="Calibri"/>
            </a:rPr>
            <a:t>לתאים שמתחת</a:t>
          </a:r>
          <a:r>
            <a:rPr lang="en-US" sz="1100" b="0" i="0" strike="noStrike">
              <a:solidFill>
                <a:srgbClr val="000000"/>
              </a:solidFill>
              <a:latin typeface="Calibri"/>
            </a:rPr>
            <a:t>k,h </a:t>
          </a:r>
          <a:r>
            <a:rPr lang="he-IL" sz="1100" b="0" i="0" strike="noStrike">
              <a:solidFill>
                <a:srgbClr val="000000"/>
              </a:solidFill>
              <a:latin typeface="Calibri"/>
            </a:rPr>
            <a:t> ולוקטורים</a:t>
          </a:r>
          <a:r>
            <a:rPr lang="he-IL" sz="1100" b="0" i="0" strike="noStrike" baseline="0">
              <a:solidFill>
                <a:srgbClr val="000000"/>
              </a:solidFill>
              <a:latin typeface="Calibri"/>
            </a:rPr>
            <a:t> </a:t>
          </a:r>
          <a:r>
            <a:rPr lang="en-US" sz="1100" b="0" i="0" strike="noStrike" baseline="0">
              <a:solidFill>
                <a:srgbClr val="000000"/>
              </a:solidFill>
              <a:latin typeface="Calibri"/>
            </a:rPr>
            <a:t>V</a:t>
          </a:r>
          <a:r>
            <a:rPr lang="he-IL" sz="1100" b="0" i="0" strike="noStrike" baseline="0">
              <a:solidFill>
                <a:srgbClr val="000000"/>
              </a:solidFill>
              <a:latin typeface="Calibri"/>
            </a:rPr>
            <a:t>, </a:t>
          </a:r>
          <a:r>
            <a:rPr lang="en-US" sz="1100" b="0" i="0" strike="noStrike" baseline="0">
              <a:solidFill>
                <a:srgbClr val="000000"/>
              </a:solidFill>
              <a:latin typeface="Calibri"/>
            </a:rPr>
            <a:t>Q</a:t>
          </a:r>
          <a:r>
            <a:rPr lang="he-IL" sz="1100" b="0" i="0" strike="noStrike" baseline="0">
              <a:solidFill>
                <a:srgbClr val="000000"/>
              </a:solidFill>
              <a:latin typeface="Calibri"/>
            </a:rPr>
            <a:t> </a:t>
          </a:r>
          <a:r>
            <a:rPr lang="he-IL" sz="1100" b="0" i="0" strike="noStrike">
              <a:solidFill>
                <a:srgbClr val="000000"/>
              </a:solidFill>
              <a:latin typeface="Calibri"/>
            </a:rPr>
            <a:t>יש שמות - ניתן להשתמש בהם.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10</xdr:row>
      <xdr:rowOff>0</xdr:rowOff>
    </xdr:from>
    <xdr:to>
      <xdr:col>9</xdr:col>
      <xdr:colOff>579120</xdr:colOff>
      <xdr:row>13</xdr:row>
      <xdr:rowOff>127635</xdr:rowOff>
    </xdr:to>
    <xdr:sp macro="" textlink="">
      <xdr:nvSpPr>
        <xdr:cNvPr id="6" name="TextBox 1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SpPr txBox="1">
          <a:spLocks noChangeArrowheads="1"/>
        </xdr:cNvSpPr>
      </xdr:nvSpPr>
      <xdr:spPr bwMode="auto">
        <a:xfrm>
          <a:off x="1386840" y="1798320"/>
          <a:ext cx="5433060" cy="653415"/>
        </a:xfrm>
        <a:prstGeom prst="rect">
          <a:avLst/>
        </a:prstGeom>
        <a:solidFill>
          <a:srgbClr val="FFFF00"/>
        </a:solidFill>
        <a:ln w="9525">
          <a:solidFill>
            <a:srgbClr val="BCBCBC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r" rtl="1">
            <a:defRPr sz="1000"/>
          </a:pPr>
          <a:r>
            <a:rPr lang="he-IL" sz="1100" b="0" i="0" strike="noStrike">
              <a:solidFill>
                <a:srgbClr val="000000"/>
              </a:solidFill>
              <a:latin typeface="Calibri"/>
            </a:rPr>
            <a:t>זהו </a:t>
          </a:r>
          <a:r>
            <a:rPr lang="he-IL" sz="1000" b="1" i="0" u="sng">
              <a:effectLst/>
              <a:latin typeface="+mn-lt"/>
              <a:ea typeface="+mn-ea"/>
              <a:cs typeface="+mn-cs"/>
            </a:rPr>
            <a:t>עמוד עזר (אין חובה</a:t>
          </a:r>
          <a:r>
            <a:rPr lang="he-IL" sz="1000" b="1" i="0" u="sng" baseline="0">
              <a:effectLst/>
              <a:latin typeface="+mn-lt"/>
              <a:ea typeface="+mn-ea"/>
              <a:cs typeface="+mn-cs"/>
            </a:rPr>
            <a:t> להשתמש בגיליון זה</a:t>
          </a:r>
          <a:r>
            <a:rPr lang="he-IL" sz="1000" b="1" i="0" u="sng">
              <a:effectLst/>
              <a:latin typeface="+mn-lt"/>
              <a:ea typeface="+mn-ea"/>
              <a:cs typeface="+mn-cs"/>
            </a:rPr>
            <a:t>)</a:t>
          </a:r>
          <a:r>
            <a:rPr lang="he-IL" sz="1000" b="1" i="0" u="none">
              <a:effectLst/>
              <a:latin typeface="+mn-lt"/>
              <a:ea typeface="+mn-ea"/>
              <a:cs typeface="+mn-cs"/>
            </a:rPr>
            <a:t> </a:t>
          </a:r>
          <a:r>
            <a:rPr lang="he-IL" sz="1100" b="0" i="0" strike="noStrike">
              <a:solidFill>
                <a:srgbClr val="000000"/>
              </a:solidFill>
              <a:latin typeface="Calibri"/>
            </a:rPr>
            <a:t>לקביעת גודל מנה לפי </a:t>
          </a:r>
          <a:r>
            <a:rPr lang="en-US" sz="1100" b="0" i="0" strike="noStrike">
              <a:solidFill>
                <a:srgbClr val="000000"/>
              </a:solidFill>
              <a:latin typeface="Calibri"/>
            </a:rPr>
            <a:t>LUC</a:t>
          </a:r>
          <a:r>
            <a:rPr lang="he-IL" sz="1100" b="0" i="0" strike="noStrike">
              <a:solidFill>
                <a:srgbClr val="000000"/>
              </a:solidFill>
              <a:latin typeface="Calibri"/>
            </a:rPr>
            <a:t>.</a:t>
          </a:r>
        </a:p>
        <a:p>
          <a:pPr algn="r" rtl="1">
            <a:defRPr sz="1000"/>
          </a:pPr>
          <a:endParaRPr lang="en-US" sz="1100" b="0" i="0" strike="noStrike">
            <a:solidFill>
              <a:srgbClr val="000000"/>
            </a:solidFill>
            <a:latin typeface="Calibri"/>
          </a:endParaRPr>
        </a:p>
        <a:p>
          <a:pPr algn="r" rtl="1">
            <a:defRPr sz="1000"/>
          </a:pPr>
          <a:r>
            <a:rPr lang="he-IL" sz="1100" b="0" i="0" strike="noStrike">
              <a:solidFill>
                <a:srgbClr val="000000"/>
              </a:solidFill>
              <a:latin typeface="Calibri"/>
            </a:rPr>
            <a:t>לתאים שמתחת</a:t>
          </a:r>
          <a:r>
            <a:rPr lang="en-US" sz="1100" b="0" i="0" strike="noStrike">
              <a:solidFill>
                <a:srgbClr val="000000"/>
              </a:solidFill>
              <a:latin typeface="Calibri"/>
            </a:rPr>
            <a:t>k,h </a:t>
          </a:r>
          <a:r>
            <a:rPr lang="he-IL" sz="1100" b="0" i="0" strike="noStrike">
              <a:solidFill>
                <a:srgbClr val="000000"/>
              </a:solidFill>
              <a:latin typeface="Calibri"/>
            </a:rPr>
            <a:t> ולוקטורים</a:t>
          </a:r>
          <a:r>
            <a:rPr lang="he-IL" sz="1100" b="0" i="0" strike="noStrike" baseline="0">
              <a:solidFill>
                <a:srgbClr val="000000"/>
              </a:solidFill>
              <a:latin typeface="Calibri"/>
            </a:rPr>
            <a:t> </a:t>
          </a:r>
          <a:r>
            <a:rPr lang="en-US" sz="1100" b="0" i="0" strike="noStrike" baseline="0">
              <a:solidFill>
                <a:srgbClr val="000000"/>
              </a:solidFill>
              <a:latin typeface="Calibri"/>
            </a:rPr>
            <a:t>V</a:t>
          </a:r>
          <a:r>
            <a:rPr lang="he-IL" sz="1100" b="0" i="0" strike="noStrike" baseline="0">
              <a:solidFill>
                <a:srgbClr val="000000"/>
              </a:solidFill>
              <a:latin typeface="Calibri"/>
            </a:rPr>
            <a:t>, </a:t>
          </a:r>
          <a:r>
            <a:rPr lang="en-US" sz="1100" b="0" i="0" strike="noStrike" baseline="0">
              <a:solidFill>
                <a:srgbClr val="000000"/>
              </a:solidFill>
              <a:latin typeface="Calibri"/>
            </a:rPr>
            <a:t>Q</a:t>
          </a:r>
          <a:r>
            <a:rPr lang="he-IL" sz="1100" b="0" i="0" strike="noStrike" baseline="0">
              <a:solidFill>
                <a:srgbClr val="000000"/>
              </a:solidFill>
              <a:latin typeface="Calibri"/>
            </a:rPr>
            <a:t> </a:t>
          </a:r>
          <a:r>
            <a:rPr lang="he-IL" sz="1100" b="0" i="0" strike="noStrike">
              <a:solidFill>
                <a:srgbClr val="000000"/>
              </a:solidFill>
              <a:latin typeface="Calibri"/>
            </a:rPr>
            <a:t>יש שמות - ניתן להשתמש בהם.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10</xdr:row>
      <xdr:rowOff>0</xdr:rowOff>
    </xdr:from>
    <xdr:to>
      <xdr:col>9</xdr:col>
      <xdr:colOff>579120</xdr:colOff>
      <xdr:row>13</xdr:row>
      <xdr:rowOff>127635</xdr:rowOff>
    </xdr:to>
    <xdr:sp macro="" textlink="">
      <xdr:nvSpPr>
        <xdr:cNvPr id="3" name="TextBox 1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 txBox="1">
          <a:spLocks noChangeArrowheads="1"/>
        </xdr:cNvSpPr>
      </xdr:nvSpPr>
      <xdr:spPr bwMode="auto">
        <a:xfrm>
          <a:off x="1386840" y="1790700"/>
          <a:ext cx="5433060" cy="653415"/>
        </a:xfrm>
        <a:prstGeom prst="rect">
          <a:avLst/>
        </a:prstGeom>
        <a:solidFill>
          <a:srgbClr val="FFFF00"/>
        </a:solidFill>
        <a:ln w="9525">
          <a:solidFill>
            <a:srgbClr val="BCBCBC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r" rtl="1">
            <a:defRPr sz="1000"/>
          </a:pPr>
          <a:r>
            <a:rPr lang="he-IL" sz="1100" b="0" i="0" strike="noStrike">
              <a:solidFill>
                <a:srgbClr val="000000"/>
              </a:solidFill>
              <a:latin typeface="Calibri"/>
            </a:rPr>
            <a:t>זהו </a:t>
          </a:r>
          <a:r>
            <a:rPr lang="he-IL" sz="1000" b="1" i="0" u="sng">
              <a:effectLst/>
              <a:latin typeface="+mn-lt"/>
              <a:ea typeface="+mn-ea"/>
              <a:cs typeface="+mn-cs"/>
            </a:rPr>
            <a:t>עמוד עזר (אין חובה</a:t>
          </a:r>
          <a:r>
            <a:rPr lang="he-IL" sz="1000" b="1" i="0" u="sng" baseline="0">
              <a:effectLst/>
              <a:latin typeface="+mn-lt"/>
              <a:ea typeface="+mn-ea"/>
              <a:cs typeface="+mn-cs"/>
            </a:rPr>
            <a:t> להשתמש בגיליון זה</a:t>
          </a:r>
          <a:r>
            <a:rPr lang="he-IL" sz="1000" b="1" i="0" u="sng">
              <a:effectLst/>
              <a:latin typeface="+mn-lt"/>
              <a:ea typeface="+mn-ea"/>
              <a:cs typeface="+mn-cs"/>
            </a:rPr>
            <a:t>)</a:t>
          </a:r>
          <a:r>
            <a:rPr lang="he-IL" sz="1000" b="1" i="0" u="none">
              <a:effectLst/>
              <a:latin typeface="+mn-lt"/>
              <a:ea typeface="+mn-ea"/>
              <a:cs typeface="+mn-cs"/>
            </a:rPr>
            <a:t> </a:t>
          </a:r>
          <a:r>
            <a:rPr lang="he-IL" sz="1100" b="0" i="0" strike="noStrike">
              <a:solidFill>
                <a:srgbClr val="000000"/>
              </a:solidFill>
              <a:latin typeface="Calibri"/>
            </a:rPr>
            <a:t>לקביעת גודל מנה לפי </a:t>
          </a:r>
          <a:r>
            <a:rPr lang="en-US" sz="1100" b="0" i="0" strike="noStrike">
              <a:solidFill>
                <a:srgbClr val="000000"/>
              </a:solidFill>
              <a:latin typeface="Calibri"/>
            </a:rPr>
            <a:t>FQ</a:t>
          </a:r>
          <a:r>
            <a:rPr lang="he-IL" sz="1100" b="0" i="0" strike="noStrike">
              <a:solidFill>
                <a:srgbClr val="000000"/>
              </a:solidFill>
              <a:latin typeface="Calibri"/>
            </a:rPr>
            <a:t>.</a:t>
          </a:r>
        </a:p>
        <a:p>
          <a:pPr algn="r" rtl="1">
            <a:defRPr sz="1000"/>
          </a:pPr>
          <a:endParaRPr lang="en-US" sz="1100" b="0" i="0" strike="noStrike">
            <a:solidFill>
              <a:srgbClr val="000000"/>
            </a:solidFill>
            <a:latin typeface="Calibri"/>
          </a:endParaRPr>
        </a:p>
        <a:p>
          <a:pPr algn="r" rtl="1">
            <a:defRPr sz="1000"/>
          </a:pPr>
          <a:r>
            <a:rPr lang="he-IL" sz="1100" b="0" i="0" strike="noStrike">
              <a:solidFill>
                <a:srgbClr val="000000"/>
              </a:solidFill>
              <a:latin typeface="Calibri"/>
            </a:rPr>
            <a:t>לתאים שמתחת</a:t>
          </a:r>
          <a:r>
            <a:rPr lang="en-US" sz="1100" b="0" i="0" strike="noStrike">
              <a:solidFill>
                <a:srgbClr val="000000"/>
              </a:solidFill>
              <a:latin typeface="Calibri"/>
            </a:rPr>
            <a:t>k,h </a:t>
          </a:r>
          <a:r>
            <a:rPr lang="he-IL" sz="1100" b="0" i="0" strike="noStrike">
              <a:solidFill>
                <a:srgbClr val="000000"/>
              </a:solidFill>
              <a:latin typeface="Calibri"/>
            </a:rPr>
            <a:t> ולוקטורים</a:t>
          </a:r>
          <a:r>
            <a:rPr lang="he-IL" sz="1100" b="0" i="0" strike="noStrike" baseline="0">
              <a:solidFill>
                <a:srgbClr val="000000"/>
              </a:solidFill>
              <a:latin typeface="Calibri"/>
            </a:rPr>
            <a:t> </a:t>
          </a:r>
          <a:r>
            <a:rPr lang="en-US" sz="1100" b="0" i="0" strike="noStrike" baseline="0">
              <a:solidFill>
                <a:srgbClr val="000000"/>
              </a:solidFill>
              <a:latin typeface="Calibri"/>
            </a:rPr>
            <a:t>V</a:t>
          </a:r>
          <a:r>
            <a:rPr lang="he-IL" sz="1100" b="0" i="0" strike="noStrike" baseline="0">
              <a:solidFill>
                <a:srgbClr val="000000"/>
              </a:solidFill>
              <a:latin typeface="Calibri"/>
            </a:rPr>
            <a:t>, </a:t>
          </a:r>
          <a:r>
            <a:rPr lang="en-US" sz="1100" b="0" i="0" strike="noStrike" baseline="0">
              <a:solidFill>
                <a:srgbClr val="000000"/>
              </a:solidFill>
              <a:latin typeface="Calibri"/>
            </a:rPr>
            <a:t>Q</a:t>
          </a:r>
          <a:r>
            <a:rPr lang="he-IL" sz="1100" b="0" i="0" strike="noStrike" baseline="0">
              <a:solidFill>
                <a:srgbClr val="000000"/>
              </a:solidFill>
              <a:latin typeface="Calibri"/>
            </a:rPr>
            <a:t> </a:t>
          </a:r>
          <a:r>
            <a:rPr lang="he-IL" sz="1100" b="0" i="0" strike="noStrike">
              <a:solidFill>
                <a:srgbClr val="000000"/>
              </a:solidFill>
              <a:latin typeface="Calibri"/>
            </a:rPr>
            <a:t>יש שמות - ניתן להשתמש בהם.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10</xdr:row>
      <xdr:rowOff>0</xdr:rowOff>
    </xdr:from>
    <xdr:to>
      <xdr:col>9</xdr:col>
      <xdr:colOff>579120</xdr:colOff>
      <xdr:row>13</xdr:row>
      <xdr:rowOff>127635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6F7C2D7-2D5C-47E2-833E-B791235D1A17}"/>
            </a:ext>
          </a:extLst>
        </xdr:cNvPr>
        <xdr:cNvSpPr txBox="1">
          <a:spLocks noChangeArrowheads="1"/>
        </xdr:cNvSpPr>
      </xdr:nvSpPr>
      <xdr:spPr bwMode="auto">
        <a:xfrm>
          <a:off x="1270000" y="1873250"/>
          <a:ext cx="5024120" cy="689610"/>
        </a:xfrm>
        <a:prstGeom prst="rect">
          <a:avLst/>
        </a:prstGeom>
        <a:solidFill>
          <a:srgbClr val="FFFF00"/>
        </a:solidFill>
        <a:ln w="9525">
          <a:solidFill>
            <a:srgbClr val="BCBCBC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r" rtl="1">
            <a:defRPr sz="1000"/>
          </a:pPr>
          <a:r>
            <a:rPr lang="he-IL" sz="1100" b="0" i="0" strike="noStrike">
              <a:solidFill>
                <a:srgbClr val="000000"/>
              </a:solidFill>
              <a:latin typeface="Calibri"/>
            </a:rPr>
            <a:t>זהו </a:t>
          </a:r>
          <a:r>
            <a:rPr lang="he-IL" sz="1000" b="1" i="0" u="sng">
              <a:effectLst/>
              <a:latin typeface="+mn-lt"/>
              <a:ea typeface="+mn-ea"/>
              <a:cs typeface="+mn-cs"/>
            </a:rPr>
            <a:t>עמוד עזר (אין חובה</a:t>
          </a:r>
          <a:r>
            <a:rPr lang="he-IL" sz="1000" b="1" i="0" u="sng" baseline="0">
              <a:effectLst/>
              <a:latin typeface="+mn-lt"/>
              <a:ea typeface="+mn-ea"/>
              <a:cs typeface="+mn-cs"/>
            </a:rPr>
            <a:t> להשתמש בגיליון זה</a:t>
          </a:r>
          <a:r>
            <a:rPr lang="he-IL" sz="1000" b="1" i="0" u="sng">
              <a:effectLst/>
              <a:latin typeface="+mn-lt"/>
              <a:ea typeface="+mn-ea"/>
              <a:cs typeface="+mn-cs"/>
            </a:rPr>
            <a:t>)</a:t>
          </a:r>
          <a:r>
            <a:rPr lang="he-IL" sz="1000" b="1" i="0" u="none">
              <a:effectLst/>
              <a:latin typeface="+mn-lt"/>
              <a:ea typeface="+mn-ea"/>
              <a:cs typeface="+mn-cs"/>
            </a:rPr>
            <a:t> </a:t>
          </a:r>
          <a:r>
            <a:rPr lang="he-IL" sz="1100" b="0" i="0" strike="noStrike">
              <a:solidFill>
                <a:srgbClr val="000000"/>
              </a:solidFill>
              <a:latin typeface="Calibri"/>
            </a:rPr>
            <a:t>לקביעת גודל מנה לפי </a:t>
          </a:r>
          <a:r>
            <a:rPr lang="en-US" sz="1100" b="0" i="0" strike="noStrike">
              <a:solidFill>
                <a:srgbClr val="000000"/>
              </a:solidFill>
              <a:latin typeface="Calibri"/>
            </a:rPr>
            <a:t>LFL</a:t>
          </a:r>
          <a:r>
            <a:rPr lang="he-IL" sz="1100" b="0" i="0" strike="noStrike">
              <a:solidFill>
                <a:srgbClr val="000000"/>
              </a:solidFill>
              <a:latin typeface="Calibri"/>
            </a:rPr>
            <a:t>.</a:t>
          </a:r>
        </a:p>
        <a:p>
          <a:pPr algn="r" rtl="1">
            <a:defRPr sz="1000"/>
          </a:pPr>
          <a:endParaRPr lang="en-US" sz="1100" b="0" i="0" strike="noStrike">
            <a:solidFill>
              <a:srgbClr val="000000"/>
            </a:solidFill>
            <a:latin typeface="Calibri"/>
          </a:endParaRPr>
        </a:p>
        <a:p>
          <a:pPr algn="r" rtl="1">
            <a:defRPr sz="1000"/>
          </a:pPr>
          <a:r>
            <a:rPr lang="he-IL" sz="1100" b="0" i="0" strike="noStrike">
              <a:solidFill>
                <a:srgbClr val="000000"/>
              </a:solidFill>
              <a:latin typeface="Calibri"/>
            </a:rPr>
            <a:t>לתאים שמתחת</a:t>
          </a:r>
          <a:r>
            <a:rPr lang="en-US" sz="1100" b="0" i="0" strike="noStrike">
              <a:solidFill>
                <a:srgbClr val="000000"/>
              </a:solidFill>
              <a:latin typeface="Calibri"/>
            </a:rPr>
            <a:t>k,h </a:t>
          </a:r>
          <a:r>
            <a:rPr lang="he-IL" sz="1100" b="0" i="0" strike="noStrike">
              <a:solidFill>
                <a:srgbClr val="000000"/>
              </a:solidFill>
              <a:latin typeface="Calibri"/>
            </a:rPr>
            <a:t> ולוקטורים</a:t>
          </a:r>
          <a:r>
            <a:rPr lang="he-IL" sz="1100" b="0" i="0" strike="noStrike" baseline="0">
              <a:solidFill>
                <a:srgbClr val="000000"/>
              </a:solidFill>
              <a:latin typeface="Calibri"/>
            </a:rPr>
            <a:t> </a:t>
          </a:r>
          <a:r>
            <a:rPr lang="en-US" sz="1100" b="0" i="0" strike="noStrike" baseline="0">
              <a:solidFill>
                <a:srgbClr val="000000"/>
              </a:solidFill>
              <a:latin typeface="Calibri"/>
            </a:rPr>
            <a:t>V</a:t>
          </a:r>
          <a:r>
            <a:rPr lang="he-IL" sz="1100" b="0" i="0" strike="noStrike" baseline="0">
              <a:solidFill>
                <a:srgbClr val="000000"/>
              </a:solidFill>
              <a:latin typeface="Calibri"/>
            </a:rPr>
            <a:t>, </a:t>
          </a:r>
          <a:r>
            <a:rPr lang="en-US" sz="1100" b="0" i="0" strike="noStrike" baseline="0">
              <a:solidFill>
                <a:srgbClr val="000000"/>
              </a:solidFill>
              <a:latin typeface="Calibri"/>
            </a:rPr>
            <a:t>Q</a:t>
          </a:r>
          <a:r>
            <a:rPr lang="he-IL" sz="1100" b="0" i="0" strike="noStrike" baseline="0">
              <a:solidFill>
                <a:srgbClr val="000000"/>
              </a:solidFill>
              <a:latin typeface="Calibri"/>
            </a:rPr>
            <a:t> </a:t>
          </a:r>
          <a:r>
            <a:rPr lang="he-IL" sz="1100" b="0" i="0" strike="noStrike">
              <a:solidFill>
                <a:srgbClr val="000000"/>
              </a:solidFill>
              <a:latin typeface="Calibri"/>
            </a:rPr>
            <a:t>יש שמות - ניתן להשתמש בהם.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508000</xdr:colOff>
      <xdr:row>5</xdr:row>
      <xdr:rowOff>63501</xdr:rowOff>
    </xdr:from>
    <xdr:to>
      <xdr:col>21</xdr:col>
      <xdr:colOff>452121</xdr:colOff>
      <xdr:row>11</xdr:row>
      <xdr:rowOff>10160</xdr:rowOff>
    </xdr:to>
    <xdr:sp macro="" textlink="">
      <xdr:nvSpPr>
        <xdr:cNvPr id="3" name="TextBox 1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 txBox="1">
          <a:spLocks noChangeArrowheads="1"/>
        </xdr:cNvSpPr>
      </xdr:nvSpPr>
      <xdr:spPr bwMode="auto">
        <a:xfrm>
          <a:off x="9496778" y="980723"/>
          <a:ext cx="5475676" cy="1019104"/>
        </a:xfrm>
        <a:prstGeom prst="rect">
          <a:avLst/>
        </a:prstGeom>
        <a:solidFill>
          <a:srgbClr val="FFFF00"/>
        </a:solidFill>
        <a:ln w="9525">
          <a:solidFill>
            <a:srgbClr val="BCBCBC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r" rtl="1">
            <a:defRPr sz="1000"/>
          </a:pPr>
          <a:r>
            <a:rPr lang="he-IL" sz="1100" b="0" i="0" strike="noStrike">
              <a:solidFill>
                <a:srgbClr val="000000"/>
              </a:solidFill>
              <a:latin typeface="+mn-lt"/>
            </a:rPr>
            <a:t>זהו </a:t>
          </a:r>
          <a:r>
            <a:rPr lang="he-IL" sz="1000" b="1" i="0" u="sng">
              <a:effectLst/>
              <a:latin typeface="+mn-lt"/>
              <a:ea typeface="+mn-ea"/>
              <a:cs typeface="+mn-cs"/>
            </a:rPr>
            <a:t>עמוד עזר (אין חובה</a:t>
          </a:r>
          <a:r>
            <a:rPr lang="he-IL" sz="1000" b="1" i="0" u="sng" baseline="0">
              <a:effectLst/>
              <a:latin typeface="+mn-lt"/>
              <a:ea typeface="+mn-ea"/>
              <a:cs typeface="+mn-cs"/>
            </a:rPr>
            <a:t> להשתמש בגיליון זה</a:t>
          </a:r>
          <a:r>
            <a:rPr lang="he-IL" sz="1000" b="1" i="0" u="sng">
              <a:effectLst/>
              <a:latin typeface="+mn-lt"/>
              <a:ea typeface="+mn-ea"/>
              <a:cs typeface="+mn-cs"/>
            </a:rPr>
            <a:t>)</a:t>
          </a:r>
          <a:r>
            <a:rPr lang="he-IL" sz="1000" b="1" i="0" u="none">
              <a:effectLst/>
              <a:latin typeface="+mn-lt"/>
              <a:ea typeface="+mn-ea"/>
              <a:cs typeface="+mn-cs"/>
            </a:rPr>
            <a:t> </a:t>
          </a:r>
          <a:r>
            <a:rPr lang="he-IL" sz="1100" b="0" i="0" strike="noStrike">
              <a:solidFill>
                <a:srgbClr val="000000"/>
              </a:solidFill>
              <a:latin typeface="+mn-lt"/>
            </a:rPr>
            <a:t>לקביעת גודל מנה באמצעות תכנות לינארי.</a:t>
          </a:r>
        </a:p>
        <a:p>
          <a:pPr algn="r" rtl="1">
            <a:defRPr sz="1000"/>
          </a:pPr>
          <a:endParaRPr lang="he-IL" sz="1100" b="0" i="0" strike="noStrike">
            <a:solidFill>
              <a:srgbClr val="000000"/>
            </a:solidFill>
            <a:latin typeface="Calibri"/>
          </a:endParaRPr>
        </a:p>
        <a:p>
          <a:pPr marL="0" marR="0" indent="0" algn="r" defTabSz="914400" rtl="1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he-IL" sz="1100" b="1" i="1" u="none">
              <a:effectLst/>
              <a:latin typeface="+mn-lt"/>
              <a:ea typeface="+mn-ea"/>
              <a:cs typeface="+mn-cs"/>
            </a:rPr>
            <a:t>עליכם</a:t>
          </a:r>
          <a:r>
            <a:rPr lang="he-IL" sz="1100" b="1" i="1" u="none" baseline="0">
              <a:effectLst/>
              <a:latin typeface="+mn-lt"/>
              <a:ea typeface="+mn-ea"/>
              <a:cs typeface="+mn-cs"/>
            </a:rPr>
            <a:t> להשתמש ב  </a:t>
          </a:r>
          <a:r>
            <a:rPr lang="en-US" sz="1100" b="1" i="1" u="none" baseline="0">
              <a:effectLst/>
              <a:latin typeface="+mn-lt"/>
              <a:ea typeface="+mn-ea"/>
              <a:cs typeface="+mn-cs"/>
            </a:rPr>
            <a:t>solver</a:t>
          </a:r>
          <a:r>
            <a:rPr lang="he-IL" sz="1100" b="1" i="1" u="none" baseline="0">
              <a:effectLst/>
              <a:latin typeface="+mn-lt"/>
              <a:ea typeface="+mn-ea"/>
              <a:cs typeface="+mn-cs"/>
            </a:rPr>
            <a:t> על מנת לפתור את בעיית התכנות הלינארי. </a:t>
          </a:r>
          <a:endParaRPr lang="he-IL" sz="1100" b="1" i="1" u="none">
            <a:effectLst/>
            <a:cs typeface="+mn-cs"/>
          </a:endParaRPr>
        </a:p>
        <a:p>
          <a:pPr algn="r" rtl="1">
            <a:defRPr sz="1000"/>
          </a:pPr>
          <a:endParaRPr lang="he-IL" sz="1100" b="0" i="0" strike="noStrike">
            <a:solidFill>
              <a:srgbClr val="000000"/>
            </a:solidFill>
            <a:latin typeface="Calibri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ערכת נושא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drawing" Target="../drawings/drawing1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 tint="-0.249977111117893"/>
  </sheetPr>
  <dimension ref="A1:S62"/>
  <sheetViews>
    <sheetView showGridLines="0" tabSelected="1" zoomScale="80" zoomScaleNormal="80" workbookViewId="0">
      <selection activeCell="J17" sqref="J17"/>
    </sheetView>
  </sheetViews>
  <sheetFormatPr defaultColWidth="3.4140625" defaultRowHeight="14" x14ac:dyDescent="0.3"/>
  <cols>
    <col min="1" max="1" width="6.6640625" style="11" customWidth="1"/>
    <col min="2" max="5" width="8.1640625" style="11" customWidth="1"/>
    <col min="6" max="6" width="18" style="11" bestFit="1" customWidth="1"/>
    <col min="7" max="8" width="8.1640625" style="11" customWidth="1"/>
    <col min="9" max="9" width="10" style="11" customWidth="1"/>
    <col min="10" max="11" width="8.1640625" style="11" customWidth="1"/>
    <col min="12" max="12" width="4.5" style="11" customWidth="1"/>
    <col min="13" max="13" width="4.4140625" style="13" customWidth="1"/>
    <col min="14" max="14" width="4.1640625" style="13" customWidth="1"/>
    <col min="15" max="15" width="5.4140625" style="13" bestFit="1" customWidth="1"/>
    <col min="16" max="16" width="20.6640625" style="13" customWidth="1"/>
    <col min="17" max="17" width="4.1640625" style="13" customWidth="1"/>
    <col min="18" max="18" width="5.4140625" style="13" bestFit="1" customWidth="1"/>
    <col min="19" max="16384" width="3.4140625" style="13"/>
  </cols>
  <sheetData>
    <row r="1" spans="1:16" ht="15" thickBot="1" x14ac:dyDescent="0.35">
      <c r="A1" s="23" t="s">
        <v>61</v>
      </c>
      <c r="O1" s="45" t="s">
        <v>64</v>
      </c>
      <c r="P1" s="44">
        <v>315625301</v>
      </c>
    </row>
    <row r="2" spans="1:16" ht="15" thickBot="1" x14ac:dyDescent="0.35">
      <c r="A2" s="38" t="s">
        <v>15</v>
      </c>
      <c r="B2" s="42" t="s">
        <v>1</v>
      </c>
      <c r="C2" s="36" t="s">
        <v>2</v>
      </c>
      <c r="D2" s="36" t="s">
        <v>0</v>
      </c>
      <c r="E2" s="36" t="s">
        <v>12</v>
      </c>
      <c r="F2" s="36" t="s">
        <v>7</v>
      </c>
      <c r="G2" s="42" t="s">
        <v>123</v>
      </c>
      <c r="H2" s="37" t="s">
        <v>6</v>
      </c>
      <c r="L2" s="13"/>
      <c r="O2" s="46" t="s">
        <v>63</v>
      </c>
      <c r="P2" s="44">
        <v>313551046</v>
      </c>
    </row>
    <row r="3" spans="1:16" x14ac:dyDescent="0.3">
      <c r="A3" s="39" t="s">
        <v>37</v>
      </c>
      <c r="B3" s="34"/>
      <c r="C3" s="34"/>
      <c r="D3" s="34"/>
      <c r="E3" s="34"/>
      <c r="F3" s="34"/>
      <c r="G3" s="34"/>
      <c r="H3" s="35"/>
      <c r="L3" s="13"/>
    </row>
    <row r="4" spans="1:16" x14ac:dyDescent="0.3">
      <c r="A4" s="40" t="s">
        <v>38</v>
      </c>
      <c r="B4" s="34"/>
      <c r="C4" s="30"/>
      <c r="D4" s="30"/>
      <c r="E4" s="30"/>
      <c r="F4" s="30"/>
      <c r="G4" s="30"/>
      <c r="H4" s="31"/>
      <c r="L4" s="13"/>
    </row>
    <row r="5" spans="1:16" x14ac:dyDescent="0.3">
      <c r="A5" s="40" t="s">
        <v>39</v>
      </c>
      <c r="B5" s="34"/>
      <c r="C5" s="30"/>
      <c r="D5" s="30"/>
      <c r="E5" s="30"/>
      <c r="F5" s="30"/>
      <c r="G5" s="30"/>
      <c r="H5" s="31"/>
      <c r="L5" s="13"/>
    </row>
    <row r="6" spans="1:16" x14ac:dyDescent="0.3">
      <c r="A6" s="40" t="s">
        <v>40</v>
      </c>
      <c r="B6" s="34"/>
      <c r="C6" s="30"/>
      <c r="D6" s="30"/>
      <c r="E6" s="30"/>
      <c r="F6" s="30"/>
      <c r="G6" s="30"/>
      <c r="H6" s="31"/>
      <c r="L6" s="13"/>
    </row>
    <row r="7" spans="1:16" x14ac:dyDescent="0.3">
      <c r="A7" s="40" t="s">
        <v>41</v>
      </c>
      <c r="B7" s="34"/>
      <c r="C7" s="30"/>
      <c r="D7" s="30"/>
      <c r="E7" s="30"/>
      <c r="F7" s="30"/>
      <c r="G7" s="30"/>
      <c r="H7" s="31"/>
      <c r="L7" s="13"/>
    </row>
    <row r="8" spans="1:16" x14ac:dyDescent="0.3">
      <c r="A8" s="40" t="s">
        <v>42</v>
      </c>
      <c r="B8" s="34"/>
      <c r="C8" s="30"/>
      <c r="D8" s="30"/>
      <c r="E8" s="30"/>
      <c r="F8" s="30"/>
      <c r="G8" s="30"/>
      <c r="H8" s="31"/>
      <c r="L8" s="13"/>
    </row>
    <row r="9" spans="1:16" ht="14.5" thickBot="1" x14ac:dyDescent="0.35">
      <c r="A9" s="41" t="s">
        <v>43</v>
      </c>
      <c r="B9" s="34"/>
      <c r="C9" s="32"/>
      <c r="D9" s="32"/>
      <c r="E9" s="32"/>
      <c r="F9" s="32"/>
      <c r="G9" s="32"/>
      <c r="H9" s="33"/>
      <c r="L9" s="13"/>
    </row>
    <row r="10" spans="1:16" ht="14.5" x14ac:dyDescent="0.3">
      <c r="A10" s="13"/>
      <c r="B10" s="13"/>
      <c r="C10" s="13"/>
      <c r="D10" s="13"/>
      <c r="E10" s="13"/>
      <c r="F10" s="13"/>
      <c r="G10" s="13"/>
      <c r="H10" s="13"/>
      <c r="I10" s="13"/>
      <c r="J10" s="13"/>
      <c r="K10" s="13"/>
      <c r="M10" s="14"/>
    </row>
    <row r="11" spans="1:16" ht="15" thickBot="1" x14ac:dyDescent="0.35">
      <c r="A11" s="23" t="s">
        <v>44</v>
      </c>
      <c r="B11" s="13"/>
      <c r="C11" s="13"/>
      <c r="D11" s="13"/>
      <c r="E11" s="13"/>
      <c r="F11" s="13"/>
      <c r="G11" s="13"/>
      <c r="H11" s="13"/>
      <c r="I11" s="13"/>
      <c r="J11" s="13"/>
      <c r="K11" s="13"/>
      <c r="M11" s="14"/>
      <c r="N11" s="12"/>
    </row>
    <row r="12" spans="1:16" ht="15" thickBot="1" x14ac:dyDescent="0.35">
      <c r="A12" s="38" t="s">
        <v>15</v>
      </c>
      <c r="B12" s="42" t="s">
        <v>2</v>
      </c>
      <c r="C12" s="42" t="s">
        <v>0</v>
      </c>
      <c r="D12" s="42" t="s">
        <v>12</v>
      </c>
      <c r="E12" s="42" t="s">
        <v>6</v>
      </c>
      <c r="F12" s="42" t="s">
        <v>118</v>
      </c>
      <c r="G12" s="109" t="s">
        <v>45</v>
      </c>
      <c r="H12" s="109" t="s">
        <v>117</v>
      </c>
      <c r="I12" s="109" t="s">
        <v>115</v>
      </c>
      <c r="J12" s="37" t="s">
        <v>116</v>
      </c>
      <c r="M12" s="11"/>
      <c r="N12" s="11"/>
    </row>
    <row r="13" spans="1:16" x14ac:dyDescent="0.3">
      <c r="A13" s="39" t="s">
        <v>66</v>
      </c>
      <c r="B13" s="34"/>
      <c r="C13" s="34"/>
      <c r="D13" s="34"/>
      <c r="E13" s="34"/>
      <c r="F13" s="34"/>
      <c r="G13" s="34"/>
      <c r="H13" s="108"/>
      <c r="I13" s="34"/>
      <c r="J13" s="31"/>
      <c r="L13" s="25"/>
      <c r="M13" s="25"/>
    </row>
    <row r="14" spans="1:16" x14ac:dyDescent="0.3">
      <c r="A14" s="40" t="s">
        <v>67</v>
      </c>
      <c r="B14" s="30"/>
      <c r="C14" s="30"/>
      <c r="D14" s="30"/>
      <c r="E14" s="30"/>
      <c r="F14" s="30"/>
      <c r="G14" s="30"/>
      <c r="H14" s="108"/>
      <c r="I14" s="30"/>
      <c r="J14" s="31"/>
      <c r="L14" s="25"/>
      <c r="M14" s="25"/>
    </row>
    <row r="15" spans="1:16" ht="15" thickBot="1" x14ac:dyDescent="0.35">
      <c r="A15" s="41" t="s">
        <v>68</v>
      </c>
      <c r="B15" s="32"/>
      <c r="C15" s="32"/>
      <c r="D15" s="32"/>
      <c r="E15" s="32"/>
      <c r="F15" s="32"/>
      <c r="G15" s="32"/>
      <c r="H15" s="32"/>
      <c r="I15" s="32"/>
      <c r="J15" s="33"/>
      <c r="L15" s="25"/>
      <c r="M15" s="25"/>
      <c r="N15" s="11"/>
      <c r="O15" s="14"/>
      <c r="P15" s="12"/>
    </row>
    <row r="16" spans="1:16" ht="14.5" x14ac:dyDescent="0.3">
      <c r="A16" s="13"/>
      <c r="B16" s="22"/>
      <c r="C16" s="22"/>
      <c r="D16" s="22"/>
      <c r="E16" s="22"/>
      <c r="F16" s="22"/>
      <c r="G16" s="22"/>
      <c r="H16" s="22"/>
      <c r="I16" s="22"/>
      <c r="J16" s="22"/>
      <c r="K16" s="22"/>
      <c r="M16" s="14"/>
      <c r="N16" s="12"/>
    </row>
    <row r="17" spans="1:19" ht="14.5" x14ac:dyDescent="0.3">
      <c r="A17" s="23"/>
      <c r="B17" s="13"/>
      <c r="C17" s="13"/>
      <c r="D17" s="13"/>
      <c r="E17" s="13"/>
      <c r="F17" s="22"/>
      <c r="G17" s="22"/>
      <c r="H17" s="22"/>
      <c r="I17" s="22"/>
      <c r="J17" s="22"/>
      <c r="K17" s="22"/>
      <c r="M17" s="14"/>
      <c r="N17" s="12"/>
    </row>
    <row r="18" spans="1:19" ht="14.5" x14ac:dyDescent="0.3">
      <c r="A18" s="22"/>
      <c r="B18" s="22"/>
      <c r="C18" s="22"/>
      <c r="D18" s="22"/>
      <c r="E18" s="22"/>
      <c r="F18" s="22"/>
      <c r="G18" s="22"/>
      <c r="H18" s="22"/>
      <c r="I18" s="22"/>
      <c r="J18" s="22"/>
      <c r="K18" s="22"/>
      <c r="M18" s="14"/>
      <c r="N18" s="12"/>
    </row>
    <row r="19" spans="1:19" ht="14.5" x14ac:dyDescent="0.3">
      <c r="A19" s="22"/>
      <c r="B19" s="22"/>
      <c r="C19" s="22"/>
      <c r="D19" s="22"/>
      <c r="E19" s="22"/>
      <c r="F19" s="22"/>
      <c r="G19" s="22"/>
      <c r="H19" s="22"/>
      <c r="I19" s="22"/>
      <c r="J19" s="22"/>
      <c r="K19" s="22"/>
      <c r="M19" s="14"/>
      <c r="N19" s="12"/>
    </row>
    <row r="20" spans="1:19" ht="14.5" x14ac:dyDescent="0.3">
      <c r="A20" s="22"/>
      <c r="B20" s="22"/>
      <c r="C20" s="22"/>
      <c r="D20" s="22"/>
      <c r="G20" s="22"/>
      <c r="H20" s="22"/>
      <c r="I20" s="22"/>
      <c r="J20" s="22"/>
      <c r="K20" s="22"/>
      <c r="M20" s="14"/>
      <c r="N20" s="12"/>
    </row>
    <row r="21" spans="1:19" ht="14.5" x14ac:dyDescent="0.3">
      <c r="A21" s="22"/>
      <c r="B21" s="22"/>
      <c r="C21" s="22"/>
      <c r="D21" s="22"/>
      <c r="G21" s="22"/>
      <c r="H21" s="22"/>
      <c r="I21" s="22"/>
      <c r="J21" s="22"/>
      <c r="K21" s="22"/>
      <c r="M21" s="14"/>
      <c r="N21" s="12"/>
    </row>
    <row r="22" spans="1:19" ht="14.5" x14ac:dyDescent="0.3">
      <c r="A22" s="13"/>
      <c r="B22" s="22"/>
      <c r="C22" s="22"/>
      <c r="D22" s="22"/>
      <c r="E22" s="22"/>
      <c r="F22" s="22"/>
      <c r="G22" s="22"/>
      <c r="H22" s="22"/>
      <c r="I22" s="22"/>
      <c r="J22" s="22"/>
      <c r="K22" s="22"/>
      <c r="M22" s="14"/>
      <c r="N22" s="12"/>
    </row>
    <row r="23" spans="1:19" ht="15" thickBot="1" x14ac:dyDescent="0.35">
      <c r="A23" s="23" t="s">
        <v>56</v>
      </c>
      <c r="B23" s="13"/>
      <c r="C23" s="13"/>
      <c r="D23" s="13"/>
      <c r="E23" s="13"/>
      <c r="F23" s="22"/>
      <c r="G23" s="22"/>
      <c r="H23" s="22"/>
      <c r="I23" s="22"/>
      <c r="J23" s="22"/>
      <c r="K23" s="22"/>
      <c r="M23" s="14"/>
      <c r="N23" s="12"/>
    </row>
    <row r="24" spans="1:19" ht="15" thickBot="1" x14ac:dyDescent="0.35">
      <c r="A24" s="38" t="s">
        <v>15</v>
      </c>
      <c r="B24" s="42" t="s">
        <v>46</v>
      </c>
      <c r="C24" s="42" t="s">
        <v>47</v>
      </c>
      <c r="D24" s="42" t="s">
        <v>48</v>
      </c>
      <c r="E24" s="42" t="s">
        <v>49</v>
      </c>
      <c r="F24" s="42" t="s">
        <v>50</v>
      </c>
      <c r="G24" s="42" t="s">
        <v>51</v>
      </c>
      <c r="H24" s="42" t="s">
        <v>52</v>
      </c>
      <c r="I24" s="42" t="s">
        <v>53</v>
      </c>
      <c r="J24" s="42" t="s">
        <v>54</v>
      </c>
      <c r="K24" s="43" t="s">
        <v>55</v>
      </c>
      <c r="M24" s="14"/>
      <c r="N24" s="12"/>
    </row>
    <row r="25" spans="1:19" ht="14.5" x14ac:dyDescent="0.3">
      <c r="A25" s="39" t="s">
        <v>66</v>
      </c>
      <c r="B25" s="34"/>
      <c r="C25" s="34"/>
      <c r="D25" s="34"/>
      <c r="E25" s="34"/>
      <c r="F25" s="34"/>
      <c r="G25" s="34"/>
      <c r="H25" s="34"/>
      <c r="I25" s="34"/>
      <c r="J25" s="34"/>
      <c r="K25" s="35"/>
      <c r="M25" s="14"/>
      <c r="N25" s="12"/>
    </row>
    <row r="26" spans="1:19" ht="14.5" x14ac:dyDescent="0.3">
      <c r="A26" s="40" t="s">
        <v>67</v>
      </c>
      <c r="B26" s="30"/>
      <c r="C26" s="30"/>
      <c r="D26" s="30"/>
      <c r="E26" s="30"/>
      <c r="F26" s="30"/>
      <c r="G26" s="30"/>
      <c r="H26" s="30"/>
      <c r="I26" s="30"/>
      <c r="J26" s="30"/>
      <c r="K26" s="31"/>
      <c r="M26" s="14"/>
      <c r="N26" s="12"/>
    </row>
    <row r="27" spans="1:19" ht="15" thickBot="1" x14ac:dyDescent="0.35">
      <c r="A27" s="41" t="s">
        <v>68</v>
      </c>
      <c r="B27" s="32"/>
      <c r="C27" s="32"/>
      <c r="D27" s="32"/>
      <c r="E27" s="32"/>
      <c r="F27" s="32"/>
      <c r="G27" s="32"/>
      <c r="H27" s="32"/>
      <c r="I27" s="32"/>
      <c r="J27" s="32"/>
      <c r="K27" s="33"/>
      <c r="M27" s="14"/>
      <c r="N27" s="12"/>
    </row>
    <row r="28" spans="1:19" ht="14.5" x14ac:dyDescent="0.3">
      <c r="C28" s="12"/>
      <c r="M28" s="14"/>
      <c r="N28" s="12"/>
    </row>
    <row r="29" spans="1:19" ht="15" thickBot="1" x14ac:dyDescent="0.4">
      <c r="A29" s="20" t="s">
        <v>36</v>
      </c>
      <c r="C29" s="12"/>
      <c r="M29" s="14"/>
      <c r="N29" s="12"/>
      <c r="O29" s="14"/>
      <c r="P29" s="14"/>
      <c r="Q29" s="14"/>
      <c r="R29" s="14"/>
      <c r="S29" s="14"/>
    </row>
    <row r="30" spans="1:19" ht="15" thickBot="1" x14ac:dyDescent="0.35">
      <c r="A30" s="38" t="s">
        <v>15</v>
      </c>
      <c r="B30" s="42" t="s">
        <v>79</v>
      </c>
      <c r="C30" s="42" t="s">
        <v>80</v>
      </c>
      <c r="D30" s="42" t="s">
        <v>81</v>
      </c>
      <c r="E30" s="42" t="s">
        <v>82</v>
      </c>
      <c r="F30" s="42" t="s">
        <v>83</v>
      </c>
      <c r="G30" s="42" t="s">
        <v>84</v>
      </c>
      <c r="H30" s="42" t="s">
        <v>85</v>
      </c>
      <c r="I30" s="42" t="s">
        <v>86</v>
      </c>
      <c r="J30" s="42" t="s">
        <v>87</v>
      </c>
      <c r="K30" s="43" t="s">
        <v>88</v>
      </c>
      <c r="M30" s="14"/>
    </row>
    <row r="31" spans="1:19" ht="14.5" x14ac:dyDescent="0.3">
      <c r="A31" s="39" t="s">
        <v>37</v>
      </c>
      <c r="B31" s="34"/>
      <c r="C31" s="34"/>
      <c r="D31" s="34"/>
      <c r="E31" s="34"/>
      <c r="F31" s="34"/>
      <c r="G31" s="34"/>
      <c r="H31" s="50"/>
      <c r="I31" s="50"/>
      <c r="J31" s="50"/>
      <c r="K31" s="51"/>
      <c r="L31" s="14"/>
      <c r="N31" s="17"/>
      <c r="O31" s="17"/>
      <c r="P31" s="16"/>
      <c r="Q31" s="16"/>
      <c r="R31" s="16"/>
      <c r="S31" s="16"/>
    </row>
    <row r="32" spans="1:19" ht="14.5" x14ac:dyDescent="0.3">
      <c r="A32" s="40" t="s">
        <v>38</v>
      </c>
      <c r="B32" s="30"/>
      <c r="C32" s="30"/>
      <c r="D32" s="30"/>
      <c r="E32" s="30"/>
      <c r="F32" s="30"/>
      <c r="G32" s="30"/>
      <c r="H32" s="52"/>
      <c r="I32" s="52"/>
      <c r="J32" s="52"/>
      <c r="K32" s="53"/>
      <c r="L32" s="14"/>
      <c r="P32" s="16"/>
      <c r="Q32" s="16"/>
      <c r="R32" s="16"/>
      <c r="S32" s="16"/>
    </row>
    <row r="33" spans="1:19" ht="14.5" x14ac:dyDescent="0.3">
      <c r="A33" s="40" t="s">
        <v>39</v>
      </c>
      <c r="B33" s="30"/>
      <c r="C33" s="30"/>
      <c r="D33" s="30"/>
      <c r="E33" s="30"/>
      <c r="F33" s="30"/>
      <c r="G33" s="30"/>
      <c r="H33" s="52"/>
      <c r="I33" s="52"/>
      <c r="J33" s="52"/>
      <c r="K33" s="53"/>
      <c r="L33" s="14"/>
      <c r="O33" s="17"/>
      <c r="P33" s="16"/>
      <c r="Q33" s="16"/>
      <c r="R33" s="16"/>
      <c r="S33" s="16"/>
    </row>
    <row r="34" spans="1:19" ht="14.5" x14ac:dyDescent="0.3">
      <c r="A34" s="40" t="s">
        <v>40</v>
      </c>
      <c r="B34" s="30"/>
      <c r="C34" s="30"/>
      <c r="D34" s="30"/>
      <c r="E34" s="30"/>
      <c r="F34" s="30"/>
      <c r="G34" s="30"/>
      <c r="H34" s="52"/>
      <c r="I34" s="52"/>
      <c r="J34" s="52"/>
      <c r="K34" s="53"/>
      <c r="L34" s="14"/>
      <c r="N34" s="15"/>
      <c r="P34" s="16"/>
      <c r="Q34" s="18"/>
      <c r="S34" s="16"/>
    </row>
    <row r="35" spans="1:19" ht="14.5" x14ac:dyDescent="0.3">
      <c r="A35" s="40" t="s">
        <v>41</v>
      </c>
      <c r="B35" s="30"/>
      <c r="C35" s="30"/>
      <c r="D35" s="30"/>
      <c r="E35" s="30"/>
      <c r="F35" s="30"/>
      <c r="G35" s="30"/>
      <c r="H35" s="52"/>
      <c r="I35" s="52"/>
      <c r="J35" s="52"/>
      <c r="K35" s="53"/>
      <c r="L35" s="14"/>
      <c r="N35" s="15"/>
      <c r="O35" s="17"/>
      <c r="P35" s="16"/>
      <c r="Q35" s="16"/>
      <c r="R35" s="16"/>
      <c r="S35" s="16"/>
    </row>
    <row r="36" spans="1:19" ht="14.5" x14ac:dyDescent="0.3">
      <c r="A36" s="40" t="s">
        <v>42</v>
      </c>
      <c r="B36" s="30"/>
      <c r="C36" s="30"/>
      <c r="D36" s="30"/>
      <c r="E36" s="30"/>
      <c r="F36" s="30"/>
      <c r="G36" s="30"/>
      <c r="H36" s="52"/>
      <c r="I36" s="52"/>
      <c r="J36" s="52"/>
      <c r="K36" s="53"/>
      <c r="L36" s="14"/>
      <c r="N36" s="15"/>
      <c r="O36" s="17"/>
      <c r="P36" s="16"/>
      <c r="Q36" s="16"/>
      <c r="R36" s="16"/>
      <c r="S36" s="16"/>
    </row>
    <row r="37" spans="1:19" ht="14.5" x14ac:dyDescent="0.3">
      <c r="A37" s="40" t="s">
        <v>43</v>
      </c>
      <c r="B37" s="30"/>
      <c r="C37" s="30"/>
      <c r="D37" s="30"/>
      <c r="E37" s="30"/>
      <c r="F37" s="30"/>
      <c r="G37" s="30"/>
      <c r="H37" s="52"/>
      <c r="I37" s="52"/>
      <c r="J37" s="52"/>
      <c r="K37" s="53"/>
      <c r="L37" s="14"/>
      <c r="N37" s="15"/>
      <c r="O37" s="17"/>
      <c r="P37" s="16"/>
      <c r="Q37" s="16"/>
      <c r="R37" s="16"/>
      <c r="S37" s="16"/>
    </row>
    <row r="38" spans="1:19" ht="14.5" x14ac:dyDescent="0.3">
      <c r="A38" s="40" t="s">
        <v>66</v>
      </c>
      <c r="B38" s="30"/>
      <c r="C38" s="30"/>
      <c r="D38" s="30"/>
      <c r="E38" s="30"/>
      <c r="F38" s="30"/>
      <c r="G38" s="30"/>
      <c r="H38" s="52"/>
      <c r="I38" s="52"/>
      <c r="J38" s="52"/>
      <c r="K38" s="53"/>
      <c r="L38" s="14"/>
      <c r="N38" s="15"/>
      <c r="O38" s="17"/>
      <c r="P38" s="16"/>
      <c r="Q38" s="16"/>
      <c r="R38" s="16"/>
      <c r="S38" s="16"/>
    </row>
    <row r="39" spans="1:19" ht="14.5" x14ac:dyDescent="0.3">
      <c r="A39" s="40" t="s">
        <v>67</v>
      </c>
      <c r="B39" s="30"/>
      <c r="C39" s="30"/>
      <c r="D39" s="30"/>
      <c r="E39" s="30"/>
      <c r="F39" s="30"/>
      <c r="G39" s="30"/>
      <c r="H39" s="52"/>
      <c r="I39" s="52"/>
      <c r="J39" s="52"/>
      <c r="K39" s="53"/>
      <c r="L39" s="14"/>
      <c r="N39" s="15"/>
      <c r="O39" s="17"/>
      <c r="P39" s="16"/>
      <c r="Q39" s="16"/>
      <c r="R39" s="16"/>
      <c r="S39" s="16"/>
    </row>
    <row r="40" spans="1:19" ht="15" thickBot="1" x14ac:dyDescent="0.35">
      <c r="A40" s="41" t="s">
        <v>68</v>
      </c>
      <c r="B40" s="32"/>
      <c r="C40" s="32"/>
      <c r="D40" s="32"/>
      <c r="E40" s="32"/>
      <c r="F40" s="32"/>
      <c r="G40" s="32"/>
      <c r="H40" s="54"/>
      <c r="I40" s="54"/>
      <c r="J40" s="54"/>
      <c r="K40" s="55"/>
      <c r="L40" s="14"/>
      <c r="N40" s="15"/>
      <c r="O40" s="17"/>
      <c r="P40" s="16"/>
      <c r="Q40" s="16"/>
      <c r="R40" s="16"/>
      <c r="S40" s="16"/>
    </row>
    <row r="41" spans="1:19" ht="14.5" x14ac:dyDescent="0.3">
      <c r="C41" s="12"/>
      <c r="M41" s="14"/>
      <c r="N41" s="15"/>
      <c r="O41" s="17"/>
      <c r="P41" s="16"/>
      <c r="Q41" s="16"/>
      <c r="R41" s="16"/>
      <c r="S41" s="16"/>
    </row>
    <row r="42" spans="1:19" ht="15" thickBot="1" x14ac:dyDescent="0.4">
      <c r="A42" s="29" t="s">
        <v>65</v>
      </c>
      <c r="C42" s="12"/>
      <c r="M42" s="14"/>
      <c r="N42" s="15"/>
      <c r="O42" s="17"/>
      <c r="P42" s="16"/>
      <c r="Q42" s="16"/>
      <c r="R42" s="16"/>
      <c r="S42" s="16"/>
    </row>
    <row r="43" spans="1:19" ht="15" thickBot="1" x14ac:dyDescent="0.35">
      <c r="A43" s="38" t="s">
        <v>15</v>
      </c>
      <c r="B43" s="42" t="s">
        <v>69</v>
      </c>
      <c r="C43" s="42" t="s">
        <v>70</v>
      </c>
      <c r="D43" s="42" t="s">
        <v>71</v>
      </c>
      <c r="E43" s="42" t="s">
        <v>72</v>
      </c>
      <c r="F43" s="42" t="s">
        <v>73</v>
      </c>
      <c r="G43" s="42" t="s">
        <v>74</v>
      </c>
      <c r="H43" s="42" t="s">
        <v>75</v>
      </c>
      <c r="I43" s="42" t="s">
        <v>76</v>
      </c>
      <c r="J43" s="42" t="s">
        <v>77</v>
      </c>
      <c r="K43" s="43" t="s">
        <v>78</v>
      </c>
      <c r="L43" s="14"/>
      <c r="N43" s="15"/>
      <c r="O43" s="17"/>
      <c r="P43" s="16"/>
      <c r="Q43" s="16"/>
      <c r="R43" s="16"/>
      <c r="S43" s="16"/>
    </row>
    <row r="44" spans="1:19" ht="14.5" x14ac:dyDescent="0.3">
      <c r="A44" s="39" t="s">
        <v>37</v>
      </c>
      <c r="B44" s="34"/>
      <c r="C44" s="34"/>
      <c r="D44" s="34"/>
      <c r="E44" s="34"/>
      <c r="F44" s="34"/>
      <c r="G44" s="34"/>
      <c r="H44" s="50"/>
      <c r="I44" s="50"/>
      <c r="J44" s="50"/>
      <c r="K44" s="51"/>
      <c r="L44" s="14"/>
      <c r="N44" s="15"/>
      <c r="O44" s="17"/>
      <c r="P44" s="16"/>
      <c r="Q44" s="16"/>
      <c r="R44" s="16"/>
      <c r="S44" s="16"/>
    </row>
    <row r="45" spans="1:19" ht="14.5" x14ac:dyDescent="0.3">
      <c r="A45" s="40" t="s">
        <v>38</v>
      </c>
      <c r="B45" s="30"/>
      <c r="C45" s="30"/>
      <c r="D45" s="30"/>
      <c r="E45" s="30"/>
      <c r="F45" s="30"/>
      <c r="G45" s="30"/>
      <c r="H45" s="52"/>
      <c r="I45" s="52"/>
      <c r="J45" s="52"/>
      <c r="K45" s="53"/>
      <c r="L45" s="14"/>
      <c r="N45" s="15"/>
      <c r="O45" s="17"/>
      <c r="P45" s="16"/>
      <c r="Q45" s="16"/>
      <c r="R45" s="16"/>
      <c r="S45" s="16"/>
    </row>
    <row r="46" spans="1:19" ht="14.5" x14ac:dyDescent="0.3">
      <c r="A46" s="40" t="s">
        <v>39</v>
      </c>
      <c r="B46" s="30"/>
      <c r="C46" s="30"/>
      <c r="D46" s="30"/>
      <c r="E46" s="30"/>
      <c r="F46" s="30"/>
      <c r="G46" s="30"/>
      <c r="H46" s="52"/>
      <c r="I46" s="52"/>
      <c r="J46" s="52"/>
      <c r="K46" s="53"/>
      <c r="L46" s="14"/>
      <c r="N46" s="15"/>
      <c r="O46" s="17"/>
      <c r="P46" s="16"/>
      <c r="Q46" s="16"/>
      <c r="R46" s="16"/>
      <c r="S46" s="16"/>
    </row>
    <row r="47" spans="1:19" ht="14.5" x14ac:dyDescent="0.3">
      <c r="A47" s="40" t="s">
        <v>40</v>
      </c>
      <c r="B47" s="30"/>
      <c r="C47" s="30"/>
      <c r="D47" s="30"/>
      <c r="E47" s="30"/>
      <c r="F47" s="30"/>
      <c r="G47" s="30"/>
      <c r="H47" s="52"/>
      <c r="I47" s="52"/>
      <c r="J47" s="52"/>
      <c r="K47" s="53"/>
      <c r="L47" s="14"/>
      <c r="N47" s="15"/>
      <c r="O47" s="17"/>
      <c r="P47" s="16"/>
      <c r="Q47" s="16"/>
      <c r="R47" s="16"/>
      <c r="S47" s="16"/>
    </row>
    <row r="48" spans="1:19" ht="14.5" x14ac:dyDescent="0.3">
      <c r="A48" s="40" t="s">
        <v>41</v>
      </c>
      <c r="B48" s="30"/>
      <c r="C48" s="30"/>
      <c r="D48" s="30"/>
      <c r="E48" s="30"/>
      <c r="F48" s="30"/>
      <c r="G48" s="30"/>
      <c r="H48" s="52"/>
      <c r="I48" s="52"/>
      <c r="J48" s="52"/>
      <c r="K48" s="53"/>
      <c r="L48" s="14"/>
      <c r="N48" s="15"/>
      <c r="O48" s="17"/>
      <c r="P48" s="16"/>
      <c r="Q48" s="16"/>
      <c r="R48" s="16"/>
      <c r="S48" s="16"/>
    </row>
    <row r="49" spans="1:19" ht="14.5" x14ac:dyDescent="0.3">
      <c r="A49" s="40" t="s">
        <v>42</v>
      </c>
      <c r="B49" s="30"/>
      <c r="C49" s="30"/>
      <c r="D49" s="30"/>
      <c r="E49" s="30"/>
      <c r="F49" s="30"/>
      <c r="G49" s="30"/>
      <c r="H49" s="52"/>
      <c r="I49" s="52"/>
      <c r="J49" s="52"/>
      <c r="K49" s="53"/>
      <c r="L49" s="14"/>
      <c r="N49" s="15"/>
      <c r="O49" s="17"/>
      <c r="P49" s="16"/>
      <c r="Q49" s="16"/>
      <c r="R49" s="16"/>
      <c r="S49" s="16"/>
    </row>
    <row r="50" spans="1:19" ht="14.5" x14ac:dyDescent="0.3">
      <c r="A50" s="40" t="s">
        <v>43</v>
      </c>
      <c r="B50" s="30"/>
      <c r="C50" s="30"/>
      <c r="D50" s="30"/>
      <c r="E50" s="30"/>
      <c r="F50" s="30"/>
      <c r="G50" s="30"/>
      <c r="H50" s="52"/>
      <c r="I50" s="52"/>
      <c r="J50" s="52"/>
      <c r="K50" s="53"/>
      <c r="L50" s="14"/>
      <c r="N50" s="15"/>
      <c r="O50" s="17"/>
      <c r="P50" s="16"/>
      <c r="Q50" s="16"/>
      <c r="R50" s="19"/>
      <c r="S50" s="16"/>
    </row>
    <row r="51" spans="1:19" x14ac:dyDescent="0.3">
      <c r="A51" s="40" t="s">
        <v>66</v>
      </c>
      <c r="B51" s="30"/>
      <c r="C51" s="30"/>
      <c r="D51" s="30"/>
      <c r="E51" s="30"/>
      <c r="F51" s="30"/>
      <c r="G51" s="30"/>
      <c r="H51" s="52"/>
      <c r="I51" s="52"/>
      <c r="J51" s="52"/>
      <c r="K51" s="53"/>
      <c r="N51" s="15"/>
      <c r="O51" s="17"/>
      <c r="P51" s="16"/>
      <c r="Q51" s="16"/>
      <c r="R51" s="19"/>
      <c r="S51" s="16"/>
    </row>
    <row r="52" spans="1:19" x14ac:dyDescent="0.3">
      <c r="A52" s="40" t="s">
        <v>67</v>
      </c>
      <c r="B52" s="30"/>
      <c r="C52" s="30"/>
      <c r="D52" s="30"/>
      <c r="E52" s="30"/>
      <c r="F52" s="30"/>
      <c r="G52" s="30"/>
      <c r="H52" s="52"/>
      <c r="I52" s="52"/>
      <c r="J52" s="52"/>
      <c r="K52" s="53"/>
      <c r="N52" s="15"/>
      <c r="O52" s="17"/>
      <c r="P52" s="16"/>
      <c r="Q52" s="16"/>
      <c r="R52" s="19"/>
      <c r="S52" s="16"/>
    </row>
    <row r="53" spans="1:19" ht="14.5" thickBot="1" x14ac:dyDescent="0.35">
      <c r="A53" s="41" t="s">
        <v>68</v>
      </c>
      <c r="B53" s="32"/>
      <c r="C53" s="32"/>
      <c r="D53" s="32"/>
      <c r="E53" s="32"/>
      <c r="F53" s="32"/>
      <c r="G53" s="32"/>
      <c r="H53" s="54"/>
      <c r="I53" s="54"/>
      <c r="J53" s="54"/>
      <c r="K53" s="55"/>
      <c r="N53" s="15"/>
      <c r="O53" s="17"/>
      <c r="P53" s="16"/>
      <c r="Q53" s="16"/>
      <c r="R53" s="19"/>
      <c r="S53" s="16"/>
    </row>
    <row r="54" spans="1:19" x14ac:dyDescent="0.3">
      <c r="N54" s="15"/>
      <c r="O54" s="17"/>
      <c r="P54" s="16"/>
      <c r="Q54" s="16"/>
      <c r="R54" s="19"/>
      <c r="S54" s="16"/>
    </row>
    <row r="55" spans="1:19" x14ac:dyDescent="0.3">
      <c r="N55" s="15"/>
      <c r="O55" s="17"/>
      <c r="P55" s="16"/>
      <c r="Q55" s="16"/>
      <c r="R55" s="16"/>
      <c r="S55" s="16"/>
    </row>
    <row r="56" spans="1:19" x14ac:dyDescent="0.3">
      <c r="N56" s="15"/>
      <c r="O56" s="17"/>
      <c r="P56" s="16"/>
      <c r="Q56" s="16"/>
      <c r="R56" s="16"/>
      <c r="S56" s="16"/>
    </row>
    <row r="57" spans="1:19" x14ac:dyDescent="0.3">
      <c r="N57" s="15"/>
      <c r="O57" s="17"/>
      <c r="P57" s="16"/>
      <c r="Q57" s="16"/>
      <c r="R57" s="16"/>
      <c r="S57" s="16"/>
    </row>
    <row r="58" spans="1:19" x14ac:dyDescent="0.3">
      <c r="N58" s="15"/>
      <c r="O58" s="17"/>
      <c r="P58" s="16"/>
      <c r="Q58" s="16"/>
      <c r="R58" s="16"/>
      <c r="S58" s="16"/>
    </row>
    <row r="59" spans="1:19" x14ac:dyDescent="0.3">
      <c r="N59" s="15"/>
      <c r="O59" s="17"/>
      <c r="P59" s="16"/>
      <c r="Q59" s="16"/>
      <c r="R59" s="16"/>
      <c r="S59" s="16"/>
    </row>
    <row r="60" spans="1:19" x14ac:dyDescent="0.3">
      <c r="N60" s="15"/>
      <c r="O60" s="17"/>
      <c r="P60" s="16"/>
      <c r="Q60" s="16"/>
      <c r="R60" s="16"/>
      <c r="S60" s="16"/>
    </row>
    <row r="61" spans="1:19" x14ac:dyDescent="0.3">
      <c r="N61" s="15"/>
      <c r="O61" s="17"/>
      <c r="P61" s="16"/>
      <c r="Q61" s="16"/>
      <c r="R61" s="16"/>
      <c r="S61" s="16"/>
    </row>
    <row r="62" spans="1:19" x14ac:dyDescent="0.3">
      <c r="N62" s="15"/>
      <c r="O62" s="17"/>
      <c r="P62" s="16"/>
      <c r="Q62" s="16"/>
      <c r="R62" s="16"/>
      <c r="S62" s="16"/>
    </row>
  </sheetData>
  <dataConsolidate link="1"/>
  <phoneticPr fontId="6" type="noConversion"/>
  <conditionalFormatting sqref="D13:D17 D25:D27 D22:D23 E13:E15">
    <cfRule type="expression" dxfId="118" priority="199">
      <formula>AND(OR($C13="FP",$C13="FQ"),$D13="")</formula>
    </cfRule>
  </conditionalFormatting>
  <conditionalFormatting sqref="N11 N16:N29 P15">
    <cfRule type="expression" dxfId="117" priority="198">
      <formula>COUNTBLANK(BOM)&lt;&gt;0</formula>
    </cfRule>
  </conditionalFormatting>
  <conditionalFormatting sqref="B31:K40 C25:K27 C22:K23 P1:P2 C16:K17 C13:G15 B3:F9 H3:H9 A18:K18 A20:D21 G21:K21 A19:F19 I19:K20">
    <cfRule type="expression" dxfId="116" priority="216">
      <formula>INDEX(Name,$A1)=""</formula>
    </cfRule>
  </conditionalFormatting>
  <conditionalFormatting sqref="A43 A30 A24 A12:E12 I12 G12 A2:F2 H2">
    <cfRule type="expression" dxfId="115" priority="49">
      <formula>CELL("protect",A2)=0</formula>
    </cfRule>
  </conditionalFormatting>
  <conditionalFormatting sqref="C29">
    <cfRule type="expression" dxfId="114" priority="322">
      <formula>SUM(L10:L10)&gt;0</formula>
    </cfRule>
  </conditionalFormatting>
  <conditionalFormatting sqref="C28">
    <cfRule type="expression" dxfId="113" priority="323">
      <formula>SUM(L10:L11)&gt;0</formula>
    </cfRule>
  </conditionalFormatting>
  <conditionalFormatting sqref="C27">
    <cfRule type="expression" dxfId="112" priority="324">
      <formula>SUM(L10:L10)&gt;0</formula>
    </cfRule>
  </conditionalFormatting>
  <conditionalFormatting sqref="F25:K27">
    <cfRule type="expression" dxfId="111" priority="34">
      <formula>AND(OR($C25="FP",$C25="FQ"),$D25="")</formula>
    </cfRule>
  </conditionalFormatting>
  <conditionalFormatting sqref="B24:K24">
    <cfRule type="expression" dxfId="110" priority="18">
      <formula>CELL("protect",B24)=0</formula>
    </cfRule>
  </conditionalFormatting>
  <conditionalFormatting sqref="B43:K43">
    <cfRule type="expression" dxfId="109" priority="16">
      <formula>CELL("protect",B43)=0</formula>
    </cfRule>
  </conditionalFormatting>
  <conditionalFormatting sqref="B30:K30">
    <cfRule type="expression" dxfId="108" priority="15">
      <formula>CELL("protect",B30)=0</formula>
    </cfRule>
  </conditionalFormatting>
  <conditionalFormatting sqref="C41:C42">
    <cfRule type="expression" dxfId="107" priority="332">
      <formula>SUM(L31:L40)&gt;0</formula>
    </cfRule>
  </conditionalFormatting>
  <conditionalFormatting sqref="B44:K53">
    <cfRule type="expression" dxfId="106" priority="14">
      <formula>INDEX(Name,$A44)=""</formula>
    </cfRule>
  </conditionalFormatting>
  <conditionalFormatting sqref="J12">
    <cfRule type="expression" dxfId="105" priority="9">
      <formula>CELL("protect",J12)=0</formula>
    </cfRule>
  </conditionalFormatting>
  <conditionalFormatting sqref="I13:I14">
    <cfRule type="expression" dxfId="104" priority="11">
      <formula>INDEX(Name,$A13)=""</formula>
    </cfRule>
  </conditionalFormatting>
  <conditionalFormatting sqref="J13:J14">
    <cfRule type="expression" dxfId="103" priority="8">
      <formula>INDEX(Name,$A13)=""</formula>
    </cfRule>
  </conditionalFormatting>
  <conditionalFormatting sqref="H12">
    <cfRule type="expression" dxfId="102" priority="7">
      <formula>CELL("protect",H12)=0</formula>
    </cfRule>
  </conditionalFormatting>
  <conditionalFormatting sqref="H13:H14">
    <cfRule type="expression" dxfId="101" priority="6">
      <formula>INDEX(Name,$A13)=""</formula>
    </cfRule>
  </conditionalFormatting>
  <conditionalFormatting sqref="H15:I15">
    <cfRule type="expression" dxfId="100" priority="5">
      <formula>INDEX(Name,$A15)=""</formula>
    </cfRule>
  </conditionalFormatting>
  <conditionalFormatting sqref="J15">
    <cfRule type="expression" dxfId="99" priority="4">
      <formula>INDEX(Name,$A15)=""</formula>
    </cfRule>
  </conditionalFormatting>
  <conditionalFormatting sqref="F12">
    <cfRule type="expression" dxfId="98" priority="3">
      <formula>CELL("protect",F12)=0</formula>
    </cfRule>
  </conditionalFormatting>
  <conditionalFormatting sqref="G3:G9">
    <cfRule type="expression" dxfId="97" priority="2">
      <formula>INDEX(Name,$A3)=""</formula>
    </cfRule>
  </conditionalFormatting>
  <conditionalFormatting sqref="G2">
    <cfRule type="expression" dxfId="96" priority="1">
      <formula>CELL("protect",G2)=0</formula>
    </cfRule>
  </conditionalFormatting>
  <conditionalFormatting sqref="G19:H20">
    <cfRule type="expression" dxfId="95" priority="334">
      <formula>INDEX(Name,$A20)=""</formula>
    </cfRule>
  </conditionalFormatting>
  <dataValidations count="5">
    <dataValidation type="whole" operator="greaterThanOrEqual" allowBlank="1" showInputMessage="1" showErrorMessage="1" errorTitle="Values" error="Input must be integer greater than or equal zero" sqref="B31:K40 C3:E9 F17:G17 I13:I15 F23:G23 B44:K53" xr:uid="{00000000-0002-0000-0000-000000000000}">
      <formula1>0</formula1>
    </dataValidation>
    <dataValidation type="decimal" operator="greaterThanOrEqual" allowBlank="1" showInputMessage="1" showErrorMessage="1" errorTitle="Values" error="Input must be greater than or equal zero" sqref="H23:J23 H17 I16:J17 J13:J15 L13:L15 F3:H9" xr:uid="{00000000-0002-0000-0000-000001000000}">
      <formula1>0</formula1>
    </dataValidation>
    <dataValidation type="list" operator="greaterThanOrEqual" allowBlank="1" showInputMessage="1" showErrorMessage="1" errorTitle="Values" error="Choose from the list" sqref="K23 M13:M15 K16:K17" xr:uid="{00000000-0002-0000-0000-000002000000}">
      <formula1>"1,2,3"</formula1>
    </dataValidation>
    <dataValidation type="decimal" operator="greaterThanOrEqual" allowBlank="1" showInputMessage="1" showErrorMessage="1" error="Input must be greater than or equal zero" sqref="B25:K27 B19:F19 B20:D21 G19:K21" xr:uid="{00000000-0002-0000-0000-000003000000}">
      <formula1>0</formula1>
    </dataValidation>
    <dataValidation type="whole" operator="greaterThanOrEqual" allowBlank="1" showInputMessage="1" showErrorMessage="1" error="Input must be integer greater than or equal zero" sqref="B13:G15" xr:uid="{00000000-0002-0000-0000-000004000000}">
      <formula1>0</formula1>
    </dataValidation>
  </dataValidations>
  <pageMargins left="0.7" right="0.7" top="0.75" bottom="0.75" header="0.3" footer="0.3"/>
  <pageSetup orientation="portrait" r:id="rId1"/>
  <drawing r:id="rId2"/>
  <picture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Try again" error="Choose from the list" xr:uid="{00000000-0002-0000-0000-000005000000}">
          <x14:formula1>
            <xm:f>Sheet2!$A$1:$A$4</xm:f>
          </x14:formula1>
          <xm:sqref>B3:B9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4"/>
  <sheetViews>
    <sheetView workbookViewId="0"/>
  </sheetViews>
  <sheetFormatPr defaultRowHeight="14" x14ac:dyDescent="0.3"/>
  <sheetData>
    <row r="1" spans="1:1" x14ac:dyDescent="0.3">
      <c r="A1" s="110" t="s">
        <v>120</v>
      </c>
    </row>
    <row r="2" spans="1:1" x14ac:dyDescent="0.3">
      <c r="A2" s="111" t="s">
        <v>121</v>
      </c>
    </row>
    <row r="3" spans="1:1" x14ac:dyDescent="0.3">
      <c r="A3" s="110" t="s">
        <v>122</v>
      </c>
    </row>
    <row r="4" spans="1:1" x14ac:dyDescent="0.3">
      <c r="A4" s="112" t="s">
        <v>119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4">
    <tabColor rgb="FF00B050"/>
  </sheetPr>
  <dimension ref="A1:Y62"/>
  <sheetViews>
    <sheetView showGridLines="0" topLeftCell="A22" zoomScale="83" zoomScaleNormal="70" workbookViewId="0">
      <selection activeCell="R36" sqref="R36"/>
    </sheetView>
  </sheetViews>
  <sheetFormatPr defaultColWidth="9.08203125" defaultRowHeight="14" x14ac:dyDescent="0.3"/>
  <cols>
    <col min="1" max="1" width="9.08203125" style="7" customWidth="1"/>
    <col min="2" max="10" width="8" style="7" customWidth="1"/>
    <col min="11" max="11" width="8.1640625" style="7" customWidth="1"/>
    <col min="12" max="12" width="15.08203125" style="21" bestFit="1" customWidth="1"/>
    <col min="13" max="13" width="9.08203125" style="21" customWidth="1"/>
    <col min="14" max="14" width="8.08203125" style="7" customWidth="1"/>
    <col min="15" max="15" width="7" style="7" customWidth="1"/>
    <col min="16" max="19" width="8.1640625" style="7" customWidth="1"/>
    <col min="20" max="20" width="7.1640625" style="7" customWidth="1"/>
    <col min="21" max="21" width="8.5" style="7" customWidth="1"/>
    <col min="22" max="22" width="7.4140625" style="7" customWidth="1"/>
    <col min="23" max="24" width="8.08203125" style="7" customWidth="1"/>
    <col min="25" max="16384" width="9.08203125" style="7"/>
  </cols>
  <sheetData>
    <row r="1" spans="1:25" ht="15" thickBot="1" x14ac:dyDescent="0.4">
      <c r="A1" s="26" t="s">
        <v>91</v>
      </c>
      <c r="L1" s="18"/>
      <c r="M1" s="9" t="s">
        <v>9</v>
      </c>
      <c r="Y1" s="9"/>
    </row>
    <row r="2" spans="1:25" ht="15" thickBot="1" x14ac:dyDescent="0.35">
      <c r="A2" s="74" t="s">
        <v>8</v>
      </c>
      <c r="B2" s="72" t="s">
        <v>16</v>
      </c>
      <c r="C2" s="36" t="s">
        <v>17</v>
      </c>
      <c r="D2" s="36" t="s">
        <v>18</v>
      </c>
      <c r="E2" s="36" t="s">
        <v>19</v>
      </c>
      <c r="F2" s="36" t="s">
        <v>20</v>
      </c>
      <c r="G2" s="36" t="s">
        <v>21</v>
      </c>
      <c r="H2" s="36" t="s">
        <v>22</v>
      </c>
      <c r="I2" s="36" t="s">
        <v>23</v>
      </c>
      <c r="J2" s="36" t="s">
        <v>24</v>
      </c>
      <c r="K2" s="37" t="s">
        <v>25</v>
      </c>
      <c r="L2" s="18"/>
      <c r="M2" s="74" t="s">
        <v>8</v>
      </c>
      <c r="N2" s="72" t="s">
        <v>26</v>
      </c>
      <c r="O2" s="36" t="s">
        <v>27</v>
      </c>
      <c r="P2" s="36" t="s">
        <v>28</v>
      </c>
      <c r="Q2" s="36" t="s">
        <v>29</v>
      </c>
      <c r="R2" s="36" t="s">
        <v>30</v>
      </c>
      <c r="S2" s="36" t="s">
        <v>31</v>
      </c>
      <c r="T2" s="36" t="s">
        <v>32</v>
      </c>
      <c r="U2" s="36" t="s">
        <v>33</v>
      </c>
      <c r="V2" s="36" t="s">
        <v>34</v>
      </c>
      <c r="W2" s="37" t="s">
        <v>35</v>
      </c>
    </row>
    <row r="3" spans="1:25" x14ac:dyDescent="0.3">
      <c r="A3" s="57" t="s">
        <v>37</v>
      </c>
      <c r="B3" s="82"/>
      <c r="C3" s="68"/>
      <c r="D3" s="68"/>
      <c r="E3" s="68"/>
      <c r="F3" s="68"/>
      <c r="G3" s="68"/>
      <c r="H3" s="68"/>
      <c r="I3" s="68"/>
      <c r="J3" s="68"/>
      <c r="K3" s="83"/>
      <c r="L3" s="18"/>
      <c r="M3" s="57" t="s">
        <v>37</v>
      </c>
      <c r="N3" s="162"/>
      <c r="O3" s="163"/>
      <c r="P3" s="163"/>
      <c r="Q3" s="163"/>
      <c r="R3" s="163"/>
      <c r="S3" s="163"/>
      <c r="T3" s="163"/>
      <c r="U3" s="163"/>
      <c r="V3" s="163"/>
      <c r="W3" s="164"/>
    </row>
    <row r="4" spans="1:25" x14ac:dyDescent="0.3">
      <c r="A4" s="58" t="s">
        <v>38</v>
      </c>
      <c r="B4" s="84"/>
      <c r="C4" s="73"/>
      <c r="D4" s="73"/>
      <c r="E4" s="73"/>
      <c r="F4" s="73"/>
      <c r="G4" s="73"/>
      <c r="H4" s="73"/>
      <c r="I4" s="73"/>
      <c r="J4" s="73"/>
      <c r="K4" s="85"/>
      <c r="L4" s="18"/>
      <c r="M4" s="58" t="s">
        <v>38</v>
      </c>
      <c r="N4" s="165"/>
      <c r="O4" s="166"/>
      <c r="P4" s="166"/>
      <c r="Q4" s="166"/>
      <c r="R4" s="166"/>
      <c r="S4" s="166"/>
      <c r="T4" s="166"/>
      <c r="U4" s="166"/>
      <c r="V4" s="166"/>
      <c r="W4" s="167"/>
    </row>
    <row r="5" spans="1:25" x14ac:dyDescent="0.3">
      <c r="A5" s="58" t="s">
        <v>39</v>
      </c>
      <c r="B5" s="84"/>
      <c r="C5" s="73"/>
      <c r="D5" s="73"/>
      <c r="E5" s="73"/>
      <c r="F5" s="73"/>
      <c r="G5" s="73"/>
      <c r="H5" s="73"/>
      <c r="I5" s="73"/>
      <c r="J5" s="73"/>
      <c r="K5" s="85"/>
      <c r="L5" s="18"/>
      <c r="M5" s="58" t="s">
        <v>39</v>
      </c>
      <c r="N5" s="165"/>
      <c r="O5" s="166"/>
      <c r="P5" s="166"/>
      <c r="Q5" s="166"/>
      <c r="R5" s="166"/>
      <c r="S5" s="166"/>
      <c r="T5" s="166"/>
      <c r="U5" s="166"/>
      <c r="V5" s="166"/>
      <c r="W5" s="167"/>
    </row>
    <row r="6" spans="1:25" x14ac:dyDescent="0.3">
      <c r="A6" s="58" t="s">
        <v>40</v>
      </c>
      <c r="B6" s="84"/>
      <c r="C6" s="73"/>
      <c r="D6" s="73"/>
      <c r="E6" s="73"/>
      <c r="F6" s="73"/>
      <c r="G6" s="73"/>
      <c r="H6" s="73"/>
      <c r="I6" s="73"/>
      <c r="J6" s="73"/>
      <c r="K6" s="85"/>
      <c r="L6" s="18"/>
      <c r="M6" s="58" t="s">
        <v>40</v>
      </c>
      <c r="N6" s="165"/>
      <c r="O6" s="166"/>
      <c r="P6" s="166"/>
      <c r="Q6" s="166"/>
      <c r="R6" s="166"/>
      <c r="S6" s="166"/>
      <c r="T6" s="166"/>
      <c r="U6" s="166"/>
      <c r="V6" s="166"/>
      <c r="W6" s="167"/>
    </row>
    <row r="7" spans="1:25" x14ac:dyDescent="0.3">
      <c r="A7" s="58" t="s">
        <v>41</v>
      </c>
      <c r="B7" s="84"/>
      <c r="C7" s="73"/>
      <c r="D7" s="73"/>
      <c r="E7" s="73"/>
      <c r="F7" s="73"/>
      <c r="G7" s="73"/>
      <c r="H7" s="73"/>
      <c r="I7" s="73"/>
      <c r="J7" s="73"/>
      <c r="K7" s="85"/>
      <c r="L7" s="18"/>
      <c r="M7" s="58" t="s">
        <v>41</v>
      </c>
      <c r="N7" s="165"/>
      <c r="O7" s="166"/>
      <c r="P7" s="166"/>
      <c r="Q7" s="166"/>
      <c r="R7" s="166"/>
      <c r="S7" s="166"/>
      <c r="T7" s="166"/>
      <c r="U7" s="166"/>
      <c r="V7" s="166"/>
      <c r="W7" s="167"/>
    </row>
    <row r="8" spans="1:25" x14ac:dyDescent="0.3">
      <c r="A8" s="58" t="s">
        <v>42</v>
      </c>
      <c r="B8" s="84"/>
      <c r="C8" s="73"/>
      <c r="D8" s="73"/>
      <c r="E8" s="73"/>
      <c r="F8" s="73"/>
      <c r="G8" s="73"/>
      <c r="H8" s="73"/>
      <c r="I8" s="73"/>
      <c r="J8" s="73"/>
      <c r="K8" s="85"/>
      <c r="L8" s="18"/>
      <c r="M8" s="58" t="s">
        <v>42</v>
      </c>
      <c r="N8" s="165"/>
      <c r="O8" s="166"/>
      <c r="P8" s="166"/>
      <c r="Q8" s="166"/>
      <c r="R8" s="166"/>
      <c r="S8" s="166"/>
      <c r="T8" s="166"/>
      <c r="U8" s="166"/>
      <c r="V8" s="166"/>
      <c r="W8" s="167"/>
    </row>
    <row r="9" spans="1:25" x14ac:dyDescent="0.3">
      <c r="A9" s="58" t="s">
        <v>43</v>
      </c>
      <c r="B9" s="84"/>
      <c r="C9" s="73"/>
      <c r="D9" s="73"/>
      <c r="E9" s="73"/>
      <c r="F9" s="73"/>
      <c r="G9" s="73"/>
      <c r="H9" s="73"/>
      <c r="I9" s="73"/>
      <c r="J9" s="73"/>
      <c r="K9" s="85"/>
      <c r="L9" s="18"/>
      <c r="M9" s="58" t="s">
        <v>43</v>
      </c>
      <c r="N9" s="165"/>
      <c r="O9" s="166"/>
      <c r="P9" s="166"/>
      <c r="Q9" s="166"/>
      <c r="R9" s="166"/>
      <c r="S9" s="166"/>
      <c r="T9" s="166"/>
      <c r="U9" s="166"/>
      <c r="V9" s="166"/>
      <c r="W9" s="167"/>
    </row>
    <row r="10" spans="1:25" x14ac:dyDescent="0.3">
      <c r="A10" s="58" t="s">
        <v>66</v>
      </c>
      <c r="B10" s="84"/>
      <c r="C10" s="73"/>
      <c r="D10" s="73"/>
      <c r="E10" s="73"/>
      <c r="F10" s="73"/>
      <c r="G10" s="73"/>
      <c r="H10" s="73"/>
      <c r="I10" s="73"/>
      <c r="J10" s="73"/>
      <c r="K10" s="85"/>
      <c r="L10" s="18"/>
      <c r="M10" s="58" t="s">
        <v>66</v>
      </c>
      <c r="N10" s="165"/>
      <c r="O10" s="166"/>
      <c r="P10" s="166"/>
      <c r="Q10" s="166"/>
      <c r="R10" s="166"/>
      <c r="S10" s="166"/>
      <c r="T10" s="166"/>
      <c r="U10" s="166"/>
      <c r="V10" s="166"/>
      <c r="W10" s="167"/>
    </row>
    <row r="11" spans="1:25" x14ac:dyDescent="0.3">
      <c r="A11" s="58" t="s">
        <v>67</v>
      </c>
      <c r="B11" s="84"/>
      <c r="C11" s="73"/>
      <c r="D11" s="73"/>
      <c r="E11" s="73"/>
      <c r="F11" s="73"/>
      <c r="G11" s="73"/>
      <c r="H11" s="73"/>
      <c r="I11" s="73"/>
      <c r="J11" s="73"/>
      <c r="K11" s="85"/>
      <c r="L11" s="18"/>
      <c r="M11" s="58" t="s">
        <v>67</v>
      </c>
      <c r="N11" s="165"/>
      <c r="O11" s="166"/>
      <c r="P11" s="166"/>
      <c r="Q11" s="166"/>
      <c r="R11" s="166"/>
      <c r="S11" s="166"/>
      <c r="T11" s="166"/>
      <c r="U11" s="166"/>
      <c r="V11" s="166"/>
      <c r="W11" s="167"/>
    </row>
    <row r="12" spans="1:25" ht="14.5" thickBot="1" x14ac:dyDescent="0.35">
      <c r="A12" s="75" t="s">
        <v>68</v>
      </c>
      <c r="B12" s="86"/>
      <c r="C12" s="87"/>
      <c r="D12" s="87"/>
      <c r="E12" s="87"/>
      <c r="F12" s="87"/>
      <c r="G12" s="87"/>
      <c r="H12" s="87"/>
      <c r="I12" s="87"/>
      <c r="J12" s="87"/>
      <c r="K12" s="88"/>
      <c r="L12" s="18"/>
      <c r="M12" s="75" t="s">
        <v>68</v>
      </c>
      <c r="N12" s="168"/>
      <c r="O12" s="169"/>
      <c r="P12" s="169"/>
      <c r="Q12" s="169"/>
      <c r="R12" s="169"/>
      <c r="S12" s="169"/>
      <c r="T12" s="169"/>
      <c r="U12" s="169"/>
      <c r="V12" s="169"/>
      <c r="W12" s="170"/>
    </row>
    <row r="13" spans="1:25" ht="14.5" x14ac:dyDescent="0.35">
      <c r="A13" s="26"/>
      <c r="L13" s="18"/>
      <c r="M13" s="18"/>
    </row>
    <row r="14" spans="1:25" ht="15" thickBot="1" x14ac:dyDescent="0.4">
      <c r="A14" s="26" t="s">
        <v>57</v>
      </c>
      <c r="L14" s="18"/>
      <c r="M14" s="18"/>
    </row>
    <row r="15" spans="1:25" ht="15" thickBot="1" x14ac:dyDescent="0.35">
      <c r="A15" s="56" t="s">
        <v>8</v>
      </c>
      <c r="B15" s="79" t="s">
        <v>7</v>
      </c>
      <c r="C15" s="93" t="s">
        <v>93</v>
      </c>
      <c r="D15" s="62"/>
      <c r="E15" s="60"/>
      <c r="F15" s="61"/>
      <c r="G15" s="60"/>
      <c r="H15" s="61"/>
      <c r="I15" s="61"/>
      <c r="J15" s="61"/>
      <c r="K15" s="63"/>
      <c r="L15" s="61" t="s">
        <v>92</v>
      </c>
      <c r="M15" s="36" t="s">
        <v>6</v>
      </c>
      <c r="N15" s="42" t="s">
        <v>10</v>
      </c>
      <c r="O15" s="190" t="s">
        <v>58</v>
      </c>
      <c r="P15" s="191"/>
      <c r="Q15" s="60"/>
      <c r="R15" s="175" t="s">
        <v>11</v>
      </c>
      <c r="S15" s="176"/>
      <c r="T15" s="6"/>
    </row>
    <row r="16" spans="1:25" x14ac:dyDescent="0.3">
      <c r="A16" s="57" t="s">
        <v>37</v>
      </c>
      <c r="B16" s="73"/>
      <c r="C16" s="47"/>
      <c r="D16" s="27"/>
      <c r="E16" s="27"/>
      <c r="F16" s="27"/>
      <c r="G16" s="27"/>
      <c r="H16" s="27"/>
      <c r="I16" s="27"/>
      <c r="J16" s="27"/>
      <c r="K16" s="27"/>
      <c r="L16" s="47"/>
      <c r="M16" s="47"/>
      <c r="N16" s="47"/>
      <c r="O16" s="187"/>
      <c r="P16" s="187"/>
      <c r="Q16" s="27"/>
      <c r="R16" s="177"/>
      <c r="S16" s="178"/>
    </row>
    <row r="17" spans="1:20" x14ac:dyDescent="0.3">
      <c r="A17" s="58" t="s">
        <v>38</v>
      </c>
      <c r="B17" s="69"/>
      <c r="C17" s="48"/>
      <c r="D17" s="27"/>
      <c r="E17" s="27"/>
      <c r="F17" s="27"/>
      <c r="G17" s="27"/>
      <c r="H17" s="27"/>
      <c r="I17" s="27"/>
      <c r="J17" s="27"/>
      <c r="K17" s="27"/>
      <c r="L17" s="48"/>
      <c r="M17" s="48"/>
      <c r="N17" s="48"/>
      <c r="O17" s="187"/>
      <c r="P17" s="187"/>
      <c r="Q17" s="27"/>
      <c r="R17" s="180"/>
      <c r="S17" s="181"/>
    </row>
    <row r="18" spans="1:20" x14ac:dyDescent="0.3">
      <c r="A18" s="58" t="s">
        <v>39</v>
      </c>
      <c r="B18" s="69"/>
      <c r="C18" s="48"/>
      <c r="D18" s="27"/>
      <c r="E18" s="27"/>
      <c r="F18" s="27"/>
      <c r="G18" s="27"/>
      <c r="H18" s="27"/>
      <c r="I18" s="27"/>
      <c r="J18" s="27"/>
      <c r="K18" s="27"/>
      <c r="L18" s="48"/>
      <c r="M18" s="48"/>
      <c r="N18" s="48"/>
      <c r="O18" s="187"/>
      <c r="P18" s="187"/>
      <c r="Q18" s="27"/>
      <c r="R18" s="180"/>
      <c r="S18" s="181"/>
    </row>
    <row r="19" spans="1:20" x14ac:dyDescent="0.3">
      <c r="A19" s="58" t="s">
        <v>40</v>
      </c>
      <c r="B19" s="69"/>
      <c r="C19" s="48"/>
      <c r="D19" s="27"/>
      <c r="E19" s="27"/>
      <c r="F19" s="27"/>
      <c r="G19" s="27"/>
      <c r="H19" s="27"/>
      <c r="I19" s="27"/>
      <c r="J19" s="27"/>
      <c r="K19" s="27"/>
      <c r="L19" s="48"/>
      <c r="M19" s="48"/>
      <c r="N19" s="48"/>
      <c r="O19" s="187"/>
      <c r="P19" s="187"/>
      <c r="Q19" s="27"/>
      <c r="R19" s="180"/>
      <c r="S19" s="181"/>
    </row>
    <row r="20" spans="1:20" x14ac:dyDescent="0.3">
      <c r="A20" s="58" t="s">
        <v>41</v>
      </c>
      <c r="B20" s="69"/>
      <c r="C20" s="48"/>
      <c r="D20" s="27"/>
      <c r="E20" s="27"/>
      <c r="F20" s="27"/>
      <c r="G20" s="27"/>
      <c r="H20" s="27"/>
      <c r="I20" s="27"/>
      <c r="J20" s="27"/>
      <c r="K20" s="27"/>
      <c r="L20" s="48"/>
      <c r="M20" s="48"/>
      <c r="N20" s="48"/>
      <c r="O20" s="187"/>
      <c r="P20" s="187"/>
      <c r="Q20" s="27"/>
      <c r="R20" s="180"/>
      <c r="S20" s="181"/>
    </row>
    <row r="21" spans="1:20" x14ac:dyDescent="0.3">
      <c r="A21" s="58" t="s">
        <v>42</v>
      </c>
      <c r="B21" s="69"/>
      <c r="C21" s="48"/>
      <c r="D21" s="27"/>
      <c r="E21" s="27"/>
      <c r="F21" s="27"/>
      <c r="G21" s="27"/>
      <c r="H21" s="27"/>
      <c r="I21" s="27"/>
      <c r="J21" s="27"/>
      <c r="K21" s="27"/>
      <c r="L21" s="48"/>
      <c r="M21" s="48"/>
      <c r="N21" s="48"/>
      <c r="O21" s="187"/>
      <c r="P21" s="187"/>
      <c r="Q21" s="27"/>
      <c r="R21" s="180"/>
      <c r="S21" s="181"/>
    </row>
    <row r="22" spans="1:20" ht="14.5" thickBot="1" x14ac:dyDescent="0.35">
      <c r="A22" s="64" t="s">
        <v>43</v>
      </c>
      <c r="B22" s="70"/>
      <c r="C22" s="67"/>
      <c r="D22" s="27"/>
      <c r="E22" s="27"/>
      <c r="F22" s="27"/>
      <c r="G22" s="27"/>
      <c r="H22" s="27"/>
      <c r="I22" s="27"/>
      <c r="J22" s="27"/>
      <c r="K22" s="27"/>
      <c r="L22" s="67"/>
      <c r="M22" s="67"/>
      <c r="N22" s="67"/>
      <c r="O22" s="187"/>
      <c r="P22" s="187"/>
      <c r="Q22" s="27"/>
      <c r="R22" s="183"/>
      <c r="S22" s="184"/>
    </row>
    <row r="23" spans="1:20" ht="15" thickBot="1" x14ac:dyDescent="0.35">
      <c r="A23" s="71" t="s">
        <v>59</v>
      </c>
      <c r="B23" s="76"/>
      <c r="C23" s="65"/>
      <c r="D23" s="65"/>
      <c r="E23" s="65"/>
      <c r="F23" s="60"/>
      <c r="G23" s="60"/>
      <c r="H23" s="60"/>
      <c r="I23" s="60"/>
      <c r="J23" s="60"/>
      <c r="K23" s="72"/>
      <c r="L23" s="63"/>
      <c r="M23" s="60"/>
      <c r="N23" s="81"/>
      <c r="O23" s="188"/>
      <c r="P23" s="189"/>
      <c r="Q23" s="60"/>
      <c r="R23" s="175"/>
      <c r="S23" s="176"/>
      <c r="T23" s="6"/>
    </row>
    <row r="25" spans="1:20" ht="15" thickBot="1" x14ac:dyDescent="0.4">
      <c r="A25" s="26" t="s">
        <v>89</v>
      </c>
      <c r="M25" s="7"/>
    </row>
    <row r="26" spans="1:20" ht="15" thickBot="1" x14ac:dyDescent="0.35">
      <c r="A26" s="59" t="s">
        <v>8</v>
      </c>
      <c r="B26" s="79" t="s">
        <v>46</v>
      </c>
      <c r="C26" s="42" t="s">
        <v>47</v>
      </c>
      <c r="D26" s="42" t="s">
        <v>48</v>
      </c>
      <c r="E26" s="42" t="s">
        <v>49</v>
      </c>
      <c r="F26" s="42" t="s">
        <v>50</v>
      </c>
      <c r="G26" s="42" t="s">
        <v>51</v>
      </c>
      <c r="H26" s="42" t="s">
        <v>52</v>
      </c>
      <c r="I26" s="42" t="s">
        <v>53</v>
      </c>
      <c r="J26" s="42" t="s">
        <v>54</v>
      </c>
      <c r="K26" s="42" t="s">
        <v>55</v>
      </c>
      <c r="L26" s="42" t="s">
        <v>90</v>
      </c>
      <c r="M26" s="36" t="s">
        <v>6</v>
      </c>
      <c r="N26" s="42" t="s">
        <v>10</v>
      </c>
      <c r="O26" s="190" t="s">
        <v>58</v>
      </c>
      <c r="P26" s="191"/>
      <c r="Q26" s="60"/>
      <c r="R26" s="175" t="s">
        <v>11</v>
      </c>
      <c r="S26" s="176"/>
      <c r="T26" s="6"/>
    </row>
    <row r="27" spans="1:20" x14ac:dyDescent="0.3">
      <c r="A27" s="57" t="s">
        <v>66</v>
      </c>
      <c r="B27" s="84"/>
      <c r="C27" s="73"/>
      <c r="D27" s="73"/>
      <c r="E27" s="73"/>
      <c r="F27" s="73"/>
      <c r="G27" s="73"/>
      <c r="H27" s="73"/>
      <c r="I27" s="73"/>
      <c r="J27" s="73"/>
      <c r="K27" s="66"/>
      <c r="L27" s="73"/>
      <c r="M27" s="47"/>
      <c r="N27" s="47"/>
      <c r="O27" s="187"/>
      <c r="P27" s="187"/>
      <c r="R27" s="177"/>
      <c r="S27" s="178"/>
    </row>
    <row r="28" spans="1:20" x14ac:dyDescent="0.3">
      <c r="A28" s="58" t="s">
        <v>67</v>
      </c>
      <c r="B28" s="84"/>
      <c r="C28" s="73"/>
      <c r="D28" s="73"/>
      <c r="E28" s="73"/>
      <c r="F28" s="73"/>
      <c r="G28" s="73"/>
      <c r="H28" s="73"/>
      <c r="I28" s="73"/>
      <c r="J28" s="73"/>
      <c r="K28" s="48"/>
      <c r="L28" s="69"/>
      <c r="M28" s="48"/>
      <c r="N28" s="48"/>
      <c r="O28" s="179"/>
      <c r="P28" s="179"/>
      <c r="R28" s="180"/>
      <c r="S28" s="181"/>
    </row>
    <row r="29" spans="1:20" ht="14.5" thickBot="1" x14ac:dyDescent="0.35">
      <c r="A29" s="64" t="s">
        <v>68</v>
      </c>
      <c r="B29" s="86"/>
      <c r="C29" s="87"/>
      <c r="D29" s="87"/>
      <c r="E29" s="87"/>
      <c r="F29" s="87"/>
      <c r="G29" s="87"/>
      <c r="H29" s="87"/>
      <c r="I29" s="87"/>
      <c r="J29" s="87"/>
      <c r="K29" s="49"/>
      <c r="L29" s="70"/>
      <c r="M29" s="67"/>
      <c r="N29" s="67"/>
      <c r="O29" s="182"/>
      <c r="P29" s="182"/>
      <c r="R29" s="183"/>
      <c r="S29" s="184"/>
    </row>
    <row r="30" spans="1:20" ht="15" thickBot="1" x14ac:dyDescent="0.35">
      <c r="A30" s="71" t="s">
        <v>59</v>
      </c>
      <c r="B30" s="77"/>
      <c r="C30" s="77"/>
      <c r="D30" s="78"/>
      <c r="E30" s="78"/>
      <c r="F30" s="78"/>
      <c r="G30" s="78"/>
      <c r="H30" s="78"/>
      <c r="I30" s="78"/>
      <c r="J30" s="78"/>
      <c r="K30" s="80"/>
      <c r="L30" s="36"/>
      <c r="M30" s="60"/>
      <c r="N30" s="81"/>
      <c r="O30" s="188"/>
      <c r="P30" s="189"/>
      <c r="Q30" s="60"/>
      <c r="R30" s="175"/>
      <c r="S30" s="176"/>
      <c r="T30" s="6"/>
    </row>
    <row r="31" spans="1:20" x14ac:dyDescent="0.3">
      <c r="L31" s="7"/>
      <c r="M31" s="7"/>
    </row>
    <row r="32" spans="1:20" ht="14.5" x14ac:dyDescent="0.35">
      <c r="A32" s="26"/>
      <c r="M32" s="7"/>
    </row>
    <row r="33" spans="1:20" ht="14.5" x14ac:dyDescent="0.35">
      <c r="A33" s="26"/>
      <c r="B33" s="26"/>
      <c r="C33" s="26"/>
      <c r="D33" s="26"/>
      <c r="E33" s="26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6"/>
    </row>
    <row r="34" spans="1:20" ht="14.5" x14ac:dyDescent="0.35">
      <c r="A34" s="26"/>
      <c r="B34" s="26"/>
      <c r="C34" s="26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</row>
    <row r="35" spans="1:20" ht="14.5" x14ac:dyDescent="0.35">
      <c r="A35" s="26"/>
      <c r="B35" s="26"/>
      <c r="C35" s="26"/>
      <c r="D35" s="26"/>
      <c r="E35" s="26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</row>
    <row r="36" spans="1:20" ht="14.5" x14ac:dyDescent="0.35">
      <c r="A36" s="26"/>
      <c r="B36" s="26"/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</row>
    <row r="37" spans="1:20" ht="14.5" x14ac:dyDescent="0.35">
      <c r="A37" s="26"/>
      <c r="B37" s="26"/>
      <c r="C37" s="26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6"/>
    </row>
    <row r="38" spans="1:20" ht="14.5" thickBot="1" x14ac:dyDescent="0.35">
      <c r="M38" s="7"/>
    </row>
    <row r="39" spans="1:20" ht="18" customHeight="1" thickBot="1" x14ac:dyDescent="0.35">
      <c r="L39" s="7"/>
      <c r="M39" s="7"/>
      <c r="O39" s="185" t="s">
        <v>60</v>
      </c>
      <c r="P39" s="186"/>
      <c r="Q39" s="186"/>
      <c r="R39" s="173"/>
      <c r="S39" s="174"/>
    </row>
    <row r="43" spans="1:20" ht="30" customHeight="1" x14ac:dyDescent="0.3">
      <c r="L43" s="7"/>
    </row>
    <row r="48" spans="1:20" x14ac:dyDescent="0.3">
      <c r="L48" s="7"/>
    </row>
    <row r="49" spans="12:13" x14ac:dyDescent="0.3">
      <c r="M49" s="7"/>
    </row>
    <row r="50" spans="12:13" x14ac:dyDescent="0.3">
      <c r="M50" s="7"/>
    </row>
    <row r="51" spans="12:13" x14ac:dyDescent="0.3">
      <c r="L51" s="7"/>
      <c r="M51" s="7"/>
    </row>
    <row r="52" spans="12:13" x14ac:dyDescent="0.3">
      <c r="M52" s="7"/>
    </row>
    <row r="53" spans="12:13" x14ac:dyDescent="0.3">
      <c r="M53" s="7"/>
    </row>
    <row r="54" spans="12:13" x14ac:dyDescent="0.3">
      <c r="M54" s="7"/>
    </row>
    <row r="55" spans="12:13" x14ac:dyDescent="0.3">
      <c r="M55" s="7"/>
    </row>
    <row r="56" spans="12:13" x14ac:dyDescent="0.3">
      <c r="M56" s="7"/>
    </row>
    <row r="57" spans="12:13" x14ac:dyDescent="0.3">
      <c r="M57" s="7"/>
    </row>
    <row r="58" spans="12:13" x14ac:dyDescent="0.3">
      <c r="M58" s="7"/>
    </row>
    <row r="59" spans="12:13" x14ac:dyDescent="0.3">
      <c r="M59" s="7"/>
    </row>
    <row r="60" spans="12:13" x14ac:dyDescent="0.3">
      <c r="M60" s="7"/>
    </row>
    <row r="61" spans="12:13" x14ac:dyDescent="0.3">
      <c r="M61" s="7"/>
    </row>
    <row r="62" spans="12:13" x14ac:dyDescent="0.3">
      <c r="M62" s="7"/>
    </row>
  </sheetData>
  <mergeCells count="30">
    <mergeCell ref="O15:P15"/>
    <mergeCell ref="O23:P23"/>
    <mergeCell ref="O22:P22"/>
    <mergeCell ref="O21:P21"/>
    <mergeCell ref="O20:P20"/>
    <mergeCell ref="O19:P19"/>
    <mergeCell ref="O18:P18"/>
    <mergeCell ref="O17:P17"/>
    <mergeCell ref="O16:P16"/>
    <mergeCell ref="R15:S15"/>
    <mergeCell ref="R16:S16"/>
    <mergeCell ref="R17:S17"/>
    <mergeCell ref="R18:S18"/>
    <mergeCell ref="R19:S19"/>
    <mergeCell ref="R20:S20"/>
    <mergeCell ref="R21:S21"/>
    <mergeCell ref="R22:S22"/>
    <mergeCell ref="R23:S23"/>
    <mergeCell ref="O26:P26"/>
    <mergeCell ref="R26:S26"/>
    <mergeCell ref="R39:S39"/>
    <mergeCell ref="R30:S30"/>
    <mergeCell ref="R27:S27"/>
    <mergeCell ref="O28:P28"/>
    <mergeCell ref="R28:S28"/>
    <mergeCell ref="O29:P29"/>
    <mergeCell ref="R29:S29"/>
    <mergeCell ref="O39:Q39"/>
    <mergeCell ref="O27:P27"/>
    <mergeCell ref="O30:P30"/>
  </mergeCells>
  <phoneticPr fontId="6" type="noConversion"/>
  <conditionalFormatting sqref="B3:K12">
    <cfRule type="expression" dxfId="94" priority="10">
      <formula>INDEX(Name,$A3)=""</formula>
    </cfRule>
  </conditionalFormatting>
  <conditionalFormatting sqref="B16:C22">
    <cfRule type="expression" dxfId="93" priority="8">
      <formula>INDEX(Name,$A16)=""</formula>
    </cfRule>
  </conditionalFormatting>
  <conditionalFormatting sqref="L16:N22">
    <cfRule type="expression" dxfId="92" priority="7">
      <formula>INDEX(Name,$A16)=""</formula>
    </cfRule>
  </conditionalFormatting>
  <conditionalFormatting sqref="L27:N29">
    <cfRule type="expression" dxfId="91" priority="6">
      <formula>INDEX(Name,$A27)=""</formula>
    </cfRule>
  </conditionalFormatting>
  <conditionalFormatting sqref="N3:W12">
    <cfRule type="expression" dxfId="90" priority="3">
      <formula>INDEX(Name,$A3)=""</formula>
    </cfRule>
  </conditionalFormatting>
  <conditionalFormatting sqref="B27:K29">
    <cfRule type="expression" dxfId="89" priority="2">
      <formula>INDEX(Name,$A27)=""</formula>
    </cfRule>
  </conditionalFormatting>
  <pageMargins left="0.7" right="0.7" top="0.75" bottom="0.75" header="0.3" footer="0.3"/>
  <drawing r:id="rId1"/>
  <legacyDrawing r:id="rId2"/>
  <picture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A">
    <tabColor theme="9" tint="-0.249977111117893"/>
  </sheetPr>
  <dimension ref="A1:O14"/>
  <sheetViews>
    <sheetView showGridLines="0" zoomScale="90" zoomScaleNormal="90" workbookViewId="0">
      <selection activeCell="N9" sqref="N9"/>
    </sheetView>
  </sheetViews>
  <sheetFormatPr defaultRowHeight="14" x14ac:dyDescent="0.3"/>
  <cols>
    <col min="1" max="1" width="10.1640625" customWidth="1"/>
  </cols>
  <sheetData>
    <row r="1" spans="1:15" ht="15" thickBot="1" x14ac:dyDescent="0.35">
      <c r="A1" s="28" t="s">
        <v>104</v>
      </c>
    </row>
    <row r="2" spans="1:15" ht="15" thickBot="1" x14ac:dyDescent="0.35">
      <c r="D2" s="103" t="s">
        <v>1</v>
      </c>
      <c r="E2" s="36" t="s">
        <v>2</v>
      </c>
      <c r="F2" s="36" t="s">
        <v>0</v>
      </c>
      <c r="G2" s="36" t="s">
        <v>12</v>
      </c>
      <c r="H2" s="36" t="s">
        <v>7</v>
      </c>
      <c r="I2" s="42" t="s">
        <v>123</v>
      </c>
      <c r="J2" s="37" t="s">
        <v>6</v>
      </c>
    </row>
    <row r="3" spans="1:15" ht="14.5" thickBot="1" x14ac:dyDescent="0.35">
      <c r="A3" s="104" t="s">
        <v>37</v>
      </c>
      <c r="B3" s="94" t="s">
        <v>103</v>
      </c>
      <c r="D3" s="105"/>
      <c r="E3" s="106"/>
      <c r="F3" s="106"/>
      <c r="G3" s="106"/>
      <c r="H3" s="106"/>
      <c r="I3" s="106"/>
      <c r="J3" s="107"/>
    </row>
    <row r="4" spans="1:15" ht="14.5" thickBot="1" x14ac:dyDescent="0.35"/>
    <row r="5" spans="1:15" ht="18" customHeight="1" thickBot="1" x14ac:dyDescent="0.35">
      <c r="A5" s="102" t="s">
        <v>5</v>
      </c>
      <c r="B5" s="103">
        <v>1</v>
      </c>
      <c r="C5" s="36">
        <v>2</v>
      </c>
      <c r="D5" s="36">
        <v>3</v>
      </c>
      <c r="E5" s="36">
        <v>4</v>
      </c>
      <c r="F5" s="36">
        <v>5</v>
      </c>
      <c r="G5" s="36">
        <v>6</v>
      </c>
      <c r="H5" s="36">
        <v>7</v>
      </c>
      <c r="I5" s="36">
        <v>8</v>
      </c>
      <c r="J5" s="36">
        <v>9</v>
      </c>
      <c r="K5" s="37">
        <v>10</v>
      </c>
    </row>
    <row r="6" spans="1:15" ht="18" customHeight="1" thickBot="1" x14ac:dyDescent="0.35">
      <c r="A6" s="140" t="s">
        <v>94</v>
      </c>
      <c r="B6" s="139"/>
      <c r="C6" s="137"/>
      <c r="D6" s="137"/>
      <c r="E6" s="137"/>
      <c r="F6" s="137"/>
      <c r="G6" s="137"/>
      <c r="H6" s="137"/>
      <c r="I6" s="137"/>
      <c r="J6" s="137"/>
      <c r="K6" s="138"/>
    </row>
    <row r="7" spans="1:15" ht="18" customHeight="1" thickBot="1" x14ac:dyDescent="0.35">
      <c r="A7" s="140" t="s">
        <v>95</v>
      </c>
      <c r="B7" s="141"/>
      <c r="C7" s="118"/>
      <c r="D7" s="118"/>
      <c r="E7" s="118"/>
      <c r="F7" s="118"/>
      <c r="G7" s="118"/>
      <c r="H7" s="118"/>
      <c r="I7" s="118"/>
      <c r="J7" s="118"/>
      <c r="K7" s="134"/>
    </row>
    <row r="8" spans="1:15" ht="18" customHeight="1" thickBot="1" x14ac:dyDescent="0.35">
      <c r="A8" s="140" t="s">
        <v>96</v>
      </c>
      <c r="B8" s="141"/>
      <c r="C8" s="118"/>
      <c r="D8" s="118"/>
      <c r="E8" s="118"/>
      <c r="F8" s="118"/>
      <c r="G8" s="118"/>
      <c r="H8" s="118"/>
      <c r="I8" s="118"/>
      <c r="J8" s="118"/>
      <c r="K8" s="134"/>
    </row>
    <row r="9" spans="1:15" ht="18" customHeight="1" thickBot="1" x14ac:dyDescent="0.35">
      <c r="A9" s="140" t="s">
        <v>97</v>
      </c>
      <c r="B9" s="141"/>
      <c r="C9" s="118"/>
      <c r="D9" s="118"/>
      <c r="E9" s="118"/>
      <c r="F9" s="118"/>
      <c r="G9" s="118"/>
      <c r="H9" s="118"/>
      <c r="I9" s="118"/>
      <c r="J9" s="118"/>
      <c r="K9" s="134"/>
    </row>
    <row r="10" spans="1:15" ht="18" customHeight="1" thickBot="1" x14ac:dyDescent="0.35">
      <c r="A10" s="140" t="s">
        <v>98</v>
      </c>
      <c r="B10" s="141"/>
      <c r="C10" s="118"/>
      <c r="D10" s="118"/>
      <c r="E10" s="118"/>
      <c r="F10" s="118"/>
      <c r="G10" s="118"/>
      <c r="H10" s="118"/>
      <c r="I10" s="118"/>
      <c r="J10" s="118"/>
      <c r="K10" s="134"/>
    </row>
    <row r="11" spans="1:15" ht="18" customHeight="1" thickBot="1" x14ac:dyDescent="0.35">
      <c r="A11" s="140" t="s">
        <v>99</v>
      </c>
      <c r="B11" s="141"/>
      <c r="C11" s="118"/>
      <c r="D11" s="118"/>
      <c r="E11" s="118"/>
      <c r="F11" s="118"/>
      <c r="G11" s="118"/>
      <c r="H11" s="118"/>
      <c r="I11" s="118"/>
      <c r="J11" s="118"/>
      <c r="K11" s="134"/>
    </row>
    <row r="12" spans="1:15" ht="18" customHeight="1" thickBot="1" x14ac:dyDescent="0.35">
      <c r="A12" s="140" t="s">
        <v>100</v>
      </c>
      <c r="B12" s="141"/>
      <c r="C12" s="118"/>
      <c r="D12" s="118"/>
      <c r="E12" s="118"/>
      <c r="F12" s="118"/>
      <c r="G12" s="118"/>
      <c r="H12" s="118"/>
      <c r="I12" s="118"/>
      <c r="J12" s="118"/>
      <c r="K12" s="134"/>
    </row>
    <row r="13" spans="1:15" ht="18" customHeight="1" thickBot="1" x14ac:dyDescent="0.35">
      <c r="A13" s="140" t="s">
        <v>101</v>
      </c>
      <c r="B13" s="160"/>
      <c r="C13" s="113"/>
      <c r="D13" s="113"/>
      <c r="E13" s="113"/>
      <c r="F13" s="113"/>
      <c r="G13" s="113"/>
      <c r="H13" s="113"/>
      <c r="I13" s="113"/>
      <c r="J13" s="113"/>
      <c r="K13" s="113"/>
    </row>
    <row r="14" spans="1:15" ht="18" customHeight="1" thickBot="1" x14ac:dyDescent="0.35">
      <c r="A14" s="140" t="s">
        <v>102</v>
      </c>
      <c r="B14" s="157"/>
      <c r="C14" s="135"/>
      <c r="D14" s="135"/>
      <c r="E14" s="135"/>
      <c r="F14" s="135"/>
      <c r="G14" s="135"/>
      <c r="H14" s="135"/>
      <c r="I14" s="135"/>
      <c r="J14" s="135"/>
      <c r="K14" s="136"/>
      <c r="O14" s="156"/>
    </row>
  </sheetData>
  <conditionalFormatting sqref="D3:H3 J3">
    <cfRule type="expression" dxfId="88" priority="56">
      <formula>INDEX(Name,$A3)=""</formula>
    </cfRule>
  </conditionalFormatting>
  <conditionalFormatting sqref="D2:H2 J2">
    <cfRule type="expression" dxfId="87" priority="55">
      <formula>CELL("protect",D2)=0</formula>
    </cfRule>
  </conditionalFormatting>
  <conditionalFormatting sqref="I2">
    <cfRule type="expression" dxfId="86" priority="54">
      <formula>CELL("protect",I2)=0</formula>
    </cfRule>
  </conditionalFormatting>
  <conditionalFormatting sqref="I3">
    <cfRule type="expression" dxfId="85" priority="53">
      <formula>INDEX(Name,$A3)=""</formula>
    </cfRule>
  </conditionalFormatting>
  <conditionalFormatting sqref="B13:K13">
    <cfRule type="expression" dxfId="84" priority="2" stopIfTrue="1">
      <formula>AND(ID&lt;&gt;0,INDEX(LOT,ID)&lt;&gt;"FP")</formula>
    </cfRule>
  </conditionalFormatting>
  <conditionalFormatting sqref="B13:K13">
    <cfRule type="expression" dxfId="83" priority="1" stopIfTrue="1">
      <formula>AND(ID&lt;&gt;0,INDEX(LOT,ID)&lt;&gt;"FP")</formula>
    </cfRule>
  </conditionalFormatting>
  <dataValidations count="2">
    <dataValidation type="whole" operator="greaterThanOrEqual" allowBlank="1" showInputMessage="1" showErrorMessage="1" errorTitle="Values" error="Input must be integer greater than or equal zero" sqref="E3:G3" xr:uid="{00000000-0002-0000-0300-000000000000}">
      <formula1>0</formula1>
    </dataValidation>
    <dataValidation type="decimal" operator="greaterThanOrEqual" allowBlank="1" showInputMessage="1" showErrorMessage="1" errorTitle="Values" error="Input must be greater than or equal zero" sqref="H3:J3" xr:uid="{00000000-0002-0000-0300-000001000000}">
      <formula1>0</formula1>
    </dataValidation>
  </dataValidations>
  <pageMargins left="0.7" right="0.7" top="0.75" bottom="0.75" header="0.3" footer="0.3"/>
  <pageSetup paperSize="9" orientation="portrait" horizontalDpi="300" verticalDpi="300" r:id="rId1"/>
  <drawing r:id="rId2"/>
  <picture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_B">
    <tabColor theme="9" tint="-0.249977111117893"/>
  </sheetPr>
  <dimension ref="A1:O14"/>
  <sheetViews>
    <sheetView showGridLines="0" zoomScale="80" zoomScaleNormal="80" workbookViewId="0">
      <selection activeCell="R12" sqref="R12"/>
    </sheetView>
  </sheetViews>
  <sheetFormatPr defaultRowHeight="14" x14ac:dyDescent="0.3"/>
  <cols>
    <col min="1" max="1" width="10.1640625" customWidth="1"/>
  </cols>
  <sheetData>
    <row r="1" spans="1:15" ht="15" thickBot="1" x14ac:dyDescent="0.35">
      <c r="A1" s="28" t="s">
        <v>105</v>
      </c>
    </row>
    <row r="2" spans="1:15" ht="15" thickBot="1" x14ac:dyDescent="0.35">
      <c r="D2" s="103" t="s">
        <v>1</v>
      </c>
      <c r="E2" s="36" t="s">
        <v>2</v>
      </c>
      <c r="F2" s="36" t="s">
        <v>0</v>
      </c>
      <c r="G2" s="36" t="s">
        <v>12</v>
      </c>
      <c r="H2" s="36" t="s">
        <v>7</v>
      </c>
      <c r="I2" s="42" t="s">
        <v>123</v>
      </c>
      <c r="J2" s="37" t="s">
        <v>6</v>
      </c>
    </row>
    <row r="3" spans="1:15" ht="14.5" thickBot="1" x14ac:dyDescent="0.35">
      <c r="A3" s="104" t="s">
        <v>38</v>
      </c>
      <c r="B3" s="94" t="s">
        <v>103</v>
      </c>
      <c r="D3" s="105"/>
      <c r="E3" s="106"/>
      <c r="F3" s="106"/>
      <c r="G3" s="106"/>
      <c r="H3" s="106"/>
      <c r="I3" s="106"/>
      <c r="J3" s="107"/>
    </row>
    <row r="4" spans="1:15" ht="14.5" thickBot="1" x14ac:dyDescent="0.35"/>
    <row r="5" spans="1:15" ht="18" customHeight="1" thickBot="1" x14ac:dyDescent="0.35">
      <c r="A5" s="102" t="s">
        <v>5</v>
      </c>
      <c r="B5" s="103">
        <v>1</v>
      </c>
      <c r="C5" s="36">
        <v>2</v>
      </c>
      <c r="D5" s="36">
        <v>3</v>
      </c>
      <c r="E5" s="36">
        <v>4</v>
      </c>
      <c r="F5" s="36">
        <v>5</v>
      </c>
      <c r="G5" s="36">
        <v>6</v>
      </c>
      <c r="H5" s="36">
        <v>7</v>
      </c>
      <c r="I5" s="36">
        <v>8</v>
      </c>
      <c r="J5" s="36">
        <v>9</v>
      </c>
      <c r="K5" s="37">
        <v>10</v>
      </c>
    </row>
    <row r="6" spans="1:15" ht="18" customHeight="1" thickBot="1" x14ac:dyDescent="0.35">
      <c r="A6" s="95" t="s">
        <v>94</v>
      </c>
      <c r="B6" s="119"/>
      <c r="C6" s="120"/>
      <c r="D6" s="120"/>
      <c r="E6" s="120"/>
      <c r="F6" s="120"/>
      <c r="G6" s="120"/>
      <c r="H6" s="120"/>
      <c r="I6" s="120"/>
      <c r="J6" s="120"/>
      <c r="K6" s="121"/>
    </row>
    <row r="7" spans="1:15" ht="18" customHeight="1" thickBot="1" x14ac:dyDescent="0.35">
      <c r="A7" s="95" t="s">
        <v>95</v>
      </c>
      <c r="B7" s="122"/>
      <c r="C7" s="123"/>
      <c r="D7" s="123"/>
      <c r="E7" s="123"/>
      <c r="F7" s="123"/>
      <c r="G7" s="123"/>
      <c r="H7" s="123"/>
      <c r="I7" s="123"/>
      <c r="J7" s="123"/>
      <c r="K7" s="124"/>
    </row>
    <row r="8" spans="1:15" ht="18" customHeight="1" thickBot="1" x14ac:dyDescent="0.35">
      <c r="A8" s="95" t="s">
        <v>96</v>
      </c>
      <c r="B8" s="122"/>
      <c r="C8" s="123"/>
      <c r="D8" s="123"/>
      <c r="E8" s="123"/>
      <c r="F8" s="123"/>
      <c r="G8" s="123"/>
      <c r="H8" s="123"/>
      <c r="I8" s="123"/>
      <c r="J8" s="123"/>
      <c r="K8" s="124"/>
    </row>
    <row r="9" spans="1:15" ht="18" customHeight="1" thickBot="1" x14ac:dyDescent="0.35">
      <c r="A9" s="95" t="s">
        <v>97</v>
      </c>
      <c r="B9" s="122"/>
      <c r="C9" s="123"/>
      <c r="D9" s="123"/>
      <c r="E9" s="123"/>
      <c r="F9" s="123"/>
      <c r="G9" s="123"/>
      <c r="H9" s="123"/>
      <c r="I9" s="123"/>
      <c r="J9" s="123"/>
      <c r="K9" s="124"/>
    </row>
    <row r="10" spans="1:15" ht="18" customHeight="1" thickBot="1" x14ac:dyDescent="0.35">
      <c r="A10" s="95" t="s">
        <v>98</v>
      </c>
      <c r="B10" s="122"/>
      <c r="C10" s="123"/>
      <c r="D10" s="123"/>
      <c r="E10" s="123"/>
      <c r="F10" s="123"/>
      <c r="G10" s="123"/>
      <c r="H10" s="123"/>
      <c r="I10" s="123"/>
      <c r="J10" s="123"/>
      <c r="K10" s="124"/>
    </row>
    <row r="11" spans="1:15" ht="18" customHeight="1" thickBot="1" x14ac:dyDescent="0.35">
      <c r="A11" s="95" t="s">
        <v>99</v>
      </c>
      <c r="B11" s="122"/>
      <c r="C11" s="123"/>
      <c r="D11" s="123"/>
      <c r="E11" s="123"/>
      <c r="F11" s="123"/>
      <c r="G11" s="123"/>
      <c r="H11" s="123"/>
      <c r="I11" s="123"/>
      <c r="J11" s="123"/>
      <c r="K11" s="124"/>
    </row>
    <row r="12" spans="1:15" ht="18" customHeight="1" thickBot="1" x14ac:dyDescent="0.35">
      <c r="A12" s="95" t="s">
        <v>100</v>
      </c>
      <c r="B12" s="122"/>
      <c r="C12" s="123"/>
      <c r="D12" s="123"/>
      <c r="E12" s="123"/>
      <c r="F12" s="123"/>
      <c r="G12" s="123"/>
      <c r="H12" s="123"/>
      <c r="I12" s="123"/>
      <c r="J12" s="123"/>
      <c r="K12" s="124"/>
    </row>
    <row r="13" spans="1:15" ht="18" customHeight="1" thickBot="1" x14ac:dyDescent="0.35">
      <c r="A13" s="95" t="s">
        <v>101</v>
      </c>
      <c r="B13" s="160"/>
      <c r="C13" s="113"/>
      <c r="D13" s="113"/>
      <c r="E13" s="113"/>
      <c r="F13" s="113"/>
      <c r="G13" s="113"/>
      <c r="H13" s="113"/>
      <c r="I13" s="113"/>
      <c r="J13" s="113"/>
      <c r="K13" s="113"/>
    </row>
    <row r="14" spans="1:15" ht="18" customHeight="1" thickBot="1" x14ac:dyDescent="0.35">
      <c r="A14" s="95" t="s">
        <v>102</v>
      </c>
      <c r="B14" s="159"/>
      <c r="C14" s="146"/>
      <c r="D14" s="146"/>
      <c r="E14" s="146"/>
      <c r="F14" s="146"/>
      <c r="G14" s="146"/>
      <c r="H14" s="146"/>
      <c r="I14" s="146"/>
      <c r="J14" s="146"/>
      <c r="K14" s="144"/>
      <c r="O14" s="156"/>
    </row>
  </sheetData>
  <conditionalFormatting sqref="D3:H3 J3">
    <cfRule type="expression" dxfId="82" priority="20">
      <formula>INDEX(Name,$A3)=""</formula>
    </cfRule>
  </conditionalFormatting>
  <conditionalFormatting sqref="D2:H2 J2">
    <cfRule type="expression" dxfId="81" priority="19">
      <formula>CELL("protect",D2)=0</formula>
    </cfRule>
  </conditionalFormatting>
  <conditionalFormatting sqref="I2">
    <cfRule type="expression" dxfId="80" priority="18">
      <formula>CELL("protect",I2)=0</formula>
    </cfRule>
  </conditionalFormatting>
  <conditionalFormatting sqref="I3">
    <cfRule type="expression" dxfId="79" priority="17">
      <formula>INDEX(Name,$A3)=""</formula>
    </cfRule>
  </conditionalFormatting>
  <conditionalFormatting sqref="B13:K13">
    <cfRule type="expression" dxfId="78" priority="2" stopIfTrue="1">
      <formula>AND(ID&lt;&gt;0,INDEX(LOT,ID)&lt;&gt;"FP")</formula>
    </cfRule>
  </conditionalFormatting>
  <conditionalFormatting sqref="B13:K13">
    <cfRule type="expression" dxfId="77" priority="1" stopIfTrue="1">
      <formula>AND(ID&lt;&gt;0,INDEX(LOT,ID)&lt;&gt;"FP")</formula>
    </cfRule>
  </conditionalFormatting>
  <dataValidations count="2">
    <dataValidation type="whole" operator="greaterThanOrEqual" allowBlank="1" showInputMessage="1" showErrorMessage="1" errorTitle="Values" error="Input must be integer greater than or equal zero" sqref="E3:G3" xr:uid="{00000000-0002-0000-0400-000000000000}">
      <formula1>0</formula1>
    </dataValidation>
    <dataValidation type="decimal" operator="greaterThanOrEqual" allowBlank="1" showInputMessage="1" showErrorMessage="1" errorTitle="Values" error="Input must be greater than or equal zero" sqref="H3:J3" xr:uid="{00000000-0002-0000-0400-000001000000}">
      <formula1>0</formula1>
    </dataValidation>
  </dataValidations>
  <pageMargins left="0.7" right="0.7" top="0.75" bottom="0.75" header="0.3" footer="0.3"/>
  <pageSetup paperSize="9" orientation="portrait" horizontalDpi="0" verticalDpi="0" r:id="rId1"/>
  <drawing r:id="rId2"/>
  <picture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C">
    <tabColor theme="9" tint="-0.249977111117893"/>
  </sheetPr>
  <dimension ref="A1:O14"/>
  <sheetViews>
    <sheetView showGridLines="0" zoomScale="90" zoomScaleNormal="90" workbookViewId="0">
      <selection activeCell="M18" sqref="M18"/>
    </sheetView>
  </sheetViews>
  <sheetFormatPr defaultRowHeight="14" x14ac:dyDescent="0.3"/>
  <cols>
    <col min="1" max="1" width="10.1640625" customWidth="1"/>
  </cols>
  <sheetData>
    <row r="1" spans="1:15" ht="15" thickBot="1" x14ac:dyDescent="0.35">
      <c r="A1" s="28" t="s">
        <v>106</v>
      </c>
    </row>
    <row r="2" spans="1:15" ht="15" thickBot="1" x14ac:dyDescent="0.35">
      <c r="D2" s="103" t="s">
        <v>1</v>
      </c>
      <c r="E2" s="36" t="s">
        <v>2</v>
      </c>
      <c r="F2" s="36" t="s">
        <v>0</v>
      </c>
      <c r="G2" s="36" t="s">
        <v>12</v>
      </c>
      <c r="H2" s="36" t="s">
        <v>7</v>
      </c>
      <c r="I2" s="42" t="s">
        <v>123</v>
      </c>
      <c r="J2" s="37" t="s">
        <v>6</v>
      </c>
    </row>
    <row r="3" spans="1:15" ht="14.5" thickBot="1" x14ac:dyDescent="0.35">
      <c r="A3" s="104" t="s">
        <v>39</v>
      </c>
      <c r="B3" s="94" t="s">
        <v>103</v>
      </c>
      <c r="D3" s="105"/>
      <c r="E3" s="106"/>
      <c r="F3" s="106"/>
      <c r="G3" s="106"/>
      <c r="H3" s="106"/>
      <c r="I3" s="106"/>
      <c r="J3" s="107"/>
    </row>
    <row r="4" spans="1:15" ht="14.5" thickBot="1" x14ac:dyDescent="0.35"/>
    <row r="5" spans="1:15" ht="18" customHeight="1" thickBot="1" x14ac:dyDescent="0.35">
      <c r="A5" s="102" t="s">
        <v>5</v>
      </c>
      <c r="B5" s="103">
        <v>1</v>
      </c>
      <c r="C5" s="36">
        <v>2</v>
      </c>
      <c r="D5" s="36">
        <v>3</v>
      </c>
      <c r="E5" s="36">
        <v>4</v>
      </c>
      <c r="F5" s="36">
        <v>5</v>
      </c>
      <c r="G5" s="36">
        <v>6</v>
      </c>
      <c r="H5" s="36">
        <v>7</v>
      </c>
      <c r="I5" s="36">
        <v>8</v>
      </c>
      <c r="J5" s="36">
        <v>9</v>
      </c>
      <c r="K5" s="37">
        <v>10</v>
      </c>
    </row>
    <row r="6" spans="1:15" ht="18" customHeight="1" thickBot="1" x14ac:dyDescent="0.35">
      <c r="A6" s="95" t="s">
        <v>94</v>
      </c>
      <c r="B6" s="100"/>
      <c r="C6" s="98"/>
      <c r="D6" s="98"/>
      <c r="E6" s="98"/>
      <c r="F6" s="98"/>
      <c r="G6" s="98"/>
      <c r="H6" s="98"/>
      <c r="I6" s="98"/>
      <c r="J6" s="98"/>
      <c r="K6" s="99"/>
    </row>
    <row r="7" spans="1:15" ht="18" customHeight="1" thickBot="1" x14ac:dyDescent="0.35">
      <c r="A7" s="95" t="s">
        <v>95</v>
      </c>
      <c r="B7" s="101"/>
      <c r="C7" s="96"/>
      <c r="D7" s="96"/>
      <c r="E7" s="96"/>
      <c r="F7" s="96"/>
      <c r="G7" s="96"/>
      <c r="H7" s="96"/>
      <c r="I7" s="96"/>
      <c r="J7" s="96"/>
      <c r="K7" s="97"/>
    </row>
    <row r="8" spans="1:15" ht="18" customHeight="1" thickBot="1" x14ac:dyDescent="0.35">
      <c r="A8" s="95" t="s">
        <v>96</v>
      </c>
      <c r="B8" s="101"/>
      <c r="C8" s="96"/>
      <c r="D8" s="96"/>
      <c r="E8" s="96"/>
      <c r="F8" s="96"/>
      <c r="G8" s="96"/>
      <c r="H8" s="96"/>
      <c r="I8" s="96"/>
      <c r="J8" s="96"/>
      <c r="K8" s="97"/>
    </row>
    <row r="9" spans="1:15" ht="18" customHeight="1" thickBot="1" x14ac:dyDescent="0.35">
      <c r="A9" s="95" t="s">
        <v>97</v>
      </c>
      <c r="B9" s="101"/>
      <c r="C9" s="96"/>
      <c r="D9" s="96"/>
      <c r="E9" s="96"/>
      <c r="F9" s="96"/>
      <c r="G9" s="96"/>
      <c r="H9" s="96"/>
      <c r="I9" s="96"/>
      <c r="J9" s="96"/>
      <c r="K9" s="97"/>
    </row>
    <row r="10" spans="1:15" ht="18" customHeight="1" thickBot="1" x14ac:dyDescent="0.35">
      <c r="A10" s="95" t="s">
        <v>98</v>
      </c>
      <c r="B10" s="101"/>
      <c r="C10" s="96"/>
      <c r="D10" s="96"/>
      <c r="E10" s="96"/>
      <c r="F10" s="96"/>
      <c r="G10" s="96"/>
      <c r="H10" s="96"/>
      <c r="I10" s="96"/>
      <c r="J10" s="96"/>
      <c r="K10" s="97"/>
    </row>
    <row r="11" spans="1:15" ht="18" customHeight="1" thickBot="1" x14ac:dyDescent="0.35">
      <c r="A11" s="95" t="s">
        <v>99</v>
      </c>
      <c r="B11" s="101"/>
      <c r="C11" s="96"/>
      <c r="D11" s="96"/>
      <c r="E11" s="96"/>
      <c r="F11" s="96"/>
      <c r="G11" s="96"/>
      <c r="H11" s="96"/>
      <c r="I11" s="96"/>
      <c r="J11" s="96"/>
      <c r="K11" s="97"/>
    </row>
    <row r="12" spans="1:15" ht="18" customHeight="1" thickBot="1" x14ac:dyDescent="0.35">
      <c r="A12" s="95" t="s">
        <v>100</v>
      </c>
      <c r="B12" s="101"/>
      <c r="C12" s="96"/>
      <c r="D12" s="96"/>
      <c r="E12" s="96"/>
      <c r="F12" s="96"/>
      <c r="G12" s="96"/>
      <c r="H12" s="96"/>
      <c r="I12" s="96"/>
      <c r="J12" s="96"/>
      <c r="K12" s="97"/>
    </row>
    <row r="13" spans="1:15" ht="18" customHeight="1" thickBot="1" x14ac:dyDescent="0.35">
      <c r="A13" s="95" t="s">
        <v>101</v>
      </c>
      <c r="B13" s="160"/>
      <c r="C13" s="113"/>
      <c r="D13" s="113"/>
      <c r="E13" s="113"/>
      <c r="F13" s="113"/>
      <c r="G13" s="113"/>
      <c r="H13" s="113"/>
      <c r="I13" s="113"/>
      <c r="J13" s="113"/>
      <c r="K13" s="113"/>
    </row>
    <row r="14" spans="1:15" ht="18" customHeight="1" thickBot="1" x14ac:dyDescent="0.35">
      <c r="A14" s="95" t="s">
        <v>102</v>
      </c>
      <c r="B14" s="159"/>
      <c r="C14" s="146"/>
      <c r="D14" s="146"/>
      <c r="E14" s="146"/>
      <c r="F14" s="146"/>
      <c r="G14" s="146"/>
      <c r="H14" s="146"/>
      <c r="I14" s="146"/>
      <c r="J14" s="146"/>
      <c r="K14" s="144"/>
      <c r="O14" s="156"/>
    </row>
  </sheetData>
  <conditionalFormatting sqref="I3">
    <cfRule type="expression" dxfId="76" priority="37">
      <formula>INDEX(Name,$A3)=""</formula>
    </cfRule>
  </conditionalFormatting>
  <conditionalFormatting sqref="D3:H3 J3">
    <cfRule type="expression" dxfId="75" priority="40">
      <formula>INDEX(Name,$A3)=""</formula>
    </cfRule>
  </conditionalFormatting>
  <conditionalFormatting sqref="D2:H2 J2">
    <cfRule type="expression" dxfId="74" priority="39">
      <formula>CELL("protect",D2)=0</formula>
    </cfRule>
  </conditionalFormatting>
  <conditionalFormatting sqref="I2">
    <cfRule type="expression" dxfId="73" priority="38">
      <formula>CELL("protect",I2)=0</formula>
    </cfRule>
  </conditionalFormatting>
  <conditionalFormatting sqref="B13:K13">
    <cfRule type="expression" dxfId="5" priority="2" stopIfTrue="1">
      <formula>AND(ID&lt;&gt;0,INDEX(LOT,ID)&lt;&gt;"FP")</formula>
    </cfRule>
  </conditionalFormatting>
  <conditionalFormatting sqref="B13:K13">
    <cfRule type="expression" dxfId="4" priority="1" stopIfTrue="1">
      <formula>AND(ID&lt;&gt;0,INDEX(LOT,ID)&lt;&gt;"FP")</formula>
    </cfRule>
  </conditionalFormatting>
  <dataValidations count="2">
    <dataValidation type="decimal" operator="greaterThanOrEqual" allowBlank="1" showInputMessage="1" showErrorMessage="1" errorTitle="Values" error="Input must be greater than or equal zero" sqref="H3:J3" xr:uid="{00000000-0002-0000-0500-000000000000}">
      <formula1>0</formula1>
    </dataValidation>
    <dataValidation type="whole" operator="greaterThanOrEqual" allowBlank="1" showInputMessage="1" showErrorMessage="1" errorTitle="Values" error="Input must be integer greater than or equal zero" sqref="E3:G3" xr:uid="{00000000-0002-0000-0500-000001000000}">
      <formula1>0</formula1>
    </dataValidation>
  </dataValidations>
  <pageMargins left="0.7" right="0.7" top="0.75" bottom="0.75" header="0.3" footer="0.3"/>
  <pageSetup paperSize="9" orientation="portrait" horizontalDpi="0" verticalDpi="0" r:id="rId1"/>
  <drawing r:id="rId2"/>
  <picture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D">
    <tabColor theme="9" tint="-0.249977111117893"/>
  </sheetPr>
  <dimension ref="A1:O14"/>
  <sheetViews>
    <sheetView showGridLines="0" zoomScale="80" zoomScaleNormal="80" workbookViewId="0">
      <selection activeCell="M17" sqref="M17"/>
    </sheetView>
  </sheetViews>
  <sheetFormatPr defaultRowHeight="14" x14ac:dyDescent="0.3"/>
  <cols>
    <col min="1" max="1" width="10.1640625" customWidth="1"/>
  </cols>
  <sheetData>
    <row r="1" spans="1:15" ht="15" thickBot="1" x14ac:dyDescent="0.35">
      <c r="A1" s="28" t="s">
        <v>107</v>
      </c>
    </row>
    <row r="2" spans="1:15" ht="15" thickBot="1" x14ac:dyDescent="0.35">
      <c r="D2" s="103" t="s">
        <v>1</v>
      </c>
      <c r="E2" s="36" t="s">
        <v>2</v>
      </c>
      <c r="F2" s="36" t="s">
        <v>0</v>
      </c>
      <c r="G2" s="36" t="s">
        <v>12</v>
      </c>
      <c r="H2" s="36" t="s">
        <v>7</v>
      </c>
      <c r="I2" s="42" t="s">
        <v>123</v>
      </c>
      <c r="J2" s="37" t="s">
        <v>6</v>
      </c>
    </row>
    <row r="3" spans="1:15" ht="14.5" thickBot="1" x14ac:dyDescent="0.35">
      <c r="A3" s="104" t="s">
        <v>40</v>
      </c>
      <c r="B3" s="94" t="s">
        <v>103</v>
      </c>
      <c r="D3" s="128"/>
      <c r="E3" s="129"/>
      <c r="F3" s="129"/>
      <c r="G3" s="129"/>
      <c r="H3" s="129"/>
      <c r="I3" s="129"/>
      <c r="J3" s="130"/>
    </row>
    <row r="4" spans="1:15" ht="14.5" thickBot="1" x14ac:dyDescent="0.35"/>
    <row r="5" spans="1:15" ht="18" customHeight="1" thickBot="1" x14ac:dyDescent="0.35">
      <c r="A5" s="102" t="s">
        <v>5</v>
      </c>
      <c r="B5" s="103">
        <v>1</v>
      </c>
      <c r="C5" s="36">
        <v>2</v>
      </c>
      <c r="D5" s="36">
        <v>3</v>
      </c>
      <c r="E5" s="36">
        <v>4</v>
      </c>
      <c r="F5" s="36">
        <v>5</v>
      </c>
      <c r="G5" s="36">
        <v>6</v>
      </c>
      <c r="H5" s="36">
        <v>7</v>
      </c>
      <c r="I5" s="36">
        <v>8</v>
      </c>
      <c r="J5" s="36">
        <v>9</v>
      </c>
      <c r="K5" s="37">
        <v>10</v>
      </c>
    </row>
    <row r="6" spans="1:15" ht="18" customHeight="1" thickBot="1" x14ac:dyDescent="0.35">
      <c r="A6" s="95" t="s">
        <v>94</v>
      </c>
      <c r="B6" s="131"/>
      <c r="C6" s="132"/>
      <c r="D6" s="132"/>
      <c r="E6" s="132"/>
      <c r="F6" s="132"/>
      <c r="G6" s="132"/>
      <c r="H6" s="132"/>
      <c r="I6" s="132"/>
      <c r="J6" s="132"/>
      <c r="K6" s="145"/>
    </row>
    <row r="7" spans="1:15" ht="18" customHeight="1" thickBot="1" x14ac:dyDescent="0.35">
      <c r="A7" s="95" t="s">
        <v>95</v>
      </c>
      <c r="B7" s="133"/>
      <c r="C7" s="123"/>
      <c r="D7" s="123"/>
      <c r="E7" s="123"/>
      <c r="F7" s="123"/>
      <c r="G7" s="123"/>
      <c r="H7" s="123"/>
      <c r="I7" s="123"/>
      <c r="J7" s="123"/>
      <c r="K7" s="124"/>
    </row>
    <row r="8" spans="1:15" ht="18" customHeight="1" thickBot="1" x14ac:dyDescent="0.35">
      <c r="A8" s="95" t="s">
        <v>96</v>
      </c>
      <c r="B8" s="133"/>
      <c r="C8" s="123"/>
      <c r="D8" s="123"/>
      <c r="E8" s="123"/>
      <c r="F8" s="123"/>
      <c r="G8" s="123"/>
      <c r="H8" s="123"/>
      <c r="I8" s="123"/>
      <c r="J8" s="123"/>
      <c r="K8" s="124"/>
    </row>
    <row r="9" spans="1:15" ht="18" customHeight="1" thickBot="1" x14ac:dyDescent="0.35">
      <c r="A9" s="95" t="s">
        <v>97</v>
      </c>
      <c r="B9" s="133"/>
      <c r="C9" s="123"/>
      <c r="D9" s="123"/>
      <c r="E9" s="123"/>
      <c r="F9" s="123"/>
      <c r="G9" s="123"/>
      <c r="H9" s="123"/>
      <c r="I9" s="123"/>
      <c r="J9" s="123"/>
      <c r="K9" s="124"/>
    </row>
    <row r="10" spans="1:15" ht="18" customHeight="1" thickBot="1" x14ac:dyDescent="0.35">
      <c r="A10" s="95" t="s">
        <v>98</v>
      </c>
      <c r="B10" s="133"/>
      <c r="C10" s="123"/>
      <c r="D10" s="123"/>
      <c r="E10" s="123"/>
      <c r="F10" s="123"/>
      <c r="G10" s="123"/>
      <c r="H10" s="123"/>
      <c r="I10" s="123"/>
      <c r="J10" s="123"/>
      <c r="K10" s="124"/>
    </row>
    <row r="11" spans="1:15" ht="18" customHeight="1" thickBot="1" x14ac:dyDescent="0.35">
      <c r="A11" s="95" t="s">
        <v>99</v>
      </c>
      <c r="B11" s="133"/>
      <c r="C11" s="123"/>
      <c r="D11" s="123"/>
      <c r="E11" s="123"/>
      <c r="F11" s="123"/>
      <c r="G11" s="123"/>
      <c r="H11" s="123"/>
      <c r="I11" s="123"/>
      <c r="J11" s="123"/>
      <c r="K11" s="124"/>
    </row>
    <row r="12" spans="1:15" ht="18" customHeight="1" thickBot="1" x14ac:dyDescent="0.35">
      <c r="A12" s="95" t="s">
        <v>100</v>
      </c>
      <c r="B12" s="133"/>
      <c r="C12" s="123"/>
      <c r="D12" s="123"/>
      <c r="E12" s="123"/>
      <c r="F12" s="123"/>
      <c r="G12" s="123"/>
      <c r="H12" s="123"/>
      <c r="I12" s="123"/>
      <c r="J12" s="123"/>
      <c r="K12" s="124"/>
    </row>
    <row r="13" spans="1:15" ht="18" customHeight="1" thickBot="1" x14ac:dyDescent="0.35">
      <c r="A13" s="95" t="s">
        <v>101</v>
      </c>
      <c r="B13" s="160"/>
      <c r="C13" s="113"/>
      <c r="D13" s="113"/>
      <c r="E13" s="113"/>
      <c r="F13" s="113"/>
      <c r="G13" s="113"/>
      <c r="H13" s="113"/>
      <c r="I13" s="113"/>
      <c r="J13" s="113"/>
      <c r="K13" s="113"/>
    </row>
    <row r="14" spans="1:15" ht="18" customHeight="1" thickBot="1" x14ac:dyDescent="0.35">
      <c r="A14" s="95" t="s">
        <v>102</v>
      </c>
      <c r="B14" s="158"/>
      <c r="C14" s="146"/>
      <c r="D14" s="146"/>
      <c r="E14" s="146"/>
      <c r="F14" s="146"/>
      <c r="G14" s="146"/>
      <c r="H14" s="146"/>
      <c r="I14" s="146"/>
      <c r="J14" s="146"/>
      <c r="K14" s="144"/>
      <c r="O14" s="156"/>
    </row>
  </sheetData>
  <conditionalFormatting sqref="I2">
    <cfRule type="expression" dxfId="70" priority="54">
      <formula>CELL("protect",I2)=0</formula>
    </cfRule>
  </conditionalFormatting>
  <conditionalFormatting sqref="I3">
    <cfRule type="expression" dxfId="69" priority="53">
      <formula>INDEX(Name,$A3)=""</formula>
    </cfRule>
  </conditionalFormatting>
  <conditionalFormatting sqref="D3:H3 J3">
    <cfRule type="expression" dxfId="68" priority="56">
      <formula>INDEX(Name,$A3)=""</formula>
    </cfRule>
  </conditionalFormatting>
  <conditionalFormatting sqref="D2:H2 J2">
    <cfRule type="expression" dxfId="67" priority="55">
      <formula>CELL("protect",D2)=0</formula>
    </cfRule>
  </conditionalFormatting>
  <conditionalFormatting sqref="B13:K13">
    <cfRule type="expression" dxfId="3" priority="2" stopIfTrue="1">
      <formula>AND(ID&lt;&gt;0,INDEX(LOT,ID)&lt;&gt;"FP")</formula>
    </cfRule>
  </conditionalFormatting>
  <conditionalFormatting sqref="B13:K13">
    <cfRule type="expression" dxfId="2" priority="1" stopIfTrue="1">
      <formula>AND(ID&lt;&gt;0,INDEX(LOT,ID)&lt;&gt;"FP")</formula>
    </cfRule>
  </conditionalFormatting>
  <dataValidations count="2">
    <dataValidation type="whole" operator="greaterThanOrEqual" allowBlank="1" showInputMessage="1" showErrorMessage="1" errorTitle="Values" error="Input must be integer greater than or equal zero" sqref="E3:G3" xr:uid="{00000000-0002-0000-0600-000000000000}">
      <formula1>0</formula1>
    </dataValidation>
    <dataValidation type="decimal" operator="greaterThanOrEqual" allowBlank="1" showInputMessage="1" showErrorMessage="1" errorTitle="Values" error="Input must be greater than or equal zero" sqref="H3:J3" xr:uid="{00000000-0002-0000-0600-000001000000}">
      <formula1>0</formula1>
    </dataValidation>
  </dataValidations>
  <pageMargins left="0.7" right="0.7" top="0.75" bottom="0.75" header="0.3" footer="0.3"/>
  <pageSetup paperSize="9" orientation="portrait" horizontalDpi="0" verticalDpi="0" r:id="rId1"/>
  <drawing r:id="rId2"/>
  <picture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_E">
    <tabColor theme="9" tint="-0.249977111117893"/>
  </sheetPr>
  <dimension ref="A1:O14"/>
  <sheetViews>
    <sheetView showGridLines="0" zoomScale="80" zoomScaleNormal="80" workbookViewId="0">
      <selection activeCell="N12" sqref="N12"/>
    </sheetView>
  </sheetViews>
  <sheetFormatPr defaultRowHeight="14" x14ac:dyDescent="0.3"/>
  <cols>
    <col min="1" max="1" width="10.1640625" customWidth="1"/>
  </cols>
  <sheetData>
    <row r="1" spans="1:15" ht="15" thickBot="1" x14ac:dyDescent="0.35">
      <c r="A1" s="28" t="s">
        <v>108</v>
      </c>
    </row>
    <row r="2" spans="1:15" ht="15" thickBot="1" x14ac:dyDescent="0.35">
      <c r="D2" s="103" t="s">
        <v>1</v>
      </c>
      <c r="E2" s="36" t="s">
        <v>2</v>
      </c>
      <c r="F2" s="36" t="s">
        <v>0</v>
      </c>
      <c r="G2" s="36" t="s">
        <v>12</v>
      </c>
      <c r="H2" s="36" t="s">
        <v>7</v>
      </c>
      <c r="I2" s="42" t="s">
        <v>123</v>
      </c>
      <c r="J2" s="37" t="s">
        <v>6</v>
      </c>
    </row>
    <row r="3" spans="1:15" ht="14.5" thickBot="1" x14ac:dyDescent="0.35">
      <c r="A3" s="104" t="s">
        <v>41</v>
      </c>
      <c r="B3" s="94" t="s">
        <v>103</v>
      </c>
      <c r="D3" s="128"/>
      <c r="E3" s="129"/>
      <c r="F3" s="129"/>
      <c r="G3" s="129"/>
      <c r="H3" s="129"/>
      <c r="I3" s="129"/>
      <c r="J3" s="130"/>
    </row>
    <row r="4" spans="1:15" ht="14.5" thickBot="1" x14ac:dyDescent="0.35"/>
    <row r="5" spans="1:15" ht="18" customHeight="1" thickBot="1" x14ac:dyDescent="0.35">
      <c r="A5" s="102" t="s">
        <v>5</v>
      </c>
      <c r="B5" s="103">
        <v>1</v>
      </c>
      <c r="C5" s="36">
        <v>2</v>
      </c>
      <c r="D5" s="36">
        <v>3</v>
      </c>
      <c r="E5" s="36">
        <v>4</v>
      </c>
      <c r="F5" s="36">
        <v>5</v>
      </c>
      <c r="G5" s="36">
        <v>6</v>
      </c>
      <c r="H5" s="36">
        <v>7</v>
      </c>
      <c r="I5" s="36">
        <v>8</v>
      </c>
      <c r="J5" s="36">
        <v>9</v>
      </c>
      <c r="K5" s="37">
        <v>10</v>
      </c>
    </row>
    <row r="6" spans="1:15" ht="18" customHeight="1" thickBot="1" x14ac:dyDescent="0.35">
      <c r="A6" s="95" t="s">
        <v>94</v>
      </c>
      <c r="B6" s="119"/>
      <c r="C6" s="120"/>
      <c r="D6" s="120"/>
      <c r="E6" s="120"/>
      <c r="F6" s="120"/>
      <c r="G6" s="120"/>
      <c r="H6" s="120"/>
      <c r="I6" s="120"/>
      <c r="J6" s="120"/>
      <c r="K6" s="121"/>
    </row>
    <row r="7" spans="1:15" ht="18" customHeight="1" thickBot="1" x14ac:dyDescent="0.35">
      <c r="A7" s="95" t="s">
        <v>95</v>
      </c>
      <c r="B7" s="122"/>
      <c r="C7" s="123"/>
      <c r="D7" s="123"/>
      <c r="E7" s="123"/>
      <c r="F7" s="123"/>
      <c r="G7" s="123"/>
      <c r="H7" s="123"/>
      <c r="I7" s="123"/>
      <c r="J7" s="123"/>
      <c r="K7" s="124"/>
    </row>
    <row r="8" spans="1:15" ht="18" customHeight="1" thickBot="1" x14ac:dyDescent="0.35">
      <c r="A8" s="95" t="s">
        <v>96</v>
      </c>
      <c r="B8" s="122"/>
      <c r="C8" s="123"/>
      <c r="D8" s="123"/>
      <c r="E8" s="123"/>
      <c r="F8" s="123"/>
      <c r="G8" s="123"/>
      <c r="H8" s="123"/>
      <c r="I8" s="123"/>
      <c r="J8" s="123"/>
      <c r="K8" s="124"/>
    </row>
    <row r="9" spans="1:15" ht="18" customHeight="1" thickBot="1" x14ac:dyDescent="0.35">
      <c r="A9" s="95" t="s">
        <v>97</v>
      </c>
      <c r="B9" s="122"/>
      <c r="C9" s="123"/>
      <c r="D9" s="123"/>
      <c r="E9" s="123"/>
      <c r="F9" s="123"/>
      <c r="G9" s="123"/>
      <c r="H9" s="123"/>
      <c r="I9" s="123"/>
      <c r="J9" s="123"/>
      <c r="K9" s="124"/>
    </row>
    <row r="10" spans="1:15" ht="18" customHeight="1" thickBot="1" x14ac:dyDescent="0.35">
      <c r="A10" s="95" t="s">
        <v>98</v>
      </c>
      <c r="B10" s="122"/>
      <c r="C10" s="123"/>
      <c r="D10" s="123"/>
      <c r="E10" s="123"/>
      <c r="F10" s="123"/>
      <c r="G10" s="123"/>
      <c r="H10" s="123"/>
      <c r="I10" s="123"/>
      <c r="J10" s="123"/>
      <c r="K10" s="124"/>
    </row>
    <row r="11" spans="1:15" ht="18" customHeight="1" thickBot="1" x14ac:dyDescent="0.35">
      <c r="A11" s="95" t="s">
        <v>99</v>
      </c>
      <c r="B11" s="122"/>
      <c r="C11" s="123"/>
      <c r="D11" s="123"/>
      <c r="E11" s="123"/>
      <c r="F11" s="123"/>
      <c r="G11" s="123"/>
      <c r="H11" s="123"/>
      <c r="I11" s="123"/>
      <c r="J11" s="123"/>
      <c r="K11" s="124"/>
    </row>
    <row r="12" spans="1:15" ht="18" customHeight="1" thickBot="1" x14ac:dyDescent="0.35">
      <c r="A12" s="95" t="s">
        <v>100</v>
      </c>
      <c r="B12" s="122"/>
      <c r="C12" s="123"/>
      <c r="D12" s="123"/>
      <c r="E12" s="123"/>
      <c r="F12" s="123"/>
      <c r="G12" s="123"/>
      <c r="H12" s="123"/>
      <c r="I12" s="123"/>
      <c r="J12" s="123"/>
      <c r="K12" s="124"/>
    </row>
    <row r="13" spans="1:15" ht="18" customHeight="1" thickBot="1" x14ac:dyDescent="0.35">
      <c r="A13" s="95" t="s">
        <v>101</v>
      </c>
      <c r="B13" s="171"/>
      <c r="C13" s="172"/>
      <c r="D13" s="172"/>
      <c r="E13" s="172"/>
      <c r="F13" s="172"/>
      <c r="G13" s="172"/>
      <c r="H13" s="172"/>
      <c r="I13" s="172"/>
      <c r="J13" s="172"/>
      <c r="K13" s="172"/>
    </row>
    <row r="14" spans="1:15" ht="18" customHeight="1" thickBot="1" x14ac:dyDescent="0.35">
      <c r="A14" s="95" t="s">
        <v>102</v>
      </c>
      <c r="B14" s="159"/>
      <c r="C14" s="146"/>
      <c r="D14" s="146"/>
      <c r="E14" s="146"/>
      <c r="F14" s="146"/>
      <c r="G14" s="146"/>
      <c r="H14" s="146"/>
      <c r="I14" s="146"/>
      <c r="J14" s="146"/>
      <c r="K14" s="144"/>
      <c r="O14" s="156"/>
    </row>
  </sheetData>
  <conditionalFormatting sqref="I2">
    <cfRule type="expression" dxfId="64" priority="6">
      <formula>CELL("protect",I2)=0</formula>
    </cfRule>
  </conditionalFormatting>
  <conditionalFormatting sqref="I3">
    <cfRule type="expression" dxfId="63" priority="5">
      <formula>INDEX(Name,$A3)=""</formula>
    </cfRule>
  </conditionalFormatting>
  <conditionalFormatting sqref="D3:H3 J3">
    <cfRule type="expression" dxfId="62" priority="8">
      <formula>INDEX(Name,$A3)=""</formula>
    </cfRule>
  </conditionalFormatting>
  <conditionalFormatting sqref="D2:H2 J2">
    <cfRule type="expression" dxfId="61" priority="7">
      <formula>CELL("protect",D2)=0</formula>
    </cfRule>
  </conditionalFormatting>
  <conditionalFormatting sqref="B13:K13">
    <cfRule type="expression" dxfId="60" priority="2" stopIfTrue="1">
      <formula>AND(ID&lt;&gt;0,INDEX(LOT,ID)&lt;&gt;"FP")</formula>
    </cfRule>
  </conditionalFormatting>
  <conditionalFormatting sqref="B13:K13">
    <cfRule type="expression" dxfId="59" priority="1" stopIfTrue="1">
      <formula>AND(ID&lt;&gt;0,INDEX(LOT,ID)&lt;&gt;"FP")</formula>
    </cfRule>
  </conditionalFormatting>
  <dataValidations count="2">
    <dataValidation type="decimal" operator="greaterThanOrEqual" allowBlank="1" showInputMessage="1" showErrorMessage="1" errorTitle="Values" error="Input must be greater than or equal zero" sqref="H3:J3" xr:uid="{00000000-0002-0000-0700-000000000000}">
      <formula1>0</formula1>
    </dataValidation>
    <dataValidation type="whole" operator="greaterThanOrEqual" allowBlank="1" showInputMessage="1" showErrorMessage="1" errorTitle="Values" error="Input must be integer greater than or equal zero" sqref="E3:G3" xr:uid="{00000000-0002-0000-0700-000001000000}">
      <formula1>0</formula1>
    </dataValidation>
  </dataValidations>
  <pageMargins left="0.7" right="0.7" top="0.75" bottom="0.75" header="0.3" footer="0.3"/>
  <pageSetup paperSize="9" orientation="portrait" r:id="rId1"/>
  <drawing r:id="rId2"/>
  <picture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_F">
    <tabColor theme="9" tint="-0.249977111117893"/>
  </sheetPr>
  <dimension ref="A1:O14"/>
  <sheetViews>
    <sheetView showGridLines="0" zoomScale="80" zoomScaleNormal="80" workbookViewId="0">
      <selection activeCell="M19" sqref="M19"/>
    </sheetView>
  </sheetViews>
  <sheetFormatPr defaultRowHeight="14" x14ac:dyDescent="0.3"/>
  <cols>
    <col min="1" max="1" width="10.1640625" customWidth="1"/>
  </cols>
  <sheetData>
    <row r="1" spans="1:15" ht="15" thickBot="1" x14ac:dyDescent="0.35">
      <c r="A1" s="28" t="s">
        <v>109</v>
      </c>
    </row>
    <row r="2" spans="1:15" ht="15" thickBot="1" x14ac:dyDescent="0.35">
      <c r="D2" s="103" t="s">
        <v>1</v>
      </c>
      <c r="E2" s="36" t="s">
        <v>2</v>
      </c>
      <c r="F2" s="36" t="s">
        <v>0</v>
      </c>
      <c r="G2" s="36" t="s">
        <v>12</v>
      </c>
      <c r="H2" s="36" t="s">
        <v>7</v>
      </c>
      <c r="I2" s="42" t="s">
        <v>123</v>
      </c>
      <c r="J2" s="37" t="s">
        <v>6</v>
      </c>
    </row>
    <row r="3" spans="1:15" ht="14.5" thickBot="1" x14ac:dyDescent="0.35">
      <c r="A3" s="104" t="s">
        <v>42</v>
      </c>
      <c r="B3" s="94" t="s">
        <v>103</v>
      </c>
      <c r="D3" s="105"/>
      <c r="E3" s="106"/>
      <c r="F3" s="106"/>
      <c r="G3" s="106"/>
      <c r="H3" s="106"/>
      <c r="I3" s="106"/>
      <c r="J3" s="107"/>
    </row>
    <row r="4" spans="1:15" ht="14.5" thickBot="1" x14ac:dyDescent="0.35"/>
    <row r="5" spans="1:15" ht="18" customHeight="1" thickBot="1" x14ac:dyDescent="0.35">
      <c r="A5" s="102" t="s">
        <v>5</v>
      </c>
      <c r="B5" s="103">
        <v>1</v>
      </c>
      <c r="C5" s="36">
        <v>2</v>
      </c>
      <c r="D5" s="36">
        <v>3</v>
      </c>
      <c r="E5" s="36">
        <v>4</v>
      </c>
      <c r="F5" s="36">
        <v>5</v>
      </c>
      <c r="G5" s="36">
        <v>6</v>
      </c>
      <c r="H5" s="36">
        <v>7</v>
      </c>
      <c r="I5" s="36">
        <v>8</v>
      </c>
      <c r="J5" s="36">
        <v>9</v>
      </c>
      <c r="K5" s="37">
        <v>10</v>
      </c>
    </row>
    <row r="6" spans="1:15" ht="18" customHeight="1" thickBot="1" x14ac:dyDescent="0.35">
      <c r="A6" s="95" t="s">
        <v>94</v>
      </c>
      <c r="B6" s="119"/>
      <c r="C6" s="120"/>
      <c r="D6" s="120"/>
      <c r="E6" s="120"/>
      <c r="F6" s="120"/>
      <c r="G6" s="120"/>
      <c r="H6" s="120"/>
      <c r="I6" s="120"/>
      <c r="J6" s="120"/>
      <c r="K6" s="121"/>
    </row>
    <row r="7" spans="1:15" ht="18" customHeight="1" thickBot="1" x14ac:dyDescent="0.35">
      <c r="A7" s="95" t="s">
        <v>95</v>
      </c>
      <c r="B7" s="122"/>
      <c r="C7" s="123"/>
      <c r="D7" s="123"/>
      <c r="E7" s="123"/>
      <c r="F7" s="123"/>
      <c r="G7" s="123"/>
      <c r="H7" s="123"/>
      <c r="I7" s="123"/>
      <c r="J7" s="123"/>
      <c r="K7" s="124"/>
    </row>
    <row r="8" spans="1:15" ht="18" customHeight="1" thickBot="1" x14ac:dyDescent="0.35">
      <c r="A8" s="95" t="s">
        <v>96</v>
      </c>
      <c r="B8" s="122"/>
      <c r="C8" s="123"/>
      <c r="D8" s="123"/>
      <c r="E8" s="123"/>
      <c r="F8" s="123"/>
      <c r="G8" s="123"/>
      <c r="H8" s="123"/>
      <c r="I8" s="123"/>
      <c r="J8" s="123"/>
      <c r="K8" s="124"/>
    </row>
    <row r="9" spans="1:15" ht="18" customHeight="1" thickBot="1" x14ac:dyDescent="0.35">
      <c r="A9" s="95" t="s">
        <v>97</v>
      </c>
      <c r="B9" s="122"/>
      <c r="C9" s="123"/>
      <c r="D9" s="123"/>
      <c r="E9" s="123"/>
      <c r="F9" s="123"/>
      <c r="G9" s="123"/>
      <c r="H9" s="123"/>
      <c r="I9" s="123"/>
      <c r="J9" s="123"/>
      <c r="K9" s="124"/>
    </row>
    <row r="10" spans="1:15" ht="18" customHeight="1" thickBot="1" x14ac:dyDescent="0.35">
      <c r="A10" s="95" t="s">
        <v>98</v>
      </c>
      <c r="B10" s="122"/>
      <c r="C10" s="123"/>
      <c r="D10" s="123"/>
      <c r="E10" s="123"/>
      <c r="F10" s="123"/>
      <c r="G10" s="123"/>
      <c r="H10" s="123"/>
      <c r="I10" s="123"/>
      <c r="J10" s="123"/>
      <c r="K10" s="124"/>
    </row>
    <row r="11" spans="1:15" ht="18" customHeight="1" thickBot="1" x14ac:dyDescent="0.35">
      <c r="A11" s="95" t="s">
        <v>99</v>
      </c>
      <c r="B11" s="122"/>
      <c r="C11" s="123"/>
      <c r="D11" s="123"/>
      <c r="E11" s="123"/>
      <c r="F11" s="123"/>
      <c r="G11" s="123"/>
      <c r="H11" s="123"/>
      <c r="I11" s="123"/>
      <c r="J11" s="123"/>
      <c r="K11" s="124"/>
    </row>
    <row r="12" spans="1:15" ht="18" customHeight="1" thickBot="1" x14ac:dyDescent="0.35">
      <c r="A12" s="95" t="s">
        <v>100</v>
      </c>
      <c r="B12" s="122"/>
      <c r="C12" s="123"/>
      <c r="D12" s="123"/>
      <c r="E12" s="123"/>
      <c r="F12" s="123"/>
      <c r="G12" s="123"/>
      <c r="H12" s="123"/>
      <c r="I12" s="123"/>
      <c r="J12" s="123"/>
      <c r="K12" s="124"/>
    </row>
    <row r="13" spans="1:15" ht="18" customHeight="1" thickBot="1" x14ac:dyDescent="0.35">
      <c r="A13" s="95" t="s">
        <v>101</v>
      </c>
      <c r="B13" s="160"/>
      <c r="C13" s="113"/>
      <c r="D13" s="113"/>
      <c r="E13" s="113"/>
      <c r="F13" s="113"/>
      <c r="G13" s="113"/>
      <c r="H13" s="113"/>
      <c r="I13" s="113"/>
      <c r="J13" s="113"/>
      <c r="K13" s="113"/>
    </row>
    <row r="14" spans="1:15" ht="18" customHeight="1" thickBot="1" x14ac:dyDescent="0.35">
      <c r="A14" s="95" t="s">
        <v>102</v>
      </c>
      <c r="B14" s="159"/>
      <c r="C14" s="146"/>
      <c r="D14" s="146"/>
      <c r="E14" s="146"/>
      <c r="F14" s="146"/>
      <c r="G14" s="146"/>
      <c r="H14" s="146"/>
      <c r="I14" s="146"/>
      <c r="J14" s="146"/>
      <c r="K14" s="144"/>
      <c r="O14" s="156"/>
    </row>
  </sheetData>
  <conditionalFormatting sqref="I2">
    <cfRule type="expression" dxfId="58" priority="6">
      <formula>CELL("protect",I2)=0</formula>
    </cfRule>
  </conditionalFormatting>
  <conditionalFormatting sqref="I3">
    <cfRule type="expression" dxfId="57" priority="5">
      <formula>INDEX(Name,$A3)=""</formula>
    </cfRule>
  </conditionalFormatting>
  <conditionalFormatting sqref="D3:H3 J3">
    <cfRule type="expression" dxfId="56" priority="8">
      <formula>INDEX(Name,$A3)=""</formula>
    </cfRule>
  </conditionalFormatting>
  <conditionalFormatting sqref="D2:H2 J2">
    <cfRule type="expression" dxfId="55" priority="7">
      <formula>CELL("protect",D2)=0</formula>
    </cfRule>
  </conditionalFormatting>
  <conditionalFormatting sqref="B13:K13">
    <cfRule type="expression" dxfId="54" priority="2" stopIfTrue="1">
      <formula>AND(ID&lt;&gt;0,INDEX(LOT,ID)&lt;&gt;"FP")</formula>
    </cfRule>
  </conditionalFormatting>
  <conditionalFormatting sqref="B13:K13">
    <cfRule type="expression" dxfId="53" priority="1" stopIfTrue="1">
      <formula>AND(ID&lt;&gt;0,INDEX(LOT,ID)&lt;&gt;"FP")</formula>
    </cfRule>
  </conditionalFormatting>
  <dataValidations count="2">
    <dataValidation type="whole" operator="greaterThanOrEqual" allowBlank="1" showInputMessage="1" showErrorMessage="1" errorTitle="Values" error="Input must be integer greater than or equal zero" sqref="E3:G3" xr:uid="{00000000-0002-0000-0800-000000000000}">
      <formula1>0</formula1>
    </dataValidation>
    <dataValidation type="decimal" operator="greaterThanOrEqual" allowBlank="1" showInputMessage="1" showErrorMessage="1" errorTitle="Values" error="Input must be greater than or equal zero" sqref="H3:J3" xr:uid="{00000000-0002-0000-0800-000001000000}">
      <formula1>0</formula1>
    </dataValidation>
  </dataValidations>
  <pageMargins left="0.7" right="0.7" top="0.75" bottom="0.75" header="0.3" footer="0.3"/>
  <pageSetup paperSize="9" orientation="portrait" horizontalDpi="0" verticalDpi="0" r:id="rId1"/>
  <drawing r:id="rId2"/>
  <picture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_G">
    <tabColor theme="9" tint="-0.249977111117893"/>
  </sheetPr>
  <dimension ref="A1:O14"/>
  <sheetViews>
    <sheetView showGridLines="0" zoomScale="80" zoomScaleNormal="80" workbookViewId="0">
      <selection activeCell="N12" sqref="N12"/>
    </sheetView>
  </sheetViews>
  <sheetFormatPr defaultRowHeight="14" x14ac:dyDescent="0.3"/>
  <cols>
    <col min="1" max="1" width="10.1640625" customWidth="1"/>
  </cols>
  <sheetData>
    <row r="1" spans="1:15" ht="15" thickBot="1" x14ac:dyDescent="0.35">
      <c r="A1" s="28" t="s">
        <v>110</v>
      </c>
    </row>
    <row r="2" spans="1:15" ht="15" thickBot="1" x14ac:dyDescent="0.35">
      <c r="D2" s="103" t="s">
        <v>1</v>
      </c>
      <c r="E2" s="36" t="s">
        <v>2</v>
      </c>
      <c r="F2" s="36" t="s">
        <v>0</v>
      </c>
      <c r="G2" s="36" t="s">
        <v>12</v>
      </c>
      <c r="H2" s="36" t="s">
        <v>7</v>
      </c>
      <c r="I2" s="42" t="s">
        <v>123</v>
      </c>
      <c r="J2" s="37" t="s">
        <v>6</v>
      </c>
    </row>
    <row r="3" spans="1:15" ht="14.5" thickBot="1" x14ac:dyDescent="0.35">
      <c r="A3" s="104" t="s">
        <v>43</v>
      </c>
      <c r="B3" s="94" t="s">
        <v>103</v>
      </c>
      <c r="D3" s="105"/>
      <c r="E3" s="106"/>
      <c r="F3" s="106"/>
      <c r="G3" s="106"/>
      <c r="H3" s="106"/>
      <c r="I3" s="106"/>
      <c r="J3" s="107"/>
    </row>
    <row r="4" spans="1:15" ht="14.5" thickBot="1" x14ac:dyDescent="0.35"/>
    <row r="5" spans="1:15" ht="18" customHeight="1" thickBot="1" x14ac:dyDescent="0.35">
      <c r="A5" s="102" t="s">
        <v>5</v>
      </c>
      <c r="B5" s="103">
        <v>1</v>
      </c>
      <c r="C5" s="36">
        <v>2</v>
      </c>
      <c r="D5" s="36">
        <v>3</v>
      </c>
      <c r="E5" s="36">
        <v>4</v>
      </c>
      <c r="F5" s="36">
        <v>5</v>
      </c>
      <c r="G5" s="36">
        <v>6</v>
      </c>
      <c r="H5" s="36">
        <v>7</v>
      </c>
      <c r="I5" s="36">
        <v>8</v>
      </c>
      <c r="J5" s="36">
        <v>9</v>
      </c>
      <c r="K5" s="37">
        <v>10</v>
      </c>
    </row>
    <row r="6" spans="1:15" ht="18" customHeight="1" thickBot="1" x14ac:dyDescent="0.35">
      <c r="A6" s="95" t="s">
        <v>94</v>
      </c>
      <c r="B6" s="119"/>
      <c r="C6" s="120"/>
      <c r="D6" s="120"/>
      <c r="E6" s="120"/>
      <c r="F6" s="120"/>
      <c r="G6" s="120"/>
      <c r="H6" s="120"/>
      <c r="I6" s="120"/>
      <c r="J6" s="120"/>
      <c r="K6" s="121"/>
    </row>
    <row r="7" spans="1:15" ht="18" customHeight="1" thickBot="1" x14ac:dyDescent="0.35">
      <c r="A7" s="95" t="s">
        <v>95</v>
      </c>
      <c r="B7" s="122"/>
      <c r="C7" s="123"/>
      <c r="D7" s="123"/>
      <c r="E7" s="123"/>
      <c r="F7" s="123"/>
      <c r="G7" s="123"/>
      <c r="H7" s="123"/>
      <c r="I7" s="123"/>
      <c r="J7" s="123"/>
      <c r="K7" s="124"/>
    </row>
    <row r="8" spans="1:15" ht="18" customHeight="1" thickBot="1" x14ac:dyDescent="0.35">
      <c r="A8" s="95" t="s">
        <v>96</v>
      </c>
      <c r="B8" s="122"/>
      <c r="C8" s="123"/>
      <c r="D8" s="123"/>
      <c r="E8" s="123"/>
      <c r="F8" s="123"/>
      <c r="G8" s="123"/>
      <c r="H8" s="123"/>
      <c r="I8" s="123"/>
      <c r="J8" s="123"/>
      <c r="K8" s="124"/>
    </row>
    <row r="9" spans="1:15" ht="18" customHeight="1" thickBot="1" x14ac:dyDescent="0.35">
      <c r="A9" s="95" t="s">
        <v>97</v>
      </c>
      <c r="B9" s="122"/>
      <c r="C9" s="123"/>
      <c r="D9" s="123"/>
      <c r="E9" s="123"/>
      <c r="F9" s="123"/>
      <c r="G9" s="123"/>
      <c r="H9" s="123"/>
      <c r="I9" s="123"/>
      <c r="J9" s="123"/>
      <c r="K9" s="124"/>
    </row>
    <row r="10" spans="1:15" ht="18" customHeight="1" thickBot="1" x14ac:dyDescent="0.35">
      <c r="A10" s="95" t="s">
        <v>98</v>
      </c>
      <c r="B10" s="122"/>
      <c r="C10" s="123"/>
      <c r="D10" s="123"/>
      <c r="E10" s="123"/>
      <c r="F10" s="123"/>
      <c r="G10" s="123"/>
      <c r="H10" s="123"/>
      <c r="I10" s="123"/>
      <c r="J10" s="123"/>
      <c r="K10" s="124"/>
    </row>
    <row r="11" spans="1:15" ht="18" customHeight="1" thickBot="1" x14ac:dyDescent="0.35">
      <c r="A11" s="95" t="s">
        <v>99</v>
      </c>
      <c r="B11" s="122"/>
      <c r="C11" s="123"/>
      <c r="D11" s="123"/>
      <c r="E11" s="123"/>
      <c r="F11" s="123"/>
      <c r="G11" s="123"/>
      <c r="H11" s="123"/>
      <c r="I11" s="123"/>
      <c r="J11" s="123"/>
      <c r="K11" s="124"/>
    </row>
    <row r="12" spans="1:15" ht="18" customHeight="1" thickBot="1" x14ac:dyDescent="0.35">
      <c r="A12" s="95" t="s">
        <v>100</v>
      </c>
      <c r="B12" s="122"/>
      <c r="C12" s="123"/>
      <c r="D12" s="123"/>
      <c r="E12" s="123"/>
      <c r="F12" s="123"/>
      <c r="G12" s="123"/>
      <c r="H12" s="123"/>
      <c r="I12" s="123"/>
      <c r="J12" s="123"/>
      <c r="K12" s="124"/>
    </row>
    <row r="13" spans="1:15" ht="18" customHeight="1" thickBot="1" x14ac:dyDescent="0.35">
      <c r="A13" s="95" t="s">
        <v>101</v>
      </c>
      <c r="B13" s="171"/>
      <c r="C13" s="172"/>
      <c r="D13" s="172"/>
      <c r="E13" s="172"/>
      <c r="F13" s="172"/>
      <c r="G13" s="172"/>
      <c r="H13" s="172"/>
      <c r="I13" s="172"/>
      <c r="J13" s="172"/>
      <c r="K13" s="172"/>
    </row>
    <row r="14" spans="1:15" ht="18" customHeight="1" thickBot="1" x14ac:dyDescent="0.35">
      <c r="A14" s="95" t="s">
        <v>102</v>
      </c>
      <c r="B14" s="159"/>
      <c r="C14" s="146"/>
      <c r="D14" s="146"/>
      <c r="E14" s="146"/>
      <c r="F14" s="146"/>
      <c r="G14" s="146"/>
      <c r="H14" s="146"/>
      <c r="I14" s="146"/>
      <c r="J14" s="146"/>
      <c r="K14" s="144"/>
      <c r="O14" s="156"/>
    </row>
  </sheetData>
  <conditionalFormatting sqref="D3:H3 J3">
    <cfRule type="expression" dxfId="52" priority="38">
      <formula>INDEX(Name,$A3)=""</formula>
    </cfRule>
  </conditionalFormatting>
  <conditionalFormatting sqref="D2:H2 J2">
    <cfRule type="expression" dxfId="51" priority="37">
      <formula>CELL("protect",D2)=0</formula>
    </cfRule>
  </conditionalFormatting>
  <conditionalFormatting sqref="I2">
    <cfRule type="expression" dxfId="50" priority="36">
      <formula>CELL("protect",I2)=0</formula>
    </cfRule>
  </conditionalFormatting>
  <conditionalFormatting sqref="I3">
    <cfRule type="expression" dxfId="49" priority="35">
      <formula>INDEX(Name,$A3)=""</formula>
    </cfRule>
  </conditionalFormatting>
  <conditionalFormatting sqref="B13:K13">
    <cfRule type="expression" dxfId="1" priority="2" stopIfTrue="1">
      <formula>AND(ID&lt;&gt;0,INDEX(LOT,ID)&lt;&gt;"FP")</formula>
    </cfRule>
  </conditionalFormatting>
  <conditionalFormatting sqref="B13:K13">
    <cfRule type="expression" dxfId="0" priority="1" stopIfTrue="1">
      <formula>AND(ID&lt;&gt;0,INDEX(LOT,ID)&lt;&gt;"FP")</formula>
    </cfRule>
  </conditionalFormatting>
  <dataValidations count="2">
    <dataValidation type="decimal" operator="greaterThanOrEqual" allowBlank="1" showInputMessage="1" showErrorMessage="1" errorTitle="Values" error="Input must be greater than or equal zero" sqref="H3:J3" xr:uid="{00000000-0002-0000-0900-000000000000}">
      <formula1>0</formula1>
    </dataValidation>
    <dataValidation type="whole" operator="greaterThanOrEqual" allowBlank="1" showInputMessage="1" showErrorMessage="1" errorTitle="Values" error="Input must be integer greater than or equal zero" sqref="E3:G3" xr:uid="{00000000-0002-0000-0900-000001000000}">
      <formula1>0</formula1>
    </dataValidation>
  </dataValidations>
  <pageMargins left="0.7" right="0.7" top="0.75" bottom="0.75" header="0.3" footer="0.3"/>
  <pageSetup paperSize="9" orientation="portrait" horizontalDpi="0" verticalDpi="0" r:id="rId1"/>
  <drawing r:id="rId2"/>
  <picture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_H">
    <tabColor theme="9" tint="-0.249977111117893"/>
  </sheetPr>
  <dimension ref="A1:O14"/>
  <sheetViews>
    <sheetView showGridLines="0" zoomScale="80" zoomScaleNormal="80" workbookViewId="0">
      <selection activeCell="M14" sqref="M14"/>
    </sheetView>
  </sheetViews>
  <sheetFormatPr defaultRowHeight="14" x14ac:dyDescent="0.3"/>
  <cols>
    <col min="1" max="1" width="10.1640625" customWidth="1"/>
  </cols>
  <sheetData>
    <row r="1" spans="1:15" ht="15" thickBot="1" x14ac:dyDescent="0.35">
      <c r="A1" s="28" t="s">
        <v>111</v>
      </c>
    </row>
    <row r="2" spans="1:15" ht="15" thickBot="1" x14ac:dyDescent="0.35">
      <c r="D2" s="42" t="s">
        <v>2</v>
      </c>
      <c r="E2" s="42" t="s">
        <v>0</v>
      </c>
      <c r="F2" s="42" t="s">
        <v>12</v>
      </c>
      <c r="G2" s="42" t="s">
        <v>6</v>
      </c>
      <c r="H2" s="42" t="s">
        <v>118</v>
      </c>
      <c r="I2" s="109" t="s">
        <v>45</v>
      </c>
      <c r="J2" s="109" t="s">
        <v>117</v>
      </c>
      <c r="K2" s="109" t="s">
        <v>115</v>
      </c>
      <c r="L2" s="37" t="s">
        <v>116</v>
      </c>
    </row>
    <row r="3" spans="1:15" ht="14.5" thickBot="1" x14ac:dyDescent="0.35">
      <c r="A3" s="104" t="s">
        <v>66</v>
      </c>
      <c r="B3" s="94" t="s">
        <v>112</v>
      </c>
      <c r="D3" s="105"/>
      <c r="E3" s="106"/>
      <c r="F3" s="106"/>
      <c r="G3" s="106"/>
      <c r="H3" s="106"/>
      <c r="I3" s="106"/>
      <c r="J3" s="106"/>
      <c r="K3" s="106"/>
      <c r="L3" s="107"/>
    </row>
    <row r="4" spans="1:15" ht="14.5" thickBot="1" x14ac:dyDescent="0.35"/>
    <row r="5" spans="1:15" ht="18" customHeight="1" thickBot="1" x14ac:dyDescent="0.35">
      <c r="A5" s="102" t="s">
        <v>5</v>
      </c>
      <c r="B5" s="103">
        <v>1</v>
      </c>
      <c r="C5" s="36">
        <v>2</v>
      </c>
      <c r="D5" s="36">
        <v>3</v>
      </c>
      <c r="E5" s="36">
        <v>4</v>
      </c>
      <c r="F5" s="36">
        <v>5</v>
      </c>
      <c r="G5" s="36">
        <v>6</v>
      </c>
      <c r="H5" s="36">
        <v>7</v>
      </c>
      <c r="I5" s="36">
        <v>8</v>
      </c>
      <c r="J5" s="36">
        <v>9</v>
      </c>
      <c r="K5" s="37">
        <v>10</v>
      </c>
    </row>
    <row r="6" spans="1:15" ht="18" customHeight="1" thickBot="1" x14ac:dyDescent="0.35">
      <c r="A6" s="95" t="s">
        <v>94</v>
      </c>
      <c r="B6" s="100"/>
      <c r="C6" s="98"/>
      <c r="D6" s="98"/>
      <c r="E6" s="98"/>
      <c r="F6" s="98"/>
      <c r="G6" s="98"/>
      <c r="H6" s="98"/>
      <c r="I6" s="98"/>
      <c r="J6" s="98"/>
      <c r="K6" s="99"/>
    </row>
    <row r="7" spans="1:15" ht="18" customHeight="1" thickBot="1" x14ac:dyDescent="0.35">
      <c r="A7" s="95" t="s">
        <v>95</v>
      </c>
      <c r="B7" s="101"/>
      <c r="C7" s="96"/>
      <c r="D7" s="96"/>
      <c r="E7" s="96"/>
      <c r="F7" s="96"/>
      <c r="G7" s="96"/>
      <c r="H7" s="96"/>
      <c r="I7" s="96"/>
      <c r="J7" s="96"/>
      <c r="K7" s="97"/>
    </row>
    <row r="8" spans="1:15" ht="18" customHeight="1" thickBot="1" x14ac:dyDescent="0.35">
      <c r="A8" s="95" t="s">
        <v>96</v>
      </c>
      <c r="B8" s="101"/>
      <c r="C8" s="96"/>
      <c r="D8" s="96"/>
      <c r="E8" s="96"/>
      <c r="F8" s="96"/>
      <c r="G8" s="96"/>
      <c r="H8" s="96"/>
      <c r="I8" s="96"/>
      <c r="J8" s="96"/>
      <c r="K8" s="97"/>
    </row>
    <row r="9" spans="1:15" ht="18" customHeight="1" thickBot="1" x14ac:dyDescent="0.35">
      <c r="A9" s="95" t="s">
        <v>97</v>
      </c>
      <c r="B9" s="101"/>
      <c r="C9" s="96"/>
      <c r="D9" s="96"/>
      <c r="E9" s="96"/>
      <c r="F9" s="96"/>
      <c r="G9" s="96"/>
      <c r="H9" s="96"/>
      <c r="I9" s="96"/>
      <c r="J9" s="96"/>
      <c r="K9" s="97"/>
    </row>
    <row r="10" spans="1:15" ht="18" customHeight="1" thickBot="1" x14ac:dyDescent="0.35">
      <c r="A10" s="95" t="s">
        <v>98</v>
      </c>
      <c r="B10" s="101"/>
      <c r="C10" s="96"/>
      <c r="D10" s="96"/>
      <c r="E10" s="96"/>
      <c r="F10" s="96"/>
      <c r="G10" s="96"/>
      <c r="H10" s="96"/>
      <c r="I10" s="96"/>
      <c r="J10" s="96"/>
      <c r="K10" s="97"/>
    </row>
    <row r="11" spans="1:15" ht="18" customHeight="1" thickBot="1" x14ac:dyDescent="0.35">
      <c r="A11" s="95" t="s">
        <v>99</v>
      </c>
      <c r="B11" s="101"/>
      <c r="C11" s="96"/>
      <c r="D11" s="96"/>
      <c r="E11" s="96"/>
      <c r="F11" s="96"/>
      <c r="G11" s="96"/>
      <c r="H11" s="96"/>
      <c r="I11" s="96"/>
      <c r="J11" s="96"/>
      <c r="K11" s="97"/>
    </row>
    <row r="12" spans="1:15" ht="18" customHeight="1" thickBot="1" x14ac:dyDescent="0.35">
      <c r="A12" s="95" t="s">
        <v>100</v>
      </c>
      <c r="B12" s="101"/>
      <c r="C12" s="96"/>
      <c r="D12" s="96"/>
      <c r="E12" s="96"/>
      <c r="F12" s="96"/>
      <c r="G12" s="96"/>
      <c r="H12" s="96"/>
      <c r="I12" s="96"/>
      <c r="J12" s="96"/>
      <c r="K12" s="97"/>
    </row>
    <row r="13" spans="1:15" ht="18" customHeight="1" thickBot="1" x14ac:dyDescent="0.35">
      <c r="A13" s="95" t="s">
        <v>101</v>
      </c>
      <c r="B13" s="101"/>
      <c r="C13" s="96"/>
      <c r="D13" s="96"/>
      <c r="E13" s="96"/>
      <c r="F13" s="96"/>
      <c r="G13" s="96"/>
      <c r="H13" s="96"/>
      <c r="I13" s="96"/>
      <c r="J13" s="96"/>
      <c r="K13" s="97"/>
    </row>
    <row r="14" spans="1:15" ht="18" customHeight="1" thickBot="1" x14ac:dyDescent="0.35">
      <c r="A14" s="95" t="s">
        <v>102</v>
      </c>
      <c r="B14" s="125"/>
      <c r="C14" s="126"/>
      <c r="D14" s="126"/>
      <c r="E14" s="126"/>
      <c r="F14" s="126"/>
      <c r="G14" s="126"/>
      <c r="H14" s="126"/>
      <c r="I14" s="126"/>
      <c r="J14" s="126"/>
      <c r="K14" s="127"/>
      <c r="O14" s="156"/>
    </row>
  </sheetData>
  <conditionalFormatting sqref="F3:G3">
    <cfRule type="expression" dxfId="46" priority="9">
      <formula>AND(OR($C3="FP",$C3="FQ"),$D3="")</formula>
    </cfRule>
  </conditionalFormatting>
  <conditionalFormatting sqref="E3:I3">
    <cfRule type="expression" dxfId="45" priority="10">
      <formula>INDEX(Name,$A3)=""</formula>
    </cfRule>
  </conditionalFormatting>
  <conditionalFormatting sqref="D2:G2 K2 I2">
    <cfRule type="expression" dxfId="44" priority="6">
      <formula>CELL("protect",D2)=0</formula>
    </cfRule>
  </conditionalFormatting>
  <conditionalFormatting sqref="L2">
    <cfRule type="expression" dxfId="43" priority="5">
      <formula>CELL("protect",L2)=0</formula>
    </cfRule>
  </conditionalFormatting>
  <conditionalFormatting sqref="J2">
    <cfRule type="expression" dxfId="42" priority="4">
      <formula>CELL("protect",J2)=0</formula>
    </cfRule>
  </conditionalFormatting>
  <conditionalFormatting sqref="H2">
    <cfRule type="expression" dxfId="41" priority="3">
      <formula>CELL("protect",H2)=0</formula>
    </cfRule>
  </conditionalFormatting>
  <conditionalFormatting sqref="L3">
    <cfRule type="expression" dxfId="40" priority="2">
      <formula>INDEX(Name,$A3)=""</formula>
    </cfRule>
  </conditionalFormatting>
  <conditionalFormatting sqref="J3:K3">
    <cfRule type="expression" dxfId="39" priority="1">
      <formula>INDEX(Name,$A3)=""</formula>
    </cfRule>
  </conditionalFormatting>
  <dataValidations count="2">
    <dataValidation type="whole" operator="greaterThanOrEqual" allowBlank="1" showInputMessage="1" showErrorMessage="1" error="Input must be integer greater than or equal zero" sqref="D3:I3" xr:uid="{00000000-0002-0000-0A00-000000000000}">
      <formula1>0</formula1>
    </dataValidation>
    <dataValidation type="decimal" operator="greaterThanOrEqual" allowBlank="1" showInputMessage="1" showErrorMessage="1" error="Input must be greater than or equal zero" sqref="J3 L3" xr:uid="{00000000-0002-0000-0A00-000001000000}">
      <formula1>0</formula1>
    </dataValidation>
  </dataValidations>
  <pageMargins left="0.7" right="0.7" top="0.75" bottom="0.75" header="0.3" footer="0.3"/>
  <pageSetup paperSize="9" orientation="portrait" horizontalDpi="0" verticalDpi="0" r:id="rId1"/>
  <drawing r:id="rId2"/>
  <picture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_I">
    <tabColor theme="9" tint="-0.249977111117893"/>
  </sheetPr>
  <dimension ref="A1:O14"/>
  <sheetViews>
    <sheetView showGridLines="0" zoomScale="80" zoomScaleNormal="80" workbookViewId="0">
      <selection activeCell="L9" sqref="L9"/>
    </sheetView>
  </sheetViews>
  <sheetFormatPr defaultRowHeight="14" x14ac:dyDescent="0.3"/>
  <cols>
    <col min="1" max="1" width="10.1640625" customWidth="1"/>
  </cols>
  <sheetData>
    <row r="1" spans="1:15" ht="15" thickBot="1" x14ac:dyDescent="0.35">
      <c r="A1" s="28" t="s">
        <v>113</v>
      </c>
    </row>
    <row r="2" spans="1:15" ht="15" thickBot="1" x14ac:dyDescent="0.35">
      <c r="D2" s="42" t="s">
        <v>2</v>
      </c>
      <c r="E2" s="42" t="s">
        <v>0</v>
      </c>
      <c r="F2" s="42" t="s">
        <v>12</v>
      </c>
      <c r="G2" s="42" t="s">
        <v>6</v>
      </c>
      <c r="H2" s="42" t="s">
        <v>118</v>
      </c>
      <c r="I2" s="109" t="s">
        <v>45</v>
      </c>
      <c r="J2" s="109" t="s">
        <v>117</v>
      </c>
      <c r="K2" s="109" t="s">
        <v>115</v>
      </c>
      <c r="L2" s="37" t="s">
        <v>116</v>
      </c>
    </row>
    <row r="3" spans="1:15" ht="14.5" thickBot="1" x14ac:dyDescent="0.35">
      <c r="A3" s="104" t="s">
        <v>67</v>
      </c>
      <c r="B3" s="94" t="s">
        <v>112</v>
      </c>
      <c r="D3" s="105"/>
      <c r="E3" s="106"/>
      <c r="F3" s="106"/>
      <c r="G3" s="106"/>
      <c r="H3" s="106"/>
      <c r="I3" s="106"/>
      <c r="J3" s="106"/>
      <c r="K3" s="106"/>
      <c r="L3" s="107"/>
    </row>
    <row r="4" spans="1:15" ht="14.5" thickBot="1" x14ac:dyDescent="0.35"/>
    <row r="5" spans="1:15" ht="18" customHeight="1" thickBot="1" x14ac:dyDescent="0.35">
      <c r="A5" s="102" t="s">
        <v>5</v>
      </c>
      <c r="B5" s="103">
        <v>1</v>
      </c>
      <c r="C5" s="36">
        <v>2</v>
      </c>
      <c r="D5" s="36">
        <v>3</v>
      </c>
      <c r="E5" s="36">
        <v>4</v>
      </c>
      <c r="F5" s="36">
        <v>5</v>
      </c>
      <c r="G5" s="36">
        <v>6</v>
      </c>
      <c r="H5" s="36">
        <v>7</v>
      </c>
      <c r="I5" s="36">
        <v>8</v>
      </c>
      <c r="J5" s="36">
        <v>9</v>
      </c>
      <c r="K5" s="37">
        <v>10</v>
      </c>
    </row>
    <row r="6" spans="1:15" ht="18" customHeight="1" thickBot="1" x14ac:dyDescent="0.35">
      <c r="A6" s="95" t="s">
        <v>94</v>
      </c>
      <c r="B6" s="100"/>
      <c r="C6" s="98"/>
      <c r="D6" s="98"/>
      <c r="E6" s="98"/>
      <c r="F6" s="98"/>
      <c r="G6" s="98"/>
      <c r="H6" s="98"/>
      <c r="I6" s="98"/>
      <c r="J6" s="98"/>
      <c r="K6" s="99"/>
    </row>
    <row r="7" spans="1:15" ht="18" customHeight="1" thickBot="1" x14ac:dyDescent="0.35">
      <c r="A7" s="95" t="s">
        <v>95</v>
      </c>
      <c r="B7" s="101"/>
      <c r="C7" s="96"/>
      <c r="D7" s="96"/>
      <c r="E7" s="96"/>
      <c r="F7" s="96"/>
      <c r="G7" s="96"/>
      <c r="H7" s="96"/>
      <c r="I7" s="96"/>
      <c r="J7" s="96"/>
      <c r="K7" s="97"/>
    </row>
    <row r="8" spans="1:15" ht="18" customHeight="1" thickBot="1" x14ac:dyDescent="0.35">
      <c r="A8" s="95" t="s">
        <v>96</v>
      </c>
      <c r="B8" s="101"/>
      <c r="C8" s="96"/>
      <c r="D8" s="96"/>
      <c r="E8" s="96"/>
      <c r="F8" s="96"/>
      <c r="G8" s="96"/>
      <c r="H8" s="96"/>
      <c r="I8" s="96"/>
      <c r="J8" s="96"/>
      <c r="K8" s="97"/>
    </row>
    <row r="9" spans="1:15" ht="18" customHeight="1" thickBot="1" x14ac:dyDescent="0.35">
      <c r="A9" s="95" t="s">
        <v>97</v>
      </c>
      <c r="B9" s="101"/>
      <c r="C9" s="96"/>
      <c r="D9" s="96"/>
      <c r="E9" s="96"/>
      <c r="F9" s="96"/>
      <c r="G9" s="96"/>
      <c r="H9" s="96"/>
      <c r="I9" s="96"/>
      <c r="J9" s="96"/>
      <c r="K9" s="97"/>
    </row>
    <row r="10" spans="1:15" ht="18" customHeight="1" thickBot="1" x14ac:dyDescent="0.35">
      <c r="A10" s="95" t="s">
        <v>98</v>
      </c>
      <c r="B10" s="101"/>
      <c r="C10" s="96"/>
      <c r="D10" s="96"/>
      <c r="E10" s="96"/>
      <c r="F10" s="96"/>
      <c r="G10" s="96"/>
      <c r="H10" s="96"/>
      <c r="I10" s="96"/>
      <c r="J10" s="96"/>
      <c r="K10" s="97"/>
    </row>
    <row r="11" spans="1:15" ht="18" customHeight="1" thickBot="1" x14ac:dyDescent="0.35">
      <c r="A11" s="95" t="s">
        <v>99</v>
      </c>
      <c r="B11" s="101"/>
      <c r="C11" s="96"/>
      <c r="D11" s="96"/>
      <c r="E11" s="96"/>
      <c r="F11" s="96"/>
      <c r="G11" s="96"/>
      <c r="H11" s="96"/>
      <c r="I11" s="96"/>
      <c r="J11" s="96"/>
      <c r="K11" s="97"/>
    </row>
    <row r="12" spans="1:15" ht="18" customHeight="1" thickBot="1" x14ac:dyDescent="0.35">
      <c r="A12" s="95" t="s">
        <v>100</v>
      </c>
      <c r="B12" s="101"/>
      <c r="C12" s="96"/>
      <c r="D12" s="96"/>
      <c r="E12" s="96"/>
      <c r="F12" s="96"/>
      <c r="G12" s="96"/>
      <c r="H12" s="96"/>
      <c r="I12" s="96"/>
      <c r="J12" s="96"/>
      <c r="K12" s="97"/>
    </row>
    <row r="13" spans="1:15" ht="18" customHeight="1" thickBot="1" x14ac:dyDescent="0.35">
      <c r="A13" s="95" t="s">
        <v>101</v>
      </c>
      <c r="B13" s="101"/>
      <c r="C13" s="96"/>
      <c r="D13" s="96"/>
      <c r="E13" s="96"/>
      <c r="F13" s="96"/>
      <c r="G13" s="96"/>
      <c r="H13" s="96"/>
      <c r="I13" s="96"/>
      <c r="J13" s="96"/>
      <c r="K13" s="97"/>
    </row>
    <row r="14" spans="1:15" ht="18" customHeight="1" thickBot="1" x14ac:dyDescent="0.35">
      <c r="A14" s="95" t="s">
        <v>102</v>
      </c>
      <c r="B14" s="125"/>
      <c r="C14" s="126"/>
      <c r="D14" s="126"/>
      <c r="E14" s="126"/>
      <c r="F14" s="126"/>
      <c r="G14" s="126"/>
      <c r="H14" s="126"/>
      <c r="I14" s="126"/>
      <c r="J14" s="126"/>
      <c r="K14" s="127"/>
      <c r="O14" s="156"/>
    </row>
  </sheetData>
  <conditionalFormatting sqref="F3:G3">
    <cfRule type="expression" dxfId="38" priority="7">
      <formula>AND(OR($C3="FP",$C3="FQ"),$D3="")</formula>
    </cfRule>
  </conditionalFormatting>
  <conditionalFormatting sqref="E3:I3">
    <cfRule type="expression" dxfId="37" priority="8">
      <formula>INDEX(Name,$A3)=""</formula>
    </cfRule>
  </conditionalFormatting>
  <conditionalFormatting sqref="D2:G2 K2 I2">
    <cfRule type="expression" dxfId="36" priority="6">
      <formula>CELL("protect",D2)=0</formula>
    </cfRule>
  </conditionalFormatting>
  <conditionalFormatting sqref="L2">
    <cfRule type="expression" dxfId="35" priority="5">
      <formula>CELL("protect",L2)=0</formula>
    </cfRule>
  </conditionalFormatting>
  <conditionalFormatting sqref="J2">
    <cfRule type="expression" dxfId="34" priority="4">
      <formula>CELL("protect",J2)=0</formula>
    </cfRule>
  </conditionalFormatting>
  <conditionalFormatting sqref="H2">
    <cfRule type="expression" dxfId="33" priority="3">
      <formula>CELL("protect",H2)=0</formula>
    </cfRule>
  </conditionalFormatting>
  <conditionalFormatting sqref="L3">
    <cfRule type="expression" dxfId="32" priority="2">
      <formula>INDEX(Name,$A3)=""</formula>
    </cfRule>
  </conditionalFormatting>
  <conditionalFormatting sqref="J3:K3">
    <cfRule type="expression" dxfId="31" priority="1">
      <formula>INDEX(Name,$A3)=""</formula>
    </cfRule>
  </conditionalFormatting>
  <dataValidations count="2">
    <dataValidation type="decimal" operator="greaterThanOrEqual" allowBlank="1" showInputMessage="1" showErrorMessage="1" error="Input must be greater than or equal zero" sqref="J3 L3" xr:uid="{00000000-0002-0000-0B00-000000000000}">
      <formula1>0</formula1>
    </dataValidation>
    <dataValidation type="whole" operator="greaterThanOrEqual" allowBlank="1" showInputMessage="1" showErrorMessage="1" error="Input must be integer greater than or equal zero" sqref="D3:I3" xr:uid="{00000000-0002-0000-0B00-000001000000}">
      <formula1>0</formula1>
    </dataValidation>
  </dataValidations>
  <pageMargins left="0.7" right="0.7" top="0.75" bottom="0.75" header="0.3" footer="0.3"/>
  <pageSetup paperSize="9" orientation="portrait" horizontalDpi="0" verticalDpi="0" r:id="rId1"/>
  <drawing r:id="rId2"/>
  <picture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_J">
    <tabColor theme="9" tint="-0.249977111117893"/>
  </sheetPr>
  <dimension ref="A1:O14"/>
  <sheetViews>
    <sheetView showGridLines="0" zoomScale="80" zoomScaleNormal="80" workbookViewId="0">
      <selection activeCell="L13" sqref="L13"/>
    </sheetView>
  </sheetViews>
  <sheetFormatPr defaultRowHeight="14" x14ac:dyDescent="0.3"/>
  <cols>
    <col min="1" max="1" width="10.1640625" customWidth="1"/>
  </cols>
  <sheetData>
    <row r="1" spans="1:15" ht="15" thickBot="1" x14ac:dyDescent="0.35">
      <c r="A1" s="28" t="s">
        <v>114</v>
      </c>
    </row>
    <row r="2" spans="1:15" ht="15" thickBot="1" x14ac:dyDescent="0.35">
      <c r="D2" s="42" t="s">
        <v>2</v>
      </c>
      <c r="E2" s="42" t="s">
        <v>0</v>
      </c>
      <c r="F2" s="42" t="s">
        <v>12</v>
      </c>
      <c r="G2" s="42" t="s">
        <v>6</v>
      </c>
      <c r="H2" s="42" t="s">
        <v>118</v>
      </c>
      <c r="I2" s="109" t="s">
        <v>45</v>
      </c>
      <c r="J2" s="109" t="s">
        <v>117</v>
      </c>
      <c r="K2" s="109" t="s">
        <v>115</v>
      </c>
      <c r="L2" s="37" t="s">
        <v>116</v>
      </c>
    </row>
    <row r="3" spans="1:15" ht="14.5" thickBot="1" x14ac:dyDescent="0.35">
      <c r="A3" s="104" t="s">
        <v>68</v>
      </c>
      <c r="B3" s="94" t="s">
        <v>112</v>
      </c>
      <c r="D3" s="105"/>
      <c r="E3" s="106"/>
      <c r="F3" s="106"/>
      <c r="G3" s="106"/>
      <c r="H3" s="106"/>
      <c r="I3" s="106"/>
      <c r="J3" s="106"/>
      <c r="K3" s="106"/>
      <c r="L3" s="107"/>
    </row>
    <row r="4" spans="1:15" ht="14.5" thickBot="1" x14ac:dyDescent="0.35"/>
    <row r="5" spans="1:15" ht="18" customHeight="1" thickBot="1" x14ac:dyDescent="0.35">
      <c r="A5" s="102" t="s">
        <v>5</v>
      </c>
      <c r="B5" s="103">
        <v>1</v>
      </c>
      <c r="C5" s="36">
        <v>2</v>
      </c>
      <c r="D5" s="36">
        <v>3</v>
      </c>
      <c r="E5" s="36">
        <v>4</v>
      </c>
      <c r="F5" s="36">
        <v>5</v>
      </c>
      <c r="G5" s="36">
        <v>6</v>
      </c>
      <c r="H5" s="36">
        <v>7</v>
      </c>
      <c r="I5" s="36">
        <v>8</v>
      </c>
      <c r="J5" s="36">
        <v>9</v>
      </c>
      <c r="K5" s="37">
        <v>10</v>
      </c>
    </row>
    <row r="6" spans="1:15" ht="18" customHeight="1" thickBot="1" x14ac:dyDescent="0.35">
      <c r="A6" s="95" t="s">
        <v>94</v>
      </c>
      <c r="B6" s="100"/>
      <c r="C6" s="98"/>
      <c r="D6" s="98"/>
      <c r="E6" s="98"/>
      <c r="F6" s="98"/>
      <c r="G6" s="98"/>
      <c r="H6" s="98"/>
      <c r="I6" s="98"/>
      <c r="J6" s="98"/>
      <c r="K6" s="99"/>
    </row>
    <row r="7" spans="1:15" ht="18" customHeight="1" thickBot="1" x14ac:dyDescent="0.35">
      <c r="A7" s="95" t="s">
        <v>95</v>
      </c>
      <c r="B7" s="101"/>
      <c r="C7" s="96"/>
      <c r="D7" s="96"/>
      <c r="E7" s="96"/>
      <c r="F7" s="96"/>
      <c r="G7" s="96"/>
      <c r="H7" s="96"/>
      <c r="I7" s="96"/>
      <c r="J7" s="96"/>
      <c r="K7" s="97"/>
    </row>
    <row r="8" spans="1:15" ht="18" customHeight="1" thickBot="1" x14ac:dyDescent="0.35">
      <c r="A8" s="95" t="s">
        <v>96</v>
      </c>
      <c r="B8" s="101"/>
      <c r="C8" s="96"/>
      <c r="D8" s="96"/>
      <c r="E8" s="96"/>
      <c r="F8" s="96"/>
      <c r="G8" s="96"/>
      <c r="H8" s="96"/>
      <c r="I8" s="96"/>
      <c r="J8" s="96"/>
      <c r="K8" s="97"/>
    </row>
    <row r="9" spans="1:15" ht="18" customHeight="1" thickBot="1" x14ac:dyDescent="0.35">
      <c r="A9" s="95" t="s">
        <v>97</v>
      </c>
      <c r="B9" s="101"/>
      <c r="C9" s="96"/>
      <c r="D9" s="96"/>
      <c r="E9" s="96"/>
      <c r="F9" s="96"/>
      <c r="G9" s="96"/>
      <c r="H9" s="96"/>
      <c r="I9" s="96"/>
      <c r="J9" s="96"/>
      <c r="K9" s="97"/>
    </row>
    <row r="10" spans="1:15" ht="18" customHeight="1" thickBot="1" x14ac:dyDescent="0.35">
      <c r="A10" s="95" t="s">
        <v>98</v>
      </c>
      <c r="B10" s="101"/>
      <c r="C10" s="96"/>
      <c r="D10" s="96"/>
      <c r="E10" s="96"/>
      <c r="F10" s="96"/>
      <c r="G10" s="96"/>
      <c r="H10" s="96"/>
      <c r="I10" s="96"/>
      <c r="J10" s="96"/>
      <c r="K10" s="97"/>
    </row>
    <row r="11" spans="1:15" ht="18" customHeight="1" thickBot="1" x14ac:dyDescent="0.35">
      <c r="A11" s="95" t="s">
        <v>99</v>
      </c>
      <c r="B11" s="101"/>
      <c r="C11" s="96"/>
      <c r="D11" s="96"/>
      <c r="E11" s="96"/>
      <c r="F11" s="96"/>
      <c r="G11" s="96"/>
      <c r="H11" s="96"/>
      <c r="I11" s="96"/>
      <c r="J11" s="96"/>
      <c r="K11" s="97"/>
    </row>
    <row r="12" spans="1:15" ht="18" customHeight="1" thickBot="1" x14ac:dyDescent="0.35">
      <c r="A12" s="95" t="s">
        <v>100</v>
      </c>
      <c r="B12" s="101"/>
      <c r="C12" s="96"/>
      <c r="D12" s="96"/>
      <c r="E12" s="96"/>
      <c r="F12" s="96"/>
      <c r="G12" s="96"/>
      <c r="H12" s="96"/>
      <c r="I12" s="96"/>
      <c r="J12" s="96"/>
      <c r="K12" s="97"/>
    </row>
    <row r="13" spans="1:15" ht="18" customHeight="1" thickBot="1" x14ac:dyDescent="0.35">
      <c r="A13" s="95" t="s">
        <v>101</v>
      </c>
      <c r="B13" s="101"/>
      <c r="C13" s="96"/>
      <c r="D13" s="96"/>
      <c r="E13" s="96"/>
      <c r="F13" s="96"/>
      <c r="G13" s="96"/>
      <c r="H13" s="96"/>
      <c r="I13" s="96"/>
      <c r="J13" s="96"/>
      <c r="K13" s="97"/>
    </row>
    <row r="14" spans="1:15" ht="18" customHeight="1" thickBot="1" x14ac:dyDescent="0.35">
      <c r="A14" s="95" t="s">
        <v>102</v>
      </c>
      <c r="B14" s="125"/>
      <c r="C14" s="126"/>
      <c r="D14" s="126"/>
      <c r="E14" s="126"/>
      <c r="F14" s="126"/>
      <c r="G14" s="126"/>
      <c r="H14" s="126"/>
      <c r="I14" s="126"/>
      <c r="J14" s="126"/>
      <c r="K14" s="127"/>
      <c r="O14" s="156"/>
    </row>
  </sheetData>
  <conditionalFormatting sqref="F3:G3">
    <cfRule type="expression" dxfId="30" priority="7">
      <formula>AND(OR($C3="FP",$C3="FQ"),$D3="")</formula>
    </cfRule>
  </conditionalFormatting>
  <conditionalFormatting sqref="E3:I3">
    <cfRule type="expression" dxfId="29" priority="8">
      <formula>INDEX(Name,$A3)=""</formula>
    </cfRule>
  </conditionalFormatting>
  <conditionalFormatting sqref="D2:G2 K2 I2">
    <cfRule type="expression" dxfId="28" priority="6">
      <formula>CELL("protect",D2)=0</formula>
    </cfRule>
  </conditionalFormatting>
  <conditionalFormatting sqref="L2">
    <cfRule type="expression" dxfId="27" priority="5">
      <formula>CELL("protect",L2)=0</formula>
    </cfRule>
  </conditionalFormatting>
  <conditionalFormatting sqref="J2">
    <cfRule type="expression" dxfId="26" priority="4">
      <formula>CELL("protect",J2)=0</formula>
    </cfRule>
  </conditionalFormatting>
  <conditionalFormatting sqref="H2">
    <cfRule type="expression" dxfId="25" priority="3">
      <formula>CELL("protect",H2)=0</formula>
    </cfRule>
  </conditionalFormatting>
  <conditionalFormatting sqref="L3">
    <cfRule type="expression" dxfId="24" priority="2">
      <formula>INDEX(Name,$A3)=""</formula>
    </cfRule>
  </conditionalFormatting>
  <conditionalFormatting sqref="J3:K3">
    <cfRule type="expression" dxfId="23" priority="1">
      <formula>INDEX(Name,$A3)=""</formula>
    </cfRule>
  </conditionalFormatting>
  <dataValidations count="2">
    <dataValidation type="whole" operator="greaterThanOrEqual" allowBlank="1" showInputMessage="1" showErrorMessage="1" error="Input must be integer greater than or equal zero" sqref="D3:I3" xr:uid="{00000000-0002-0000-0C00-000000000000}">
      <formula1>0</formula1>
    </dataValidation>
    <dataValidation type="decimal" operator="greaterThanOrEqual" allowBlank="1" showInputMessage="1" showErrorMessage="1" error="Input must be greater than or equal zero" sqref="J3 L3" xr:uid="{00000000-0002-0000-0C00-000001000000}">
      <formula1>0</formula1>
    </dataValidation>
  </dataValidations>
  <pageMargins left="0.7" right="0.7" top="0.75" bottom="0.75" header="0.3" footer="0.3"/>
  <pageSetup paperSize="9" orientation="portrait" horizontalDpi="0" verticalDpi="0" r:id="rId1"/>
  <drawing r:id="rId2"/>
  <picture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0">
    <tabColor rgb="FFFF0000"/>
  </sheetPr>
  <dimension ref="A1:W12"/>
  <sheetViews>
    <sheetView showGridLines="0" workbookViewId="0">
      <selection activeCell="I18" sqref="I18"/>
    </sheetView>
  </sheetViews>
  <sheetFormatPr defaultColWidth="9.08203125" defaultRowHeight="14" x14ac:dyDescent="0.3"/>
  <cols>
    <col min="1" max="16384" width="9.08203125" style="1"/>
  </cols>
  <sheetData>
    <row r="1" spans="1:23" ht="14.5" x14ac:dyDescent="0.3">
      <c r="A1" s="8" t="s">
        <v>14</v>
      </c>
    </row>
    <row r="2" spans="1:23" ht="14.5" x14ac:dyDescent="0.3">
      <c r="A2" s="24" t="s">
        <v>7</v>
      </c>
      <c r="B2" s="24" t="s">
        <v>6</v>
      </c>
      <c r="M2" s="5"/>
      <c r="N2" s="5"/>
      <c r="O2" s="5"/>
      <c r="P2" s="5"/>
      <c r="Q2" s="5"/>
      <c r="R2" s="5"/>
      <c r="S2" s="5"/>
      <c r="T2" s="5"/>
      <c r="U2" s="5"/>
      <c r="V2" s="5"/>
      <c r="W2" s="5"/>
    </row>
    <row r="3" spans="1:23" x14ac:dyDescent="0.3">
      <c r="A3" s="30"/>
      <c r="B3" s="30"/>
      <c r="M3" s="5"/>
      <c r="N3" s="5"/>
      <c r="O3" s="5"/>
      <c r="P3" s="5"/>
      <c r="Q3" s="5"/>
      <c r="R3" s="5"/>
      <c r="S3" s="5"/>
      <c r="T3" s="5"/>
      <c r="U3" s="5"/>
      <c r="V3" s="5"/>
      <c r="W3" s="5"/>
    </row>
    <row r="4" spans="1:23" x14ac:dyDescent="0.3">
      <c r="M4" s="5"/>
      <c r="N4" s="5"/>
      <c r="O4" s="5"/>
      <c r="P4" s="5"/>
      <c r="Q4" s="5"/>
      <c r="R4" s="5"/>
      <c r="S4" s="5"/>
      <c r="T4" s="5"/>
      <c r="U4" s="5"/>
      <c r="V4" s="5"/>
      <c r="W4" s="5"/>
    </row>
    <row r="5" spans="1:23" x14ac:dyDescent="0.3">
      <c r="M5" s="5"/>
      <c r="N5" s="5"/>
      <c r="O5" s="5"/>
      <c r="P5" s="5"/>
      <c r="Q5" s="5"/>
      <c r="R5" s="5"/>
      <c r="S5" s="5"/>
      <c r="T5" s="5"/>
      <c r="U5" s="5"/>
      <c r="V5" s="5"/>
      <c r="W5" s="5"/>
    </row>
    <row r="6" spans="1:23" ht="14.5" x14ac:dyDescent="0.3">
      <c r="A6" s="90" t="s">
        <v>5</v>
      </c>
      <c r="B6" s="147">
        <v>1</v>
      </c>
      <c r="C6" s="4">
        <v>2</v>
      </c>
      <c r="D6" s="4">
        <v>3</v>
      </c>
      <c r="E6" s="4">
        <v>4</v>
      </c>
      <c r="F6" s="4">
        <v>5</v>
      </c>
      <c r="G6" s="4">
        <v>6</v>
      </c>
      <c r="H6" s="4">
        <v>7</v>
      </c>
      <c r="I6" s="4">
        <v>8</v>
      </c>
      <c r="J6" s="4">
        <v>9</v>
      </c>
      <c r="K6" s="4">
        <v>10</v>
      </c>
      <c r="M6" s="5"/>
      <c r="N6" s="5"/>
      <c r="O6" s="5"/>
      <c r="P6" s="5"/>
      <c r="Q6" s="5"/>
      <c r="R6" s="5"/>
      <c r="S6" s="5"/>
      <c r="T6" s="5"/>
      <c r="U6" s="5"/>
      <c r="V6" s="5"/>
      <c r="W6" s="5"/>
    </row>
    <row r="7" spans="1:23" x14ac:dyDescent="0.3">
      <c r="A7" s="142" t="s">
        <v>3</v>
      </c>
      <c r="B7" s="122"/>
      <c r="C7" s="123"/>
      <c r="D7" s="123"/>
      <c r="E7" s="123"/>
      <c r="F7" s="123"/>
      <c r="G7" s="123"/>
      <c r="H7" s="123"/>
      <c r="I7" s="123"/>
      <c r="J7" s="123"/>
      <c r="K7" s="124"/>
      <c r="M7" s="5"/>
      <c r="N7" s="5"/>
      <c r="O7" s="5"/>
      <c r="P7" s="5"/>
      <c r="Q7" s="5"/>
      <c r="R7" s="5"/>
      <c r="S7" s="5"/>
      <c r="T7" s="5"/>
      <c r="U7" s="5"/>
      <c r="V7" s="5"/>
      <c r="W7" s="5"/>
    </row>
    <row r="8" spans="1:23" x14ac:dyDescent="0.3">
      <c r="A8" s="161" t="s">
        <v>4</v>
      </c>
      <c r="B8" s="160"/>
      <c r="C8" s="113"/>
      <c r="D8" s="113"/>
      <c r="E8" s="113"/>
      <c r="F8" s="113"/>
      <c r="G8" s="113"/>
      <c r="H8" s="113"/>
      <c r="I8" s="113"/>
      <c r="J8" s="113"/>
      <c r="K8" s="113"/>
      <c r="M8" s="148"/>
      <c r="N8" s="5"/>
      <c r="O8" s="5"/>
      <c r="P8" s="5"/>
      <c r="Q8" s="5"/>
      <c r="R8" s="5"/>
      <c r="S8" s="5"/>
      <c r="T8" s="5"/>
      <c r="U8" s="5"/>
      <c r="V8" s="5"/>
      <c r="W8" s="5"/>
    </row>
    <row r="9" spans="1:23" x14ac:dyDescent="0.3">
      <c r="L9" s="3"/>
      <c r="M9" s="148"/>
      <c r="N9" s="5"/>
      <c r="O9" s="5"/>
      <c r="P9" s="5"/>
      <c r="Q9" s="5"/>
      <c r="R9" s="5"/>
      <c r="S9" s="5"/>
      <c r="T9" s="5"/>
      <c r="U9" s="5"/>
      <c r="V9" s="5"/>
      <c r="W9" s="5"/>
    </row>
    <row r="10" spans="1:23" x14ac:dyDescent="0.3"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</row>
    <row r="11" spans="1:23" x14ac:dyDescent="0.3">
      <c r="D11" s="3"/>
      <c r="E11" s="3"/>
    </row>
    <row r="12" spans="1:23" x14ac:dyDescent="0.3">
      <c r="D12" s="3"/>
      <c r="E12" s="3"/>
    </row>
  </sheetData>
  <phoneticPr fontId="6" type="noConversion"/>
  <dataValidations count="1">
    <dataValidation type="decimal" operator="greaterThanOrEqual" showInputMessage="1" showErrorMessage="1" errorTitle="Values" error="k,h must be positive numbers" sqref="A3:B3" xr:uid="{00000000-0002-0000-0D00-000000000000}">
      <formula1>0</formula1>
    </dataValidation>
  </dataValidations>
  <pageMargins left="0.7" right="0.7" top="0.75" bottom="0.75" header="0.3" footer="0.3"/>
  <ignoredErrors>
    <ignoredError sqref="F11:G12" formula="1"/>
  </ignoredErrors>
  <drawing r:id="rId1"/>
  <picture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>
    <tabColor rgb="FFFF0000"/>
  </sheetPr>
  <dimension ref="A1:W10"/>
  <sheetViews>
    <sheetView showGridLines="0" zoomScaleNormal="100" workbookViewId="0">
      <selection activeCell="H20" sqref="H20"/>
    </sheetView>
  </sheetViews>
  <sheetFormatPr defaultColWidth="9.08203125" defaultRowHeight="14" x14ac:dyDescent="0.3"/>
  <cols>
    <col min="1" max="16384" width="9.08203125" style="1"/>
  </cols>
  <sheetData>
    <row r="1" spans="1:23" ht="14.5" x14ac:dyDescent="0.3">
      <c r="A1" s="28" t="s">
        <v>125</v>
      </c>
    </row>
    <row r="2" spans="1:23" ht="14.5" x14ac:dyDescent="0.3">
      <c r="A2" s="4" t="s">
        <v>7</v>
      </c>
      <c r="B2" s="4" t="s">
        <v>6</v>
      </c>
      <c r="M2" s="5"/>
      <c r="N2" s="5"/>
      <c r="O2" s="5"/>
      <c r="P2" s="5"/>
      <c r="Q2" s="5"/>
      <c r="R2" s="5"/>
      <c r="S2" s="5"/>
      <c r="T2" s="5"/>
      <c r="U2" s="5"/>
      <c r="V2" s="5"/>
      <c r="W2" s="5"/>
    </row>
    <row r="3" spans="1:23" x14ac:dyDescent="0.3">
      <c r="A3" s="30"/>
      <c r="B3" s="30"/>
      <c r="M3" s="5"/>
      <c r="N3" s="5"/>
      <c r="O3" s="5"/>
      <c r="P3" s="5"/>
      <c r="Q3" s="5"/>
      <c r="R3" s="5"/>
      <c r="S3" s="5"/>
      <c r="T3" s="5"/>
      <c r="U3" s="5"/>
      <c r="V3" s="5"/>
      <c r="W3" s="5"/>
    </row>
    <row r="4" spans="1:23" x14ac:dyDescent="0.3">
      <c r="M4" s="5"/>
      <c r="N4" s="5"/>
      <c r="O4" s="5"/>
      <c r="P4" s="5"/>
      <c r="Q4" s="5"/>
      <c r="R4" s="5"/>
      <c r="S4" s="5"/>
      <c r="T4" s="5"/>
      <c r="U4" s="5"/>
      <c r="V4" s="5"/>
      <c r="W4" s="5"/>
    </row>
    <row r="5" spans="1:23" x14ac:dyDescent="0.3">
      <c r="M5" s="5"/>
      <c r="N5" s="5"/>
      <c r="O5" s="5"/>
      <c r="P5" s="5"/>
      <c r="Q5" s="5"/>
      <c r="R5" s="5"/>
      <c r="S5" s="5"/>
      <c r="T5" s="5"/>
      <c r="U5" s="5"/>
      <c r="V5" s="5"/>
      <c r="W5" s="5"/>
    </row>
    <row r="6" spans="1:23" ht="14.5" x14ac:dyDescent="0.3">
      <c r="A6" s="90" t="s">
        <v>5</v>
      </c>
      <c r="B6" s="147">
        <v>1</v>
      </c>
      <c r="C6" s="4">
        <v>2</v>
      </c>
      <c r="D6" s="4">
        <v>3</v>
      </c>
      <c r="E6" s="4">
        <v>4</v>
      </c>
      <c r="F6" s="4">
        <v>5</v>
      </c>
      <c r="G6" s="4">
        <v>6</v>
      </c>
      <c r="H6" s="4">
        <v>7</v>
      </c>
      <c r="I6" s="4">
        <v>8</v>
      </c>
      <c r="J6" s="4">
        <v>9</v>
      </c>
      <c r="K6" s="4">
        <v>10</v>
      </c>
      <c r="M6" s="5"/>
      <c r="N6" s="5"/>
      <c r="O6" s="5"/>
      <c r="P6" s="5"/>
      <c r="Q6" s="5"/>
      <c r="R6" s="5"/>
      <c r="S6" s="5"/>
      <c r="T6" s="5"/>
      <c r="U6" s="5"/>
      <c r="V6" s="5"/>
      <c r="W6" s="5"/>
    </row>
    <row r="7" spans="1:23" x14ac:dyDescent="0.3">
      <c r="A7" s="142" t="s">
        <v>3</v>
      </c>
      <c r="B7" s="122"/>
      <c r="C7" s="123"/>
      <c r="D7" s="123"/>
      <c r="E7" s="123"/>
      <c r="F7" s="123"/>
      <c r="G7" s="123"/>
      <c r="H7" s="123"/>
      <c r="I7" s="123"/>
      <c r="J7" s="123"/>
      <c r="K7" s="124"/>
      <c r="M7" s="5"/>
      <c r="N7" s="5"/>
      <c r="O7" s="5"/>
      <c r="P7" s="5"/>
      <c r="Q7" s="5"/>
      <c r="R7" s="5"/>
      <c r="S7" s="5"/>
      <c r="T7" s="5"/>
      <c r="U7" s="5"/>
      <c r="V7" s="5"/>
      <c r="W7" s="5"/>
    </row>
    <row r="8" spans="1:23" x14ac:dyDescent="0.3">
      <c r="A8" s="161" t="s">
        <v>4</v>
      </c>
      <c r="B8" s="160"/>
      <c r="C8" s="113"/>
      <c r="D8" s="113"/>
      <c r="E8" s="113"/>
      <c r="F8" s="113"/>
      <c r="G8" s="113"/>
      <c r="H8" s="113"/>
      <c r="I8" s="113"/>
      <c r="J8" s="113"/>
      <c r="K8" s="113"/>
      <c r="M8" s="5"/>
      <c r="N8" s="5"/>
      <c r="O8" s="5"/>
      <c r="P8" s="5"/>
      <c r="Q8" s="5"/>
      <c r="R8" s="5"/>
      <c r="S8" s="5"/>
      <c r="T8" s="5"/>
      <c r="U8" s="5"/>
      <c r="V8" s="5"/>
      <c r="W8" s="5"/>
    </row>
    <row r="9" spans="1:23" x14ac:dyDescent="0.3">
      <c r="M9" s="5"/>
      <c r="N9" s="5"/>
      <c r="O9" s="5"/>
      <c r="P9" s="5"/>
      <c r="Q9" s="5"/>
      <c r="R9" s="5"/>
      <c r="S9" s="5"/>
      <c r="T9" s="5"/>
      <c r="U9" s="5"/>
      <c r="V9" s="5"/>
      <c r="W9" s="5"/>
    </row>
    <row r="10" spans="1:23" x14ac:dyDescent="0.3"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</row>
  </sheetData>
  <phoneticPr fontId="6" type="noConversion"/>
  <dataValidations count="1">
    <dataValidation type="decimal" operator="greaterThanOrEqual" showInputMessage="1" showErrorMessage="1" errorTitle="Values" error="k,h must be positive numbers" sqref="A3:B3" xr:uid="{00000000-0002-0000-0E00-000000000000}">
      <formula1>0</formula1>
    </dataValidation>
  </dataValidations>
  <pageMargins left="0.7" right="0.7" top="0.75" bottom="0.75" header="0.3" footer="0.3"/>
  <pageSetup paperSize="9" orientation="portrait" horizontalDpi="0" verticalDpi="0" r:id="rId1"/>
  <drawing r:id="rId2"/>
  <picture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3">
    <tabColor rgb="FFFF0000"/>
  </sheetPr>
  <dimension ref="A1:W9"/>
  <sheetViews>
    <sheetView showGridLines="0" workbookViewId="0">
      <selection activeCell="J18" sqref="J18"/>
    </sheetView>
  </sheetViews>
  <sheetFormatPr defaultColWidth="9.08203125" defaultRowHeight="14" x14ac:dyDescent="0.3"/>
  <cols>
    <col min="1" max="16384" width="9.08203125" style="5"/>
  </cols>
  <sheetData>
    <row r="1" spans="1:23" ht="14.5" x14ac:dyDescent="0.3">
      <c r="A1" s="28" t="s">
        <v>126</v>
      </c>
    </row>
    <row r="2" spans="1:23" ht="14.5" x14ac:dyDescent="0.3">
      <c r="A2" s="4" t="s">
        <v>7</v>
      </c>
      <c r="B2" s="4" t="s">
        <v>6</v>
      </c>
      <c r="C2" s="24" t="s">
        <v>123</v>
      </c>
      <c r="E2" s="2"/>
      <c r="F2" s="2"/>
      <c r="G2" s="2"/>
      <c r="H2" s="2"/>
      <c r="I2" s="2"/>
      <c r="J2" s="2"/>
    </row>
    <row r="3" spans="1:23" x14ac:dyDescent="0.3">
      <c r="A3" s="30"/>
      <c r="B3" s="30"/>
      <c r="C3" s="30"/>
      <c r="D3" s="1"/>
      <c r="E3" s="1"/>
      <c r="F3" s="1"/>
      <c r="G3" s="1"/>
      <c r="H3" s="1"/>
      <c r="I3" s="1"/>
      <c r="J3" s="1"/>
    </row>
    <row r="4" spans="1:23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23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</row>
    <row r="6" spans="1:23" ht="14.5" x14ac:dyDescent="0.3">
      <c r="A6" s="90" t="s">
        <v>5</v>
      </c>
      <c r="B6" s="147">
        <v>1</v>
      </c>
      <c r="C6" s="4">
        <v>2</v>
      </c>
      <c r="D6" s="4">
        <v>3</v>
      </c>
      <c r="E6" s="4">
        <v>4</v>
      </c>
      <c r="F6" s="4">
        <v>5</v>
      </c>
      <c r="G6" s="4">
        <v>6</v>
      </c>
      <c r="H6" s="4">
        <v>7</v>
      </c>
      <c r="I6" s="4">
        <v>8</v>
      </c>
      <c r="J6" s="4">
        <v>9</v>
      </c>
      <c r="K6" s="4">
        <v>10</v>
      </c>
    </row>
    <row r="7" spans="1:23" x14ac:dyDescent="0.3">
      <c r="A7" s="91" t="s">
        <v>3</v>
      </c>
      <c r="B7" s="122"/>
      <c r="C7" s="123"/>
      <c r="D7" s="123"/>
      <c r="E7" s="123"/>
      <c r="F7" s="123"/>
      <c r="G7" s="123"/>
      <c r="H7" s="123"/>
      <c r="I7" s="123"/>
      <c r="J7" s="123"/>
      <c r="K7" s="124"/>
    </row>
    <row r="8" spans="1:23" x14ac:dyDescent="0.3">
      <c r="A8" s="161" t="s">
        <v>4</v>
      </c>
      <c r="B8" s="160"/>
      <c r="C8" s="113"/>
      <c r="D8" s="113"/>
      <c r="E8" s="113"/>
      <c r="F8" s="113"/>
      <c r="G8" s="113"/>
      <c r="H8" s="113"/>
      <c r="I8" s="113"/>
      <c r="J8" s="113"/>
      <c r="K8" s="113"/>
    </row>
    <row r="9" spans="1:23" s="10" customForma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M9" s="5"/>
      <c r="N9" s="5"/>
      <c r="O9" s="5"/>
      <c r="P9" s="5"/>
      <c r="Q9" s="5"/>
      <c r="R9" s="5"/>
      <c r="S9" s="5"/>
      <c r="T9" s="5"/>
      <c r="U9" s="5"/>
      <c r="V9" s="5"/>
      <c r="W9" s="5"/>
    </row>
  </sheetData>
  <phoneticPr fontId="6" type="noConversion"/>
  <conditionalFormatting sqref="B8:K9">
    <cfRule type="expression" dxfId="22" priority="2" stopIfTrue="1">
      <formula>AND(ID&lt;&gt;0,INDEX(LOT,ID)&lt;&gt;"FP")</formula>
    </cfRule>
  </conditionalFormatting>
  <conditionalFormatting sqref="B8:K9">
    <cfRule type="expression" dxfId="21" priority="1" stopIfTrue="1">
      <formula>AND(ID&lt;&gt;0,INDEX(LOT,ID)&lt;&gt;"FP")</formula>
    </cfRule>
  </conditionalFormatting>
  <dataValidations count="1">
    <dataValidation type="decimal" operator="greaterThanOrEqual" showInputMessage="1" showErrorMessage="1" errorTitle="Values" error="k,h must be positive numbers" sqref="A3:C3" xr:uid="{00000000-0002-0000-0F00-000000000000}">
      <formula1>0</formula1>
    </dataValidation>
  </dataValidations>
  <pageMargins left="0.7" right="0.7" top="0.75" bottom="0.75" header="0.3" footer="0.3"/>
  <drawing r:id="rId1"/>
  <picture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>
    <tabColor rgb="FFFF0000"/>
  </sheetPr>
  <dimension ref="A1:W9"/>
  <sheetViews>
    <sheetView showGridLines="0" workbookViewId="0">
      <selection activeCell="J19" sqref="J19"/>
    </sheetView>
  </sheetViews>
  <sheetFormatPr defaultColWidth="9.08203125" defaultRowHeight="14" x14ac:dyDescent="0.3"/>
  <cols>
    <col min="1" max="16384" width="9.08203125" style="5"/>
  </cols>
  <sheetData>
    <row r="1" spans="1:23" ht="14.5" x14ac:dyDescent="0.3">
      <c r="A1" s="28" t="s">
        <v>127</v>
      </c>
    </row>
    <row r="2" spans="1:23" ht="14.5" x14ac:dyDescent="0.3">
      <c r="A2" s="4" t="s">
        <v>7</v>
      </c>
      <c r="B2" s="4" t="s">
        <v>6</v>
      </c>
      <c r="E2" s="2"/>
      <c r="F2" s="2"/>
      <c r="G2" s="2"/>
      <c r="H2" s="2"/>
      <c r="I2" s="2"/>
      <c r="J2" s="2"/>
    </row>
    <row r="3" spans="1:23" x14ac:dyDescent="0.3">
      <c r="A3" s="89"/>
      <c r="B3" s="89"/>
      <c r="D3" s="1"/>
      <c r="E3" s="1"/>
      <c r="F3" s="1"/>
      <c r="G3" s="1"/>
      <c r="H3" s="1"/>
      <c r="I3" s="1"/>
      <c r="J3" s="1"/>
    </row>
    <row r="4" spans="1:23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23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</row>
    <row r="6" spans="1:23" ht="14.5" x14ac:dyDescent="0.3">
      <c r="A6" s="90" t="s">
        <v>5</v>
      </c>
      <c r="B6" s="143">
        <v>1</v>
      </c>
      <c r="C6" s="143">
        <v>2</v>
      </c>
      <c r="D6" s="143">
        <v>3</v>
      </c>
      <c r="E6" s="143">
        <v>4</v>
      </c>
      <c r="F6" s="143">
        <v>5</v>
      </c>
      <c r="G6" s="143">
        <v>6</v>
      </c>
      <c r="H6" s="143">
        <v>7</v>
      </c>
      <c r="I6" s="143">
        <v>8</v>
      </c>
      <c r="J6" s="143">
        <v>9</v>
      </c>
      <c r="K6" s="143">
        <v>10</v>
      </c>
    </row>
    <row r="7" spans="1:23" x14ac:dyDescent="0.3">
      <c r="A7" s="91" t="s">
        <v>3</v>
      </c>
      <c r="B7" s="133"/>
      <c r="C7" s="123"/>
      <c r="D7" s="123"/>
      <c r="E7" s="123"/>
      <c r="F7" s="123"/>
      <c r="G7" s="123"/>
      <c r="H7" s="123"/>
      <c r="I7" s="123"/>
      <c r="J7" s="123"/>
      <c r="K7" s="124"/>
    </row>
    <row r="8" spans="1:23" x14ac:dyDescent="0.3">
      <c r="A8" s="161" t="s">
        <v>4</v>
      </c>
      <c r="B8" s="160"/>
      <c r="C8" s="113"/>
      <c r="D8" s="113"/>
      <c r="E8" s="113"/>
      <c r="F8" s="113"/>
      <c r="G8" s="113"/>
      <c r="H8" s="113"/>
      <c r="I8" s="113"/>
      <c r="J8" s="113"/>
      <c r="K8" s="113"/>
    </row>
    <row r="9" spans="1:23" s="10" customForma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M9" s="5"/>
      <c r="N9" s="5"/>
      <c r="O9" s="5"/>
      <c r="P9" s="5"/>
      <c r="Q9" s="5"/>
      <c r="R9" s="5"/>
      <c r="S9" s="5"/>
      <c r="T9" s="5"/>
      <c r="U9" s="5"/>
      <c r="V9" s="5"/>
      <c r="W9" s="5"/>
    </row>
  </sheetData>
  <conditionalFormatting sqref="B8:K9">
    <cfRule type="expression" dxfId="20" priority="2" stopIfTrue="1">
      <formula>AND(ID&lt;&gt;0,INDEX(LOT,ID)&lt;&gt;"FP")</formula>
    </cfRule>
  </conditionalFormatting>
  <conditionalFormatting sqref="B8:K9">
    <cfRule type="expression" dxfId="19" priority="1" stopIfTrue="1">
      <formula>AND(ID&lt;&gt;0,INDEX(LOT,ID)&lt;&gt;"FP")</formula>
    </cfRule>
  </conditionalFormatting>
  <dataValidations count="1">
    <dataValidation type="decimal" operator="greaterThanOrEqual" showInputMessage="1" showErrorMessage="1" errorTitle="Values" error="k,h must be positive numbers" sqref="A3:C3" xr:uid="{00000000-0002-0000-1000-000000000000}">
      <formula1>0</formula1>
    </dataValidation>
  </dataValidations>
  <pageMargins left="0.7" right="0.7" top="0.75" bottom="0.75" header="0.3" footer="0.3"/>
  <pageSetup paperSize="9" orientation="portrait" horizontalDpi="300" verticalDpi="300" r:id="rId1"/>
  <drawing r:id="rId2"/>
  <picture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>
    <tabColor rgb="FFFF0000"/>
  </sheetPr>
  <dimension ref="A1:N62"/>
  <sheetViews>
    <sheetView workbookViewId="0">
      <selection activeCell="L19" sqref="L19"/>
    </sheetView>
  </sheetViews>
  <sheetFormatPr defaultRowHeight="14" x14ac:dyDescent="0.3"/>
  <sheetData>
    <row r="1" spans="1:2" x14ac:dyDescent="0.3">
      <c r="A1" s="11" t="s">
        <v>124</v>
      </c>
      <c r="B1" t="s">
        <v>128</v>
      </c>
    </row>
    <row r="2" spans="1:2" x14ac:dyDescent="0.3">
      <c r="A2" s="11" t="s">
        <v>121</v>
      </c>
      <c r="B2" t="s">
        <v>129</v>
      </c>
    </row>
    <row r="3" spans="1:2" x14ac:dyDescent="0.3">
      <c r="A3" s="11" t="s">
        <v>122</v>
      </c>
      <c r="B3" t="s">
        <v>130</v>
      </c>
    </row>
    <row r="4" spans="1:2" x14ac:dyDescent="0.3">
      <c r="A4" s="11" t="s">
        <v>119</v>
      </c>
      <c r="B4" t="s">
        <v>131</v>
      </c>
    </row>
    <row r="5" spans="1:2" x14ac:dyDescent="0.3">
      <c r="B5" t="s">
        <v>132</v>
      </c>
    </row>
    <row r="6" spans="1:2" x14ac:dyDescent="0.3">
      <c r="B6" t="s">
        <v>133</v>
      </c>
    </row>
    <row r="7" spans="1:2" x14ac:dyDescent="0.3">
      <c r="B7" t="s">
        <v>134</v>
      </c>
    </row>
    <row r="8" spans="1:2" x14ac:dyDescent="0.3">
      <c r="B8" t="s">
        <v>135</v>
      </c>
    </row>
    <row r="9" spans="1:2" x14ac:dyDescent="0.3">
      <c r="B9" t="s">
        <v>136</v>
      </c>
    </row>
    <row r="10" spans="1:2" x14ac:dyDescent="0.3">
      <c r="B10" t="s">
        <v>137</v>
      </c>
    </row>
    <row r="11" spans="1:2" x14ac:dyDescent="0.3">
      <c r="B11" t="s">
        <v>138</v>
      </c>
    </row>
    <row r="12" spans="1:2" x14ac:dyDescent="0.3">
      <c r="B12" t="s">
        <v>139</v>
      </c>
    </row>
    <row r="13" spans="1:2" x14ac:dyDescent="0.3">
      <c r="B13" t="s">
        <v>140</v>
      </c>
    </row>
    <row r="14" spans="1:2" x14ac:dyDescent="0.3">
      <c r="B14" t="s">
        <v>141</v>
      </c>
    </row>
    <row r="15" spans="1:2" x14ac:dyDescent="0.3">
      <c r="B15" t="s">
        <v>142</v>
      </c>
    </row>
    <row r="16" spans="1:2" x14ac:dyDescent="0.3">
      <c r="B16" t="s">
        <v>143</v>
      </c>
    </row>
    <row r="17" spans="2:2" x14ac:dyDescent="0.3">
      <c r="B17" t="s">
        <v>144</v>
      </c>
    </row>
    <row r="18" spans="2:2" x14ac:dyDescent="0.3">
      <c r="B18" t="s">
        <v>145</v>
      </c>
    </row>
    <row r="19" spans="2:2" x14ac:dyDescent="0.3">
      <c r="B19" t="s">
        <v>146</v>
      </c>
    </row>
    <row r="20" spans="2:2" x14ac:dyDescent="0.3">
      <c r="B20" t="s">
        <v>147</v>
      </c>
    </row>
    <row r="21" spans="2:2" x14ac:dyDescent="0.3">
      <c r="B21" t="s">
        <v>148</v>
      </c>
    </row>
    <row r="22" spans="2:2" x14ac:dyDescent="0.3">
      <c r="B22" t="s">
        <v>149</v>
      </c>
    </row>
    <row r="23" spans="2:2" x14ac:dyDescent="0.3">
      <c r="B23" t="s">
        <v>150</v>
      </c>
    </row>
    <row r="24" spans="2:2" x14ac:dyDescent="0.3">
      <c r="B24" t="s">
        <v>151</v>
      </c>
    </row>
    <row r="25" spans="2:2" x14ac:dyDescent="0.3">
      <c r="B25" t="s">
        <v>152</v>
      </c>
    </row>
    <row r="26" spans="2:2" x14ac:dyDescent="0.3">
      <c r="B26" t="s">
        <v>153</v>
      </c>
    </row>
    <row r="27" spans="2:2" x14ac:dyDescent="0.3">
      <c r="B27" t="s">
        <v>154</v>
      </c>
    </row>
    <row r="28" spans="2:2" x14ac:dyDescent="0.3">
      <c r="B28" t="s">
        <v>155</v>
      </c>
    </row>
    <row r="29" spans="2:2" x14ac:dyDescent="0.3">
      <c r="B29" t="s">
        <v>156</v>
      </c>
    </row>
    <row r="30" spans="2:2" x14ac:dyDescent="0.3">
      <c r="B30" t="s">
        <v>157</v>
      </c>
    </row>
    <row r="31" spans="2:2" x14ac:dyDescent="0.3">
      <c r="B31" t="s">
        <v>158</v>
      </c>
    </row>
    <row r="32" spans="2:2" x14ac:dyDescent="0.3">
      <c r="B32" t="s">
        <v>159</v>
      </c>
    </row>
    <row r="33" spans="2:2" x14ac:dyDescent="0.3">
      <c r="B33" t="s">
        <v>160</v>
      </c>
    </row>
    <row r="34" spans="2:2" x14ac:dyDescent="0.3">
      <c r="B34" t="s">
        <v>161</v>
      </c>
    </row>
    <row r="35" spans="2:2" x14ac:dyDescent="0.3">
      <c r="B35" t="s">
        <v>162</v>
      </c>
    </row>
    <row r="36" spans="2:2" x14ac:dyDescent="0.3">
      <c r="B36" t="s">
        <v>163</v>
      </c>
    </row>
    <row r="37" spans="2:2" x14ac:dyDescent="0.3">
      <c r="B37" t="s">
        <v>164</v>
      </c>
    </row>
    <row r="38" spans="2:2" x14ac:dyDescent="0.3">
      <c r="B38" t="s">
        <v>165</v>
      </c>
    </row>
    <row r="39" spans="2:2" x14ac:dyDescent="0.3">
      <c r="B39" t="s">
        <v>166</v>
      </c>
    </row>
    <row r="40" spans="2:2" x14ac:dyDescent="0.3">
      <c r="B40" t="s">
        <v>167</v>
      </c>
    </row>
    <row r="41" spans="2:2" x14ac:dyDescent="0.3">
      <c r="B41" t="s">
        <v>168</v>
      </c>
    </row>
    <row r="42" spans="2:2" x14ac:dyDescent="0.3">
      <c r="B42" t="s">
        <v>169</v>
      </c>
    </row>
    <row r="43" spans="2:2" x14ac:dyDescent="0.3">
      <c r="B43" t="s">
        <v>170</v>
      </c>
    </row>
    <row r="44" spans="2:2" x14ac:dyDescent="0.3">
      <c r="B44" t="s">
        <v>171</v>
      </c>
    </row>
    <row r="45" spans="2:2" x14ac:dyDescent="0.3">
      <c r="B45" t="s">
        <v>172</v>
      </c>
    </row>
    <row r="46" spans="2:2" x14ac:dyDescent="0.3">
      <c r="B46" t="s">
        <v>173</v>
      </c>
    </row>
    <row r="47" spans="2:2" x14ac:dyDescent="0.3">
      <c r="B47" t="s">
        <v>174</v>
      </c>
    </row>
    <row r="48" spans="2:2" x14ac:dyDescent="0.3">
      <c r="B48" t="s">
        <v>175</v>
      </c>
    </row>
    <row r="49" spans="2:14" x14ac:dyDescent="0.3">
      <c r="B49" t="s">
        <v>176</v>
      </c>
    </row>
    <row r="50" spans="2:14" x14ac:dyDescent="0.3">
      <c r="B50" t="s">
        <v>177</v>
      </c>
    </row>
    <row r="51" spans="2:14" x14ac:dyDescent="0.3">
      <c r="B51" t="s">
        <v>178</v>
      </c>
    </row>
    <row r="52" spans="2:14" x14ac:dyDescent="0.3">
      <c r="B52" t="s">
        <v>179</v>
      </c>
    </row>
    <row r="53" spans="2:14" ht="14.5" thickBot="1" x14ac:dyDescent="0.35">
      <c r="B53" t="s">
        <v>180</v>
      </c>
    </row>
    <row r="54" spans="2:14" ht="15" thickBot="1" x14ac:dyDescent="0.35">
      <c r="B54" t="s">
        <v>181</v>
      </c>
      <c r="F54" s="42" t="s">
        <v>2</v>
      </c>
      <c r="G54" s="42" t="s">
        <v>0</v>
      </c>
      <c r="H54" s="42" t="s">
        <v>12</v>
      </c>
      <c r="I54" s="42" t="s">
        <v>6</v>
      </c>
      <c r="J54" s="42" t="s">
        <v>118</v>
      </c>
      <c r="K54" s="109" t="s">
        <v>45</v>
      </c>
      <c r="L54" s="109" t="s">
        <v>117</v>
      </c>
      <c r="M54" s="109" t="s">
        <v>115</v>
      </c>
      <c r="N54" s="37" t="s">
        <v>116</v>
      </c>
    </row>
    <row r="55" spans="2:14" x14ac:dyDescent="0.3">
      <c r="B55" t="s">
        <v>182</v>
      </c>
    </row>
    <row r="56" spans="2:14" x14ac:dyDescent="0.3">
      <c r="B56" t="s">
        <v>183</v>
      </c>
    </row>
    <row r="57" spans="2:14" x14ac:dyDescent="0.3">
      <c r="B57" t="s">
        <v>184</v>
      </c>
    </row>
    <row r="58" spans="2:14" x14ac:dyDescent="0.3">
      <c r="B58" t="s">
        <v>185</v>
      </c>
    </row>
    <row r="59" spans="2:14" x14ac:dyDescent="0.3">
      <c r="B59" t="s">
        <v>186</v>
      </c>
    </row>
    <row r="60" spans="2:14" x14ac:dyDescent="0.3">
      <c r="B60" t="s">
        <v>187</v>
      </c>
    </row>
    <row r="61" spans="2:14" x14ac:dyDescent="0.3">
      <c r="B61" t="s">
        <v>188</v>
      </c>
    </row>
    <row r="62" spans="2:14" x14ac:dyDescent="0.3">
      <c r="B62" t="s">
        <v>189</v>
      </c>
    </row>
  </sheetData>
  <conditionalFormatting sqref="F54:I54 M54 K54">
    <cfRule type="expression" dxfId="18" priority="4">
      <formula>CELL("protect",F54)=0</formula>
    </cfRule>
  </conditionalFormatting>
  <conditionalFormatting sqref="N54">
    <cfRule type="expression" dxfId="17" priority="3">
      <formula>CELL("protect",N54)=0</formula>
    </cfRule>
  </conditionalFormatting>
  <conditionalFormatting sqref="L54">
    <cfRule type="expression" dxfId="16" priority="2">
      <formula>CELL("protect",L54)=0</formula>
    </cfRule>
  </conditionalFormatting>
  <conditionalFormatting sqref="J54">
    <cfRule type="expression" dxfId="15" priority="1">
      <formula>CELL("protect",J54)=0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5">
    <tabColor rgb="FFFF0000"/>
  </sheetPr>
  <dimension ref="A1:W27"/>
  <sheetViews>
    <sheetView showGridLines="0" topLeftCell="A13" zoomScaleNormal="100" workbookViewId="0">
      <selection activeCell="N29" sqref="N29"/>
    </sheetView>
  </sheetViews>
  <sheetFormatPr defaultColWidth="9.08203125" defaultRowHeight="14" x14ac:dyDescent="0.3"/>
  <cols>
    <col min="1" max="1" width="27.9140625" style="5" customWidth="1"/>
    <col min="2" max="16384" width="9.08203125" style="5"/>
  </cols>
  <sheetData>
    <row r="1" spans="1:23" ht="15" thickBot="1" x14ac:dyDescent="0.35">
      <c r="A1" s="28" t="s">
        <v>62</v>
      </c>
    </row>
    <row r="2" spans="1:23" ht="14.5" x14ac:dyDescent="0.3">
      <c r="A2" s="116" t="s">
        <v>2</v>
      </c>
      <c r="B2" s="116" t="s">
        <v>0</v>
      </c>
      <c r="C2" s="116" t="s">
        <v>12</v>
      </c>
      <c r="D2" s="116" t="s">
        <v>6</v>
      </c>
      <c r="E2" s="116" t="s">
        <v>118</v>
      </c>
      <c r="F2" s="117" t="s">
        <v>45</v>
      </c>
      <c r="G2" s="117" t="s">
        <v>117</v>
      </c>
      <c r="H2" s="117" t="s">
        <v>115</v>
      </c>
      <c r="I2" s="114" t="s">
        <v>116</v>
      </c>
    </row>
    <row r="3" spans="1:23" x14ac:dyDescent="0.3">
      <c r="A3" s="30"/>
      <c r="B3" s="30"/>
      <c r="C3" s="30"/>
      <c r="D3" s="30"/>
      <c r="E3" s="30"/>
      <c r="F3" s="30"/>
      <c r="G3" s="30"/>
      <c r="H3" s="30"/>
      <c r="I3" s="30"/>
    </row>
    <row r="4" spans="1:23" ht="14.5" x14ac:dyDescent="0.3">
      <c r="A4" s="28"/>
    </row>
    <row r="5" spans="1:23" ht="14.5" x14ac:dyDescent="0.3">
      <c r="A5" s="90" t="s">
        <v>5</v>
      </c>
      <c r="B5" s="4">
        <v>1</v>
      </c>
      <c r="C5" s="4">
        <v>2</v>
      </c>
      <c r="D5" s="4">
        <v>3</v>
      </c>
      <c r="E5" s="4">
        <v>4</v>
      </c>
      <c r="F5" s="4">
        <v>5</v>
      </c>
      <c r="G5" s="4">
        <v>6</v>
      </c>
      <c r="H5" s="4">
        <v>7</v>
      </c>
      <c r="I5" s="4">
        <v>8</v>
      </c>
      <c r="J5" s="4">
        <v>9</v>
      </c>
      <c r="K5" s="4">
        <v>10</v>
      </c>
    </row>
    <row r="6" spans="1:23" x14ac:dyDescent="0.3">
      <c r="A6" s="91" t="s">
        <v>13</v>
      </c>
      <c r="B6" s="115"/>
      <c r="C6" s="115"/>
      <c r="D6" s="115"/>
      <c r="E6" s="115"/>
      <c r="F6" s="115"/>
      <c r="G6" s="115"/>
      <c r="H6" s="115"/>
      <c r="I6" s="115"/>
      <c r="J6" s="115"/>
      <c r="K6" s="115"/>
      <c r="L6" s="10"/>
    </row>
    <row r="7" spans="1:23" x14ac:dyDescent="0.3">
      <c r="A7" s="92" t="s">
        <v>39</v>
      </c>
      <c r="B7" s="113"/>
      <c r="C7" s="113"/>
      <c r="D7" s="113"/>
      <c r="E7" s="113"/>
      <c r="F7" s="113"/>
      <c r="G7" s="113"/>
      <c r="H7" s="113"/>
      <c r="I7" s="113"/>
      <c r="J7" s="113"/>
      <c r="K7" s="113"/>
      <c r="L7" s="152">
        <f>SUM(B7:K7)</f>
        <v>0</v>
      </c>
    </row>
    <row r="8" spans="1:23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23" ht="14.5" x14ac:dyDescent="0.35">
      <c r="A9" s="90" t="s">
        <v>5</v>
      </c>
      <c r="B9" s="4">
        <v>1</v>
      </c>
      <c r="C9" s="4">
        <v>2</v>
      </c>
      <c r="D9" s="4">
        <v>3</v>
      </c>
      <c r="E9" s="4">
        <v>4</v>
      </c>
      <c r="F9" s="4">
        <v>5</v>
      </c>
      <c r="G9" s="4">
        <v>6</v>
      </c>
      <c r="H9" s="4">
        <v>7</v>
      </c>
      <c r="I9" s="4">
        <v>8</v>
      </c>
      <c r="J9" s="4">
        <v>9</v>
      </c>
      <c r="K9" s="4">
        <v>10</v>
      </c>
      <c r="L9" s="151" t="s">
        <v>193</v>
      </c>
    </row>
    <row r="10" spans="1:23" x14ac:dyDescent="0.3">
      <c r="A10" s="91" t="s">
        <v>3</v>
      </c>
      <c r="B10" s="115"/>
      <c r="C10" s="115"/>
      <c r="D10" s="115"/>
      <c r="E10" s="115"/>
      <c r="F10" s="115"/>
      <c r="G10" s="115"/>
      <c r="H10" s="115"/>
      <c r="I10" s="115"/>
      <c r="J10" s="115"/>
      <c r="K10" s="150"/>
      <c r="L10" s="152">
        <f>SUM(V_LP)</f>
        <v>0</v>
      </c>
    </row>
    <row r="11" spans="1:23" ht="14.5" thickBot="1" x14ac:dyDescent="0.35">
      <c r="A11" s="92" t="s">
        <v>4</v>
      </c>
      <c r="B11" s="149"/>
      <c r="C11" s="149"/>
      <c r="D11" s="149"/>
      <c r="E11" s="149"/>
      <c r="F11" s="149"/>
      <c r="G11" s="149"/>
      <c r="H11" s="149"/>
      <c r="I11" s="149"/>
      <c r="J11" s="149"/>
      <c r="K11" s="149"/>
      <c r="L11" s="152">
        <f>SUM(LP_Q)</f>
        <v>0</v>
      </c>
    </row>
    <row r="12" spans="1:23" s="10" customFormat="1" x14ac:dyDescent="0.3">
      <c r="A12" s="153" t="s">
        <v>195</v>
      </c>
      <c r="B12" s="149"/>
      <c r="C12" s="149"/>
      <c r="D12" s="149"/>
      <c r="E12" s="149"/>
      <c r="F12" s="149"/>
      <c r="G12" s="149"/>
      <c r="H12" s="149"/>
      <c r="I12" s="149"/>
      <c r="J12" s="149"/>
      <c r="K12" s="149"/>
      <c r="L12" s="152">
        <f>SUM(LP_It)</f>
        <v>0</v>
      </c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</row>
    <row r="13" spans="1:23" x14ac:dyDescent="0.3">
      <c r="A13" s="154" t="s">
        <v>191</v>
      </c>
      <c r="B13" s="152"/>
      <c r="C13" s="152"/>
      <c r="D13" s="152"/>
      <c r="E13" s="152"/>
      <c r="F13" s="152"/>
      <c r="G13" s="152"/>
      <c r="H13" s="152"/>
      <c r="I13" s="152"/>
      <c r="J13" s="152"/>
      <c r="K13" s="152"/>
      <c r="L13" s="152">
        <f>SUM(B13:K13)</f>
        <v>0</v>
      </c>
    </row>
    <row r="14" spans="1:23" x14ac:dyDescent="0.3">
      <c r="A14" s="154" t="s">
        <v>192</v>
      </c>
      <c r="B14" s="152">
        <f t="shared" ref="B14:K14" si="0">B13*B6</f>
        <v>0</v>
      </c>
      <c r="C14" s="152">
        <f t="shared" si="0"/>
        <v>0</v>
      </c>
      <c r="D14" s="152">
        <f t="shared" si="0"/>
        <v>0</v>
      </c>
      <c r="E14" s="152">
        <f t="shared" si="0"/>
        <v>0</v>
      </c>
      <c r="F14" s="152">
        <f t="shared" si="0"/>
        <v>0</v>
      </c>
      <c r="G14" s="152">
        <f t="shared" si="0"/>
        <v>0</v>
      </c>
      <c r="H14" s="152">
        <f t="shared" si="0"/>
        <v>0</v>
      </c>
      <c r="I14" s="152">
        <f t="shared" si="0"/>
        <v>0</v>
      </c>
      <c r="J14" s="152">
        <f t="shared" si="0"/>
        <v>0</v>
      </c>
      <c r="K14" s="152">
        <f t="shared" si="0"/>
        <v>0</v>
      </c>
      <c r="L14" s="152">
        <f>SUM(B14:K14)</f>
        <v>0</v>
      </c>
    </row>
    <row r="15" spans="1:23" x14ac:dyDescent="0.3">
      <c r="A15" s="154" t="s">
        <v>190</v>
      </c>
      <c r="B15" s="152">
        <f>L14+D3*L12+L7</f>
        <v>0</v>
      </c>
      <c r="C15" s="152"/>
      <c r="D15" s="152"/>
      <c r="E15" s="152"/>
      <c r="F15" s="152"/>
      <c r="G15" s="152"/>
      <c r="H15" s="152"/>
      <c r="I15" s="152"/>
      <c r="J15" s="152"/>
      <c r="K15" s="152"/>
      <c r="L15" s="152"/>
    </row>
    <row r="16" spans="1:23" x14ac:dyDescent="0.3">
      <c r="A16" s="154" t="s">
        <v>194</v>
      </c>
      <c r="B16" s="152"/>
      <c r="C16" s="152"/>
      <c r="D16" s="152"/>
      <c r="E16" s="152"/>
      <c r="F16" s="152"/>
      <c r="G16" s="152"/>
      <c r="H16" s="152"/>
      <c r="I16" s="152"/>
      <c r="J16" s="152"/>
      <c r="K16" s="152"/>
      <c r="L16" s="152"/>
    </row>
    <row r="17" spans="1:12" x14ac:dyDescent="0.3">
      <c r="A17" s="154"/>
      <c r="B17" s="152"/>
      <c r="C17" s="152"/>
      <c r="D17" s="152"/>
      <c r="E17" s="152"/>
      <c r="F17" s="152"/>
      <c r="G17" s="152"/>
      <c r="H17" s="152"/>
      <c r="I17" s="152"/>
      <c r="J17" s="152"/>
      <c r="K17" s="152"/>
      <c r="L17" s="152"/>
    </row>
    <row r="18" spans="1:12" x14ac:dyDescent="0.3">
      <c r="A18" s="154" t="s">
        <v>203</v>
      </c>
      <c r="B18" s="152">
        <f>F3*B13-B11</f>
        <v>0</v>
      </c>
      <c r="C18" s="152">
        <f>F3*C13-C11</f>
        <v>0</v>
      </c>
      <c r="D18" s="152">
        <f>F3*D13-D11</f>
        <v>0</v>
      </c>
      <c r="E18" s="152">
        <f>F3*E13-E11</f>
        <v>0</v>
      </c>
      <c r="F18" s="152">
        <f>F3*F13-F11</f>
        <v>0</v>
      </c>
      <c r="G18" s="152">
        <f>F3*G13-G11</f>
        <v>0</v>
      </c>
      <c r="H18" s="152">
        <f>F3*H13-H11</f>
        <v>0</v>
      </c>
      <c r="I18" s="152">
        <f>F3*I13-I11</f>
        <v>0</v>
      </c>
      <c r="J18" s="152">
        <f>F3*J13-J11</f>
        <v>0</v>
      </c>
      <c r="K18" s="152">
        <f>F3*K13-K11</f>
        <v>0</v>
      </c>
      <c r="L18" s="152"/>
    </row>
    <row r="19" spans="1:12" x14ac:dyDescent="0.3">
      <c r="A19" s="154" t="s">
        <v>196</v>
      </c>
      <c r="B19" s="152">
        <f>E3-L13</f>
        <v>0</v>
      </c>
      <c r="C19" s="152"/>
      <c r="D19" s="152"/>
      <c r="E19" s="152"/>
      <c r="F19" s="152"/>
      <c r="G19" s="152"/>
      <c r="H19" s="152"/>
      <c r="I19" s="152"/>
      <c r="J19" s="152"/>
      <c r="K19" s="152"/>
      <c r="L19" s="152"/>
    </row>
    <row r="20" spans="1:12" x14ac:dyDescent="0.3">
      <c r="A20" s="154" t="s">
        <v>197</v>
      </c>
      <c r="B20" s="152">
        <f>H3*B11+1000000*B16-B7</f>
        <v>0</v>
      </c>
      <c r="C20" s="152">
        <f>H3*C11+1000000*C16-C7</f>
        <v>0</v>
      </c>
      <c r="D20" s="152">
        <f>H3*D11+1000000*D16-D7</f>
        <v>0</v>
      </c>
      <c r="E20" s="152">
        <f>H3*E11+1000000*E16-E7</f>
        <v>0</v>
      </c>
      <c r="F20" s="152">
        <f>H3*F11+1000000*F16-F7</f>
        <v>0</v>
      </c>
      <c r="G20" s="152">
        <f>H3*G11+1000000*G16-G7</f>
        <v>0</v>
      </c>
      <c r="H20" s="152">
        <f>H3*H11+1000000*H16-H7</f>
        <v>0</v>
      </c>
      <c r="I20" s="152">
        <f>H3*I11+1000000*I16-I7</f>
        <v>0</v>
      </c>
      <c r="J20" s="152">
        <f>H3*J11+1000000*J16-J7</f>
        <v>0</v>
      </c>
      <c r="K20" s="152">
        <f>H3*K11+1000000*K16-K7</f>
        <v>0</v>
      </c>
      <c r="L20" s="152"/>
    </row>
    <row r="21" spans="1:12" x14ac:dyDescent="0.3">
      <c r="A21" s="154" t="s">
        <v>198</v>
      </c>
      <c r="B21" s="152">
        <f>B7-H3*B11+1000000*B16</f>
        <v>0</v>
      </c>
      <c r="C21" s="152">
        <f>C7-H3*C11+1000000*C16</f>
        <v>0</v>
      </c>
      <c r="D21" s="152">
        <f>D7-H3*D11+1000000*D16</f>
        <v>0</v>
      </c>
      <c r="E21" s="152">
        <f>E7-H3*E11+1000000*E16</f>
        <v>0</v>
      </c>
      <c r="F21" s="152">
        <f>F7-H3*F11+1000000*F16</f>
        <v>0</v>
      </c>
      <c r="G21" s="152">
        <f>G7-H3*G11+1000000*G16</f>
        <v>0</v>
      </c>
      <c r="H21" s="152">
        <f>H7-H3*H11+1000000*H16</f>
        <v>0</v>
      </c>
      <c r="I21" s="152">
        <f>I7-H3*I11+1000000*I16</f>
        <v>0</v>
      </c>
      <c r="J21" s="152">
        <f>J7-H3*J11+1000000*J16</f>
        <v>0</v>
      </c>
      <c r="K21" s="152">
        <f>K7-H3*K11+1000000*K16</f>
        <v>0</v>
      </c>
      <c r="L21" s="152"/>
    </row>
    <row r="22" spans="1:12" x14ac:dyDescent="0.3">
      <c r="A22" s="154" t="s">
        <v>199</v>
      </c>
      <c r="B22" s="152">
        <f>H3*G3+(B11-G3)*I3+1000000*(1-B16)-B7</f>
        <v>1000000</v>
      </c>
      <c r="C22" s="152">
        <f>H3*G3+(C11-G3)*I3+1000000*(1-C16)-C7</f>
        <v>1000000</v>
      </c>
      <c r="D22" s="152">
        <f>H3*G3+(D11-G3)*I3+1000000*(1-D16)-D7</f>
        <v>1000000</v>
      </c>
      <c r="E22" s="152">
        <f>H3*G3+(E11-G3)*I3+1000000*(1-E16)-E7</f>
        <v>1000000</v>
      </c>
      <c r="F22" s="152">
        <f>H3*G3+(F11-G3)*I3+1000000*(1-F16)-F7</f>
        <v>1000000</v>
      </c>
      <c r="G22" s="152">
        <f>H3*G3+(G11-G3)*I3+1000000*(1-G16)-G7</f>
        <v>1000000</v>
      </c>
      <c r="H22" s="152">
        <f>H3*G3+(H11-G3)*I3+1000000*(1-H16)-H7</f>
        <v>1000000</v>
      </c>
      <c r="I22" s="152">
        <f>H3*G3+(I11-G3)*I3+1000000*(1-I16)-I7</f>
        <v>1000000</v>
      </c>
      <c r="J22" s="152">
        <f>H3*G3+(J11-G3)*I3+1000000*(1-J16)-J7</f>
        <v>1000000</v>
      </c>
      <c r="K22" s="152">
        <f>H3*G3+(K11-G3)*I3+1000000*(1-K16)-K7</f>
        <v>1000000</v>
      </c>
      <c r="L22" s="152"/>
    </row>
    <row r="23" spans="1:12" x14ac:dyDescent="0.3">
      <c r="A23" s="154" t="s">
        <v>200</v>
      </c>
      <c r="B23" s="152">
        <f>B7-H3*G3-I3*(B11-G3)+1000000*(1-B16)</f>
        <v>1000000</v>
      </c>
      <c r="C23" s="152">
        <f>C7-H3*G3-I3*(C11-G3)+1000000*(1-C16)</f>
        <v>1000000</v>
      </c>
      <c r="D23" s="152">
        <f>D7-H3*G3-I3*(D11-G3)+1000000*(1-D16)</f>
        <v>1000000</v>
      </c>
      <c r="E23" s="152">
        <f>E7-H3*G3-I3*(E11-G3)+1000000*(1-E16)</f>
        <v>1000000</v>
      </c>
      <c r="F23" s="152">
        <f>F7-H3*G3-I3*(F11-G3)+1000000*(1-F16)</f>
        <v>1000000</v>
      </c>
      <c r="G23" s="152">
        <f>G7-H3*G3-I3*(G11-G3)+1000000*(1-G16)</f>
        <v>1000000</v>
      </c>
      <c r="H23" s="152">
        <f>H7-H3*G3-I3*(H11-G3)+1000000*(1-H16)</f>
        <v>1000000</v>
      </c>
      <c r="I23" s="152">
        <f>I7-H3*G3-I3*(I11-G3)+1000000*(1-I16)</f>
        <v>1000000</v>
      </c>
      <c r="J23" s="152">
        <f>J7-H3*G3-I3*(J11-G3)+1000000*(1-J16)</f>
        <v>1000000</v>
      </c>
      <c r="K23" s="152">
        <f>K7-H3*G3-I3*(K11-G3)+1000000*(1-K16)</f>
        <v>1000000</v>
      </c>
      <c r="L23" s="152"/>
    </row>
    <row r="24" spans="1:12" x14ac:dyDescent="0.3">
      <c r="A24" s="155"/>
      <c r="B24" s="152"/>
      <c r="C24" s="152"/>
      <c r="D24" s="152"/>
      <c r="E24" s="152"/>
      <c r="F24" s="152"/>
      <c r="G24" s="152"/>
      <c r="H24" s="152"/>
      <c r="I24" s="152"/>
      <c r="J24" s="152"/>
      <c r="K24" s="152"/>
      <c r="L24" s="152"/>
    </row>
    <row r="25" spans="1:12" x14ac:dyDescent="0.3">
      <c r="A25" s="154" t="s">
        <v>201</v>
      </c>
      <c r="B25" s="152">
        <f>G3+1000000*B16-B11</f>
        <v>0</v>
      </c>
      <c r="C25" s="152">
        <f>G3+1000000*C16-C11</f>
        <v>0</v>
      </c>
      <c r="D25" s="152">
        <f>G3+1000000*D16-D11</f>
        <v>0</v>
      </c>
      <c r="E25" s="152">
        <f>G3+1000000*E16-E11</f>
        <v>0</v>
      </c>
      <c r="F25" s="152">
        <f>G3+1000000*F16-F11</f>
        <v>0</v>
      </c>
      <c r="G25" s="152">
        <f>G3+1000000*G16-G11</f>
        <v>0</v>
      </c>
      <c r="H25" s="152">
        <f>G3+1000000*H16-H11</f>
        <v>0</v>
      </c>
      <c r="I25" s="152">
        <f>G3+1000000*I16-I11</f>
        <v>0</v>
      </c>
      <c r="J25" s="152">
        <f>G3+1000000*J16-J11</f>
        <v>0</v>
      </c>
      <c r="K25" s="152">
        <f>G3+1000000*K16-K11</f>
        <v>0</v>
      </c>
      <c r="L25" s="152"/>
    </row>
    <row r="26" spans="1:12" x14ac:dyDescent="0.3">
      <c r="A26" s="154" t="s">
        <v>202</v>
      </c>
      <c r="B26" s="152">
        <f>B11-G3+1000000*(1-B16)</f>
        <v>1000000</v>
      </c>
      <c r="C26" s="152">
        <f>C11-G3+1000000*(1-C16)</f>
        <v>1000000</v>
      </c>
      <c r="D26" s="152">
        <f>D11-G3+1000000*(1-D16)</f>
        <v>1000000</v>
      </c>
      <c r="E26" s="152">
        <f>E11-G3+1000000*(1-E16)</f>
        <v>1000000</v>
      </c>
      <c r="F26" s="152">
        <f>F11-G3+1000000*(1-F16)</f>
        <v>1000000</v>
      </c>
      <c r="G26" s="152">
        <f>G11-G3+1000000*(1-G16)</f>
        <v>1000000</v>
      </c>
      <c r="H26" s="152">
        <f>H11-G3+1000000*(1-H16)</f>
        <v>1000000</v>
      </c>
      <c r="I26" s="152">
        <f>I11-G3+1000000*(1-I16)</f>
        <v>1000000</v>
      </c>
      <c r="J26" s="152">
        <f>J11-G3+1000000*(1-J16)</f>
        <v>1000000</v>
      </c>
      <c r="K26" s="152">
        <f>K11-G3+1000000*(1-K16)</f>
        <v>1000000</v>
      </c>
      <c r="L26" s="152"/>
    </row>
    <row r="27" spans="1:12" x14ac:dyDescent="0.3">
      <c r="A27" s="154"/>
      <c r="B27" s="152"/>
      <c r="C27" s="152"/>
      <c r="D27" s="152"/>
      <c r="E27" s="152"/>
      <c r="F27" s="152"/>
      <c r="G27" s="152"/>
      <c r="H27" s="152"/>
      <c r="I27" s="152"/>
      <c r="J27" s="152"/>
      <c r="K27" s="152"/>
      <c r="L27" s="152"/>
    </row>
  </sheetData>
  <conditionalFormatting sqref="B12:K12">
    <cfRule type="expression" dxfId="14" priority="16" stopIfTrue="1">
      <formula>AND(ID&lt;&gt;0,INDEX(LOT,ID)&lt;&gt;"FP")</formula>
    </cfRule>
  </conditionalFormatting>
  <conditionalFormatting sqref="B11:K11">
    <cfRule type="expression" dxfId="13" priority="8" stopIfTrue="1">
      <formula>AND(ID&lt;&gt;0,INDEX(LOT,ID)&lt;&gt;"FP")</formula>
    </cfRule>
  </conditionalFormatting>
  <conditionalFormatting sqref="B11:K11">
    <cfRule type="expression" dxfId="12" priority="7" stopIfTrue="1">
      <formula>AND(ID&lt;&gt;0,INDEX(LOT,ID)&lt;&gt;"FP")</formula>
    </cfRule>
  </conditionalFormatting>
  <conditionalFormatting sqref="B7:K7">
    <cfRule type="expression" dxfId="11" priority="6" stopIfTrue="1">
      <formula>AND(ID&lt;&gt;0,INDEX(LOT,ID)&lt;&gt;"FP")</formula>
    </cfRule>
  </conditionalFormatting>
  <conditionalFormatting sqref="B7:K7">
    <cfRule type="expression" dxfId="10" priority="5" stopIfTrue="1">
      <formula>AND(ID&lt;&gt;0,INDEX(LOT,ID)&lt;&gt;"FP")</formula>
    </cfRule>
  </conditionalFormatting>
  <conditionalFormatting sqref="A2:D2 H2 F2">
    <cfRule type="expression" dxfId="9" priority="4">
      <formula>CELL("protect",A2)=0</formula>
    </cfRule>
  </conditionalFormatting>
  <conditionalFormatting sqref="I2">
    <cfRule type="expression" dxfId="8" priority="3">
      <formula>CELL("protect",I2)=0</formula>
    </cfRule>
  </conditionalFormatting>
  <conditionalFormatting sqref="G2">
    <cfRule type="expression" dxfId="7" priority="2">
      <formula>CELL("protect",G2)=0</formula>
    </cfRule>
  </conditionalFormatting>
  <conditionalFormatting sqref="E2">
    <cfRule type="expression" dxfId="6" priority="1">
      <formula>CELL("protect",E2)=0</formula>
    </cfRule>
  </conditionalFormatting>
  <dataValidations count="2">
    <dataValidation type="whole" operator="greaterThanOrEqual" showInputMessage="1" showErrorMessage="1" errorTitle="Values" error="V must be a positive integer" sqref="B10:K10 B6:K6" xr:uid="{00000000-0002-0000-1200-000000000000}">
      <formula1>0</formula1>
    </dataValidation>
    <dataValidation type="decimal" operator="greaterThanOrEqual" showInputMessage="1" showErrorMessage="1" errorTitle="Values" error="k,h must be positive numbers" sqref="A3:I3" xr:uid="{00000000-0002-0000-1200-000001000000}">
      <formula1>0</formula1>
    </dataValidation>
  </dataValidations>
  <pageMargins left="0.7" right="0.7" top="0.75" bottom="0.75" header="0.3" footer="0.3"/>
  <drawing r:id="rId1"/>
  <picture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גליונות עבודה</vt:lpstr>
      </vt:variant>
      <vt:variant>
        <vt:i4>19</vt:i4>
      </vt:variant>
      <vt:variant>
        <vt:lpstr>טווחים בעלי שם</vt:lpstr>
      </vt:variant>
      <vt:variant>
        <vt:i4>175</vt:i4>
      </vt:variant>
    </vt:vector>
  </HeadingPairs>
  <TitlesOfParts>
    <vt:vector size="194" baseType="lpstr">
      <vt:lpstr>Input</vt:lpstr>
      <vt:lpstr>Sheet2</vt:lpstr>
      <vt:lpstr>Summary</vt:lpstr>
      <vt:lpstr>Item A</vt:lpstr>
      <vt:lpstr>Item B</vt:lpstr>
      <vt:lpstr>Item C</vt:lpstr>
      <vt:lpstr>Item D</vt:lpstr>
      <vt:lpstr>Item E</vt:lpstr>
      <vt:lpstr>Item F</vt:lpstr>
      <vt:lpstr>Item G</vt:lpstr>
      <vt:lpstr>Raw material H</vt:lpstr>
      <vt:lpstr>Raw material I</vt:lpstr>
      <vt:lpstr>Raw material J</vt:lpstr>
      <vt:lpstr>WW</vt:lpstr>
      <vt:lpstr>LUC</vt:lpstr>
      <vt:lpstr>FQ</vt:lpstr>
      <vt:lpstr>LFL</vt:lpstr>
      <vt:lpstr>Sheet1</vt:lpstr>
      <vt:lpstr>Linear_Prog</vt:lpstr>
      <vt:lpstr>_C2_LP</vt:lpstr>
      <vt:lpstr>Sheet1!C_H</vt:lpstr>
      <vt:lpstr>C_H</vt:lpstr>
      <vt:lpstr>Cֹֹ_I</vt:lpstr>
      <vt:lpstr>C_J</vt:lpstr>
      <vt:lpstr>Chen</vt:lpstr>
      <vt:lpstr>D_A</vt:lpstr>
      <vt:lpstr>D_B</vt:lpstr>
      <vt:lpstr>D_C</vt:lpstr>
      <vt:lpstr>D_D</vt:lpstr>
      <vt:lpstr>D_E</vt:lpstr>
      <vt:lpstr>D_F</vt:lpstr>
      <vt:lpstr>D_G</vt:lpstr>
      <vt:lpstr>D_H</vt:lpstr>
      <vt:lpstr>D_I</vt:lpstr>
      <vt:lpstr>D_J</vt:lpstr>
      <vt:lpstr>DATA_A</vt:lpstr>
      <vt:lpstr>DATA_B</vt:lpstr>
      <vt:lpstr>DATA_C</vt:lpstr>
      <vt:lpstr>DATA_D</vt:lpstr>
      <vt:lpstr>DATA_E</vt:lpstr>
      <vt:lpstr>DATA_F</vt:lpstr>
      <vt:lpstr>DATA_G</vt:lpstr>
      <vt:lpstr>DATA_H</vt:lpstr>
      <vt:lpstr>DATA_I</vt:lpstr>
      <vt:lpstr>DATA_J</vt:lpstr>
      <vt:lpstr>DemandA</vt:lpstr>
      <vt:lpstr>DemandB</vt:lpstr>
      <vt:lpstr>DemandC</vt:lpstr>
      <vt:lpstr>DemandD</vt:lpstr>
      <vt:lpstr>DemandE</vt:lpstr>
      <vt:lpstr>DemandF</vt:lpstr>
      <vt:lpstr>DemandG</vt:lpstr>
      <vt:lpstr>DemandH</vt:lpstr>
      <vt:lpstr>DemandI</vt:lpstr>
      <vt:lpstr>DemandJ</vt:lpstr>
      <vt:lpstr>Expected_Arrive_a</vt:lpstr>
      <vt:lpstr>Expected_Arrive_b</vt:lpstr>
      <vt:lpstr>Expected_Arrive_c</vt:lpstr>
      <vt:lpstr>Expected_Arrive_d</vt:lpstr>
      <vt:lpstr>Expected_Arrive_e</vt:lpstr>
      <vt:lpstr>Expected_Arrive_f</vt:lpstr>
      <vt:lpstr>Expected_Arrive_g</vt:lpstr>
      <vt:lpstr>Expected_Arrive_h</vt:lpstr>
      <vt:lpstr>Expected_Arrive_I</vt:lpstr>
      <vt:lpstr>Expected_Arrive_J</vt:lpstr>
      <vt:lpstr>FQ_SIZE</vt:lpstr>
      <vt:lpstr>FQ_size_A</vt:lpstr>
      <vt:lpstr>FQ_size_B</vt:lpstr>
      <vt:lpstr>FQ_size_C</vt:lpstr>
      <vt:lpstr>FQ_size_D</vt:lpstr>
      <vt:lpstr>FQ_size_E</vt:lpstr>
      <vt:lpstr>FQ_size_F</vt:lpstr>
      <vt:lpstr>FQ_size_G</vt:lpstr>
      <vt:lpstr>h_A</vt:lpstr>
      <vt:lpstr>h_B</vt:lpstr>
      <vt:lpstr>h_C</vt:lpstr>
      <vt:lpstr>h_D</vt:lpstr>
      <vt:lpstr>H_DATA</vt:lpstr>
      <vt:lpstr>h_E</vt:lpstr>
      <vt:lpstr>h_F</vt:lpstr>
      <vt:lpstr>h_FQ</vt:lpstr>
      <vt:lpstr>h_G</vt:lpstr>
      <vt:lpstr>h_LFL</vt:lpstr>
      <vt:lpstr>h_LUC</vt:lpstr>
      <vt:lpstr>h_SM</vt:lpstr>
      <vt:lpstr>H_V</vt:lpstr>
      <vt:lpstr>h_WW</vt:lpstr>
      <vt:lpstr>I_A</vt:lpstr>
      <vt:lpstr>I_B</vt:lpstr>
      <vt:lpstr>I_C</vt:lpstr>
      <vt:lpstr>I_D</vt:lpstr>
      <vt:lpstr>I_DATA</vt:lpstr>
      <vt:lpstr>I_E</vt:lpstr>
      <vt:lpstr>I_F</vt:lpstr>
      <vt:lpstr>I_G</vt:lpstr>
      <vt:lpstr>I_H</vt:lpstr>
      <vt:lpstr>I_I</vt:lpstr>
      <vt:lpstr>I_J</vt:lpstr>
      <vt:lpstr>I_vector_A</vt:lpstr>
      <vt:lpstr>I_vector_B</vt:lpstr>
      <vt:lpstr>I_vector_C</vt:lpstr>
      <vt:lpstr>I_vector_D</vt:lpstr>
      <vt:lpstr>I_vector_E</vt:lpstr>
      <vt:lpstr>I_vector_F</vt:lpstr>
      <vt:lpstr>I_vector_G</vt:lpstr>
      <vt:lpstr>I_vector_H</vt:lpstr>
      <vt:lpstr>I_VECTOR_I</vt:lpstr>
      <vt:lpstr>I_vector_J</vt:lpstr>
      <vt:lpstr>Internal_demand_D</vt:lpstr>
      <vt:lpstr>J_DATA</vt:lpstr>
      <vt:lpstr>k_A</vt:lpstr>
      <vt:lpstr>k_B</vt:lpstr>
      <vt:lpstr>k_C</vt:lpstr>
      <vt:lpstr>k_D</vt:lpstr>
      <vt:lpstr>k_E</vt:lpstr>
      <vt:lpstr>k_F</vt:lpstr>
      <vt:lpstr>k_FQ</vt:lpstr>
      <vt:lpstr>k_G</vt:lpstr>
      <vt:lpstr>K_H</vt:lpstr>
      <vt:lpstr>K_I</vt:lpstr>
      <vt:lpstr>K_J</vt:lpstr>
      <vt:lpstr>k_LFL</vt:lpstr>
      <vt:lpstr>Linear_Prog!K_LP</vt:lpstr>
      <vt:lpstr>k_LUC</vt:lpstr>
      <vt:lpstr>k_SM</vt:lpstr>
      <vt:lpstr>k_WW</vt:lpstr>
      <vt:lpstr>LFL_h</vt:lpstr>
      <vt:lpstr>LFL_k</vt:lpstr>
      <vt:lpstr>LOT</vt:lpstr>
      <vt:lpstr>LP_DATA</vt:lpstr>
      <vt:lpstr>LP_It</vt:lpstr>
      <vt:lpstr>LP_Q</vt:lpstr>
      <vt:lpstr>put_Adata</vt:lpstr>
      <vt:lpstr>put_Bdata</vt:lpstr>
      <vt:lpstr>put_Cdata</vt:lpstr>
      <vt:lpstr>put_Ddata</vt:lpstr>
      <vt:lpstr>put_Edata</vt:lpstr>
      <vt:lpstr>put_Fdata</vt:lpstr>
      <vt:lpstr>put_Gdata</vt:lpstr>
      <vt:lpstr>PUT_HDATA</vt:lpstr>
      <vt:lpstr>put_Idata</vt:lpstr>
      <vt:lpstr>put_Jdata</vt:lpstr>
      <vt:lpstr>Q_A</vt:lpstr>
      <vt:lpstr>Q_B</vt:lpstr>
      <vt:lpstr>Q_C</vt:lpstr>
      <vt:lpstr>Q_D</vt:lpstr>
      <vt:lpstr>Q_E</vt:lpstr>
      <vt:lpstr>Q_F</vt:lpstr>
      <vt:lpstr>Q_FQ</vt:lpstr>
      <vt:lpstr>Q_G</vt:lpstr>
      <vt:lpstr>Q_H</vt:lpstr>
      <vt:lpstr>Q_I</vt:lpstr>
      <vt:lpstr>Q_J</vt:lpstr>
      <vt:lpstr>Q_LFL</vt:lpstr>
      <vt:lpstr>Q_LUC</vt:lpstr>
      <vt:lpstr>Q_vector_A</vt:lpstr>
      <vt:lpstr>Q_vector_B</vt:lpstr>
      <vt:lpstr>Q_vector_C</vt:lpstr>
      <vt:lpstr>Q_vector_D</vt:lpstr>
      <vt:lpstr>Q_vector_E</vt:lpstr>
      <vt:lpstr>Q_vector_F</vt:lpstr>
      <vt:lpstr>Q_vector_G</vt:lpstr>
      <vt:lpstr>Q_vector_H</vt:lpstr>
      <vt:lpstr>Q_VECTOR_I</vt:lpstr>
      <vt:lpstr>Q_vector_J</vt:lpstr>
      <vt:lpstr>Q_WW</vt:lpstr>
      <vt:lpstr>S_K_H</vt:lpstr>
      <vt:lpstr>S_K_I</vt:lpstr>
      <vt:lpstr>S_K_J</vt:lpstr>
      <vt:lpstr>V_FQ</vt:lpstr>
      <vt:lpstr>V_I</vt:lpstr>
      <vt:lpstr>V_J</vt:lpstr>
      <vt:lpstr>V_LFL</vt:lpstr>
      <vt:lpstr>V_LP</vt:lpstr>
      <vt:lpstr>V_LUC</vt:lpstr>
      <vt:lpstr>V_vector_A</vt:lpstr>
      <vt:lpstr>V_vector_B</vt:lpstr>
      <vt:lpstr>V_vector_C</vt:lpstr>
      <vt:lpstr>V_vector_D</vt:lpstr>
      <vt:lpstr>V_vector_E</vt:lpstr>
      <vt:lpstr>V_vector_F</vt:lpstr>
      <vt:lpstr>V_vector_G</vt:lpstr>
      <vt:lpstr>V_WW</vt:lpstr>
      <vt:lpstr>X_A</vt:lpstr>
      <vt:lpstr>X_B</vt:lpstr>
      <vt:lpstr>X_C</vt:lpstr>
      <vt:lpstr>X_D</vt:lpstr>
      <vt:lpstr>X_E</vt:lpstr>
      <vt:lpstr>X_F</vt:lpstr>
      <vt:lpstr>X_G</vt:lpstr>
      <vt:lpstr>X_H</vt:lpstr>
      <vt:lpstr>X_I</vt:lpstr>
      <vt:lpstr>X_J</vt:lpstr>
      <vt:lpstr>xpected_Arrive_I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Kiril</dc:creator>
  <cp:lastModifiedBy>NAOR</cp:lastModifiedBy>
  <dcterms:created xsi:type="dcterms:W3CDTF">2009-01-01T14:46:38Z</dcterms:created>
  <dcterms:modified xsi:type="dcterms:W3CDTF">2020-05-08T15:31:12Z</dcterms:modified>
</cp:coreProperties>
</file>