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to\Desktop\"/>
    </mc:Choice>
  </mc:AlternateContent>
  <bookViews>
    <workbookView xWindow="0" yWindow="0" windowWidth="28800" windowHeight="12120" xr2:uid="{27C45A2F-46B0-4C29-90CF-FC82C1E75F33}"/>
  </bookViews>
  <sheets>
    <sheet name="相関係数" sheetId="5" r:id="rId1"/>
    <sheet name="分析ツール" sheetId="7" r:id="rId2"/>
  </sheets>
  <definedNames>
    <definedName name="ExternalData_1" localSheetId="0" hidden="1">相関係数!$A$1:$F$23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相関係数!$B$1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J24" i="5" s="1"/>
  <c r="D23" i="5"/>
  <c r="E23" i="5"/>
  <c r="F23" i="5"/>
  <c r="B2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H3" i="5"/>
  <c r="J3" i="5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" i="5"/>
  <c r="J2" i="5" s="1"/>
  <c r="J22" i="5" s="1"/>
  <c r="C22" i="5"/>
  <c r="D22" i="5"/>
  <c r="E22" i="5"/>
  <c r="F22" i="5"/>
  <c r="B2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クエリ - seiseki" description="ブック内の 'seiseki' クエリへの接続です。" type="5" refreshedVersion="0" background="1">
    <dbPr connection="Provider=Microsoft.Mashup.OleDb.1;Data Source=$Workbook$;Location=seiseki;Extended Properties=&quot;&quot;" command="SELECT * FROM [seiseki]"/>
  </connection>
  <connection id="2" xr16:uid="{00000000-0015-0000-FFFF-FFFF01000000}" keepAlive="1" name="クエリ - seiseki (2)" description="ブック内の 'seiseki (2)' クエリへの接続です。" type="5" refreshedVersion="0" background="1">
    <dbPr connection="Provider=Microsoft.Mashup.OleDb.1;Data Source=$Workbook$;Location=seiseki (2);Extended Properties=&quot;&quot;" command="SELECT * FROM [seiseki (2)]"/>
  </connection>
  <connection id="3" xr16:uid="{00000000-0015-0000-FFFF-FFFF02000000}" keepAlive="1" name="クエリ - seiseki (3)" description="ブック内の 'seiseki (3)' クエリへの接続です。" type="5" refreshedVersion="6" background="1" saveData="1">
    <dbPr connection="Provider=Microsoft.Mashup.OleDb.1;Data Source=$Workbook$;Location=seiseki (3);Extended Properties=&quot;&quot;" command="SELECT * FROM [seiseki (3)]"/>
  </connection>
</connections>
</file>

<file path=xl/sharedStrings.xml><?xml version="1.0" encoding="utf-8"?>
<sst xmlns="http://schemas.openxmlformats.org/spreadsheetml/2006/main" count="43" uniqueCount="32">
  <si>
    <t>氏名</t>
  </si>
  <si>
    <t>国語</t>
  </si>
  <si>
    <t>算数</t>
  </si>
  <si>
    <t>理科</t>
  </si>
  <si>
    <t>社会</t>
  </si>
  <si>
    <t>英語</t>
  </si>
  <si>
    <t>丹野 慎一郎</t>
  </si>
  <si>
    <t>川添 伸二</t>
  </si>
  <si>
    <t>玉川 尚之</t>
  </si>
  <si>
    <t>萩野 悟志</t>
  </si>
  <si>
    <t>所 悠也</t>
  </si>
  <si>
    <t>五反田 洋治</t>
  </si>
  <si>
    <t>坪川 尚宏</t>
  </si>
  <si>
    <t>白幡 玲央</t>
  </si>
  <si>
    <t>小糸 靖人</t>
  </si>
  <si>
    <t>南場 晃彦</t>
  </si>
  <si>
    <t>西岡 あゆみ</t>
  </si>
  <si>
    <t>森谷 玲奈</t>
  </si>
  <si>
    <t>室伏 淑子</t>
  </si>
  <si>
    <t>鷲見 雪乃</t>
  </si>
  <si>
    <t>阿形 果林</t>
  </si>
  <si>
    <t>古泉 宏実</t>
  </si>
  <si>
    <t>鶴井 りつ子</t>
  </si>
  <si>
    <t>木之本 花歩</t>
  </si>
  <si>
    <t>下牧 保江</t>
  </si>
  <si>
    <t>九門 祐梨子</t>
  </si>
  <si>
    <t>平均</t>
    <rPh sb="0" eb="2">
      <t>ヘイキン</t>
    </rPh>
    <phoneticPr fontId="1"/>
  </si>
  <si>
    <t>算数の偏差</t>
    <rPh sb="0" eb="2">
      <t>サンスウ</t>
    </rPh>
    <rPh sb="3" eb="5">
      <t>ヘンサ</t>
    </rPh>
    <phoneticPr fontId="1"/>
  </si>
  <si>
    <t>理科の偏差</t>
    <rPh sb="0" eb="2">
      <t>リカ</t>
    </rPh>
    <rPh sb="3" eb="5">
      <t>ヘンサ</t>
    </rPh>
    <phoneticPr fontId="1"/>
  </si>
  <si>
    <t>偏差の積</t>
    <rPh sb="0" eb="2">
      <t>ヘンサ</t>
    </rPh>
    <rPh sb="3" eb="4">
      <t>セキ</t>
    </rPh>
    <phoneticPr fontId="1"/>
  </si>
  <si>
    <t>標準偏差</t>
    <rPh sb="0" eb="4">
      <t>ヒョウジュンヘンサ</t>
    </rPh>
    <phoneticPr fontId="1"/>
  </si>
  <si>
    <t>相関係数</t>
    <rPh sb="0" eb="2">
      <t>ソウカン</t>
    </rPh>
    <rPh sb="2" eb="4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</si>
</sst>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0" fontId="2" fillId="0" borderId="3" xfId="0" applyFont="1" applyBorder="1" applyAlignment="1">
      <alignment horizontal="center" vertical="center"/>
    </xf>
    <xf numFmtId="2" fontId="0" fillId="0" borderId="3" xfId="0" applyNumberFormat="1" applyBorder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算数と理科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相関係数!$D$1</c:f>
              <c:strCache>
                <c:ptCount val="1"/>
                <c:pt idx="0">
                  <c:v>理科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相関係数!$C$2:$C$23</c:f>
              <c:numCache>
                <c:formatCode>General</c:formatCode>
                <c:ptCount val="22"/>
                <c:pt idx="0">
                  <c:v>68</c:v>
                </c:pt>
                <c:pt idx="1">
                  <c:v>78</c:v>
                </c:pt>
                <c:pt idx="2">
                  <c:v>59</c:v>
                </c:pt>
                <c:pt idx="3">
                  <c:v>65</c:v>
                </c:pt>
                <c:pt idx="4">
                  <c:v>74</c:v>
                </c:pt>
                <c:pt idx="5">
                  <c:v>29</c:v>
                </c:pt>
                <c:pt idx="6">
                  <c:v>40</c:v>
                </c:pt>
                <c:pt idx="7">
                  <c:v>71</c:v>
                </c:pt>
                <c:pt idx="8">
                  <c:v>33</c:v>
                </c:pt>
                <c:pt idx="9">
                  <c:v>53</c:v>
                </c:pt>
                <c:pt idx="10">
                  <c:v>46</c:v>
                </c:pt>
                <c:pt idx="11">
                  <c:v>27</c:v>
                </c:pt>
                <c:pt idx="12">
                  <c:v>57</c:v>
                </c:pt>
                <c:pt idx="13">
                  <c:v>48</c:v>
                </c:pt>
                <c:pt idx="14">
                  <c:v>90</c:v>
                </c:pt>
                <c:pt idx="15">
                  <c:v>84</c:v>
                </c:pt>
                <c:pt idx="16">
                  <c:v>80</c:v>
                </c:pt>
                <c:pt idx="17">
                  <c:v>32</c:v>
                </c:pt>
                <c:pt idx="18">
                  <c:v>53</c:v>
                </c:pt>
                <c:pt idx="19">
                  <c:v>93</c:v>
                </c:pt>
                <c:pt idx="20" formatCode="0.0">
                  <c:v>59</c:v>
                </c:pt>
                <c:pt idx="21" formatCode="0.0">
                  <c:v>20.107212636265626</c:v>
                </c:pt>
              </c:numCache>
            </c:numRef>
          </c:xVal>
          <c:yVal>
            <c:numRef>
              <c:f>相関係数!$D$2:$D$23</c:f>
              <c:numCache>
                <c:formatCode>General</c:formatCode>
                <c:ptCount val="22"/>
                <c:pt idx="0">
                  <c:v>72</c:v>
                </c:pt>
                <c:pt idx="1">
                  <c:v>82</c:v>
                </c:pt>
                <c:pt idx="2">
                  <c:v>85</c:v>
                </c:pt>
                <c:pt idx="3">
                  <c:v>65</c:v>
                </c:pt>
                <c:pt idx="4">
                  <c:v>83</c:v>
                </c:pt>
                <c:pt idx="5">
                  <c:v>67</c:v>
                </c:pt>
                <c:pt idx="6">
                  <c:v>65</c:v>
                </c:pt>
                <c:pt idx="7">
                  <c:v>82</c:v>
                </c:pt>
                <c:pt idx="8">
                  <c:v>65</c:v>
                </c:pt>
                <c:pt idx="9">
                  <c:v>75</c:v>
                </c:pt>
                <c:pt idx="10">
                  <c:v>77</c:v>
                </c:pt>
                <c:pt idx="11">
                  <c:v>74</c:v>
                </c:pt>
                <c:pt idx="12">
                  <c:v>72</c:v>
                </c:pt>
                <c:pt idx="13">
                  <c:v>73</c:v>
                </c:pt>
                <c:pt idx="14">
                  <c:v>100</c:v>
                </c:pt>
                <c:pt idx="15">
                  <c:v>96</c:v>
                </c:pt>
                <c:pt idx="16">
                  <c:v>87</c:v>
                </c:pt>
                <c:pt idx="17">
                  <c:v>55</c:v>
                </c:pt>
                <c:pt idx="18">
                  <c:v>69</c:v>
                </c:pt>
                <c:pt idx="19">
                  <c:v>92</c:v>
                </c:pt>
                <c:pt idx="20" formatCode="0.0">
                  <c:v>76.8</c:v>
                </c:pt>
                <c:pt idx="21" formatCode="0.0">
                  <c:v>11.232096865679177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B-42E8-B6A3-C9AD6860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20320"/>
        <c:axId val="1063128520"/>
      </c:scatterChart>
      <c:valAx>
        <c:axId val="1063120320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3128520"/>
        <c:crosses val="autoZero"/>
        <c:crossBetween val="midCat"/>
      </c:valAx>
      <c:valAx>
        <c:axId val="10631285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31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算数と英語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相関係数!$E$1</c:f>
              <c:strCache>
                <c:ptCount val="1"/>
                <c:pt idx="0">
                  <c:v>英語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相関係数!$C$2:$C$23</c:f>
              <c:numCache>
                <c:formatCode>General</c:formatCode>
                <c:ptCount val="22"/>
                <c:pt idx="0">
                  <c:v>68</c:v>
                </c:pt>
                <c:pt idx="1">
                  <c:v>78</c:v>
                </c:pt>
                <c:pt idx="2">
                  <c:v>59</c:v>
                </c:pt>
                <c:pt idx="3">
                  <c:v>65</c:v>
                </c:pt>
                <c:pt idx="4">
                  <c:v>74</c:v>
                </c:pt>
                <c:pt idx="5">
                  <c:v>29</c:v>
                </c:pt>
                <c:pt idx="6">
                  <c:v>40</c:v>
                </c:pt>
                <c:pt idx="7">
                  <c:v>71</c:v>
                </c:pt>
                <c:pt idx="8">
                  <c:v>33</c:v>
                </c:pt>
                <c:pt idx="9">
                  <c:v>53</c:v>
                </c:pt>
                <c:pt idx="10">
                  <c:v>46</c:v>
                </c:pt>
                <c:pt idx="11">
                  <c:v>27</c:v>
                </c:pt>
                <c:pt idx="12">
                  <c:v>57</c:v>
                </c:pt>
                <c:pt idx="13">
                  <c:v>48</c:v>
                </c:pt>
                <c:pt idx="14">
                  <c:v>90</c:v>
                </c:pt>
                <c:pt idx="15">
                  <c:v>84</c:v>
                </c:pt>
                <c:pt idx="16">
                  <c:v>80</c:v>
                </c:pt>
                <c:pt idx="17">
                  <c:v>32</c:v>
                </c:pt>
                <c:pt idx="18">
                  <c:v>53</c:v>
                </c:pt>
                <c:pt idx="19">
                  <c:v>93</c:v>
                </c:pt>
                <c:pt idx="20" formatCode="0.0">
                  <c:v>59</c:v>
                </c:pt>
                <c:pt idx="21" formatCode="0.0">
                  <c:v>20.107212636265626</c:v>
                </c:pt>
              </c:numCache>
            </c:numRef>
          </c:xVal>
          <c:yVal>
            <c:numRef>
              <c:f>相関係数!$E$2:$E$23</c:f>
              <c:numCache>
                <c:formatCode>General</c:formatCode>
                <c:ptCount val="22"/>
                <c:pt idx="0">
                  <c:v>39</c:v>
                </c:pt>
                <c:pt idx="1">
                  <c:v>37</c:v>
                </c:pt>
                <c:pt idx="2">
                  <c:v>87</c:v>
                </c:pt>
                <c:pt idx="3">
                  <c:v>39</c:v>
                </c:pt>
                <c:pt idx="4">
                  <c:v>30</c:v>
                </c:pt>
                <c:pt idx="5">
                  <c:v>62</c:v>
                </c:pt>
                <c:pt idx="6">
                  <c:v>86</c:v>
                </c:pt>
                <c:pt idx="7">
                  <c:v>34</c:v>
                </c:pt>
                <c:pt idx="8">
                  <c:v>73</c:v>
                </c:pt>
                <c:pt idx="9">
                  <c:v>60</c:v>
                </c:pt>
                <c:pt idx="10">
                  <c:v>66</c:v>
                </c:pt>
                <c:pt idx="11">
                  <c:v>70</c:v>
                </c:pt>
                <c:pt idx="12">
                  <c:v>73</c:v>
                </c:pt>
                <c:pt idx="13">
                  <c:v>51</c:v>
                </c:pt>
                <c:pt idx="14">
                  <c:v>53</c:v>
                </c:pt>
                <c:pt idx="15">
                  <c:v>48</c:v>
                </c:pt>
                <c:pt idx="16">
                  <c:v>45</c:v>
                </c:pt>
                <c:pt idx="17">
                  <c:v>65</c:v>
                </c:pt>
                <c:pt idx="18">
                  <c:v>49</c:v>
                </c:pt>
                <c:pt idx="19">
                  <c:v>58</c:v>
                </c:pt>
                <c:pt idx="20" formatCode="0.0">
                  <c:v>56.25</c:v>
                </c:pt>
                <c:pt idx="21" formatCode="0.0">
                  <c:v>16.182938546506318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D-439E-ABDF-FF4F1E89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00472"/>
        <c:axId val="695502440"/>
      </c:scatterChart>
      <c:valAx>
        <c:axId val="695500472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502440"/>
        <c:crosses val="autoZero"/>
        <c:crossBetween val="midCat"/>
      </c:valAx>
      <c:valAx>
        <c:axId val="69550244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英語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50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</xdr:row>
      <xdr:rowOff>4762</xdr:rowOff>
    </xdr:from>
    <xdr:to>
      <xdr:col>18</xdr:col>
      <xdr:colOff>333375</xdr:colOff>
      <xdr:row>12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E52A51-F602-410E-A894-3C27DF42E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13</xdr:row>
      <xdr:rowOff>33337</xdr:rowOff>
    </xdr:from>
    <xdr:to>
      <xdr:col>19</xdr:col>
      <xdr:colOff>142875</xdr:colOff>
      <xdr:row>24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1E09D20-9F5D-4C61-808C-DF3C602EC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20" applyNumberFormats="0" applyBorderFormats="0" applyFontFormats="0" applyPatternFormats="0" applyAlignmentFormats="0" applyWidthHeightFormats="0">
  <queryTableRefresh nextId="7">
    <queryTableFields count="6">
      <queryTableField id="1" name="氏名" tableColumnId="1"/>
      <queryTableField id="2" name="国語" tableColumnId="2"/>
      <queryTableField id="3" name="算数" tableColumnId="3"/>
      <queryTableField id="4" name="理科" tableColumnId="4"/>
      <queryTableField id="5" name="英語" tableColumnId="5"/>
      <queryTableField id="6" name="社会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8A0F51-E253-4F83-9319-19D4DE07FED5}" name="seiseki__3" displayName="seiseki__3" ref="A1:F23" tableType="queryTable" totalsRowShown="0">
  <autoFilter ref="A1:F23" xr:uid="{4F95C4B1-BB8C-46BE-8FEA-47C2415CEC6E}"/>
  <tableColumns count="6">
    <tableColumn id="1" xr3:uid="{DAA6B94A-883C-4F83-8329-3B649BC65BDC}" uniqueName="1" name="氏名" queryTableFieldId="1" dataDxfId="0"/>
    <tableColumn id="2" xr3:uid="{8865DDD5-C3BA-4D16-ABC2-EBA179E5EEBC}" uniqueName="2" name="国語" queryTableFieldId="2"/>
    <tableColumn id="3" xr3:uid="{351AFB3C-6FFA-44FD-A41F-3E8EB49A63D0}" uniqueName="3" name="算数" queryTableFieldId="3"/>
    <tableColumn id="4" xr3:uid="{6B714013-BBBD-42F6-9FDB-2D1C4C02A0A3}" uniqueName="4" name="理科" queryTableFieldId="4"/>
    <tableColumn id="5" xr3:uid="{AE9670BA-4CF7-4DFA-9ED6-3A060B8E4D45}" uniqueName="5" name="英語" queryTableFieldId="5"/>
    <tableColumn id="6" xr3:uid="{A61B99E4-FF1D-4DFE-8FA4-E80382ADC98D}" uniqueName="6" name="社会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9D8C-2077-4D24-BD1B-8CA72164BFB2}">
  <dimension ref="A1:J24"/>
  <sheetViews>
    <sheetView tabSelected="1" workbookViewId="0"/>
  </sheetViews>
  <sheetFormatPr defaultRowHeight="18.75" x14ac:dyDescent="0.4"/>
  <cols>
    <col min="1" max="1" width="11.5" bestFit="1" customWidth="1"/>
    <col min="2" max="2" width="9.125" bestFit="1" customWidth="1"/>
    <col min="3" max="5" width="8" bestFit="1" customWidth="1"/>
    <col min="6" max="6" width="7.625" bestFit="1" customWidth="1"/>
    <col min="8" max="9" width="11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H1" s="7" t="s">
        <v>27</v>
      </c>
      <c r="I1" s="7" t="s">
        <v>28</v>
      </c>
      <c r="J1" s="7" t="s">
        <v>29</v>
      </c>
    </row>
    <row r="2" spans="1:10" x14ac:dyDescent="0.4">
      <c r="A2" s="1" t="s">
        <v>6</v>
      </c>
      <c r="B2">
        <v>60</v>
      </c>
      <c r="C2">
        <v>68</v>
      </c>
      <c r="D2">
        <v>72</v>
      </c>
      <c r="E2">
        <v>39</v>
      </c>
      <c r="F2">
        <v>71</v>
      </c>
      <c r="H2" s="6">
        <f>seiseki__3[[#This Row],[算数]]-$C$22</f>
        <v>9</v>
      </c>
      <c r="I2" s="6">
        <f>seiseki__3[[#This Row],[理科]]-$D$22</f>
        <v>-4.7999999999999972</v>
      </c>
      <c r="J2" s="6">
        <f>H2*I2</f>
        <v>-43.199999999999974</v>
      </c>
    </row>
    <row r="3" spans="1:10" x14ac:dyDescent="0.4">
      <c r="A3" s="1" t="s">
        <v>7</v>
      </c>
      <c r="B3">
        <v>65</v>
      </c>
      <c r="C3">
        <v>78</v>
      </c>
      <c r="D3">
        <v>82</v>
      </c>
      <c r="E3">
        <v>37</v>
      </c>
      <c r="F3">
        <v>75</v>
      </c>
      <c r="H3" s="6">
        <f>seiseki__3[[#This Row],[算数]]-$C$22</f>
        <v>19</v>
      </c>
      <c r="I3" s="6">
        <f>seiseki__3[[#This Row],[理科]]-$D$22</f>
        <v>5.2000000000000028</v>
      </c>
      <c r="J3" s="6">
        <f t="shared" ref="J3:J21" si="0">H3*I3</f>
        <v>98.800000000000054</v>
      </c>
    </row>
    <row r="4" spans="1:10" x14ac:dyDescent="0.4">
      <c r="A4" s="1" t="s">
        <v>8</v>
      </c>
      <c r="B4">
        <v>84</v>
      </c>
      <c r="C4">
        <v>59</v>
      </c>
      <c r="D4">
        <v>85</v>
      </c>
      <c r="E4">
        <v>87</v>
      </c>
      <c r="F4">
        <v>84</v>
      </c>
      <c r="H4" s="6">
        <f>seiseki__3[[#This Row],[算数]]-$C$22</f>
        <v>0</v>
      </c>
      <c r="I4" s="6">
        <f>seiseki__3[[#This Row],[理科]]-$D$22</f>
        <v>8.2000000000000028</v>
      </c>
      <c r="J4" s="6">
        <f t="shared" si="0"/>
        <v>0</v>
      </c>
    </row>
    <row r="5" spans="1:10" x14ac:dyDescent="0.4">
      <c r="A5" s="1" t="s">
        <v>9</v>
      </c>
      <c r="B5">
        <v>50</v>
      </c>
      <c r="C5">
        <v>65</v>
      </c>
      <c r="D5">
        <v>65</v>
      </c>
      <c r="E5">
        <v>39</v>
      </c>
      <c r="F5">
        <v>78</v>
      </c>
      <c r="H5" s="6">
        <f>seiseki__3[[#This Row],[算数]]-$C$22</f>
        <v>6</v>
      </c>
      <c r="I5" s="6">
        <f>seiseki__3[[#This Row],[理科]]-$D$22</f>
        <v>-11.799999999999997</v>
      </c>
      <c r="J5" s="6">
        <f t="shared" si="0"/>
        <v>-70.799999999999983</v>
      </c>
    </row>
    <row r="6" spans="1:10" x14ac:dyDescent="0.4">
      <c r="A6" s="1" t="s">
        <v>10</v>
      </c>
      <c r="B6">
        <v>72</v>
      </c>
      <c r="C6">
        <v>74</v>
      </c>
      <c r="D6">
        <v>83</v>
      </c>
      <c r="E6">
        <v>30</v>
      </c>
      <c r="F6">
        <v>83</v>
      </c>
      <c r="H6" s="6">
        <f>seiseki__3[[#This Row],[算数]]-$C$22</f>
        <v>15</v>
      </c>
      <c r="I6" s="6">
        <f>seiseki__3[[#This Row],[理科]]-$D$22</f>
        <v>6.2000000000000028</v>
      </c>
      <c r="J6" s="6">
        <f t="shared" si="0"/>
        <v>93.000000000000043</v>
      </c>
    </row>
    <row r="7" spans="1:10" x14ac:dyDescent="0.4">
      <c r="A7" s="1" t="s">
        <v>11</v>
      </c>
      <c r="B7">
        <v>50</v>
      </c>
      <c r="C7">
        <v>29</v>
      </c>
      <c r="D7">
        <v>67</v>
      </c>
      <c r="E7">
        <v>62</v>
      </c>
      <c r="F7">
        <v>72</v>
      </c>
      <c r="H7" s="6">
        <f>seiseki__3[[#This Row],[算数]]-$C$22</f>
        <v>-30</v>
      </c>
      <c r="I7" s="6">
        <f>seiseki__3[[#This Row],[理科]]-$D$22</f>
        <v>-9.7999999999999972</v>
      </c>
      <c r="J7" s="6">
        <f t="shared" si="0"/>
        <v>293.99999999999989</v>
      </c>
    </row>
    <row r="8" spans="1:10" x14ac:dyDescent="0.4">
      <c r="A8" s="1" t="s">
        <v>12</v>
      </c>
      <c r="B8">
        <v>84</v>
      </c>
      <c r="C8">
        <v>40</v>
      </c>
      <c r="D8">
        <v>65</v>
      </c>
      <c r="E8">
        <v>86</v>
      </c>
      <c r="F8">
        <v>66</v>
      </c>
      <c r="H8" s="6">
        <f>seiseki__3[[#This Row],[算数]]-$C$22</f>
        <v>-19</v>
      </c>
      <c r="I8" s="6">
        <f>seiseki__3[[#This Row],[理科]]-$D$22</f>
        <v>-11.799999999999997</v>
      </c>
      <c r="J8" s="6">
        <f t="shared" si="0"/>
        <v>224.19999999999993</v>
      </c>
    </row>
    <row r="9" spans="1:10" x14ac:dyDescent="0.4">
      <c r="A9" s="1" t="s">
        <v>13</v>
      </c>
      <c r="B9">
        <v>78</v>
      </c>
      <c r="C9">
        <v>71</v>
      </c>
      <c r="D9">
        <v>82</v>
      </c>
      <c r="E9">
        <v>34</v>
      </c>
      <c r="F9">
        <v>88</v>
      </c>
      <c r="H9" s="6">
        <f>seiseki__3[[#This Row],[算数]]-$C$22</f>
        <v>12</v>
      </c>
      <c r="I9" s="6">
        <f>seiseki__3[[#This Row],[理科]]-$D$22</f>
        <v>5.2000000000000028</v>
      </c>
      <c r="J9" s="6">
        <f t="shared" si="0"/>
        <v>62.400000000000034</v>
      </c>
    </row>
    <row r="10" spans="1:10" x14ac:dyDescent="0.4">
      <c r="A10" s="1" t="s">
        <v>14</v>
      </c>
      <c r="B10">
        <v>77</v>
      </c>
      <c r="C10">
        <v>33</v>
      </c>
      <c r="D10">
        <v>65</v>
      </c>
      <c r="E10">
        <v>73</v>
      </c>
      <c r="F10">
        <v>88</v>
      </c>
      <c r="H10" s="6">
        <f>seiseki__3[[#This Row],[算数]]-$C$22</f>
        <v>-26</v>
      </c>
      <c r="I10" s="6">
        <f>seiseki__3[[#This Row],[理科]]-$D$22</f>
        <v>-11.799999999999997</v>
      </c>
      <c r="J10" s="6">
        <f t="shared" si="0"/>
        <v>306.79999999999995</v>
      </c>
    </row>
    <row r="11" spans="1:10" x14ac:dyDescent="0.4">
      <c r="A11" s="1" t="s">
        <v>15</v>
      </c>
      <c r="B11">
        <v>76</v>
      </c>
      <c r="C11">
        <v>53</v>
      </c>
      <c r="D11">
        <v>75</v>
      </c>
      <c r="E11">
        <v>60</v>
      </c>
      <c r="F11">
        <v>71</v>
      </c>
      <c r="H11" s="6">
        <f>seiseki__3[[#This Row],[算数]]-$C$22</f>
        <v>-6</v>
      </c>
      <c r="I11" s="6">
        <f>seiseki__3[[#This Row],[理科]]-$D$22</f>
        <v>-1.7999999999999972</v>
      </c>
      <c r="J11" s="6">
        <f t="shared" si="0"/>
        <v>10.799999999999983</v>
      </c>
    </row>
    <row r="12" spans="1:10" x14ac:dyDescent="0.4">
      <c r="A12" s="1" t="s">
        <v>16</v>
      </c>
      <c r="B12">
        <v>68</v>
      </c>
      <c r="C12">
        <v>46</v>
      </c>
      <c r="D12">
        <v>77</v>
      </c>
      <c r="E12">
        <v>66</v>
      </c>
      <c r="F12">
        <v>86</v>
      </c>
      <c r="H12" s="6">
        <f>seiseki__3[[#This Row],[算数]]-$C$22</f>
        <v>-13</v>
      </c>
      <c r="I12" s="6">
        <f>seiseki__3[[#This Row],[理科]]-$D$22</f>
        <v>0.20000000000000284</v>
      </c>
      <c r="J12" s="6">
        <f t="shared" si="0"/>
        <v>-2.6000000000000369</v>
      </c>
    </row>
    <row r="13" spans="1:10" x14ac:dyDescent="0.4">
      <c r="A13" s="1" t="s">
        <v>17</v>
      </c>
      <c r="B13">
        <v>61</v>
      </c>
      <c r="C13">
        <v>27</v>
      </c>
      <c r="D13">
        <v>74</v>
      </c>
      <c r="E13">
        <v>70</v>
      </c>
      <c r="F13">
        <v>67</v>
      </c>
      <c r="H13" s="6">
        <f>seiseki__3[[#This Row],[算数]]-$C$22</f>
        <v>-32</v>
      </c>
      <c r="I13" s="6">
        <f>seiseki__3[[#This Row],[理科]]-$D$22</f>
        <v>-2.7999999999999972</v>
      </c>
      <c r="J13" s="6">
        <f t="shared" si="0"/>
        <v>89.599999999999909</v>
      </c>
    </row>
    <row r="14" spans="1:10" x14ac:dyDescent="0.4">
      <c r="A14" s="1" t="s">
        <v>18</v>
      </c>
      <c r="B14">
        <v>86</v>
      </c>
      <c r="C14">
        <v>57</v>
      </c>
      <c r="D14">
        <v>72</v>
      </c>
      <c r="E14">
        <v>73</v>
      </c>
      <c r="F14">
        <v>65</v>
      </c>
      <c r="H14" s="6">
        <f>seiseki__3[[#This Row],[算数]]-$C$22</f>
        <v>-2</v>
      </c>
      <c r="I14" s="6">
        <f>seiseki__3[[#This Row],[理科]]-$D$22</f>
        <v>-4.7999999999999972</v>
      </c>
      <c r="J14" s="6">
        <f t="shared" si="0"/>
        <v>9.5999999999999943</v>
      </c>
    </row>
    <row r="15" spans="1:10" x14ac:dyDescent="0.4">
      <c r="A15" s="1" t="s">
        <v>19</v>
      </c>
      <c r="B15">
        <v>68</v>
      </c>
      <c r="C15">
        <v>48</v>
      </c>
      <c r="D15">
        <v>73</v>
      </c>
      <c r="E15">
        <v>51</v>
      </c>
      <c r="F15">
        <v>68</v>
      </c>
      <c r="H15" s="6">
        <f>seiseki__3[[#This Row],[算数]]-$C$22</f>
        <v>-11</v>
      </c>
      <c r="I15" s="6">
        <f>seiseki__3[[#This Row],[理科]]-$D$22</f>
        <v>-3.7999999999999972</v>
      </c>
      <c r="J15" s="6">
        <f t="shared" si="0"/>
        <v>41.799999999999969</v>
      </c>
    </row>
    <row r="16" spans="1:10" x14ac:dyDescent="0.4">
      <c r="A16" s="1" t="s">
        <v>20</v>
      </c>
      <c r="B16">
        <v>78</v>
      </c>
      <c r="C16">
        <v>90</v>
      </c>
      <c r="D16">
        <v>100</v>
      </c>
      <c r="E16">
        <v>53</v>
      </c>
      <c r="F16">
        <v>79</v>
      </c>
      <c r="H16" s="6">
        <f>seiseki__3[[#This Row],[算数]]-$C$22</f>
        <v>31</v>
      </c>
      <c r="I16" s="6">
        <f>seiseki__3[[#This Row],[理科]]-$D$22</f>
        <v>23.200000000000003</v>
      </c>
      <c r="J16" s="6">
        <f t="shared" si="0"/>
        <v>719.2</v>
      </c>
    </row>
    <row r="17" spans="1:10" x14ac:dyDescent="0.4">
      <c r="A17" s="1" t="s">
        <v>21</v>
      </c>
      <c r="B17">
        <v>84</v>
      </c>
      <c r="C17">
        <v>84</v>
      </c>
      <c r="D17">
        <v>96</v>
      </c>
      <c r="E17">
        <v>48</v>
      </c>
      <c r="F17">
        <v>73</v>
      </c>
      <c r="H17" s="6">
        <f>seiseki__3[[#This Row],[算数]]-$C$22</f>
        <v>25</v>
      </c>
      <c r="I17" s="6">
        <f>seiseki__3[[#This Row],[理科]]-$D$22</f>
        <v>19.200000000000003</v>
      </c>
      <c r="J17" s="6">
        <f t="shared" si="0"/>
        <v>480.00000000000006</v>
      </c>
    </row>
    <row r="18" spans="1:10" x14ac:dyDescent="0.4">
      <c r="A18" s="1" t="s">
        <v>22</v>
      </c>
      <c r="B18">
        <v>72</v>
      </c>
      <c r="C18">
        <v>80</v>
      </c>
      <c r="D18">
        <v>87</v>
      </c>
      <c r="E18">
        <v>45</v>
      </c>
      <c r="F18">
        <v>74</v>
      </c>
      <c r="H18" s="6">
        <f>seiseki__3[[#This Row],[算数]]-$C$22</f>
        <v>21</v>
      </c>
      <c r="I18" s="6">
        <f>seiseki__3[[#This Row],[理科]]-$D$22</f>
        <v>10.200000000000003</v>
      </c>
      <c r="J18" s="6">
        <f t="shared" si="0"/>
        <v>214.20000000000005</v>
      </c>
    </row>
    <row r="19" spans="1:10" x14ac:dyDescent="0.4">
      <c r="A19" s="1" t="s">
        <v>23</v>
      </c>
      <c r="B19">
        <v>55</v>
      </c>
      <c r="C19">
        <v>32</v>
      </c>
      <c r="D19">
        <v>55</v>
      </c>
      <c r="E19">
        <v>65</v>
      </c>
      <c r="F19">
        <v>71</v>
      </c>
      <c r="H19" s="6">
        <f>seiseki__3[[#This Row],[算数]]-$C$22</f>
        <v>-27</v>
      </c>
      <c r="I19" s="6">
        <f>seiseki__3[[#This Row],[理科]]-$D$22</f>
        <v>-21.799999999999997</v>
      </c>
      <c r="J19" s="6">
        <f t="shared" si="0"/>
        <v>588.59999999999991</v>
      </c>
    </row>
    <row r="20" spans="1:10" x14ac:dyDescent="0.4">
      <c r="A20" s="1" t="s">
        <v>24</v>
      </c>
      <c r="B20">
        <v>86</v>
      </c>
      <c r="C20">
        <v>53</v>
      </c>
      <c r="D20">
        <v>69</v>
      </c>
      <c r="E20">
        <v>49</v>
      </c>
      <c r="F20">
        <v>70</v>
      </c>
      <c r="H20" s="6">
        <f>seiseki__3[[#This Row],[算数]]-$C$22</f>
        <v>-6</v>
      </c>
      <c r="I20" s="6">
        <f>seiseki__3[[#This Row],[理科]]-$D$22</f>
        <v>-7.7999999999999972</v>
      </c>
      <c r="J20" s="6">
        <f t="shared" si="0"/>
        <v>46.799999999999983</v>
      </c>
    </row>
    <row r="21" spans="1:10" x14ac:dyDescent="0.4">
      <c r="A21" s="1" t="s">
        <v>25</v>
      </c>
      <c r="B21">
        <v>82</v>
      </c>
      <c r="C21">
        <v>93</v>
      </c>
      <c r="D21">
        <v>92</v>
      </c>
      <c r="E21">
        <v>58</v>
      </c>
      <c r="F21">
        <v>77</v>
      </c>
      <c r="H21" s="6">
        <f>seiseki__3[[#This Row],[算数]]-$C$22</f>
        <v>34</v>
      </c>
      <c r="I21" s="6">
        <f>seiseki__3[[#This Row],[理科]]-$D$22</f>
        <v>15.200000000000003</v>
      </c>
      <c r="J21" s="6">
        <f t="shared" si="0"/>
        <v>516.80000000000007</v>
      </c>
    </row>
    <row r="22" spans="1:10" x14ac:dyDescent="0.4">
      <c r="A22" t="s">
        <v>26</v>
      </c>
      <c r="B22" s="5">
        <f>AVERAGE(B2:B21)</f>
        <v>71.8</v>
      </c>
      <c r="C22" s="5">
        <f t="shared" ref="C22:F22" si="1">AVERAGE(C2:C21)</f>
        <v>59</v>
      </c>
      <c r="D22" s="5">
        <f t="shared" si="1"/>
        <v>76.8</v>
      </c>
      <c r="E22" s="5">
        <f t="shared" si="1"/>
        <v>56.25</v>
      </c>
      <c r="F22" s="5">
        <f t="shared" si="1"/>
        <v>75.3</v>
      </c>
      <c r="I22" s="7" t="s">
        <v>26</v>
      </c>
      <c r="J22" s="6">
        <f>AVERAGE(J2:J21)</f>
        <v>184.00000000000003</v>
      </c>
    </row>
    <row r="23" spans="1:10" x14ac:dyDescent="0.4">
      <c r="A23" s="1" t="s">
        <v>30</v>
      </c>
      <c r="B23" s="5">
        <f>_xlfn.STDEV.P(B2:B21)</f>
        <v>11.487384384619503</v>
      </c>
      <c r="C23" s="5">
        <f t="shared" ref="C23:F23" si="2">_xlfn.STDEV.P(C2:C21)</f>
        <v>20.107212636265626</v>
      </c>
      <c r="D23" s="5">
        <f t="shared" si="2"/>
        <v>11.232096865679177</v>
      </c>
      <c r="E23" s="5">
        <f t="shared" si="2"/>
        <v>16.182938546506318</v>
      </c>
      <c r="F23" s="5">
        <f t="shared" si="2"/>
        <v>7.1140705647329643</v>
      </c>
    </row>
    <row r="24" spans="1:10" x14ac:dyDescent="0.4">
      <c r="I24" s="7" t="s">
        <v>31</v>
      </c>
      <c r="J24" s="8">
        <f>J22/(C23*D23)</f>
        <v>0.81471387415262297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216C-A5CC-40D9-8D9A-81C9082CACEC}">
  <dimension ref="A1:F6"/>
  <sheetViews>
    <sheetView workbookViewId="0">
      <selection activeCell="G27" sqref="G27"/>
    </sheetView>
  </sheetViews>
  <sheetFormatPr defaultRowHeight="18.75" x14ac:dyDescent="0.4"/>
  <sheetData>
    <row r="1" spans="1:6" x14ac:dyDescent="0.4">
      <c r="A1" s="4"/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</row>
    <row r="2" spans="1:6" x14ac:dyDescent="0.4">
      <c r="A2" s="2" t="s">
        <v>1</v>
      </c>
      <c r="B2" s="2">
        <v>1</v>
      </c>
      <c r="C2" s="2"/>
      <c r="D2" s="2"/>
      <c r="E2" s="2"/>
      <c r="F2" s="2"/>
    </row>
    <row r="3" spans="1:6" x14ac:dyDescent="0.4">
      <c r="A3" s="2" t="s">
        <v>2</v>
      </c>
      <c r="B3" s="2">
        <v>0.34591847304329565</v>
      </c>
      <c r="C3" s="2">
        <v>1</v>
      </c>
      <c r="D3" s="2"/>
      <c r="E3" s="2"/>
      <c r="F3" s="2"/>
    </row>
    <row r="4" spans="1:6" x14ac:dyDescent="0.4">
      <c r="A4" s="2" t="s">
        <v>3</v>
      </c>
      <c r="B4" s="2">
        <v>0.45695715435647827</v>
      </c>
      <c r="C4" s="2">
        <v>0.81471387415262297</v>
      </c>
      <c r="D4" s="2">
        <v>1</v>
      </c>
      <c r="E4" s="2"/>
      <c r="F4" s="2"/>
    </row>
    <row r="5" spans="1:6" x14ac:dyDescent="0.4">
      <c r="A5" s="2" t="s">
        <v>5</v>
      </c>
      <c r="B5" s="2">
        <v>0.26896233470469733</v>
      </c>
      <c r="C5" s="2">
        <v>-0.56854189512127518</v>
      </c>
      <c r="D5" s="2">
        <v>-0.27645079360419778</v>
      </c>
      <c r="E5" s="2">
        <v>1</v>
      </c>
      <c r="F5" s="2"/>
    </row>
    <row r="6" spans="1:6" ht="19.5" thickBot="1" x14ac:dyDescent="0.45">
      <c r="A6" s="3" t="s">
        <v>4</v>
      </c>
      <c r="B6" s="3">
        <v>7.7212930748123923E-2</v>
      </c>
      <c r="C6" s="3">
        <v>0.2355916324910351</v>
      </c>
      <c r="D6" s="3">
        <v>0.29046655347556588</v>
      </c>
      <c r="E6" s="3">
        <v>-0.17437330552078764</v>
      </c>
      <c r="F6" s="3">
        <v>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U o g r S / q L 1 n C o A A A A + A A A A B I A H A B D b 2 5 m a W c v U G F j a 2 F n Z S 5 4 b W w g o h g A K K A U A A A A A A A A A A A A A A A A A A A A A A A A A A A A h Y / R C o I w G I V f R X b v p k t I 5 X d e d B c J Q h D d j r V 0 p T P c b L 5 b F z 1 S r 5 B Q V n d d n s N 3 4 D u P 2 x 3 y s W 2 8 q + y N 6 n S G Q h w g T 2 r R H Z S u M j T Y o x + j n E H J x Z l X 0 p t g b d L R q A z V 1 l 5 S Q p x z 2 C 1 w 1 1 e E B k F I 9 s V m K 2 r Z c l 9 p Y 7 k W E n 1 W h / 8 r x G D 3 k m E U R z G O l g n F S R Q C m W s o l P 4 i d D L G A Z C f E l Z D Y 4 d e s h P 3 1 y W Q O Q J 5 v 2 B P U E s D B B Q A A g A I A F K I K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C t L 4 f R v v 4 w B A A B h B g A A E w A c A E Z v c m 1 1 b G F z L 1 N l Y 3 R p b 2 4 x L m 0 g o h g A K K A U A A A A A A A A A A A A A A A A A A A A A A A A A A A A 7 Z J P S 8 M w G M b v g 3 2 H U C 8 d h O L f H Z Q e p F P 0 I s r m a f V Q u 1 c t a 5 P R p K I M Q V d Q Z I r z M B Q F 9 S A I H k T B i 7 D 5 Z e L q P o b R 6 R S s e h a W S 5 I n v E + e B 3 4 M b O 5 Q g r K d f W A s m U g m 2 I r l Q w E x c B g U H a Q j F 3 g y g e Q S l a Y I G 6 L y I E W D r W o Z a g c e E K 5 O O i 5 o B i V c X p i q G K P m P A O f m T M W 5 d T M A C t y W j L f H T W b r S o p n M + A 6 3 g O B 1 9 X s I K R Q d 3 A I 0 x P Y z R B b F p w y L K e H u n v H 8 B o L q A c s n z d B f 3 z q M 1 Q A g s p 3 I k W H e 9 E F w 2 x V R e V P b F 1 L s J j E Y Y i 3 J R 5 o / q t z J u z F u X M r E 8 9 a T A F V k H m U 7 u F M M q / P 4 2 7 b t a 2 X M t n O v e D z w 9 a l 7 v R 6 X 3 3 g 9 Z Z t W u a 8 y 3 C l q j v d S r k 1 k v A 1 N 8 D 4 X J Z i W 4 P W r V 9 2 Z z L A c R h j W 9 g V F Z a p 8 3 2 9 Z m U p w l P D 2 u v b m / 6 8 8 2 R H I z R a 9 v P V 4 c x + u X j U + P k u 9 6 u 3 n 3 z 3 0 g l E w 7 5 q e h X K v q U D y 7 U w Z T S g 6 M H R z w c Q z 0 4 / i 0 c c R D 8 B M 0 f c L w A U E s B A i 0 A F A A C A A g A U o g r S / q L 1 n C o A A A A + A A A A B I A A A A A A A A A A A A A A A A A A A A A A E N v b m Z p Z y 9 Q Y W N r Y W d l L n h t b F B L A Q I t A B Q A A g A I A F K I K 0 s P y u m r p A A A A O k A A A A T A A A A A A A A A A A A A A A A A P Q A A A B b Q 2 9 u d G V u d F 9 U e X B l c 1 0 u e G 1 s U E s B A i 0 A F A A C A A g A U o g r S + H 0 b 7 + M A Q A A Y Q Y A A B M A A A A A A A A A A A A A A A A A 5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C A A A A A A A A A W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p c 2 V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x M V Q w N z o y N z o 1 N S 4 w N z M z M z Y w W i I g L z 4 8 R W 5 0 c n k g V H l w Z T 0 i R m l s b E N v b H V t b k 5 h b W V z I i B W Y W x 1 Z T 0 i c 1 s m c X V v d D v m s I / l k I 0 m c X V v d D s s J n F 1 b 3 Q 7 5 Z u 9 6 K q e J n F 1 b 3 Q 7 L C Z x d W 9 0 O + e u l + a V s C Z x d W 9 0 O y w m c X V v d D v n k I b n p 5 E m c X V v d D s s J n F 1 b 3 Q 7 5 6 S + 5 L y a J n F 1 b 3 Q 7 L C Z x d W 9 0 O + i L s e i q n i Z x d W 9 0 O 1 0 i I C 8 + P E V u d H J 5 I F R 5 c G U 9 I k Z p b G x F c n J v c k N v Z G U i I F Z h b H V l P S J z V W 5 r b m 9 3 b i I g L z 4 8 R W 5 0 c n k g V H l w Z T 0 i R m l s b E N v b H V t b l R 5 c G V z I i B W Y W x 1 Z T 0 i c 0 J n T U R B d 0 1 E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l z Z W t p L + W k i e a b t O O B l e O C j O O B n + W e i y 5 7 5 r C P 5 Z C N L D B 9 J n F 1 b 3 Q 7 L C Z x d W 9 0 O 1 N l Y 3 R p b 2 4 x L 3 N l a X N l a 2 k v 5 a S J 5 p u 0 4 4 G V 4 4 K M 4 4 G f 5 Z 6 L L n v l m 7 3 o q p 4 s M X 0 m c X V v d D s s J n F 1 b 3 Q 7 U 2 V j d G l v b j E v c 2 V p c 2 V r a S / l p I n m m 7 T j g Z X j g o z j g Z / l n o s u e + e u l + a V s C w y f S Z x d W 9 0 O y w m c X V v d D t T Z W N 0 a W 9 u M S 9 z Z W l z Z W t p L + W k i e a b t O O B l e O C j O O B n + W e i y 5 7 5 5 C G 5 6 e R L D N 9 J n F 1 b 3 Q 7 L C Z x d W 9 0 O 1 N l Y 3 R p b 2 4 x L 3 N l a X N l a 2 k v 5 a S J 5 p u 0 4 4 G V 4 4 K M 4 4 G f 5 Z 6 L L n v n p L 7 k v J o s N H 0 m c X V v d D s s J n F 1 b 3 Q 7 U 2 V j d G l v b j E v c 2 V p c 2 V r a S / l p I n m m 7 T j g Z X j g o z j g Z / l n o s u e + i L s e i q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l z Z W t p L + W k i e a b t O O B l e O C j O O B n + W e i y 5 7 5 r C P 5 Z C N L D B 9 J n F 1 b 3 Q 7 L C Z x d W 9 0 O 1 N l Y 3 R p b 2 4 x L 3 N l a X N l a 2 k v 5 a S J 5 p u 0 4 4 G V 4 4 K M 4 4 G f 5 Z 6 L L n v l m 7 3 o q p 4 s M X 0 m c X V v d D s s J n F 1 b 3 Q 7 U 2 V j d G l v b j E v c 2 V p c 2 V r a S / l p I n m m 7 T j g Z X j g o z j g Z / l n o s u e + e u l + a V s C w y f S Z x d W 9 0 O y w m c X V v d D t T Z W N 0 a W 9 u M S 9 z Z W l z Z W t p L + W k i e a b t O O B l e O C j O O B n + W e i y 5 7 5 5 C G 5 6 e R L D N 9 J n F 1 b 3 Q 7 L C Z x d W 9 0 O 1 N l Y 3 R p b 2 4 x L 3 N l a X N l a 2 k v 5 a S J 5 p u 0 4 4 G V 4 4 K M 4 4 G f 5 Z 6 L L n v n p L 7 k v J o s N H 0 m c X V v d D s s J n F 1 b 3 Q 7 U 2 V j d G l v b j E v c 2 V p c 2 V r a S / l p I n m m 7 T j g Z X j g o z j g Z / l n o s u e + i L s e i q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p c 2 V r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l z Z W t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X N l a 2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p c 2 V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x M V Q w N z o z M D o y N C 4 5 N z c z N z U 3 W i I g L z 4 8 R W 5 0 c n k g V H l w Z T 0 i R m l s b E V y c m 9 y Q 2 9 k Z S I g V m F s d W U 9 I n N V b m t u b 3 d u I i A v P j x F b n R y e S B U e X B l P S J G a W x s Q 2 9 s d W 1 u T m F t Z X M i I F Z h b H V l P S J z W y Z x d W 9 0 O + a w j + W Q j S Z x d W 9 0 O y w m c X V v d D v l m 7 3 o q p 4 m c X V v d D s s J n F 1 b 3 Q 7 5 6 6 X 5 p W w J n F 1 b 3 Q 7 L C Z x d W 9 0 O + e Q h u e n k S Z x d W 9 0 O y w m c X V v d D v n p L 7 k v J o m c X V v d D s s J n F 1 b 3 Q 7 6 I u x 6 K q e J n F 1 b 3 Q 7 X S I g L z 4 8 R W 5 0 c n k g V H l w Z T 0 i R m l s b E N v b H V t b l R 5 c G V z I i B W Y W x 1 Z T 0 i c 0 J n T U R B d 0 1 E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l z Z W t p I C g y K S / l p I n m m 7 T j g Z X j g o z j g Z / l n o s u e + a w j + W Q j S w w f S Z x d W 9 0 O y w m c X V v d D t T Z W N 0 a W 9 u M S 9 z Z W l z Z W t p I C g y K S / l p I n m m 7 T j g Z X j g o z j g Z / l n o s u e + W b v e i q n i w x f S Z x d W 9 0 O y w m c X V v d D t T Z W N 0 a W 9 u M S 9 z Z W l z Z W t p I C g y K S / l p I n m m 7 T j g Z X j g o z j g Z / l n o s u e + e u l + a V s C w y f S Z x d W 9 0 O y w m c X V v d D t T Z W N 0 a W 9 u M S 9 z Z W l z Z W t p I C g y K S / l p I n m m 7 T j g Z X j g o z j g Z / l n o s u e + e Q h u e n k S w z f S Z x d W 9 0 O y w m c X V v d D t T Z W N 0 a W 9 u M S 9 z Z W l z Z W t p I C g y K S / l p I n m m 7 T j g Z X j g o z j g Z / l n o s u e + e k v u S 8 m i w 0 f S Z x d W 9 0 O y w m c X V v d D t T Z W N 0 a W 9 u M S 9 z Z W l z Z W t p I C g y K S / l p I n m m 7 T j g Z X j g o z j g Z / l n o s u e + i L s e i q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l z Z W t p I C g y K S / l p I n m m 7 T j g Z X j g o z j g Z / l n o s u e + a w j + W Q j S w w f S Z x d W 9 0 O y w m c X V v d D t T Z W N 0 a W 9 u M S 9 z Z W l z Z W t p I C g y K S / l p I n m m 7 T j g Z X j g o z j g Z / l n o s u e + W b v e i q n i w x f S Z x d W 9 0 O y w m c X V v d D t T Z W N 0 a W 9 u M S 9 z Z W l z Z W t p I C g y K S / l p I n m m 7 T j g Z X j g o z j g Z / l n o s u e + e u l + a V s C w y f S Z x d W 9 0 O y w m c X V v d D t T Z W N 0 a W 9 u M S 9 z Z W l z Z W t p I C g y K S / l p I n m m 7 T j g Z X j g o z j g Z / l n o s u e + e Q h u e n k S w z f S Z x d W 9 0 O y w m c X V v d D t T Z W N 0 a W 9 u M S 9 z Z W l z Z W t p I C g y K S / l p I n m m 7 T j g Z X j g o z j g Z / l n o s u e + e k v u S 8 m i w 0 f S Z x d W 9 0 O y w m c X V v d D t T Z W N 0 a W 9 u M S 9 z Z W l z Z W t p I C g y K S / l p I n m m 7 T j g Z X j g o z j g Z / l n o s u e + i L s e i q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p c 2 V r a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l z Z W t p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X N l a 2 k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p c 2 V r a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x M V Q w O D o w M D o x O S 4 x M D Q 4 M D E z W i I g L z 4 8 R W 5 0 c n k g V H l w Z T 0 i R m l s b E V y c m 9 y Q 2 9 k Z S I g V m F s d W U 9 I n N V b m t u b 3 d u I i A v P j x F b n R y e S B U e X B l P S J G a W x s Q 2 9 s d W 1 u T m F t Z X M i I F Z h b H V l P S J z W y Z x d W 9 0 O + a w j + W Q j S Z x d W 9 0 O y w m c X V v d D v l m 7 3 o q p 4 m c X V v d D s s J n F 1 b 3 Q 7 5 6 6 X 5 p W w J n F 1 b 3 Q 7 L C Z x d W 9 0 O + e Q h u e n k S Z x d W 9 0 O y w m c X V v d D v o i 7 H o q p 4 m c X V v d D s s J n F 1 b 3 Q 7 5 6 S + 5 L y a J n F 1 b 3 Q 7 X S I g L z 4 8 R W 5 0 c n k g V H l w Z T 0 i R m l s b E N v b H V t b l R 5 c G V z I i B W Y W x 1 Z T 0 i c 0 J n T U R B d 0 1 E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Z p b G x U Y X J n Z X Q i I F Z h b H V l P S J z c 2 V p c 2 V r a V 9 f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a X N l a 2 k g K D M p L + W k i e a b t O O B l e O C j O O B n + W e i y 5 7 5 r C P 5 Z C N L D B 9 J n F 1 b 3 Q 7 L C Z x d W 9 0 O 1 N l Y 3 R p b 2 4 x L 3 N l a X N l a 2 k g K D M p L + W k i e a b t O O B l e O C j O O B n + W e i y 5 7 5 Z u 9 6 K q e L D F 9 J n F 1 b 3 Q 7 L C Z x d W 9 0 O 1 N l Y 3 R p b 2 4 x L 3 N l a X N l a 2 k g K D M p L + W k i e a b t O O B l e O C j O O B n + W e i y 5 7 5 6 6 X 5 p W w L D J 9 J n F 1 b 3 Q 7 L C Z x d W 9 0 O 1 N l Y 3 R p b 2 4 x L 3 N l a X N l a 2 k g K D M p L + W k i e a b t O O B l e O C j O O B n + W e i y 5 7 5 5 C G 5 6 e R L D N 9 J n F 1 b 3 Q 7 L C Z x d W 9 0 O 1 N l Y 3 R p b 2 4 x L 3 N l a X N l a 2 k g K D M p L + W k i e a b t O O B l e O C j O O B n + W e i y 5 7 6 I u x 6 K q e L D R 9 J n F 1 b 3 Q 7 L C Z x d W 9 0 O 1 N l Y 3 R p b 2 4 x L 3 N l a X N l a 2 k g K D M p L + W k i e a b t O O B l e O C j O O B n + W e i y 5 7 5 6 S + 5 L y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l a X N l a 2 k g K D M p L + W k i e a b t O O B l e O C j O O B n + W e i y 5 7 5 r C P 5 Z C N L D B 9 J n F 1 b 3 Q 7 L C Z x d W 9 0 O 1 N l Y 3 R p b 2 4 x L 3 N l a X N l a 2 k g K D M p L + W k i e a b t O O B l e O C j O O B n + W e i y 5 7 5 Z u 9 6 K q e L D F 9 J n F 1 b 3 Q 7 L C Z x d W 9 0 O 1 N l Y 3 R p b 2 4 x L 3 N l a X N l a 2 k g K D M p L + W k i e a b t O O B l e O C j O O B n + W e i y 5 7 5 6 6 X 5 p W w L D J 9 J n F 1 b 3 Q 7 L C Z x d W 9 0 O 1 N l Y 3 R p b 2 4 x L 3 N l a X N l a 2 k g K D M p L + W k i e a b t O O B l e O C j O O B n + W e i y 5 7 5 5 C G 5 6 e R L D N 9 J n F 1 b 3 Q 7 L C Z x d W 9 0 O 1 N l Y 3 R p b 2 4 x L 3 N l a X N l a 2 k g K D M p L + W k i e a b t O O B l e O C j O O B n + W e i y 5 7 6 I u x 6 K q e L D R 9 J n F 1 b 3 Q 7 L C Z x d W 9 0 O 1 N l Y 3 R p b 2 4 x L 3 N l a X N l a 2 k g K D M p L + W k i e a b t O O B l e O C j O O B n + W e i y 5 7 5 6 S + 5 L y a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l z Z W t p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X N l a 2 k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p c 2 V r a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x 9 G T A K T g E O 5 K Q 8 w 5 2 Y t o w A A A A A C A A A A A A A Q Z g A A A A E A A C A A A A D g g a d 1 a w o 1 O q E A U 1 3 7 a w 0 w v / o Z a i a C 3 2 y h 7 A + s Q B J L U w A A A A A O g A A A A A I A A C A A A A C R + m V c t s e n T n v c 6 1 C g X + A T Q H R k + a v J B x k 8 + e w a X 9 A T 8 1 A A A A B P b d W d W z z D J v a i T a n a g I N c T N 9 N c Z 3 Z O 0 2 N V d t C 3 F 3 F p y r Y P f 3 z i t X U 8 L B y l v L X f m t V K D / 4 D v 7 Y E V w d i 0 Y 3 + e k H 6 m V C k C a W G S b M J c 1 E 4 q X U T E A A A A B w 6 2 s r a p b w h z W m M r g 2 H l v p K u N P F p 0 + I 4 / e Z X S i u M t e R X q f j O i N p n D F 7 h O v t P K s 8 L x T k E C J h g W y r w A q H P h N m j H o < / D a t a M a s h u p > 
</file>

<file path=customXml/itemProps1.xml><?xml version="1.0" encoding="utf-8"?>
<ds:datastoreItem xmlns:ds="http://schemas.openxmlformats.org/officeDocument/2006/customXml" ds:itemID="{82B7FB3A-B8CC-4178-A650-6576897A96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相関係数</vt:lpstr>
      <vt:lpstr>分析ツール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Mukai</dc:creator>
  <cp:lastModifiedBy>Naoto Mukai</cp:lastModifiedBy>
  <dcterms:created xsi:type="dcterms:W3CDTF">2017-09-11T07:25:27Z</dcterms:created>
  <dcterms:modified xsi:type="dcterms:W3CDTF">2017-09-12T03:32:18Z</dcterms:modified>
</cp:coreProperties>
</file>