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ardamon.sst.local\glantank\R抜き取り関連\25R抜き取りSST実施案件\RISCORCL-18362 HR Miitel要約のMypage自動反映\"/>
    </mc:Choice>
  </mc:AlternateContent>
  <xr:revisionPtr revIDLastSave="0" documentId="13_ncr:1_{BF3F6F42-4754-47C2-9947-0E9133E297FB}" xr6:coauthVersionLast="47" xr6:coauthVersionMax="47" xr10:uidLastSave="{00000000-0000-0000-0000-000000000000}"/>
  <bookViews>
    <workbookView xWindow="2550" yWindow="720" windowWidth="24180" windowHeight="14760" activeTab="5" xr2:uid="{00000000-000D-0000-FFFF-FFFF00000000}"/>
  </bookViews>
  <sheets>
    <sheet name="FAQ" sheetId="11" r:id="rId1"/>
    <sheet name="基本情報" sheetId="9" r:id="rId2"/>
    <sheet name="基本情報_old" sheetId="1" state="hidden" r:id="rId3"/>
    <sheet name="禁止操作" sheetId="3" r:id="rId4"/>
    <sheet name="新設・改修対象画面" sheetId="14" r:id="rId5"/>
    <sheet name="検査結果" sheetId="4" r:id="rId6"/>
    <sheet name="検査画面" sheetId="5" r:id="rId7"/>
    <sheet name="対応計画" sheetId="6" state="hidden" r:id="rId8"/>
    <sheet name="再検査" sheetId="10" state="hidden" r:id="rId9"/>
    <sheet name="再検査結果" sheetId="8" state="hidden" r:id="rId10"/>
    <sheet name="マスタ" sheetId="2" state="hidden" r:id="rId11"/>
  </sheets>
  <externalReferences>
    <externalReference r:id="rId12"/>
  </externalReferences>
  <definedNames>
    <definedName name="_xlnm.Print_Area" localSheetId="5">検査結果!$A$1:$D$398</definedName>
    <definedName name="ServiceCompany">[1]申請書・サービス提供会社マスタ!$A$3:$A$48</definedName>
    <definedName name="Version">マスタ!$E$2</definedName>
    <definedName name="インフラ環境">マスタ!$A$2:$A$11</definedName>
    <definedName name="リスクレベル">検査結果!$A$19:$A$23</definedName>
    <definedName name="祝日" localSheetId="4">#REF!</definedName>
    <definedName name="祝日">マスタ!#REF!</definedName>
    <definedName name="所属">マスタ!$C$2:$C$24</definedName>
    <definedName name="要対策">検査結果!$A$19:$A$21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0" l="1"/>
  <c r="C31" i="10"/>
  <c r="C30" i="10"/>
  <c r="C29" i="10"/>
  <c r="B17" i="14"/>
  <c r="B21" i="14"/>
  <c r="B25" i="14"/>
  <c r="B29" i="14"/>
  <c r="E2" i="2"/>
  <c r="F1" i="9" s="1"/>
  <c r="B4" i="5" l="1"/>
  <c r="B3" i="8" l="1"/>
  <c r="B3" i="6"/>
  <c r="B3" i="5"/>
  <c r="B3" i="4"/>
  <c r="B93" i="4"/>
  <c r="C93" i="4"/>
  <c r="D93" i="4"/>
  <c r="C91" i="5"/>
  <c r="B91" i="5"/>
  <c r="C96" i="5"/>
  <c r="B96" i="5"/>
  <c r="B63" i="5"/>
  <c r="C60" i="5"/>
  <c r="B60" i="5"/>
  <c r="B31" i="5"/>
  <c r="C28" i="5"/>
  <c r="B28" i="5"/>
  <c r="B14" i="8" a="1"/>
  <c r="B14" i="8" s="1"/>
  <c r="C14" i="8" a="1"/>
  <c r="C14" i="8" s="1"/>
  <c r="D14" i="8" a="1"/>
  <c r="D14" i="8" s="1"/>
  <c r="B15" i="8" a="1"/>
  <c r="B15" i="8" s="1"/>
  <c r="C15" i="8" a="1"/>
  <c r="C15" i="8" s="1"/>
  <c r="D15" i="8" a="1"/>
  <c r="D15" i="8" s="1"/>
  <c r="B16" i="8" a="1"/>
  <c r="B16" i="8" s="1"/>
  <c r="C16" i="8" a="1"/>
  <c r="C16" i="8" s="1"/>
  <c r="D16" i="8" a="1"/>
  <c r="D16" i="8" s="1"/>
  <c r="B17" i="8" a="1"/>
  <c r="B17" i="8" s="1"/>
  <c r="C17" i="8" a="1"/>
  <c r="C17" i="8" s="1"/>
  <c r="D17" i="8" a="1"/>
  <c r="D17" i="8" s="1"/>
  <c r="B18" i="8" a="1"/>
  <c r="B18" i="8" s="1"/>
  <c r="C18" i="8" a="1"/>
  <c r="C18" i="8" s="1"/>
  <c r="D18" i="8" a="1"/>
  <c r="D18" i="8" s="1"/>
  <c r="B19" i="8" a="1"/>
  <c r="B19" i="8" s="1"/>
  <c r="C19" i="8" a="1"/>
  <c r="C19" i="8" s="1"/>
  <c r="D19" i="8" a="1"/>
  <c r="D19" i="8" s="1"/>
  <c r="B20" i="8" a="1"/>
  <c r="B20" i="8" s="1"/>
  <c r="C20" i="8" a="1"/>
  <c r="C20" i="8" s="1"/>
  <c r="D20" i="8" a="1"/>
  <c r="D20" i="8" s="1"/>
  <c r="B21" i="8" a="1"/>
  <c r="B21" i="8" s="1"/>
  <c r="C21" i="8" a="1"/>
  <c r="C21" i="8" s="1"/>
  <c r="D21" i="8" a="1"/>
  <c r="D21" i="8" s="1"/>
  <c r="B22" i="8" a="1"/>
  <c r="B22" i="8" s="1"/>
  <c r="C22" i="8" a="1"/>
  <c r="C22" i="8" s="1"/>
  <c r="D22" i="8" a="1"/>
  <c r="D22" i="8" s="1"/>
  <c r="C13" i="8" a="1"/>
  <c r="C13" i="8" s="1"/>
  <c r="D13" i="8" a="1"/>
  <c r="D13" i="8" s="1"/>
  <c r="B13" i="8" a="1"/>
  <c r="B13" i="8" s="1"/>
  <c r="A13" i="6"/>
  <c r="B13" i="6"/>
  <c r="C13" i="6"/>
  <c r="A14" i="6"/>
  <c r="B14" i="6"/>
  <c r="C14" i="6"/>
  <c r="B12" i="6"/>
  <c r="C12" i="6"/>
  <c r="A12" i="6"/>
  <c r="B19" i="6" a="1"/>
  <c r="B19" i="6" s="1"/>
  <c r="B58" i="6" s="1"/>
  <c r="C19" i="6" a="1"/>
  <c r="C19" i="6" s="1"/>
  <c r="C58" i="6" s="1"/>
  <c r="D19" i="6" a="1"/>
  <c r="D19" i="6" s="1"/>
  <c r="D58" i="6" s="1"/>
  <c r="B20" i="6" a="1"/>
  <c r="B20" i="6" s="1"/>
  <c r="B72" i="6" s="1"/>
  <c r="C20" i="6" a="1"/>
  <c r="C20" i="6" s="1"/>
  <c r="C72" i="6" s="1"/>
  <c r="D20" i="6" a="1"/>
  <c r="D20" i="6" s="1"/>
  <c r="D72" i="6" s="1"/>
  <c r="B21" i="6" a="1"/>
  <c r="B21" i="6" s="1"/>
  <c r="B86" i="6" s="1"/>
  <c r="C21" i="6" a="1"/>
  <c r="C21" i="6" s="1"/>
  <c r="C86" i="6" s="1"/>
  <c r="D21" i="6" a="1"/>
  <c r="D21" i="6" s="1"/>
  <c r="D86" i="6" s="1"/>
  <c r="B22" i="6" a="1"/>
  <c r="B22" i="6" s="1"/>
  <c r="B100" i="6" s="1"/>
  <c r="C22" i="6" a="1"/>
  <c r="C22" i="6" s="1"/>
  <c r="C100" i="6" s="1"/>
  <c r="D22" i="6" a="1"/>
  <c r="D22" i="6" s="1"/>
  <c r="D100" i="6" s="1"/>
  <c r="B23" i="6" a="1"/>
  <c r="B23" i="6" s="1"/>
  <c r="B114" i="6" s="1"/>
  <c r="C23" i="6" a="1"/>
  <c r="C23" i="6" s="1"/>
  <c r="C114" i="6" s="1"/>
  <c r="D23" i="6" a="1"/>
  <c r="D23" i="6" s="1"/>
  <c r="D114" i="6" s="1"/>
  <c r="B24" i="6" a="1"/>
  <c r="B24" i="6" s="1"/>
  <c r="B128" i="6" s="1"/>
  <c r="C24" i="6" a="1"/>
  <c r="C24" i="6" s="1"/>
  <c r="C128" i="6" s="1"/>
  <c r="D24" i="6" a="1"/>
  <c r="D24" i="6" s="1"/>
  <c r="D128" i="6" s="1"/>
  <c r="B25" i="6" a="1"/>
  <c r="B25" i="6" s="1"/>
  <c r="B142" i="6" s="1"/>
  <c r="C25" i="6" a="1"/>
  <c r="C25" i="6" s="1"/>
  <c r="C142" i="6" s="1"/>
  <c r="D25" i="6" a="1"/>
  <c r="D25" i="6" s="1"/>
  <c r="D142" i="6" s="1"/>
  <c r="B26" i="6" a="1"/>
  <c r="B26" i="6" s="1"/>
  <c r="B156" i="6" s="1"/>
  <c r="C26" i="6" a="1"/>
  <c r="C26" i="6" s="1"/>
  <c r="C156" i="6" s="1"/>
  <c r="D26" i="6" a="1"/>
  <c r="D26" i="6" s="1"/>
  <c r="D156" i="6" s="1"/>
  <c r="B27" i="6" a="1"/>
  <c r="B27" i="6" s="1"/>
  <c r="B170" i="6" s="1"/>
  <c r="C27" i="6" a="1"/>
  <c r="C27" i="6" s="1"/>
  <c r="C170" i="6" s="1"/>
  <c r="D27" i="6" a="1"/>
  <c r="D27" i="6" s="1"/>
  <c r="D170" i="6" s="1"/>
  <c r="D18" i="6" a="1"/>
  <c r="D18" i="6" s="1"/>
  <c r="D44" i="6" s="1"/>
  <c r="C18" i="6" a="1"/>
  <c r="C18" i="6" s="1"/>
  <c r="C44" i="6" s="1"/>
  <c r="B18" i="6" a="1"/>
  <c r="B18" i="6" s="1"/>
  <c r="B44" i="6" s="1"/>
  <c r="B5" i="5"/>
  <c r="D386" i="4"/>
  <c r="C386" i="4"/>
  <c r="D372" i="4"/>
  <c r="C372" i="4"/>
  <c r="D358" i="4"/>
  <c r="C358" i="4"/>
  <c r="D344" i="4"/>
  <c r="C344" i="4"/>
  <c r="D330" i="4"/>
  <c r="C330" i="4"/>
  <c r="D316" i="4"/>
  <c r="C316" i="4"/>
  <c r="D250" i="4"/>
  <c r="C250" i="4"/>
  <c r="D185" i="4"/>
  <c r="C185" i="4"/>
  <c r="D52" i="4"/>
  <c r="C52" i="4"/>
  <c r="B386" i="4"/>
  <c r="B372" i="4"/>
  <c r="B358" i="4"/>
  <c r="B344" i="4"/>
  <c r="B330" i="4"/>
  <c r="B316" i="4"/>
  <c r="B250" i="4"/>
  <c r="B185" i="4"/>
  <c r="B52" i="4"/>
  <c r="B118" i="6" l="1" a="1"/>
  <c r="B118" i="6" s="1"/>
  <c r="B117" i="6" a="1"/>
  <c r="B117" i="6" s="1"/>
  <c r="B116" i="6" a="1"/>
  <c r="B116" i="6" s="1"/>
  <c r="B174" i="6" a="1"/>
  <c r="B174" i="6" s="1"/>
  <c r="B173" i="6" a="1"/>
  <c r="B173" i="6" s="1"/>
  <c r="B172" i="6" a="1"/>
  <c r="B172" i="6" s="1"/>
  <c r="B62" i="6" a="1"/>
  <c r="B62" i="6" s="1"/>
  <c r="B61" i="6" a="1"/>
  <c r="B61" i="6" s="1"/>
  <c r="B60" i="6" a="1"/>
  <c r="B60" i="6" s="1"/>
  <c r="B132" i="6" a="1"/>
  <c r="B132" i="6" s="1"/>
  <c r="B131" i="6" a="1"/>
  <c r="B131" i="6" s="1"/>
  <c r="B130" i="6" a="1"/>
  <c r="B130" i="6" s="1"/>
  <c r="B144" i="6" a="1"/>
  <c r="B144" i="6" s="1"/>
  <c r="B146" i="6" a="1"/>
  <c r="B146" i="6" s="1"/>
  <c r="B145" i="6" a="1"/>
  <c r="B145" i="6" s="1"/>
  <c r="B88" i="6" a="1"/>
  <c r="B88" i="6" s="1"/>
  <c r="B90" i="6" a="1"/>
  <c r="B90" i="6" s="1"/>
  <c r="B89" i="6" a="1"/>
  <c r="B89" i="6" s="1"/>
  <c r="B159" i="6" a="1"/>
  <c r="B159" i="6" s="1"/>
  <c r="B158" i="6" a="1"/>
  <c r="B158" i="6" s="1"/>
  <c r="B160" i="6" a="1"/>
  <c r="B160" i="6" s="1"/>
  <c r="B47" i="6" a="1"/>
  <c r="B47" i="6" s="1"/>
  <c r="B46" i="6" a="1"/>
  <c r="B46" i="6" s="1"/>
  <c r="B48" i="6" a="1"/>
  <c r="B48" i="6" s="1"/>
  <c r="B75" i="6" a="1"/>
  <c r="B75" i="6" s="1"/>
  <c r="B74" i="6" a="1"/>
  <c r="B74" i="6" s="1"/>
  <c r="B76" i="6" a="1"/>
  <c r="B76" i="6" s="1"/>
  <c r="B103" i="6" a="1"/>
  <c r="B103" i="6" s="1"/>
  <c r="B102" i="6" a="1"/>
  <c r="B102" i="6" s="1"/>
  <c r="B104" i="6" a="1"/>
  <c r="B10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遠藤 宜彰</author>
  </authors>
  <commentList>
    <comment ref="D25" authorId="0" shapeId="0" xr:uid="{00000000-0006-0000-0800-000001000000}">
      <text>
        <r>
          <rPr>
            <b/>
            <sz val="9"/>
            <color indexed="81"/>
            <rFont val="MS P ゴシック"/>
            <family val="3"/>
            <charset val="128"/>
          </rPr>
          <t>1　事業会社側の改修箇所の誤認
2　開発パートナーの改修箇所の誤認
3　改修済みの機能が検査環境に反映されてなかった
4　その他（セルコメントを挿入して詳細をご記入ください）</t>
        </r>
      </text>
    </comment>
  </commentList>
</comments>
</file>

<file path=xl/sharedStrings.xml><?xml version="1.0" encoding="utf-8"?>
<sst xmlns="http://schemas.openxmlformats.org/spreadsheetml/2006/main" count="759" uniqueCount="375">
  <si>
    <t>Webアプリ脆弱性検査ヒアリングシート</t>
    <rPh sb="6" eb="9">
      <t>ゼイジャクセイ</t>
    </rPh>
    <rPh sb="9" eb="11">
      <t>ケンサ</t>
    </rPh>
    <phoneticPr fontId="1"/>
  </si>
  <si>
    <t>案件名</t>
    <rPh sb="0" eb="1">
      <t>アン</t>
    </rPh>
    <rPh sb="1" eb="3">
      <t>ケンメイ</t>
    </rPh>
    <phoneticPr fontId="1"/>
  </si>
  <si>
    <t>企画概要</t>
    <rPh sb="0" eb="2">
      <t>キカク</t>
    </rPh>
    <rPh sb="2" eb="4">
      <t>ガイヨウ</t>
    </rPh>
    <phoneticPr fontId="1"/>
  </si>
  <si>
    <t>■システム情報</t>
    <rPh sb="5" eb="7">
      <t>ジョウホウ</t>
    </rPh>
    <phoneticPr fontId="1"/>
  </si>
  <si>
    <t>区分</t>
    <rPh sb="0" eb="2">
      <t>クブン</t>
    </rPh>
    <phoneticPr fontId="1"/>
  </si>
  <si>
    <t>C/O予定日</t>
    <rPh sb="3" eb="5">
      <t>ヨテイ</t>
    </rPh>
    <rPh sb="5" eb="6">
      <t>ビ</t>
    </rPh>
    <phoneticPr fontId="1"/>
  </si>
  <si>
    <t>氏名 &lt;メールアドレス＞</t>
    <rPh sb="0" eb="2">
      <t>シメイ</t>
    </rPh>
    <phoneticPr fontId="1"/>
  </si>
  <si>
    <t>電話番号</t>
    <rPh sb="0" eb="2">
      <t>デンワ</t>
    </rPh>
    <rPh sb="2" eb="4">
      <t>バンゴウ</t>
    </rPh>
    <phoneticPr fontId="1"/>
  </si>
  <si>
    <t>所属</t>
    <rPh sb="0" eb="2">
      <t>ショゾク</t>
    </rPh>
    <phoneticPr fontId="1"/>
  </si>
  <si>
    <t>部署</t>
    <rPh sb="0" eb="2">
      <t>ブショ</t>
    </rPh>
    <phoneticPr fontId="1"/>
  </si>
  <si>
    <t>担当</t>
    <rPh sb="0" eb="2">
      <t>タントウ</t>
    </rPh>
    <phoneticPr fontId="1"/>
  </si>
  <si>
    <t>サービス名</t>
    <rPh sb="4" eb="5">
      <t>メイ</t>
    </rPh>
    <phoneticPr fontId="1"/>
  </si>
  <si>
    <t>陸 瑠宇土 &lt;riku_root@r.recruit.co.jp&gt;</t>
    <rPh sb="0" eb="1">
      <t>リク</t>
    </rPh>
    <rPh sb="2" eb="3">
      <t>ル</t>
    </rPh>
    <rPh sb="3" eb="5">
      <t>ウト</t>
    </rPh>
    <phoneticPr fontId="1"/>
  </si>
  <si>
    <t>070-7777-7777</t>
    <phoneticPr fontId="1"/>
  </si>
  <si>
    <t>RTC</t>
    <phoneticPr fontId="1"/>
  </si>
  <si>
    <t>ＩＴソリ統括ＣＳＥ部ＱＭＧ</t>
    <phoneticPr fontId="1"/>
  </si>
  <si>
    <r>
      <t>※検査開始までの調整、検査の開始・終了連絡、検査結果通知（</t>
    </r>
    <r>
      <rPr>
        <sz val="11"/>
        <color rgb="FFFF0000"/>
        <rFont val="メイリオ"/>
        <family val="3"/>
        <charset val="128"/>
      </rPr>
      <t>脆弱性情報を含んでいます</t>
    </r>
    <r>
      <rPr>
        <sz val="11"/>
        <color theme="1"/>
        <rFont val="メイリオ"/>
        <family val="3"/>
        <charset val="128"/>
      </rPr>
      <t>）などのご連絡先として使用します。</t>
    </r>
    <rPh sb="1" eb="3">
      <t>ケンサ</t>
    </rPh>
    <rPh sb="3" eb="5">
      <t>カイシ</t>
    </rPh>
    <rPh sb="8" eb="10">
      <t>チョウセイ</t>
    </rPh>
    <rPh sb="11" eb="13">
      <t>ケンサ</t>
    </rPh>
    <rPh sb="14" eb="16">
      <t>カイシ</t>
    </rPh>
    <rPh sb="17" eb="19">
      <t>シュウリョウ</t>
    </rPh>
    <rPh sb="19" eb="21">
      <t>レンラク</t>
    </rPh>
    <rPh sb="22" eb="24">
      <t>ケンサ</t>
    </rPh>
    <rPh sb="24" eb="26">
      <t>ケッカ</t>
    </rPh>
    <rPh sb="26" eb="28">
      <t>ツウチ</t>
    </rPh>
    <rPh sb="29" eb="32">
      <t>ゼイジャクセイ</t>
    </rPh>
    <rPh sb="32" eb="34">
      <t>ジョウホウ</t>
    </rPh>
    <rPh sb="35" eb="36">
      <t>フク</t>
    </rPh>
    <rPh sb="46" eb="49">
      <t>レンラクサキ</t>
    </rPh>
    <rPh sb="52" eb="54">
      <t>シヨウ</t>
    </rPh>
    <phoneticPr fontId="1"/>
  </si>
  <si>
    <t>企画</t>
    <rPh sb="0" eb="2">
      <t>キカク</t>
    </rPh>
    <phoneticPr fontId="1"/>
  </si>
  <si>
    <t>システム</t>
    <phoneticPr fontId="1"/>
  </si>
  <si>
    <t>インフラ環境</t>
    <rPh sb="4" eb="6">
      <t>カンキョウ</t>
    </rPh>
    <phoneticPr fontId="1"/>
  </si>
  <si>
    <t>インフラ補足</t>
    <rPh sb="4" eb="6">
      <t>ホソク</t>
    </rPh>
    <phoneticPr fontId="1"/>
  </si>
  <si>
    <t>インフラ環境</t>
    <rPh sb="4" eb="6">
      <t>カンキョウ</t>
    </rPh>
    <phoneticPr fontId="1"/>
  </si>
  <si>
    <t>RAFTEL</t>
    <phoneticPr fontId="1"/>
  </si>
  <si>
    <t>RAFTEL改</t>
    <phoneticPr fontId="1"/>
  </si>
  <si>
    <t>RAFTELライト</t>
    <phoneticPr fontId="1"/>
  </si>
  <si>
    <t>RAFTEL改ライト</t>
    <phoneticPr fontId="1"/>
  </si>
  <si>
    <t>HAIJI</t>
    <phoneticPr fontId="1"/>
  </si>
  <si>
    <t>その他リクルート環境</t>
    <phoneticPr fontId="1"/>
  </si>
  <si>
    <t>開発ベンダー</t>
    <rPh sb="0" eb="2">
      <t>カイハツ</t>
    </rPh>
    <phoneticPr fontId="1"/>
  </si>
  <si>
    <t>検査用URL</t>
    <rPh sb="0" eb="3">
      <t>ケンサヨウ</t>
    </rPh>
    <phoneticPr fontId="1"/>
  </si>
  <si>
    <t>インフラに「その他リクルート環境」、「社外インフラ」、「ASP」を利用の場合、その詳細をお答えください。</t>
    <rPh sb="8" eb="9">
      <t>タ</t>
    </rPh>
    <rPh sb="14" eb="16">
      <t>カンキョウ</t>
    </rPh>
    <rPh sb="19" eb="21">
      <t>シャガイ</t>
    </rPh>
    <rPh sb="33" eb="35">
      <t>リヨウ</t>
    </rPh>
    <rPh sb="36" eb="38">
      <t>バアイ</t>
    </rPh>
    <rPh sb="41" eb="43">
      <t>ショウサイ</t>
    </rPh>
    <rPh sb="45" eb="46">
      <t>コタ</t>
    </rPh>
    <phoneticPr fontId="1"/>
  </si>
  <si>
    <t>社外インフラ</t>
    <rPh sb="0" eb="2">
      <t>シャガイ</t>
    </rPh>
    <phoneticPr fontId="1"/>
  </si>
  <si>
    <t>ASP</t>
    <phoneticPr fontId="1"/>
  </si>
  <si>
    <t>Rクラウド</t>
    <phoneticPr fontId="1"/>
  </si>
  <si>
    <t>Duranadal</t>
  </si>
  <si>
    <t>サービスを提供しているインフラ環境をお答えください。</t>
    <rPh sb="5" eb="7">
      <t>テイキョウ</t>
    </rPh>
    <rPh sb="15" eb="17">
      <t>カンキョウ</t>
    </rPh>
    <rPh sb="19" eb="20">
      <t>コタ</t>
    </rPh>
    <phoneticPr fontId="1"/>
  </si>
  <si>
    <t>アクセス条件</t>
    <rPh sb="4" eb="6">
      <t>ジョウケン</t>
    </rPh>
    <phoneticPr fontId="1"/>
  </si>
  <si>
    <t>アクセス制限</t>
    <rPh sb="4" eb="6">
      <t>セイゲン</t>
    </rPh>
    <phoneticPr fontId="1"/>
  </si>
  <si>
    <t>スマホアプリ</t>
    <phoneticPr fontId="1"/>
  </si>
  <si>
    <t>Webアプリ脆弱性検査の実施にあたり、以下情報のご確認、ご提供をお願いします。</t>
    <rPh sb="6" eb="8">
      <t>ゼイジャク</t>
    </rPh>
    <rPh sb="8" eb="9">
      <t>セイ</t>
    </rPh>
    <rPh sb="9" eb="11">
      <t>ケンサ</t>
    </rPh>
    <rPh sb="12" eb="14">
      <t>ジッシ</t>
    </rPh>
    <rPh sb="19" eb="21">
      <t>イカ</t>
    </rPh>
    <rPh sb="21" eb="23">
      <t>ジョウホウ</t>
    </rPh>
    <rPh sb="25" eb="27">
      <t>カクニン</t>
    </rPh>
    <rPh sb="29" eb="31">
      <t>テイキョウ</t>
    </rPh>
    <rPh sb="33" eb="34">
      <t>ネガ</t>
    </rPh>
    <phoneticPr fontId="1"/>
  </si>
  <si>
    <t>アカウント
ロックアウト</t>
    <phoneticPr fontId="1"/>
  </si>
  <si>
    <t>所属</t>
    <rPh sb="0" eb="2">
      <t>ショゾク</t>
    </rPh>
    <phoneticPr fontId="1"/>
  </si>
  <si>
    <t>検査実施予定日</t>
    <rPh sb="0" eb="2">
      <t>ケンサ</t>
    </rPh>
    <rPh sb="2" eb="4">
      <t>ジッシ</t>
    </rPh>
    <rPh sb="4" eb="6">
      <t>ヨテイ</t>
    </rPh>
    <rPh sb="6" eb="7">
      <t>ビ</t>
    </rPh>
    <phoneticPr fontId="1"/>
  </si>
  <si>
    <t>画面名</t>
    <rPh sb="0" eb="2">
      <t>ガメン</t>
    </rPh>
    <rPh sb="2" eb="3">
      <t>メイ</t>
    </rPh>
    <phoneticPr fontId="1"/>
  </si>
  <si>
    <t>事由</t>
    <rPh sb="0" eb="2">
      <t>ジユウ</t>
    </rPh>
    <phoneticPr fontId="1"/>
  </si>
  <si>
    <t>URL</t>
    <phoneticPr fontId="1"/>
  </si>
  <si>
    <t>当該箇所</t>
    <rPh sb="0" eb="2">
      <t>トウガイ</t>
    </rPh>
    <rPh sb="2" eb="4">
      <t>カショ</t>
    </rPh>
    <phoneticPr fontId="1"/>
  </si>
  <si>
    <t>※画面イメージを張り付けて当該箇所を明示してください</t>
    <rPh sb="1" eb="3">
      <t>ガメン</t>
    </rPh>
    <rPh sb="8" eb="9">
      <t>ハ</t>
    </rPh>
    <rPh sb="10" eb="11">
      <t>ツ</t>
    </rPh>
    <rPh sb="13" eb="15">
      <t>トウガイ</t>
    </rPh>
    <rPh sb="15" eb="17">
      <t>カショ</t>
    </rPh>
    <rPh sb="18" eb="20">
      <t>メイジ</t>
    </rPh>
    <phoneticPr fontId="1"/>
  </si>
  <si>
    <t>http://wwwtest.hogehoge.jp/hoge/</t>
    <phoneticPr fontId="1"/>
  </si>
  <si>
    <t>・基本情報（検査対象、連絡先）　</t>
    <rPh sb="1" eb="3">
      <t>キホン</t>
    </rPh>
    <rPh sb="3" eb="5">
      <t>ジョウホウ</t>
    </rPh>
    <rPh sb="6" eb="8">
      <t>ケンサ</t>
    </rPh>
    <rPh sb="8" eb="10">
      <t>タイショウ</t>
    </rPh>
    <rPh sb="11" eb="14">
      <t>レンラクサキ</t>
    </rPh>
    <phoneticPr fontId="1"/>
  </si>
  <si>
    <t>・システム情報（インフラ環境など）</t>
    <rPh sb="5" eb="7">
      <t>ジョウホウ</t>
    </rPh>
    <rPh sb="12" eb="14">
      <t>カンキョウ</t>
    </rPh>
    <phoneticPr fontId="1"/>
  </si>
  <si>
    <t>・検査情報（検査用URL、アカウントなど）</t>
    <rPh sb="1" eb="3">
      <t>ケンサ</t>
    </rPh>
    <rPh sb="3" eb="5">
      <t>ジョウホウ</t>
    </rPh>
    <rPh sb="6" eb="9">
      <t>ケンサヨウ</t>
    </rPh>
    <phoneticPr fontId="1"/>
  </si>
  <si>
    <r>
      <t>・検査における禁止事項　</t>
    </r>
    <r>
      <rPr>
        <sz val="11"/>
        <color rgb="FFFF0000"/>
        <rFont val="メイリオ"/>
        <family val="3"/>
        <charset val="128"/>
      </rPr>
      <t>＜「禁止操作」シートにご記載ください。＞</t>
    </r>
    <rPh sb="1" eb="3">
      <t>ケンサ</t>
    </rPh>
    <rPh sb="7" eb="9">
      <t>キンシ</t>
    </rPh>
    <rPh sb="9" eb="11">
      <t>ジコウ</t>
    </rPh>
    <rPh sb="14" eb="16">
      <t>キンシ</t>
    </rPh>
    <rPh sb="16" eb="18">
      <t>ソウサ</t>
    </rPh>
    <rPh sb="24" eb="26">
      <t>キサイ</t>
    </rPh>
    <phoneticPr fontId="1"/>
  </si>
  <si>
    <t>■検査情報</t>
    <rPh sb="1" eb="3">
      <t>ケンサ</t>
    </rPh>
    <rPh sb="3" eb="5">
      <t>ジョウホウ</t>
    </rPh>
    <phoneticPr fontId="1"/>
  </si>
  <si>
    <t>カスタマー：http://
クライアント：http://
R管理：http://
スマホ：http://</t>
    <rPh sb="30" eb="32">
      <t>カンリ</t>
    </rPh>
    <phoneticPr fontId="1"/>
  </si>
  <si>
    <t>Webサイトレビュー申請時の案件名です。</t>
    <rPh sb="10" eb="13">
      <t>シンセイジ</t>
    </rPh>
    <rPh sb="14" eb="15">
      <t>アン</t>
    </rPh>
    <rPh sb="15" eb="17">
      <t>ケンメイ</t>
    </rPh>
    <phoneticPr fontId="1"/>
  </si>
  <si>
    <t>当該サービスが新規か既存かをお答えください。</t>
    <rPh sb="0" eb="2">
      <t>トウガイ</t>
    </rPh>
    <rPh sb="7" eb="9">
      <t>シンキ</t>
    </rPh>
    <rPh sb="10" eb="12">
      <t>キゾン</t>
    </rPh>
    <rPh sb="15" eb="16">
      <t>コタ</t>
    </rPh>
    <phoneticPr fontId="1"/>
  </si>
  <si>
    <t>サービス名が正しいかご確認ください。</t>
    <rPh sb="4" eb="5">
      <t>メイ</t>
    </rPh>
    <rPh sb="6" eb="7">
      <t>タダ</t>
    </rPh>
    <rPh sb="11" eb="13">
      <t>カクニン</t>
    </rPh>
    <phoneticPr fontId="1"/>
  </si>
  <si>
    <t>Webサイトレビュー依頼内容をご確認ください。</t>
    <rPh sb="10" eb="12">
      <t>イライ</t>
    </rPh>
    <rPh sb="12" eb="14">
      <t>ナイヨウ</t>
    </rPh>
    <rPh sb="16" eb="18">
      <t>カクニン</t>
    </rPh>
    <phoneticPr fontId="1"/>
  </si>
  <si>
    <t>ご都合がつかない場合、早めにご連絡ください。</t>
    <rPh sb="1" eb="3">
      <t>ツゴウ</t>
    </rPh>
    <rPh sb="8" eb="10">
      <t>バアイ</t>
    </rPh>
    <rPh sb="11" eb="12">
      <t>ハヤ</t>
    </rPh>
    <rPh sb="15" eb="17">
      <t>レンラク</t>
    </rPh>
    <phoneticPr fontId="1"/>
  </si>
  <si>
    <t>■検査対象：Webサイトレビュー申請書から転記しているものもあります。申請時から変更あれば更新してください。</t>
    <rPh sb="1" eb="3">
      <t>ケンサ</t>
    </rPh>
    <rPh sb="3" eb="5">
      <t>タイショウ</t>
    </rPh>
    <rPh sb="16" eb="19">
      <t>シンセイショ</t>
    </rPh>
    <rPh sb="21" eb="23">
      <t>テンキ</t>
    </rPh>
    <rPh sb="35" eb="38">
      <t>シンセイジ</t>
    </rPh>
    <rPh sb="40" eb="42">
      <t>ヘンコウ</t>
    </rPh>
    <rPh sb="45" eb="47">
      <t>コウシン</t>
    </rPh>
    <phoneticPr fontId="1"/>
  </si>
  <si>
    <r>
      <t xml:space="preserve">検査側にて作成可能であれば、作成方法をご教示ください。
</t>
    </r>
    <r>
      <rPr>
        <sz val="11"/>
        <color rgb="FFFF0000"/>
        <rFont val="メイリオ"/>
        <family val="3"/>
        <charset val="128"/>
      </rPr>
      <t>検査側にて作成不可であれば、２～３個のアカウントをご提供ください。</t>
    </r>
    <r>
      <rPr>
        <sz val="11"/>
        <color theme="1"/>
        <rFont val="メイリオ"/>
        <family val="3"/>
        <charset val="128"/>
      </rPr>
      <t xml:space="preserve">
登録に際してメールアドレスが必要な場合、左記のものをご使用ください。
</t>
    </r>
    <r>
      <rPr>
        <sz val="11"/>
        <color theme="2" tint="-0.249977111117893"/>
        <rFont val="メイリオ"/>
        <family val="3"/>
        <charset val="128"/>
      </rPr>
      <t>記載例）
作成可能：http://～～～/regist　参照
作成不可：hoge01 ～ hoge03　Pass：hogehoge</t>
    </r>
    <rPh sb="62" eb="64">
      <t>トウロク</t>
    </rPh>
    <rPh sb="65" eb="66">
      <t>サイ</t>
    </rPh>
    <rPh sb="76" eb="78">
      <t>ヒツヨウ</t>
    </rPh>
    <rPh sb="79" eb="81">
      <t>バアイ</t>
    </rPh>
    <rPh sb="82" eb="84">
      <t>サキ</t>
    </rPh>
    <rPh sb="89" eb="91">
      <t>シヨウ</t>
    </rPh>
    <rPh sb="97" eb="99">
      <t>キサイ</t>
    </rPh>
    <rPh sb="99" eb="100">
      <t>レイ</t>
    </rPh>
    <rPh sb="104" eb="106">
      <t>カノウ</t>
    </rPh>
    <rPh sb="130" eb="132">
      <t>フカ</t>
    </rPh>
    <phoneticPr fontId="1"/>
  </si>
  <si>
    <r>
      <rPr>
        <sz val="11"/>
        <color rgb="FFFF0000"/>
        <rFont val="メイリオ"/>
        <family val="3"/>
        <charset val="128"/>
      </rPr>
      <t>権限ごとに２個ずつのアカウントをご提供ください。</t>
    </r>
    <r>
      <rPr>
        <sz val="11"/>
        <color theme="1"/>
        <rFont val="メイリオ"/>
        <family val="3"/>
        <charset val="128"/>
      </rPr>
      <t xml:space="preserve">
登録に際してメールアドレスが必要な場合、左記のものをご使用ください。
</t>
    </r>
    <r>
      <rPr>
        <sz val="11"/>
        <color theme="2" tint="-0.249977111117893"/>
        <rFont val="メイリオ"/>
        <family val="3"/>
        <charset val="128"/>
      </rPr>
      <t>記載例）
一般権限：hoge01、hoge02　Pass：hogehoge
承認権限：hoge03、hoge04　Pass：hogehoge</t>
    </r>
    <rPh sb="0" eb="2">
      <t>ケンゲン</t>
    </rPh>
    <rPh sb="25" eb="27">
      <t>トウロク</t>
    </rPh>
    <rPh sb="28" eb="29">
      <t>サイ</t>
    </rPh>
    <rPh sb="39" eb="41">
      <t>ヒツヨウ</t>
    </rPh>
    <rPh sb="42" eb="44">
      <t>バアイ</t>
    </rPh>
    <rPh sb="45" eb="47">
      <t>サキ</t>
    </rPh>
    <rPh sb="52" eb="54">
      <t>シヨウ</t>
    </rPh>
    <rPh sb="60" eb="62">
      <t>キサイ</t>
    </rPh>
    <rPh sb="62" eb="63">
      <t>レイ</t>
    </rPh>
    <rPh sb="65" eb="67">
      <t>イッパン</t>
    </rPh>
    <rPh sb="67" eb="69">
      <t>ケンゲン</t>
    </rPh>
    <rPh sb="98" eb="100">
      <t>ショウニン</t>
    </rPh>
    <rPh sb="100" eb="102">
      <t>ケンゲン</t>
    </rPh>
    <phoneticPr fontId="1"/>
  </si>
  <si>
    <t>当該サービスのC/O予定日をご確認ください。</t>
    <rPh sb="0" eb="2">
      <t>トウガイ</t>
    </rPh>
    <rPh sb="10" eb="12">
      <t>ヨテイ</t>
    </rPh>
    <rPh sb="12" eb="13">
      <t>ビ</t>
    </rPh>
    <rPh sb="15" eb="17">
      <t>カクニン</t>
    </rPh>
    <phoneticPr fontId="1"/>
  </si>
  <si>
    <t>　</t>
    <phoneticPr fontId="1"/>
  </si>
  <si>
    <r>
      <t>■連絡先：検査に関する連絡先をご記載ください。（</t>
    </r>
    <r>
      <rPr>
        <sz val="11"/>
        <color rgb="FFFF0000"/>
        <rFont val="メイリオ"/>
        <family val="3"/>
        <charset val="128"/>
      </rPr>
      <t>二名以上の方と連絡が取れるようにしてください。</t>
    </r>
    <r>
      <rPr>
        <sz val="11"/>
        <color theme="1"/>
        <rFont val="メイリオ"/>
        <family val="3"/>
        <charset val="128"/>
      </rPr>
      <t>）</t>
    </r>
    <rPh sb="1" eb="4">
      <t>レンラクサキ</t>
    </rPh>
    <rPh sb="5" eb="7">
      <t>ケンサ</t>
    </rPh>
    <rPh sb="8" eb="9">
      <t>カン</t>
    </rPh>
    <rPh sb="11" eb="14">
      <t>レンラクサキ</t>
    </rPh>
    <rPh sb="16" eb="18">
      <t>キサイ</t>
    </rPh>
    <rPh sb="24" eb="25">
      <t>ニ</t>
    </rPh>
    <rPh sb="25" eb="26">
      <t>メイ</t>
    </rPh>
    <rPh sb="26" eb="28">
      <t>イジョウ</t>
    </rPh>
    <rPh sb="29" eb="30">
      <t>カタ</t>
    </rPh>
    <rPh sb="31" eb="33">
      <t>レンラク</t>
    </rPh>
    <rPh sb="34" eb="35">
      <t>ト</t>
    </rPh>
    <phoneticPr fontId="1"/>
  </si>
  <si>
    <t>hoge01@waku-2.com　Pass：xxxxx
hoge02@waku-2.com　Pass：xxxxx
hoge03@waku-2.com　Pass：xxxxx
hoge04@waku-2.com　Pass：xxxxx</t>
    <phoneticPr fontId="1"/>
  </si>
  <si>
    <r>
      <t>検査用アカウント
（</t>
    </r>
    <r>
      <rPr>
        <b/>
        <sz val="11"/>
        <color theme="1"/>
        <rFont val="メイリオ"/>
        <family val="3"/>
        <charset val="128"/>
      </rPr>
      <t>カスタマー</t>
    </r>
    <r>
      <rPr>
        <sz val="11"/>
        <color theme="1"/>
        <rFont val="メイリオ"/>
        <family val="3"/>
        <charset val="128"/>
      </rPr>
      <t>）</t>
    </r>
    <rPh sb="0" eb="3">
      <t>ケンサヨウ</t>
    </rPh>
    <phoneticPr fontId="1"/>
  </si>
  <si>
    <r>
      <t>検査用アカウント
（</t>
    </r>
    <r>
      <rPr>
        <b/>
        <sz val="11"/>
        <color theme="1"/>
        <rFont val="メイリオ"/>
        <family val="3"/>
        <charset val="128"/>
      </rPr>
      <t>クライアント/
社内</t>
    </r>
    <r>
      <rPr>
        <sz val="11"/>
        <color theme="1"/>
        <rFont val="メイリオ"/>
        <family val="3"/>
        <charset val="128"/>
      </rPr>
      <t>）</t>
    </r>
    <rPh sb="0" eb="3">
      <t>ケンサヨウ</t>
    </rPh>
    <rPh sb="18" eb="20">
      <t>シャナイ</t>
    </rPh>
    <phoneticPr fontId="1"/>
  </si>
  <si>
    <t>検査実施日</t>
    <rPh sb="0" eb="2">
      <t>ケンサ</t>
    </rPh>
    <rPh sb="2" eb="5">
      <t>ジッシビ</t>
    </rPh>
    <phoneticPr fontId="1"/>
  </si>
  <si>
    <t>検査担当者</t>
    <rPh sb="0" eb="2">
      <t>ケンサ</t>
    </rPh>
    <rPh sb="2" eb="5">
      <t>タントウシャ</t>
    </rPh>
    <phoneticPr fontId="1"/>
  </si>
  <si>
    <t>■対応依頼内容</t>
    <rPh sb="1" eb="3">
      <t>タイオウ</t>
    </rPh>
    <rPh sb="3" eb="5">
      <t>イライ</t>
    </rPh>
    <rPh sb="5" eb="7">
      <t>ナイヨウ</t>
    </rPh>
    <phoneticPr fontId="1"/>
  </si>
  <si>
    <t>No.</t>
    <phoneticPr fontId="1"/>
  </si>
  <si>
    <t>■検査結果一覧：検出された問題点（脆弱性、懸念事項）を種類ごとにまとめてレポートしています。</t>
    <rPh sb="1" eb="3">
      <t>ケンサ</t>
    </rPh>
    <rPh sb="3" eb="5">
      <t>ケッカ</t>
    </rPh>
    <rPh sb="5" eb="7">
      <t>イチラン</t>
    </rPh>
    <rPh sb="8" eb="10">
      <t>ケンシュツ</t>
    </rPh>
    <rPh sb="13" eb="16">
      <t>モンダイテン</t>
    </rPh>
    <rPh sb="17" eb="20">
      <t>ゼイジャクセイ</t>
    </rPh>
    <rPh sb="21" eb="23">
      <t>ケネン</t>
    </rPh>
    <rPh sb="23" eb="25">
      <t>ジコウ</t>
    </rPh>
    <rPh sb="27" eb="29">
      <t>シュルイ</t>
    </rPh>
    <phoneticPr fontId="1"/>
  </si>
  <si>
    <t>問題点</t>
    <rPh sb="0" eb="3">
      <t>モンダイテン</t>
    </rPh>
    <phoneticPr fontId="1"/>
  </si>
  <si>
    <t>リスクレベル</t>
    <phoneticPr fontId="1"/>
  </si>
  <si>
    <t>個数</t>
    <rPh sb="0" eb="2">
      <t>コスウ</t>
    </rPh>
    <phoneticPr fontId="1"/>
  </si>
  <si>
    <t>対応区分</t>
    <rPh sb="0" eb="2">
      <t>タイオウ</t>
    </rPh>
    <rPh sb="2" eb="4">
      <t>クブン</t>
    </rPh>
    <phoneticPr fontId="1"/>
  </si>
  <si>
    <t>出来るだけ速やかに</t>
  </si>
  <si>
    <t>1ヶ月以内</t>
  </si>
  <si>
    <t>3ヶ月以内</t>
  </si>
  <si>
    <t>緊急</t>
  </si>
  <si>
    <t>High</t>
  </si>
  <si>
    <t>Medium</t>
  </si>
  <si>
    <t>Low</t>
  </si>
  <si>
    <t>-</t>
    <phoneticPr fontId="1"/>
  </si>
  <si>
    <t>必須</t>
    <rPh sb="0" eb="2">
      <t>ヒッス</t>
    </rPh>
    <phoneticPr fontId="1"/>
  </si>
  <si>
    <t>任意</t>
    <rPh sb="0" eb="2">
      <t>ニンイ</t>
    </rPh>
    <phoneticPr fontId="1"/>
  </si>
  <si>
    <t>■禁止操作：別サーバと通信があり課金が発生するなどの理由があって、実施してはいけない操作があれば明記してください。</t>
    <rPh sb="1" eb="3">
      <t>キンシ</t>
    </rPh>
    <rPh sb="3" eb="5">
      <t>ソウサ</t>
    </rPh>
    <phoneticPr fontId="1"/>
  </si>
  <si>
    <t>■検査結果詳細：検出された各問題点の詳細を以下の構成に従って記述しています。</t>
    <rPh sb="1" eb="3">
      <t>ケンサ</t>
    </rPh>
    <rPh sb="3" eb="5">
      <t>ケッカ</t>
    </rPh>
    <rPh sb="5" eb="7">
      <t>ショウサイ</t>
    </rPh>
    <rPh sb="8" eb="10">
      <t>ケンシュツ</t>
    </rPh>
    <rPh sb="13" eb="14">
      <t>カク</t>
    </rPh>
    <rPh sb="14" eb="17">
      <t>モンダイテン</t>
    </rPh>
    <rPh sb="18" eb="20">
      <t>ショウサイ</t>
    </rPh>
    <rPh sb="21" eb="23">
      <t>イカ</t>
    </rPh>
    <rPh sb="24" eb="26">
      <t>コウセイ</t>
    </rPh>
    <rPh sb="27" eb="28">
      <t>シタガ</t>
    </rPh>
    <rPh sb="30" eb="32">
      <t>キジュツ</t>
    </rPh>
    <phoneticPr fontId="1"/>
  </si>
  <si>
    <t>想定される被害</t>
    <rPh sb="0" eb="2">
      <t>ソウテイ</t>
    </rPh>
    <rPh sb="5" eb="7">
      <t>ヒガイ</t>
    </rPh>
    <phoneticPr fontId="1"/>
  </si>
  <si>
    <t>検出された箇所</t>
    <rPh sb="0" eb="2">
      <t>ケンシュツ</t>
    </rPh>
    <rPh sb="5" eb="7">
      <t>カショ</t>
    </rPh>
    <phoneticPr fontId="1"/>
  </si>
  <si>
    <t>一般的な対策方法</t>
    <rPh sb="0" eb="3">
      <t>イッパンテキ</t>
    </rPh>
    <rPh sb="4" eb="6">
      <t>タイサク</t>
    </rPh>
    <rPh sb="6" eb="8">
      <t>ホウホウ</t>
    </rPh>
    <phoneticPr fontId="1"/>
  </si>
  <si>
    <t>（問題点の概要　一覧と同じものが表示されます）</t>
    <rPh sb="1" eb="4">
      <t>モンダイテン</t>
    </rPh>
    <rPh sb="5" eb="7">
      <t>ガイヨウ</t>
    </rPh>
    <rPh sb="8" eb="10">
      <t>イチラン</t>
    </rPh>
    <rPh sb="11" eb="12">
      <t>オナ</t>
    </rPh>
    <rPh sb="16" eb="18">
      <t>ヒョウジ</t>
    </rPh>
    <phoneticPr fontId="1"/>
  </si>
  <si>
    <t>（検出された問題点の影響について記述しています。）</t>
    <rPh sb="1" eb="3">
      <t>ケンシュツ</t>
    </rPh>
    <rPh sb="6" eb="9">
      <t>モンダイテン</t>
    </rPh>
    <rPh sb="10" eb="12">
      <t>エイキョウ</t>
    </rPh>
    <rPh sb="16" eb="18">
      <t>キジュツ</t>
    </rPh>
    <phoneticPr fontId="1"/>
  </si>
  <si>
    <t>（検出された問題点のURLやパラメータを記述しています。）</t>
    <rPh sb="1" eb="3">
      <t>ケンシュツ</t>
    </rPh>
    <rPh sb="6" eb="9">
      <t>モンダイテン</t>
    </rPh>
    <rPh sb="20" eb="22">
      <t>キジュツ</t>
    </rPh>
    <phoneticPr fontId="1"/>
  </si>
  <si>
    <t>（検出された問題点を防ぐための一般的な対策方法を記述しています。）</t>
    <rPh sb="1" eb="3">
      <t>ケンシュツ</t>
    </rPh>
    <rPh sb="6" eb="9">
      <t>モンダイテン</t>
    </rPh>
    <rPh sb="10" eb="11">
      <t>フセ</t>
    </rPh>
    <rPh sb="15" eb="18">
      <t>イッパンテキ</t>
    </rPh>
    <rPh sb="19" eb="21">
      <t>タイサク</t>
    </rPh>
    <rPh sb="21" eb="23">
      <t>ホウホウ</t>
    </rPh>
    <rPh sb="24" eb="26">
      <t>キジュツ</t>
    </rPh>
    <phoneticPr fontId="1"/>
  </si>
  <si>
    <t>（フリーフォーマットで問題点の詳細を説明しています。）</t>
    <rPh sb="11" eb="14">
      <t>モンダイテン</t>
    </rPh>
    <rPh sb="15" eb="17">
      <t>ショウサイ</t>
    </rPh>
    <rPh sb="18" eb="20">
      <t>セツメイ</t>
    </rPh>
    <phoneticPr fontId="1"/>
  </si>
  <si>
    <t>詳細説明</t>
    <rPh sb="0" eb="2">
      <t>ショウサイ</t>
    </rPh>
    <rPh sb="2" eb="4">
      <t>セツメイ</t>
    </rPh>
    <phoneticPr fontId="1"/>
  </si>
  <si>
    <t>脆弱性検出有無</t>
    <rPh sb="0" eb="3">
      <t>ゼイジャクセイ</t>
    </rPh>
    <rPh sb="3" eb="5">
      <t>ケンシュツ</t>
    </rPh>
    <rPh sb="5" eb="7">
      <t>ウム</t>
    </rPh>
    <phoneticPr fontId="1"/>
  </si>
  <si>
    <t>対応予定日</t>
    <rPh sb="0" eb="2">
      <t>タイオウ</t>
    </rPh>
    <rPh sb="2" eb="5">
      <t>ヨテイビ</t>
    </rPh>
    <phoneticPr fontId="1"/>
  </si>
  <si>
    <t>（フリーフォーマットで問題点の改修方針を記載してください。）</t>
    <rPh sb="11" eb="14">
      <t>モンダイテン</t>
    </rPh>
    <rPh sb="15" eb="17">
      <t>カイシュウ</t>
    </rPh>
    <rPh sb="17" eb="19">
      <t>ホウシン</t>
    </rPh>
    <rPh sb="20" eb="22">
      <t>キサイ</t>
    </rPh>
    <phoneticPr fontId="1"/>
  </si>
  <si>
    <t>改修方針</t>
    <rPh sb="0" eb="2">
      <t>カイシュウ</t>
    </rPh>
    <rPh sb="2" eb="4">
      <t>ホウシン</t>
    </rPh>
    <phoneticPr fontId="1"/>
  </si>
  <si>
    <t>対応完了予定日</t>
    <rPh sb="0" eb="7">
      <t>タイオウカンリョウヨテイビ</t>
    </rPh>
    <phoneticPr fontId="1"/>
  </si>
  <si>
    <t>判定</t>
    <rPh sb="0" eb="2">
      <t>ハンテイ</t>
    </rPh>
    <phoneticPr fontId="1"/>
  </si>
  <si>
    <t>改修方針</t>
    <phoneticPr fontId="1"/>
  </si>
  <si>
    <t>・連絡先情報</t>
    <rPh sb="1" eb="4">
      <t>レンラクサキ</t>
    </rPh>
    <rPh sb="4" eb="6">
      <t>ジョウホウ</t>
    </rPh>
    <phoneticPr fontId="1"/>
  </si>
  <si>
    <r>
      <t>■検査情報：</t>
    </r>
    <r>
      <rPr>
        <sz val="11"/>
        <color rgb="FFFF0000"/>
        <rFont val="メイリオ"/>
        <family val="3"/>
        <charset val="128"/>
      </rPr>
      <t>変更されている個所があれば更新をお願いします。</t>
    </r>
    <rPh sb="1" eb="3">
      <t>ケンサ</t>
    </rPh>
    <rPh sb="3" eb="5">
      <t>ジョウホウ</t>
    </rPh>
    <rPh sb="6" eb="8">
      <t>ヘンコウ</t>
    </rPh>
    <rPh sb="13" eb="15">
      <t>カショ</t>
    </rPh>
    <rPh sb="19" eb="21">
      <t>コウシン</t>
    </rPh>
    <rPh sb="23" eb="24">
      <t>ネガ</t>
    </rPh>
    <phoneticPr fontId="1"/>
  </si>
  <si>
    <r>
      <t>■連絡先：</t>
    </r>
    <r>
      <rPr>
        <sz val="11"/>
        <color rgb="FFFF0000"/>
        <rFont val="メイリオ"/>
        <family val="3"/>
        <charset val="128"/>
      </rPr>
      <t>担当者が変更されているようでしたら更新をお願いします。</t>
    </r>
    <rPh sb="1" eb="4">
      <t>レンラクサキ</t>
    </rPh>
    <rPh sb="5" eb="8">
      <t>タントウシャ</t>
    </rPh>
    <rPh sb="9" eb="11">
      <t>ヘンコウ</t>
    </rPh>
    <rPh sb="22" eb="24">
      <t>コウシン</t>
    </rPh>
    <rPh sb="26" eb="27">
      <t>ネガ</t>
    </rPh>
    <phoneticPr fontId="1"/>
  </si>
  <si>
    <t>再検査実施日</t>
    <rPh sb="0" eb="1">
      <t>サイ</t>
    </rPh>
    <rPh sb="1" eb="3">
      <t>ケンサ</t>
    </rPh>
    <rPh sb="3" eb="6">
      <t>ジッシビ</t>
    </rPh>
    <phoneticPr fontId="1"/>
  </si>
  <si>
    <t>■再検査結果一覧：改修済みの問題点に対する再検査の実施状況と結果です。</t>
    <rPh sb="1" eb="4">
      <t>サイケンサ</t>
    </rPh>
    <rPh sb="4" eb="6">
      <t>ケッカ</t>
    </rPh>
    <rPh sb="6" eb="8">
      <t>イチラン</t>
    </rPh>
    <rPh sb="9" eb="11">
      <t>カイシュウ</t>
    </rPh>
    <rPh sb="11" eb="12">
      <t>ズ</t>
    </rPh>
    <rPh sb="14" eb="17">
      <t>モンダイテン</t>
    </rPh>
    <rPh sb="18" eb="19">
      <t>タイ</t>
    </rPh>
    <rPh sb="21" eb="24">
      <t>サイケンサ</t>
    </rPh>
    <rPh sb="25" eb="27">
      <t>ジッシ</t>
    </rPh>
    <rPh sb="27" eb="29">
      <t>ジョウキョウ</t>
    </rPh>
    <rPh sb="30" eb="32">
      <t>ケッカ</t>
    </rPh>
    <phoneticPr fontId="1"/>
  </si>
  <si>
    <t>確認日</t>
    <rPh sb="0" eb="2">
      <t>カクニン</t>
    </rPh>
    <rPh sb="2" eb="3">
      <t>ニチ</t>
    </rPh>
    <phoneticPr fontId="1"/>
  </si>
  <si>
    <t>結果</t>
    <rPh sb="0" eb="2">
      <t>ケッカ</t>
    </rPh>
    <phoneticPr fontId="1"/>
  </si>
  <si>
    <t>NG理由</t>
    <rPh sb="2" eb="4">
      <t>リユウ</t>
    </rPh>
    <phoneticPr fontId="1"/>
  </si>
  <si>
    <t>記入者</t>
    <rPh sb="0" eb="2">
      <t>キニュウ</t>
    </rPh>
    <rPh sb="2" eb="3">
      <t>シャ</t>
    </rPh>
    <phoneticPr fontId="1"/>
  </si>
  <si>
    <r>
      <rPr>
        <sz val="11"/>
        <color rgb="FFFF0000"/>
        <rFont val="メイリオ"/>
        <family val="3"/>
        <charset val="128"/>
      </rPr>
      <t>本番環境に</t>
    </r>
    <r>
      <rPr>
        <sz val="11"/>
        <color theme="1"/>
        <rFont val="メイリオ"/>
        <family val="3"/>
        <charset val="128"/>
      </rPr>
      <t xml:space="preserve">ネットワークレベルのアクセス制限があれば明記してください。
</t>
    </r>
    <r>
      <rPr>
        <sz val="11"/>
        <color theme="2" tint="-0.249977111117893"/>
        <rFont val="メイリオ"/>
        <family val="3"/>
        <charset val="128"/>
      </rPr>
      <t>記載例）
クライアントWeb：クライアント端末認証あり
R管理：リクルート標準環境からのみアクセス可能とするIP制限あり</t>
    </r>
    <rPh sb="0" eb="2">
      <t>ホンバン</t>
    </rPh>
    <rPh sb="2" eb="4">
      <t>カンキョウ</t>
    </rPh>
    <rPh sb="19" eb="21">
      <t>セイゲン</t>
    </rPh>
    <rPh sb="25" eb="27">
      <t>メイキ</t>
    </rPh>
    <rPh sb="35" eb="37">
      <t>キサイ</t>
    </rPh>
    <rPh sb="37" eb="38">
      <t>レイ</t>
    </rPh>
    <rPh sb="56" eb="58">
      <t>タンマツ</t>
    </rPh>
    <rPh sb="58" eb="60">
      <t>ニンショウ</t>
    </rPh>
    <rPh sb="64" eb="66">
      <t>カンリ</t>
    </rPh>
    <rPh sb="84" eb="86">
      <t>カノウ</t>
    </rPh>
    <rPh sb="91" eb="93">
      <t>セイゲン</t>
    </rPh>
    <phoneticPr fontId="1"/>
  </si>
  <si>
    <r>
      <t>やむを得ず</t>
    </r>
    <r>
      <rPr>
        <sz val="11"/>
        <color rgb="FFFF0000"/>
        <rFont val="メイリオ"/>
        <family val="3"/>
        <charset val="128"/>
      </rPr>
      <t>本番環境を使用する場合は</t>
    </r>
    <r>
      <rPr>
        <sz val="11"/>
        <color theme="1"/>
        <rFont val="メイリオ"/>
        <family val="3"/>
        <charset val="128"/>
      </rPr>
      <t xml:space="preserve">明示してください。
</t>
    </r>
    <r>
      <rPr>
        <sz val="11"/>
        <color theme="2" tint="-0.249977111117893"/>
        <rFont val="メイリオ"/>
        <family val="3"/>
        <charset val="128"/>
      </rPr>
      <t>記載例）
カスタマー：https://wwwtest.hogehoge.jp/
スマホ：https://www.sd.hogehoge.jp/　本番環境</t>
    </r>
    <rPh sb="3" eb="4">
      <t>エ</t>
    </rPh>
    <rPh sb="27" eb="29">
      <t>キサイ</t>
    </rPh>
    <rPh sb="29" eb="30">
      <t>レイ</t>
    </rPh>
    <rPh sb="99" eb="101">
      <t>ホンバン</t>
    </rPh>
    <rPh sb="101" eb="103">
      <t>カンキョウ</t>
    </rPh>
    <phoneticPr fontId="1"/>
  </si>
  <si>
    <t>hoge01@waku-2.com　Pass：xxxxx
hoge02@waku-2.com　Pass：xxxxx
hoge03@waku-2.com　Pass：xxxxx</t>
    <phoneticPr fontId="1"/>
  </si>
  <si>
    <r>
      <t xml:space="preserve">ログイン試行回数制限など、機能制限があれば明記してください。
アカウントロックアウトありの場合は解除の仕様もご教示ください。
</t>
    </r>
    <r>
      <rPr>
        <sz val="11"/>
        <color theme="2" tint="-0.249977111117893"/>
        <rFont val="メイリオ"/>
        <family val="3"/>
        <charset val="128"/>
      </rPr>
      <t>記載例）
アカウントロックアウトあり　連続失敗３回でロック　30分後に自動解除</t>
    </r>
    <rPh sb="45" eb="47">
      <t>バアイ</t>
    </rPh>
    <rPh sb="55" eb="57">
      <t>キョウジ</t>
    </rPh>
    <rPh sb="63" eb="65">
      <t>キサイ</t>
    </rPh>
    <rPh sb="65" eb="66">
      <t>レイ</t>
    </rPh>
    <rPh sb="95" eb="97">
      <t>フンゴ</t>
    </rPh>
    <rPh sb="98" eb="100">
      <t>ジドウ</t>
    </rPh>
    <rPh sb="100" eb="102">
      <t>カイジョ</t>
    </rPh>
    <phoneticPr fontId="1"/>
  </si>
  <si>
    <r>
      <t xml:space="preserve">Webアプリ開発を委託したベンダー（パートナー）名をお答えください。
</t>
    </r>
    <r>
      <rPr>
        <sz val="11"/>
        <color rgb="FFFF0000"/>
        <rFont val="メイリオ"/>
        <family val="3"/>
        <charset val="128"/>
      </rPr>
      <t>自社、Rグループ内を含めて</t>
    </r>
    <r>
      <rPr>
        <sz val="11"/>
        <color theme="1"/>
        <rFont val="メイリオ"/>
        <family val="3"/>
        <charset val="128"/>
      </rPr>
      <t xml:space="preserve">、全て明記してください。
</t>
    </r>
    <r>
      <rPr>
        <sz val="11"/>
        <color theme="2" tint="-0.249977111117893"/>
        <rFont val="メイリオ"/>
        <family val="3"/>
        <charset val="128"/>
      </rPr>
      <t>記載例）RTC、株式会社○○開発</t>
    </r>
    <rPh sb="6" eb="8">
      <t>カイハツ</t>
    </rPh>
    <rPh sb="9" eb="11">
      <t>イタク</t>
    </rPh>
    <rPh sb="24" eb="25">
      <t>メイ</t>
    </rPh>
    <rPh sb="27" eb="28">
      <t>コタ</t>
    </rPh>
    <rPh sb="35" eb="37">
      <t>ジシャ</t>
    </rPh>
    <rPh sb="43" eb="44">
      <t>ナイ</t>
    </rPh>
    <rPh sb="45" eb="46">
      <t>フク</t>
    </rPh>
    <rPh sb="49" eb="50">
      <t>スベ</t>
    </rPh>
    <rPh sb="51" eb="53">
      <t>メイキ</t>
    </rPh>
    <rPh sb="61" eb="63">
      <t>キサイ</t>
    </rPh>
    <rPh sb="63" eb="64">
      <t>レイ</t>
    </rPh>
    <rPh sb="69" eb="73">
      <t>カブシキガイシャ</t>
    </rPh>
    <rPh sb="75" eb="77">
      <t>カイハツ</t>
    </rPh>
    <phoneticPr fontId="1"/>
  </si>
  <si>
    <t>その他特記事項</t>
    <rPh sb="2" eb="3">
      <t>タ</t>
    </rPh>
    <rPh sb="3" eb="5">
      <t>トッキ</t>
    </rPh>
    <rPh sb="5" eb="7">
      <t>ジコウ</t>
    </rPh>
    <phoneticPr fontId="1"/>
  </si>
  <si>
    <t>その他特記事項あればご記載ください。</t>
    <rPh sb="2" eb="3">
      <t>タ</t>
    </rPh>
    <rPh sb="3" eb="5">
      <t>トッキ</t>
    </rPh>
    <rPh sb="5" eb="7">
      <t>ジコウ</t>
    </rPh>
    <rPh sb="11" eb="13">
      <t>キサイ</t>
    </rPh>
    <phoneticPr fontId="1"/>
  </si>
  <si>
    <r>
      <t xml:space="preserve">スマホアプリがある場合、アプリの提供方法を明記してください。
</t>
    </r>
    <r>
      <rPr>
        <sz val="11"/>
        <color theme="2" tint="-0.249977111117893"/>
        <rFont val="メイリオ"/>
        <family val="3"/>
        <charset val="128"/>
      </rPr>
      <t>記載例）
アプリ名称：リクルートアプリ　iPhoneのみ対応
入手先：https://itunes.apple.com/jp/app/hoge　2018/1/10リリース</t>
    </r>
    <rPh sb="9" eb="11">
      <t>バアイ</t>
    </rPh>
    <rPh sb="16" eb="18">
      <t>テイキョウ</t>
    </rPh>
    <rPh sb="18" eb="20">
      <t>ホウホウ</t>
    </rPh>
    <rPh sb="31" eb="33">
      <t>キサイ</t>
    </rPh>
    <rPh sb="33" eb="34">
      <t>レイ</t>
    </rPh>
    <rPh sb="39" eb="41">
      <t>メイショウ</t>
    </rPh>
    <rPh sb="59" eb="61">
      <t>タイオウ</t>
    </rPh>
    <rPh sb="62" eb="64">
      <t>ニュウシュ</t>
    </rPh>
    <rPh sb="64" eb="65">
      <t>サキ</t>
    </rPh>
    <phoneticPr fontId="1"/>
  </si>
  <si>
    <r>
      <t xml:space="preserve">検査用URLへの接続にBasic認証等の必要があれば明記してください。
</t>
    </r>
    <r>
      <rPr>
        <sz val="11"/>
        <color rgb="FFFF0000"/>
        <rFont val="メイリオ"/>
        <family val="3"/>
        <charset val="128"/>
      </rPr>
      <t>IP制限</t>
    </r>
    <r>
      <rPr>
        <sz val="11"/>
        <color theme="1"/>
        <rFont val="メイリオ"/>
        <family val="3"/>
        <charset val="128"/>
      </rPr>
      <t>については、下記</t>
    </r>
    <r>
      <rPr>
        <sz val="11"/>
        <color rgb="FFFF0000"/>
        <rFont val="メイリオ"/>
        <family val="3"/>
        <charset val="128"/>
      </rPr>
      <t>検査元IPを許可</t>
    </r>
    <r>
      <rPr>
        <sz val="11"/>
        <color theme="1"/>
        <rFont val="メイリオ"/>
        <family val="3"/>
        <charset val="128"/>
      </rPr>
      <t xml:space="preserve">してください。
　XXX.XXX.XXX.XXX、XXX.XXX.XXX.XXX、XXX.XXX.XXX.XXX
</t>
    </r>
    <r>
      <rPr>
        <sz val="11"/>
        <color theme="2" tint="-0.249977111117893"/>
        <rFont val="メイリオ"/>
        <family val="3"/>
        <charset val="128"/>
      </rPr>
      <t>記載例）要Basic認証：ID/PASS：hoge/Z1hG87uR</t>
    </r>
    <rPh sb="2" eb="3">
      <t>ヨウ</t>
    </rPh>
    <rPh sb="20" eb="22">
      <t>ヒツヨウ</t>
    </rPh>
    <rPh sb="38" eb="40">
      <t>セイゲン</t>
    </rPh>
    <rPh sb="46" eb="48">
      <t>カキ</t>
    </rPh>
    <rPh sb="54" eb="56">
      <t>キョカ</t>
    </rPh>
    <rPh sb="113" eb="115">
      <t>キサイ</t>
    </rPh>
    <rPh sb="115" eb="116">
      <t>レイ</t>
    </rPh>
    <phoneticPr fontId="1"/>
  </si>
  <si>
    <t>RTC</t>
  </si>
  <si>
    <t>TO</t>
    <phoneticPr fontId="1"/>
  </si>
  <si>
    <t>宛先</t>
    <rPh sb="0" eb="2">
      <t>アテサキ</t>
    </rPh>
    <phoneticPr fontId="1"/>
  </si>
  <si>
    <r>
      <t>検査用アカウント
（</t>
    </r>
    <r>
      <rPr>
        <b/>
        <sz val="11"/>
        <color theme="1"/>
        <rFont val="メイリオ"/>
        <family val="3"/>
        <charset val="128"/>
      </rPr>
      <t>クライアント/社内</t>
    </r>
    <r>
      <rPr>
        <sz val="11"/>
        <color theme="1"/>
        <rFont val="メイリオ"/>
        <family val="3"/>
        <charset val="128"/>
      </rPr>
      <t>）</t>
    </r>
    <rPh sb="0" eb="3">
      <t>ケンサヨウ</t>
    </rPh>
    <rPh sb="17" eb="19">
      <t>シャナイ</t>
    </rPh>
    <phoneticPr fontId="1"/>
  </si>
  <si>
    <t>アカウントロックアウト</t>
    <phoneticPr fontId="1"/>
  </si>
  <si>
    <t>RHD(MSSBU)</t>
  </si>
  <si>
    <t>RHD(その他)</t>
  </si>
  <si>
    <t>RCA</t>
  </si>
  <si>
    <t>RCA関連G</t>
  </si>
  <si>
    <t>RJB</t>
  </si>
  <si>
    <t>RJB関連G</t>
  </si>
  <si>
    <t>RMS</t>
  </si>
  <si>
    <t>RMS関連G</t>
  </si>
  <si>
    <t>RS</t>
  </si>
  <si>
    <t>RS関連G</t>
  </si>
  <si>
    <t>SS</t>
  </si>
  <si>
    <t>SS関連G</t>
  </si>
  <si>
    <t>RSC</t>
  </si>
  <si>
    <t>RSC関連G</t>
  </si>
  <si>
    <t>RMP</t>
  </si>
  <si>
    <t>RMP関連G</t>
  </si>
  <si>
    <t>RLS</t>
  </si>
  <si>
    <t>RLS関連G</t>
  </si>
  <si>
    <t>RCO</t>
  </si>
  <si>
    <t>RAD</t>
  </si>
  <si>
    <t>ROS</t>
  </si>
  <si>
    <t>その他</t>
  </si>
  <si>
    <t>インフラに「その他リクルート環境」、「社外インフラ」、「ASP」を利用、もしくは複合環境（○○と××）の場合、その詳細をお答えください。</t>
    <rPh sb="8" eb="9">
      <t>タ</t>
    </rPh>
    <rPh sb="14" eb="16">
      <t>カンキョウ</t>
    </rPh>
    <rPh sb="19" eb="21">
      <t>シャガイ</t>
    </rPh>
    <rPh sb="33" eb="35">
      <t>リヨウ</t>
    </rPh>
    <rPh sb="40" eb="42">
      <t>フクゴウ</t>
    </rPh>
    <rPh sb="42" eb="44">
      <t>カンキョウ</t>
    </rPh>
    <rPh sb="52" eb="54">
      <t>バアイ</t>
    </rPh>
    <rPh sb="57" eb="59">
      <t>ショウサイ</t>
    </rPh>
    <rPh sb="61" eb="62">
      <t>コタ</t>
    </rPh>
    <phoneticPr fontId="1"/>
  </si>
  <si>
    <t>（記述範囲が足りなければ適宜行を挿入してください。）</t>
    <rPh sb="1" eb="3">
      <t>キジュツ</t>
    </rPh>
    <rPh sb="3" eb="5">
      <t>ハンイ</t>
    </rPh>
    <rPh sb="6" eb="7">
      <t>タ</t>
    </rPh>
    <rPh sb="12" eb="14">
      <t>テキギ</t>
    </rPh>
    <rPh sb="14" eb="15">
      <t>ギョウ</t>
    </rPh>
    <rPh sb="16" eb="18">
      <t>ソウニュウ</t>
    </rPh>
    <phoneticPr fontId="1"/>
  </si>
  <si>
    <t>再検査実施予定日</t>
    <rPh sb="0" eb="1">
      <t>サイ</t>
    </rPh>
    <rPh sb="1" eb="3">
      <t>ケンサ</t>
    </rPh>
    <rPh sb="3" eb="5">
      <t>ジッシ</t>
    </rPh>
    <rPh sb="5" eb="7">
      <t>ヨテイ</t>
    </rPh>
    <rPh sb="7" eb="8">
      <t>ビ</t>
    </rPh>
    <phoneticPr fontId="1"/>
  </si>
  <si>
    <t>実際の会議室の予約が発生するため</t>
    <rPh sb="0" eb="2">
      <t>ジッサイ</t>
    </rPh>
    <rPh sb="3" eb="6">
      <t>カイギシツ</t>
    </rPh>
    <rPh sb="7" eb="9">
      <t>ヨヤク</t>
    </rPh>
    <rPh sb="10" eb="12">
      <t>ハッセイ</t>
    </rPh>
    <phoneticPr fontId="1"/>
  </si>
  <si>
    <t>会議室予約</t>
    <rPh sb="0" eb="3">
      <t>カイギシツ</t>
    </rPh>
    <rPh sb="3" eb="5">
      <t>ヨヤク</t>
    </rPh>
    <phoneticPr fontId="1"/>
  </si>
  <si>
    <t>記入日</t>
    <rPh sb="0" eb="2">
      <t>キニュウ</t>
    </rPh>
    <rPh sb="2" eb="3">
      <t>ビ</t>
    </rPh>
    <phoneticPr fontId="1"/>
  </si>
  <si>
    <t>記載者</t>
    <rPh sb="0" eb="2">
      <t>キサイ</t>
    </rPh>
    <rPh sb="2" eb="3">
      <t>シャ</t>
    </rPh>
    <phoneticPr fontId="1"/>
  </si>
  <si>
    <t>黄色背景色　　　　　　のセルの内容を確認・記載ください。</t>
    <rPh sb="0" eb="2">
      <t>キイロ</t>
    </rPh>
    <rPh sb="2" eb="5">
      <t>ハイケイショク</t>
    </rPh>
    <rPh sb="15" eb="17">
      <t>ナイヨウ</t>
    </rPh>
    <rPh sb="18" eb="20">
      <t>カクニン</t>
    </rPh>
    <rPh sb="21" eb="23">
      <t>キサイ</t>
    </rPh>
    <phoneticPr fontId="1"/>
  </si>
  <si>
    <t>よくある質問</t>
    <rPh sb="4" eb="6">
      <t>シツモン</t>
    </rPh>
    <phoneticPr fontId="1"/>
  </si>
  <si>
    <t>Q.　改修箇所はバッチ処理なので検査実施不可です。</t>
  </si>
  <si>
    <t>Q.　検査の目的や観点を教えてほしい。</t>
    <rPh sb="6" eb="8">
      <t>モクテキ</t>
    </rPh>
    <phoneticPr fontId="1"/>
  </si>
  <si>
    <t>Q.　外部のシステム（ベンダー）を使用しているが、本ファイルを外部ベンダーに共有・記載してもらうことは可能か。</t>
    <rPh sb="3" eb="5">
      <t>ガイブ</t>
    </rPh>
    <rPh sb="17" eb="19">
      <t>シヨウ</t>
    </rPh>
    <rPh sb="25" eb="26">
      <t>ホン</t>
    </rPh>
    <rPh sb="31" eb="33">
      <t>ガイブ</t>
    </rPh>
    <rPh sb="38" eb="40">
      <t>キョウユウ</t>
    </rPh>
    <rPh sb="41" eb="43">
      <t>キサイ</t>
    </rPh>
    <rPh sb="51" eb="53">
      <t>カノウ</t>
    </rPh>
    <phoneticPr fontId="1"/>
  </si>
  <si>
    <t>A.　本ファイルを外部ベンダーに共有・記載いただくことに問題はありません。</t>
    <rPh sb="3" eb="4">
      <t>ホン</t>
    </rPh>
    <rPh sb="9" eb="11">
      <t>ガイブ</t>
    </rPh>
    <rPh sb="16" eb="18">
      <t>キョウユウ</t>
    </rPh>
    <rPh sb="19" eb="21">
      <t>キサイ</t>
    </rPh>
    <rPh sb="28" eb="30">
      <t>モンダイ</t>
    </rPh>
    <phoneticPr fontId="11"/>
  </si>
  <si>
    <t>Q.　外部のシステム（ベンダー）を使用しているが、検査を実施するのか。</t>
    <rPh sb="3" eb="5">
      <t>ガイブ</t>
    </rPh>
    <rPh sb="17" eb="19">
      <t>シヨウ</t>
    </rPh>
    <rPh sb="25" eb="27">
      <t>ケンサ</t>
    </rPh>
    <rPh sb="28" eb="30">
      <t>ジッシ</t>
    </rPh>
    <phoneticPr fontId="1"/>
  </si>
  <si>
    <t>A.　改修されたバッチ処理の結果が利用される動的ページがある場合は、動的ページが検査対象となります。</t>
    <rPh sb="3" eb="5">
      <t>カイシュウ</t>
    </rPh>
    <rPh sb="14" eb="16">
      <t>ケッカ</t>
    </rPh>
    <rPh sb="17" eb="19">
      <t>リヨウ</t>
    </rPh>
    <rPh sb="34" eb="36">
      <t>ドウテキ</t>
    </rPh>
    <phoneticPr fontId="1"/>
  </si>
  <si>
    <t>A.　原則、インターネットに公開し、カスタマー個人情報を保有するすべてのシステム（ASPを含む）は検査対象となります。</t>
    <rPh sb="3" eb="5">
      <t>ゲンソク</t>
    </rPh>
    <rPh sb="14" eb="16">
      <t>コウカイ</t>
    </rPh>
    <rPh sb="23" eb="25">
      <t>コジン</t>
    </rPh>
    <rPh sb="25" eb="27">
      <t>ジョウホウ</t>
    </rPh>
    <rPh sb="28" eb="30">
      <t>ホユウ</t>
    </rPh>
    <rPh sb="45" eb="46">
      <t>フク</t>
    </rPh>
    <rPh sb="49" eb="51">
      <t>ケンサ</t>
    </rPh>
    <rPh sb="51" eb="53">
      <t>タイショウ</t>
    </rPh>
    <phoneticPr fontId="11"/>
  </si>
  <si>
    <t>項目</t>
    <rPh sb="0" eb="2">
      <t>コウモク</t>
    </rPh>
    <phoneticPr fontId="1"/>
  </si>
  <si>
    <t>説明・記載例</t>
    <rPh sb="0" eb="2">
      <t>セツメイ</t>
    </rPh>
    <rPh sb="3" eb="5">
      <t>キサイ</t>
    </rPh>
    <rPh sb="5" eb="6">
      <t>レイ</t>
    </rPh>
    <phoneticPr fontId="1"/>
  </si>
  <si>
    <r>
      <t>検査用アカウント
（</t>
    </r>
    <r>
      <rPr>
        <b/>
        <sz val="11"/>
        <color theme="1"/>
        <rFont val="メイリオ"/>
        <family val="3"/>
        <charset val="128"/>
      </rPr>
      <t>クライアント/R管理</t>
    </r>
    <r>
      <rPr>
        <sz val="11"/>
        <color theme="1"/>
        <rFont val="メイリオ"/>
        <family val="3"/>
        <charset val="128"/>
      </rPr>
      <t>）</t>
    </r>
    <rPh sb="0" eb="3">
      <t>ケンサヨウ</t>
    </rPh>
    <rPh sb="18" eb="20">
      <t>カンリ</t>
    </rPh>
    <phoneticPr fontId="1"/>
  </si>
  <si>
    <r>
      <t>■再検査結果詳細：再検査結果がNGとなったものについては、</t>
    </r>
    <r>
      <rPr>
        <sz val="11"/>
        <color rgb="FFFF0000"/>
        <rFont val="メイリオ"/>
        <family val="3"/>
        <charset val="128"/>
      </rPr>
      <t>その理由と対応予定日をお答えください</t>
    </r>
    <r>
      <rPr>
        <sz val="11"/>
        <color theme="1"/>
        <rFont val="メイリオ"/>
        <family val="3"/>
        <charset val="128"/>
      </rPr>
      <t>。</t>
    </r>
    <rPh sb="1" eb="4">
      <t>サイケンサ</t>
    </rPh>
    <rPh sb="4" eb="6">
      <t>ケッカ</t>
    </rPh>
    <rPh sb="6" eb="8">
      <t>ショウサイ</t>
    </rPh>
    <rPh sb="9" eb="12">
      <t>サイケンサ</t>
    </rPh>
    <rPh sb="12" eb="14">
      <t>ケッカ</t>
    </rPh>
    <rPh sb="31" eb="33">
      <t>リユウ</t>
    </rPh>
    <rPh sb="34" eb="36">
      <t>タイオウ</t>
    </rPh>
    <rPh sb="36" eb="39">
      <t>ヨテイビ</t>
    </rPh>
    <rPh sb="41" eb="42">
      <t>コタ</t>
    </rPh>
    <phoneticPr fontId="1"/>
  </si>
  <si>
    <t>記入・確認欄</t>
    <rPh sb="0" eb="2">
      <t>キニュウ</t>
    </rPh>
    <rPh sb="3" eb="5">
      <t>カクニン</t>
    </rPh>
    <rPh sb="5" eb="6">
      <t>ラン</t>
    </rPh>
    <phoneticPr fontId="1"/>
  </si>
  <si>
    <r>
      <rPr>
        <sz val="11"/>
        <color rgb="FFFF0000"/>
        <rFont val="メイリオ"/>
        <family val="3"/>
        <charset val="128"/>
      </rPr>
      <t>本番環境に</t>
    </r>
    <r>
      <rPr>
        <sz val="11"/>
        <color theme="1"/>
        <rFont val="メイリオ"/>
        <family val="3"/>
        <charset val="128"/>
      </rPr>
      <t xml:space="preserve">ネットワークレベルのアクセス制限の有り無し、ある場合はその方式を明記してください。
</t>
    </r>
    <r>
      <rPr>
        <sz val="11"/>
        <color theme="2" tint="-0.249977111117893"/>
        <rFont val="メイリオ"/>
        <family val="3"/>
        <charset val="128"/>
      </rPr>
      <t>記載例）
クライアントWeb：クライアント端末認証あり
R管理：リクルート標準環境からのみアクセス可能とするIP制限あり</t>
    </r>
    <rPh sb="0" eb="2">
      <t>ホンバン</t>
    </rPh>
    <rPh sb="2" eb="4">
      <t>カンキョウ</t>
    </rPh>
    <rPh sb="19" eb="21">
      <t>セイゲン</t>
    </rPh>
    <rPh sb="22" eb="23">
      <t>ア</t>
    </rPh>
    <rPh sb="24" eb="25">
      <t>ナ</t>
    </rPh>
    <rPh sb="29" eb="31">
      <t>バアイ</t>
    </rPh>
    <rPh sb="34" eb="36">
      <t>ホウシキ</t>
    </rPh>
    <rPh sb="37" eb="39">
      <t>メイキ</t>
    </rPh>
    <rPh sb="47" eb="49">
      <t>キサイ</t>
    </rPh>
    <rPh sb="49" eb="50">
      <t>レイ</t>
    </rPh>
    <rPh sb="68" eb="70">
      <t>タンマツ</t>
    </rPh>
    <rPh sb="70" eb="72">
      <t>ニンショウ</t>
    </rPh>
    <rPh sb="76" eb="78">
      <t>カンリ</t>
    </rPh>
    <rPh sb="96" eb="98">
      <t>カノウ</t>
    </rPh>
    <rPh sb="103" eb="105">
      <t>セイゲン</t>
    </rPh>
    <phoneticPr fontId="1"/>
  </si>
  <si>
    <r>
      <t xml:space="preserve">アカウントロックアウトの有り無し、ある場合はロックの条件、および解除の仕様をご教示ください。
</t>
    </r>
    <r>
      <rPr>
        <sz val="11"/>
        <color theme="2" tint="-0.249977111117893"/>
        <rFont val="メイリオ"/>
        <family val="3"/>
        <charset val="128"/>
      </rPr>
      <t>記載例）
アカウントロックアウトあり　連続失敗３回でロック　30分後に自動解除</t>
    </r>
    <rPh sb="12" eb="13">
      <t>ア</t>
    </rPh>
    <rPh sb="14" eb="15">
      <t>ナ</t>
    </rPh>
    <rPh sb="19" eb="21">
      <t>バアイ</t>
    </rPh>
    <rPh sb="26" eb="28">
      <t>ジョウケン</t>
    </rPh>
    <rPh sb="39" eb="41">
      <t>キョウジ</t>
    </rPh>
    <rPh sb="47" eb="49">
      <t>キサイ</t>
    </rPh>
    <rPh sb="49" eb="50">
      <t>レイ</t>
    </rPh>
    <rPh sb="79" eb="81">
      <t>フンゴ</t>
    </rPh>
    <rPh sb="82" eb="84">
      <t>ジドウ</t>
    </rPh>
    <rPh sb="84" eb="86">
      <t>カイジョ</t>
    </rPh>
    <phoneticPr fontId="1"/>
  </si>
  <si>
    <t>下記、対応依頼内容のご対応をお願いします。</t>
    <rPh sb="0" eb="2">
      <t>カキ</t>
    </rPh>
    <rPh sb="3" eb="5">
      <t>タイオウ</t>
    </rPh>
    <rPh sb="5" eb="7">
      <t>イライ</t>
    </rPh>
    <rPh sb="7" eb="9">
      <t>ナイヨウ</t>
    </rPh>
    <rPh sb="11" eb="13">
      <t>タイオウ</t>
    </rPh>
    <rPh sb="15" eb="16">
      <t>ネガ</t>
    </rPh>
    <phoneticPr fontId="1"/>
  </si>
  <si>
    <t>今回の検査で検出された脆弱性・注意事項を以下の通りご報告いたします。</t>
    <rPh sb="0" eb="2">
      <t>コンカイ</t>
    </rPh>
    <rPh sb="3" eb="5">
      <t>ケンサ</t>
    </rPh>
    <rPh sb="6" eb="8">
      <t>ケンシュツ</t>
    </rPh>
    <rPh sb="11" eb="14">
      <t>ゼイジャクセイ</t>
    </rPh>
    <rPh sb="15" eb="17">
      <t>チュウイ</t>
    </rPh>
    <rPh sb="17" eb="19">
      <t>ジコウ</t>
    </rPh>
    <rPh sb="20" eb="22">
      <t>イカ</t>
    </rPh>
    <rPh sb="23" eb="24">
      <t>トオ</t>
    </rPh>
    <rPh sb="26" eb="28">
      <t>ホウコク</t>
    </rPh>
    <phoneticPr fontId="1"/>
  </si>
  <si>
    <t>今回の検査を実施した箇所は以下の画面・操作となります。</t>
    <rPh sb="0" eb="2">
      <t>コンカイ</t>
    </rPh>
    <rPh sb="3" eb="5">
      <t>ケンサ</t>
    </rPh>
    <rPh sb="6" eb="8">
      <t>ジッシ</t>
    </rPh>
    <rPh sb="10" eb="12">
      <t>カショ</t>
    </rPh>
    <rPh sb="13" eb="15">
      <t>イカ</t>
    </rPh>
    <rPh sb="16" eb="18">
      <t>ガメン</t>
    </rPh>
    <rPh sb="19" eb="21">
      <t>ソウサ</t>
    </rPh>
    <phoneticPr fontId="1"/>
  </si>
  <si>
    <t>検査結果と併せて確認し、ご対応をお願いします。</t>
    <rPh sb="0" eb="2">
      <t>ケンサ</t>
    </rPh>
    <rPh sb="2" eb="4">
      <t>ケッカ</t>
    </rPh>
    <rPh sb="5" eb="6">
      <t>アワ</t>
    </rPh>
    <rPh sb="8" eb="10">
      <t>カクニン</t>
    </rPh>
    <rPh sb="13" eb="15">
      <t>タイオウ</t>
    </rPh>
    <rPh sb="17" eb="18">
      <t>ネガ</t>
    </rPh>
    <phoneticPr fontId="1"/>
  </si>
  <si>
    <t>■要対策一覧：検出されたMedium以上の問題点に対応計画の作成をお願いしています。</t>
    <rPh sb="1" eb="2">
      <t>ヨウ</t>
    </rPh>
    <rPh sb="2" eb="4">
      <t>タイサク</t>
    </rPh>
    <rPh sb="4" eb="6">
      <t>イチラン</t>
    </rPh>
    <phoneticPr fontId="1"/>
  </si>
  <si>
    <t>検出されたMedium以上の問題点に対応計画の作成をお願いしています。</t>
    <rPh sb="0" eb="2">
      <t>ケンシュツ</t>
    </rPh>
    <phoneticPr fontId="1"/>
  </si>
  <si>
    <t>■対応計画詳細：検出されたMedium以上の各問題点の改修方針と対応完了予定日を記載してください。</t>
    <rPh sb="1" eb="3">
      <t>タイオウ</t>
    </rPh>
    <rPh sb="3" eb="5">
      <t>ケイカク</t>
    </rPh>
    <rPh sb="5" eb="7">
      <t>ショウサイ</t>
    </rPh>
    <rPh sb="8" eb="10">
      <t>ケンシュツ</t>
    </rPh>
    <rPh sb="19" eb="21">
      <t>イジョウ</t>
    </rPh>
    <rPh sb="22" eb="23">
      <t>カク</t>
    </rPh>
    <rPh sb="23" eb="26">
      <t>モンダイテン</t>
    </rPh>
    <rPh sb="27" eb="29">
      <t>カイシュウ</t>
    </rPh>
    <rPh sb="29" eb="31">
      <t>ホウシン</t>
    </rPh>
    <rPh sb="40" eb="42">
      <t>キサイ</t>
    </rPh>
    <phoneticPr fontId="1"/>
  </si>
  <si>
    <t>「一般的な対策方法」を参考に、個別に改修方針と対応完了予定日を記載してください。</t>
    <rPh sb="1" eb="4">
      <t>イッパンテキ</t>
    </rPh>
    <rPh sb="5" eb="7">
      <t>タイサク</t>
    </rPh>
    <rPh sb="7" eb="9">
      <t>ホウホウ</t>
    </rPh>
    <rPh sb="11" eb="13">
      <t>サンコウ</t>
    </rPh>
    <rPh sb="15" eb="17">
      <t>コベツ</t>
    </rPh>
    <rPh sb="18" eb="20">
      <t>カイシュウ</t>
    </rPh>
    <rPh sb="20" eb="22">
      <t>ホウシン</t>
    </rPh>
    <rPh sb="23" eb="25">
      <t>タイオウ</t>
    </rPh>
    <rPh sb="25" eb="27">
      <t>カンリョウ</t>
    </rPh>
    <rPh sb="27" eb="29">
      <t>ヨテイ</t>
    </rPh>
    <rPh sb="29" eb="30">
      <t>ビ</t>
    </rPh>
    <rPh sb="31" eb="33">
      <t>キサイ</t>
    </rPh>
    <phoneticPr fontId="1"/>
  </si>
  <si>
    <t>改修状況を確認させていただいた結果をご報告いたします。</t>
    <rPh sb="0" eb="2">
      <t>カイシュウ</t>
    </rPh>
    <rPh sb="2" eb="4">
      <t>ジョウキョウ</t>
    </rPh>
    <rPh sb="5" eb="7">
      <t>カクニン</t>
    </rPh>
    <rPh sb="15" eb="17">
      <t>ケッカ</t>
    </rPh>
    <rPh sb="19" eb="21">
      <t>ホウコク</t>
    </rPh>
    <phoneticPr fontId="1"/>
  </si>
  <si>
    <t>「NG」は脆弱性が変わらず残っている、あるいは別の脆弱性が検出されております。詳細コメント欄をご確認いただき、再度対応計画をご検討ください。</t>
    <rPh sb="5" eb="8">
      <t>ゼイジャクセイ</t>
    </rPh>
    <rPh sb="9" eb="10">
      <t>カ</t>
    </rPh>
    <rPh sb="13" eb="14">
      <t>ノコ</t>
    </rPh>
    <rPh sb="23" eb="24">
      <t>ベツ</t>
    </rPh>
    <rPh sb="25" eb="28">
      <t>ゼイジャクセイ</t>
    </rPh>
    <rPh sb="29" eb="31">
      <t>ケンシュツ</t>
    </rPh>
    <rPh sb="39" eb="41">
      <t>ショウサイ</t>
    </rPh>
    <rPh sb="45" eb="46">
      <t>ラン</t>
    </rPh>
    <rPh sb="48" eb="50">
      <t>カクニン</t>
    </rPh>
    <rPh sb="55" eb="57">
      <t>サイド</t>
    </rPh>
    <rPh sb="57" eb="59">
      <t>タイオウ</t>
    </rPh>
    <rPh sb="59" eb="61">
      <t>ケイカク</t>
    </rPh>
    <rPh sb="63" eb="65">
      <t>ケントウ</t>
    </rPh>
    <phoneticPr fontId="1"/>
  </si>
  <si>
    <t>結果欄「OK」は脆弱性がなくなっていることを確認できました。</t>
    <rPh sb="0" eb="2">
      <t>ケッカ</t>
    </rPh>
    <rPh sb="2" eb="3">
      <t>ラン</t>
    </rPh>
    <rPh sb="8" eb="11">
      <t>ゼイジャクセイ</t>
    </rPh>
    <rPh sb="22" eb="24">
      <t>カクニン</t>
    </rPh>
    <phoneticPr fontId="1"/>
  </si>
  <si>
    <r>
      <t>A.　本検査は</t>
    </r>
    <r>
      <rPr>
        <b/>
        <sz val="11"/>
        <color theme="1"/>
        <rFont val="メイリオ"/>
        <family val="3"/>
        <charset val="128"/>
      </rPr>
      <t>リリースの許可を与えるためのものではありません</t>
    </r>
    <r>
      <rPr>
        <sz val="11"/>
        <color theme="1"/>
        <rFont val="メイリオ"/>
        <family val="3"/>
        <charset val="128"/>
      </rPr>
      <t>ので、検査完了までリリースを控えていただく必要性はございません。</t>
    </r>
    <rPh sb="3" eb="4">
      <t>ホン</t>
    </rPh>
    <rPh sb="12" eb="14">
      <t>キョカ</t>
    </rPh>
    <rPh sb="15" eb="16">
      <t>アタ</t>
    </rPh>
    <phoneticPr fontId="1"/>
  </si>
  <si>
    <t>Q.　開発スケジュールの遅れからリリースを延期することになった。</t>
    <rPh sb="3" eb="5">
      <t>カイハツ</t>
    </rPh>
    <rPh sb="12" eb="13">
      <t>オク</t>
    </rPh>
    <rPh sb="21" eb="23">
      <t>エンキ</t>
    </rPh>
    <phoneticPr fontId="11"/>
  </si>
  <si>
    <t>A.　差支えなければ検査結果を共有いただき、検査実施の要不要を判断をさせてください。</t>
    <rPh sb="3" eb="5">
      <t>サシツカ</t>
    </rPh>
    <rPh sb="10" eb="12">
      <t>ケンサ</t>
    </rPh>
    <rPh sb="12" eb="14">
      <t>ケッカ</t>
    </rPh>
    <rPh sb="15" eb="17">
      <t>キョウユウ</t>
    </rPh>
    <rPh sb="22" eb="24">
      <t>ケンサ</t>
    </rPh>
    <rPh sb="24" eb="26">
      <t>ジッシ</t>
    </rPh>
    <rPh sb="27" eb="28">
      <t>ヨウ</t>
    </rPh>
    <rPh sb="28" eb="30">
      <t>フヨウ</t>
    </rPh>
    <rPh sb="31" eb="33">
      <t>ハンダン</t>
    </rPh>
    <phoneticPr fontId="11"/>
  </si>
  <si>
    <t>Q.　検査の実施前に別案件の改修を検証環境にリリースしてもよいのでしょうか。</t>
    <rPh sb="3" eb="5">
      <t>ケンサ</t>
    </rPh>
    <rPh sb="6" eb="8">
      <t>ジッシ</t>
    </rPh>
    <rPh sb="8" eb="9">
      <t>マエ</t>
    </rPh>
    <rPh sb="10" eb="11">
      <t>ベツ</t>
    </rPh>
    <rPh sb="11" eb="13">
      <t>アンケン</t>
    </rPh>
    <rPh sb="14" eb="16">
      <t>カイシュウ</t>
    </rPh>
    <rPh sb="17" eb="19">
      <t>ケンショウ</t>
    </rPh>
    <rPh sb="19" eb="21">
      <t>カンキョウ</t>
    </rPh>
    <phoneticPr fontId="1"/>
  </si>
  <si>
    <t>Q.　検査の実施前に本番環境にリリースしてもよいのでしょうか。</t>
    <rPh sb="3" eb="5">
      <t>ケンサ</t>
    </rPh>
    <rPh sb="6" eb="8">
      <t>ジッシ</t>
    </rPh>
    <rPh sb="8" eb="9">
      <t>マエ</t>
    </rPh>
    <rPh sb="10" eb="12">
      <t>ホンバン</t>
    </rPh>
    <rPh sb="12" eb="14">
      <t>カンキョウ</t>
    </rPh>
    <phoneticPr fontId="1"/>
  </si>
  <si>
    <t>A.　基本的にこちらからのリリースに制限はございませんが、導線・動作の変更があるようでしたらその内容をご連絡ください。</t>
    <rPh sb="3" eb="6">
      <t>キホンテキ</t>
    </rPh>
    <rPh sb="18" eb="20">
      <t>セイゲン</t>
    </rPh>
    <rPh sb="29" eb="31">
      <t>ドウセン</t>
    </rPh>
    <rPh sb="32" eb="34">
      <t>ドウサ</t>
    </rPh>
    <rPh sb="35" eb="37">
      <t>ヘンコウ</t>
    </rPh>
    <rPh sb="48" eb="50">
      <t>ナイヨウ</t>
    </rPh>
    <rPh sb="52" eb="54">
      <t>レンラク</t>
    </rPh>
    <phoneticPr fontId="1"/>
  </si>
  <si>
    <t>Q.　外部のシステムを使用していて、前回検査時に検査実施不可と回答しているのに何故また検査依頼が来ているのか。</t>
    <rPh sb="3" eb="5">
      <t>ガイブ</t>
    </rPh>
    <rPh sb="11" eb="13">
      <t>シヨウ</t>
    </rPh>
    <phoneticPr fontId="1"/>
  </si>
  <si>
    <t>A.　お手数をお掛けして申し訳ありませんが、時勢による変化があるかもしれませんので再度お問い合わせいただけますでしょうか。</t>
    <rPh sb="4" eb="6">
      <t>テスウ</t>
    </rPh>
    <rPh sb="8" eb="9">
      <t>カ</t>
    </rPh>
    <rPh sb="12" eb="13">
      <t>モウ</t>
    </rPh>
    <rPh sb="14" eb="15">
      <t>ワケ</t>
    </rPh>
    <rPh sb="22" eb="24">
      <t>ジセイ</t>
    </rPh>
    <rPh sb="27" eb="29">
      <t>ヘンカ</t>
    </rPh>
    <rPh sb="41" eb="43">
      <t>サイド</t>
    </rPh>
    <rPh sb="44" eb="45">
      <t>ト</t>
    </rPh>
    <rPh sb="46" eb="47">
      <t>ア</t>
    </rPh>
    <phoneticPr fontId="1"/>
  </si>
  <si>
    <t>※事前の検査対象画面確認の際にも操作をさせていただきますので、その際を含めて禁止操作をご記入ください。</t>
    <rPh sb="1" eb="3">
      <t>ジゼン</t>
    </rPh>
    <rPh sb="4" eb="6">
      <t>ケンサ</t>
    </rPh>
    <rPh sb="6" eb="8">
      <t>タイショウ</t>
    </rPh>
    <rPh sb="8" eb="10">
      <t>ガメン</t>
    </rPh>
    <rPh sb="10" eb="12">
      <t>カクニン</t>
    </rPh>
    <rPh sb="13" eb="14">
      <t>サイ</t>
    </rPh>
    <rPh sb="16" eb="18">
      <t>ソウサ</t>
    </rPh>
    <rPh sb="33" eb="34">
      <t>サイ</t>
    </rPh>
    <rPh sb="35" eb="36">
      <t>フク</t>
    </rPh>
    <rPh sb="38" eb="40">
      <t>キンシ</t>
    </rPh>
    <rPh sb="40" eb="42">
      <t>ソウサ</t>
    </rPh>
    <rPh sb="44" eb="46">
      <t>キニュウ</t>
    </rPh>
    <phoneticPr fontId="1"/>
  </si>
  <si>
    <t>対応期限</t>
    <rPh sb="0" eb="2">
      <t>タイオウ</t>
    </rPh>
    <rPh sb="2" eb="4">
      <t>キゲン</t>
    </rPh>
    <phoneticPr fontId="1"/>
  </si>
  <si>
    <t>■リスクレベル一覧：検出された問題点の深刻度に応じて、対応期限を設定しています。</t>
    <rPh sb="7" eb="9">
      <t>イチラン</t>
    </rPh>
    <rPh sb="10" eb="12">
      <t>ケンシュツ</t>
    </rPh>
    <rPh sb="15" eb="18">
      <t>モンダイテン</t>
    </rPh>
    <rPh sb="19" eb="22">
      <t>シンコクド</t>
    </rPh>
    <rPh sb="23" eb="24">
      <t>オウ</t>
    </rPh>
    <rPh sb="27" eb="29">
      <t>タイオウ</t>
    </rPh>
    <rPh sb="29" eb="31">
      <t>キゲン</t>
    </rPh>
    <rPh sb="32" eb="34">
      <t>セッテイ</t>
    </rPh>
    <phoneticPr fontId="1"/>
  </si>
  <si>
    <t>以下、個別にそのURLと画面キャプチャにて該当箇所を示します。</t>
    <rPh sb="0" eb="2">
      <t>イカ</t>
    </rPh>
    <rPh sb="3" eb="5">
      <t>コベツ</t>
    </rPh>
    <rPh sb="12" eb="14">
      <t>ガメン</t>
    </rPh>
    <rPh sb="21" eb="23">
      <t>ガイトウ</t>
    </rPh>
    <rPh sb="23" eb="25">
      <t>カショ</t>
    </rPh>
    <rPh sb="26" eb="27">
      <t>シメ</t>
    </rPh>
    <phoneticPr fontId="1"/>
  </si>
  <si>
    <t>No.</t>
    <phoneticPr fontId="1"/>
  </si>
  <si>
    <t>緊急の脆弱性検出の場合）</t>
  </si>
  <si>
    <r>
      <t>・緊急の脆弱性は、</t>
    </r>
    <r>
      <rPr>
        <b/>
        <sz val="14"/>
        <color rgb="FFFF0000"/>
        <rFont val="メイリオ"/>
        <family val="3"/>
        <charset val="128"/>
      </rPr>
      <t>速やかに対応</t>
    </r>
    <r>
      <rPr>
        <sz val="11"/>
        <color rgb="FF000000"/>
        <rFont val="メイリオ"/>
        <family val="3"/>
        <charset val="128"/>
      </rPr>
      <t>を行うことが望ましいため、先んじてご連絡いたします。</t>
    </r>
  </si>
  <si>
    <t>High、Mediumの脆弱性検出の場合）</t>
  </si>
  <si>
    <r>
      <t>・High、Mediumの脆弱性に対し、対応計画を作成し、</t>
    </r>
    <r>
      <rPr>
        <b/>
        <sz val="14"/>
        <color rgb="FFFF0000"/>
        <rFont val="メイリオ"/>
        <family val="3"/>
        <charset val="128"/>
      </rPr>
      <t>５営業日以内に送付</t>
    </r>
    <r>
      <rPr>
        <sz val="11"/>
        <color rgb="FF000000"/>
        <rFont val="メイリオ"/>
        <family val="3"/>
        <charset val="128"/>
      </rPr>
      <t>して下さい。</t>
    </r>
  </si>
  <si>
    <t>任意　※1</t>
    <phoneticPr fontId="1"/>
  </si>
  <si>
    <t>任意　※2</t>
    <phoneticPr fontId="1"/>
  </si>
  <si>
    <r>
      <t>※1　リスクは低いが、</t>
    </r>
    <r>
      <rPr>
        <b/>
        <sz val="11"/>
        <color theme="1"/>
        <rFont val="メイリオ"/>
        <family val="3"/>
        <charset val="128"/>
      </rPr>
      <t>脆弱性ではある</t>
    </r>
    <r>
      <rPr>
        <sz val="11"/>
        <color theme="1"/>
        <rFont val="メイリオ"/>
        <family val="3"/>
        <charset val="128"/>
      </rPr>
      <t>ので対応することが望ましい</t>
    </r>
    <phoneticPr fontId="1"/>
  </si>
  <si>
    <r>
      <t>※2　</t>
    </r>
    <r>
      <rPr>
        <b/>
        <sz val="11"/>
        <color theme="1"/>
        <rFont val="メイリオ"/>
        <family val="3"/>
        <charset val="128"/>
      </rPr>
      <t>脆弱性ではない</t>
    </r>
    <r>
      <rPr>
        <sz val="11"/>
        <color theme="1"/>
        <rFont val="メイリオ"/>
        <family val="3"/>
        <charset val="128"/>
      </rPr>
      <t>が、攻撃を助長する可能性があるので対応することが望ましい</t>
    </r>
    <phoneticPr fontId="1"/>
  </si>
  <si>
    <t>■再検査結果エビデンス：画像キャプチャ、ログなどを証左として提供しますのでご確認ください。</t>
    <rPh sb="1" eb="4">
      <t>サイケンサ</t>
    </rPh>
    <rPh sb="4" eb="6">
      <t>ケッカ</t>
    </rPh>
    <rPh sb="12" eb="14">
      <t>ガゾウ</t>
    </rPh>
    <rPh sb="25" eb="27">
      <t>ショウサ</t>
    </rPh>
    <rPh sb="30" eb="32">
      <t>テイキョウ</t>
    </rPh>
    <rPh sb="38" eb="40">
      <t>カクニン</t>
    </rPh>
    <phoneticPr fontId="1"/>
  </si>
  <si>
    <t>バージョン</t>
    <phoneticPr fontId="1"/>
  </si>
  <si>
    <t>更新日</t>
    <rPh sb="0" eb="2">
      <t>コウシン</t>
    </rPh>
    <rPh sb="2" eb="3">
      <t>ビ</t>
    </rPh>
    <phoneticPr fontId="1"/>
  </si>
  <si>
    <t>更新者</t>
    <rPh sb="0" eb="2">
      <t>コウシン</t>
    </rPh>
    <rPh sb="2" eb="3">
      <t>シャ</t>
    </rPh>
    <phoneticPr fontId="1"/>
  </si>
  <si>
    <t>更新箇所・内容</t>
    <rPh sb="0" eb="2">
      <t>コウシン</t>
    </rPh>
    <rPh sb="2" eb="4">
      <t>カショ</t>
    </rPh>
    <rPh sb="5" eb="7">
      <t>ナイヨウ</t>
    </rPh>
    <phoneticPr fontId="1"/>
  </si>
  <si>
    <t>6.0</t>
    <phoneticPr fontId="1"/>
  </si>
  <si>
    <t>大幅リニューアル</t>
    <rPh sb="0" eb="2">
      <t>オオハバ</t>
    </rPh>
    <phoneticPr fontId="1"/>
  </si>
  <si>
    <t>RTC遠藤</t>
    <rPh sb="3" eb="5">
      <t>エンドウ</t>
    </rPh>
    <phoneticPr fontId="1"/>
  </si>
  <si>
    <t>最新</t>
    <rPh sb="0" eb="2">
      <t>サイシン</t>
    </rPh>
    <phoneticPr fontId="1"/>
  </si>
  <si>
    <t>■検査画面一覧：同一画面で異なる操作を検査した場合、同じ画面名が並ぶことがあります。</t>
    <rPh sb="1" eb="3">
      <t>ケンサ</t>
    </rPh>
    <rPh sb="3" eb="5">
      <t>ガメン</t>
    </rPh>
    <rPh sb="5" eb="7">
      <t>イチラン</t>
    </rPh>
    <rPh sb="8" eb="10">
      <t>ドウイツ</t>
    </rPh>
    <rPh sb="10" eb="12">
      <t>ガメン</t>
    </rPh>
    <rPh sb="13" eb="14">
      <t>コト</t>
    </rPh>
    <rPh sb="16" eb="18">
      <t>ソウサ</t>
    </rPh>
    <rPh sb="19" eb="21">
      <t>ケンサ</t>
    </rPh>
    <rPh sb="23" eb="25">
      <t>バアイ</t>
    </rPh>
    <rPh sb="26" eb="27">
      <t>オナ</t>
    </rPh>
    <rPh sb="28" eb="30">
      <t>ガメン</t>
    </rPh>
    <rPh sb="30" eb="31">
      <t>メイ</t>
    </rPh>
    <rPh sb="32" eb="33">
      <t>ナラ</t>
    </rPh>
    <phoneticPr fontId="1"/>
  </si>
  <si>
    <t>6.1</t>
    <phoneticPr fontId="1"/>
  </si>
  <si>
    <t>A.　検査案内時に添付した検査概要資料にて紹介しています。ご参照ください。</t>
    <rPh sb="3" eb="5">
      <t>ケンサ</t>
    </rPh>
    <rPh sb="5" eb="7">
      <t>アンナイ</t>
    </rPh>
    <rPh sb="7" eb="8">
      <t>ジ</t>
    </rPh>
    <rPh sb="9" eb="11">
      <t>テンプ</t>
    </rPh>
    <rPh sb="15" eb="17">
      <t>ガイヨウ</t>
    </rPh>
    <rPh sb="17" eb="19">
      <t>シリョウ</t>
    </rPh>
    <rPh sb="21" eb="23">
      <t>ショウカイ</t>
    </rPh>
    <rPh sb="30" eb="32">
      <t>サンショウ</t>
    </rPh>
    <phoneticPr fontId="11"/>
  </si>
  <si>
    <t>基本情報　連絡先の担当に入力時メッセージを追加
基本情報　スマホアプリの説明・記載例を微修正
基本情報　アカウント用提供メアドを説明・記載例に移動
入力補助シート作成</t>
    <rPh sb="0" eb="2">
      <t>キホン</t>
    </rPh>
    <rPh sb="2" eb="4">
      <t>ジョウホウ</t>
    </rPh>
    <rPh sb="5" eb="8">
      <t>レンラクサキ</t>
    </rPh>
    <rPh sb="9" eb="11">
      <t>タントウ</t>
    </rPh>
    <rPh sb="12" eb="15">
      <t>ニュウリョクジ</t>
    </rPh>
    <rPh sb="21" eb="23">
      <t>ツイカ</t>
    </rPh>
    <rPh sb="24" eb="26">
      <t>キホン</t>
    </rPh>
    <rPh sb="26" eb="28">
      <t>ジョウホウ</t>
    </rPh>
    <rPh sb="43" eb="44">
      <t>ビ</t>
    </rPh>
    <rPh sb="44" eb="46">
      <t>シュウセイ</t>
    </rPh>
    <rPh sb="47" eb="49">
      <t>キホン</t>
    </rPh>
    <rPh sb="49" eb="51">
      <t>ジョウホウ</t>
    </rPh>
    <rPh sb="57" eb="58">
      <t>ヨウ</t>
    </rPh>
    <rPh sb="58" eb="60">
      <t>テイキョウ</t>
    </rPh>
    <rPh sb="64" eb="66">
      <t>セツメイ</t>
    </rPh>
    <rPh sb="67" eb="69">
      <t>キサイ</t>
    </rPh>
    <rPh sb="69" eb="70">
      <t>レイ</t>
    </rPh>
    <rPh sb="71" eb="73">
      <t>イドウ</t>
    </rPh>
    <rPh sb="74" eb="76">
      <t>ニュウリョク</t>
    </rPh>
    <rPh sb="76" eb="78">
      <t>ホジョ</t>
    </rPh>
    <rPh sb="81" eb="83">
      <t>サクセイ</t>
    </rPh>
    <phoneticPr fontId="1"/>
  </si>
  <si>
    <t>6.2</t>
    <phoneticPr fontId="1"/>
  </si>
  <si>
    <t>結果詳細</t>
    <rPh sb="0" eb="2">
      <t>ケッカ</t>
    </rPh>
    <rPh sb="2" eb="4">
      <t>ショウサイ</t>
    </rPh>
    <phoneticPr fontId="1"/>
  </si>
  <si>
    <t>脆弱性No.X</t>
    <rPh sb="0" eb="3">
      <t>ゼイジャクセイ</t>
    </rPh>
    <phoneticPr fontId="1"/>
  </si>
  <si>
    <t>に対する追加説明・エビデンス</t>
    <rPh sb="1" eb="2">
      <t>タイ</t>
    </rPh>
    <rPh sb="4" eb="6">
      <t>ツイカ</t>
    </rPh>
    <rPh sb="6" eb="8">
      <t>セツメイ</t>
    </rPh>
    <phoneticPr fontId="1"/>
  </si>
  <si>
    <r>
      <t>検査情報　検査用URLのデフォルトを変更
対応計画　記載者欄が検査結果の検査担当者を参照表示していたのを削除
再検査結果　再検査結果詳細の表頭：詳細コメントを結果詳細に変更
　　　　　　NG理由のコメントを変更
　　　　　　再検査結果エビデンスでの脆弱性毎の区切りサンプルを作成（</t>
    </r>
    <r>
      <rPr>
        <sz val="11"/>
        <color rgb="FFFF0000"/>
        <rFont val="メイリオ"/>
        <family val="3"/>
        <charset val="128"/>
      </rPr>
      <t>利用は任意</t>
    </r>
    <r>
      <rPr>
        <sz val="11"/>
        <color theme="1"/>
        <rFont val="メイリオ"/>
        <family val="3"/>
        <charset val="128"/>
      </rPr>
      <t>）</t>
    </r>
    <rPh sb="0" eb="2">
      <t>ケンサ</t>
    </rPh>
    <rPh sb="2" eb="4">
      <t>ジョウホウ</t>
    </rPh>
    <rPh sb="18" eb="20">
      <t>ヘンコウ</t>
    </rPh>
    <rPh sb="21" eb="23">
      <t>タイオウ</t>
    </rPh>
    <rPh sb="23" eb="25">
      <t>ケイカク</t>
    </rPh>
    <rPh sb="26" eb="28">
      <t>キサイ</t>
    </rPh>
    <rPh sb="28" eb="29">
      <t>シャ</t>
    </rPh>
    <rPh sb="29" eb="30">
      <t>ラン</t>
    </rPh>
    <rPh sb="31" eb="33">
      <t>ケンサ</t>
    </rPh>
    <rPh sb="33" eb="35">
      <t>ケッカ</t>
    </rPh>
    <rPh sb="36" eb="38">
      <t>ケンサ</t>
    </rPh>
    <rPh sb="38" eb="41">
      <t>タントウシャ</t>
    </rPh>
    <rPh sb="42" eb="44">
      <t>サンショウ</t>
    </rPh>
    <rPh sb="44" eb="46">
      <t>ヒョウジ</t>
    </rPh>
    <rPh sb="52" eb="54">
      <t>サクジョ</t>
    </rPh>
    <rPh sb="55" eb="58">
      <t>サイケンサ</t>
    </rPh>
    <rPh sb="58" eb="60">
      <t>ケッカ</t>
    </rPh>
    <rPh sb="69" eb="71">
      <t>ヒョウトウ</t>
    </rPh>
    <rPh sb="72" eb="74">
      <t>ショウサイ</t>
    </rPh>
    <rPh sb="79" eb="81">
      <t>ケッカ</t>
    </rPh>
    <rPh sb="81" eb="83">
      <t>ショウサイ</t>
    </rPh>
    <rPh sb="84" eb="86">
      <t>ヘンコウ</t>
    </rPh>
    <rPh sb="95" eb="97">
      <t>リユウ</t>
    </rPh>
    <rPh sb="103" eb="105">
      <t>ヘンコウ</t>
    </rPh>
    <rPh sb="112" eb="115">
      <t>サイケンサ</t>
    </rPh>
    <rPh sb="115" eb="117">
      <t>ケッカ</t>
    </rPh>
    <rPh sb="124" eb="127">
      <t>ゼイジャクセイ</t>
    </rPh>
    <rPh sb="127" eb="128">
      <t>ゴト</t>
    </rPh>
    <rPh sb="129" eb="131">
      <t>クギ</t>
    </rPh>
    <rPh sb="137" eb="139">
      <t>サクセイ</t>
    </rPh>
    <rPh sb="143" eb="145">
      <t>ニンイ</t>
    </rPh>
    <phoneticPr fontId="1"/>
  </si>
  <si>
    <t>6.3</t>
    <phoneticPr fontId="1"/>
  </si>
  <si>
    <t>検査用URL</t>
    <phoneticPr fontId="1"/>
  </si>
  <si>
    <t>http://（開発・検証環境）</t>
    <rPh sb="8" eb="10">
      <t>カイハツ</t>
    </rPh>
    <rPh sb="11" eb="13">
      <t>ケンショウ</t>
    </rPh>
    <rPh sb="13" eb="15">
      <t>カンキョウ</t>
    </rPh>
    <phoneticPr fontId="1"/>
  </si>
  <si>
    <t>本番環境URL</t>
  </si>
  <si>
    <t>http://（本番環境）</t>
    <rPh sb="8" eb="10">
      <t>ホンバン</t>
    </rPh>
    <rPh sb="10" eb="12">
      <t>カンキョウ</t>
    </rPh>
    <phoneticPr fontId="1"/>
  </si>
  <si>
    <r>
      <t>検査の安全性を確保するため、本番環境のURLを</t>
    </r>
    <r>
      <rPr>
        <b/>
        <sz val="11"/>
        <color theme="1"/>
        <rFont val="メイリオ"/>
        <family val="3"/>
        <charset val="128"/>
      </rPr>
      <t>任意で</t>
    </r>
    <r>
      <rPr>
        <sz val="11"/>
        <color theme="1"/>
        <rFont val="メイリオ"/>
        <family val="3"/>
        <charset val="128"/>
      </rPr>
      <t>ご記載ください。
検査で</t>
    </r>
    <r>
      <rPr>
        <sz val="11"/>
        <color rgb="FFFF0000"/>
        <rFont val="メイリオ"/>
        <family val="3"/>
        <charset val="128"/>
      </rPr>
      <t>本番環境を使用するサイトは必須</t>
    </r>
    <r>
      <rPr>
        <sz val="11"/>
        <color theme="1"/>
        <rFont val="メイリオ"/>
        <family val="3"/>
        <charset val="128"/>
      </rPr>
      <t xml:space="preserve">でご記載ください。
</t>
    </r>
    <r>
      <rPr>
        <sz val="11"/>
        <color theme="2" tint="-0.249977111117893"/>
        <rFont val="メイリオ"/>
        <family val="3"/>
        <charset val="128"/>
      </rPr>
      <t>記載例）</t>
    </r>
    <r>
      <rPr>
        <sz val="9"/>
        <color theme="2" tint="-0.249977111117893"/>
        <rFont val="メイリオ"/>
        <family val="3"/>
        <charset val="128"/>
      </rPr>
      <t>CS：カスタマー、CL：クライアント、RM：R管理、SD：スマデ、OT：その他</t>
    </r>
    <r>
      <rPr>
        <sz val="11"/>
        <color theme="1"/>
        <rFont val="メイリオ"/>
        <family val="3"/>
        <charset val="128"/>
      </rPr>
      <t xml:space="preserve">
</t>
    </r>
    <r>
      <rPr>
        <sz val="11"/>
        <color theme="2" tint="-0.249977111117893"/>
        <rFont val="メイリオ"/>
        <family val="3"/>
        <charset val="128"/>
      </rPr>
      <t>CS</t>
    </r>
    <r>
      <rPr>
        <sz val="11"/>
        <color theme="1"/>
        <rFont val="メイリオ"/>
        <family val="3"/>
        <charset val="128"/>
      </rPr>
      <t>　</t>
    </r>
    <r>
      <rPr>
        <sz val="11"/>
        <color theme="2" tint="-0.249977111117893"/>
        <rFont val="メイリオ"/>
        <family val="3"/>
        <charset val="128"/>
      </rPr>
      <t>https://www.hogehoge.jp/
SD　https://www.sd.hogehoge.jp/</t>
    </r>
    <phoneticPr fontId="1"/>
  </si>
  <si>
    <r>
      <t>検査で使用する</t>
    </r>
    <r>
      <rPr>
        <b/>
        <sz val="11"/>
        <color theme="1"/>
        <rFont val="メイリオ"/>
        <family val="3"/>
        <charset val="128"/>
      </rPr>
      <t>開発環境・検証環境のURL</t>
    </r>
    <r>
      <rPr>
        <sz val="11"/>
        <color theme="1"/>
        <rFont val="メイリオ"/>
        <family val="3"/>
        <charset val="128"/>
      </rPr>
      <t>を記載してください。
やむを得ず</t>
    </r>
    <r>
      <rPr>
        <sz val="11"/>
        <color rgb="FFFF0000"/>
        <rFont val="メイリオ"/>
        <family val="3"/>
        <charset val="128"/>
      </rPr>
      <t>本番環境を使用する場合は本番環境URLの欄に</t>
    </r>
    <r>
      <rPr>
        <sz val="11"/>
        <color theme="1"/>
        <rFont val="メイリオ"/>
        <family val="3"/>
        <charset val="128"/>
      </rPr>
      <t xml:space="preserve">ご記載ください。
</t>
    </r>
    <r>
      <rPr>
        <sz val="11"/>
        <color theme="2" tint="-0.249977111117893"/>
        <rFont val="メイリオ"/>
        <family val="3"/>
        <charset val="128"/>
      </rPr>
      <t>記載例）</t>
    </r>
    <r>
      <rPr>
        <sz val="9"/>
        <color theme="2" tint="-0.249977111117893"/>
        <rFont val="メイリオ"/>
        <family val="3"/>
        <charset val="128"/>
      </rPr>
      <t>CS：カスタマー、CL：クライアント、RM：R管理、SD：スマデ、OT：その他</t>
    </r>
    <r>
      <rPr>
        <sz val="11"/>
        <color theme="2" tint="-0.249977111117893"/>
        <rFont val="メイリオ"/>
        <family val="3"/>
        <charset val="128"/>
      </rPr>
      <t xml:space="preserve">
CS　https://wwwtest.hogehoge.jp/
CL　本番利用</t>
    </r>
    <rPh sb="94" eb="96">
      <t>カンリ</t>
    </rPh>
    <rPh sb="109" eb="110">
      <t>タ</t>
    </rPh>
    <rPh sb="146" eb="148">
      <t>ホンバン</t>
    </rPh>
    <rPh sb="148" eb="150">
      <t>リヨウ</t>
    </rPh>
    <phoneticPr fontId="1"/>
  </si>
  <si>
    <t>Q.　検査結果は検査終了後どれぐらいで連絡が来るのか。</t>
    <rPh sb="3" eb="5">
      <t>ケンサ</t>
    </rPh>
    <rPh sb="5" eb="7">
      <t>ケッカ</t>
    </rPh>
    <rPh sb="8" eb="10">
      <t>ケンサ</t>
    </rPh>
    <rPh sb="10" eb="13">
      <t>シュウリョウゴ</t>
    </rPh>
    <rPh sb="19" eb="21">
      <t>レンラク</t>
    </rPh>
    <rPh sb="22" eb="23">
      <t>ク</t>
    </rPh>
    <phoneticPr fontId="11"/>
  </si>
  <si>
    <t>基本情報　本番環境URLを追加
基本情報　検査用URLの説明・記載例、デフォルトを変更
再検査　同上箇所
　本番URLをブラックリストに登録し、誤って本番を叩かないようにする意図
FAQ　検査終了後連絡について項目追加</t>
    <rPh sb="0" eb="2">
      <t>キホン</t>
    </rPh>
    <rPh sb="2" eb="4">
      <t>ジョウホウ</t>
    </rPh>
    <rPh sb="5" eb="7">
      <t>ホンバン</t>
    </rPh>
    <rPh sb="7" eb="9">
      <t>カンキョウ</t>
    </rPh>
    <rPh sb="13" eb="15">
      <t>ツイカ</t>
    </rPh>
    <rPh sb="16" eb="18">
      <t>キホン</t>
    </rPh>
    <rPh sb="18" eb="20">
      <t>ジョウホウ</t>
    </rPh>
    <rPh sb="28" eb="30">
      <t>セツメイ</t>
    </rPh>
    <rPh sb="31" eb="33">
      <t>キサイ</t>
    </rPh>
    <rPh sb="33" eb="34">
      <t>レイ</t>
    </rPh>
    <rPh sb="41" eb="43">
      <t>ヘンコウ</t>
    </rPh>
    <rPh sb="44" eb="47">
      <t>サイケンサ</t>
    </rPh>
    <rPh sb="48" eb="50">
      <t>ドウジョウ</t>
    </rPh>
    <rPh sb="50" eb="52">
      <t>カショ</t>
    </rPh>
    <rPh sb="54" eb="56">
      <t>ホンバン</t>
    </rPh>
    <rPh sb="68" eb="70">
      <t>トウロク</t>
    </rPh>
    <rPh sb="72" eb="73">
      <t>アヤマ</t>
    </rPh>
    <rPh sb="75" eb="77">
      <t>ホンバン</t>
    </rPh>
    <rPh sb="78" eb="79">
      <t>タタ</t>
    </rPh>
    <rPh sb="87" eb="89">
      <t>イト</t>
    </rPh>
    <rPh sb="94" eb="96">
      <t>ケンサ</t>
    </rPh>
    <rPh sb="96" eb="99">
      <t>シュウリョウゴ</t>
    </rPh>
    <rPh sb="99" eb="101">
      <t>レンラク</t>
    </rPh>
    <rPh sb="105" eb="107">
      <t>コウモク</t>
    </rPh>
    <rPh sb="107" eb="109">
      <t>ツイカ</t>
    </rPh>
    <phoneticPr fontId="1"/>
  </si>
  <si>
    <t>Q.　外部の検査ベンダーに依頼して検査ずみですが、本検査は必要でしょうか。</t>
    <rPh sb="3" eb="5">
      <t>ガイブ</t>
    </rPh>
    <rPh sb="6" eb="8">
      <t>ケンサ</t>
    </rPh>
    <rPh sb="13" eb="15">
      <t>イライ</t>
    </rPh>
    <rPh sb="17" eb="19">
      <t>ケンサ</t>
    </rPh>
    <rPh sb="25" eb="26">
      <t>ホン</t>
    </rPh>
    <rPh sb="26" eb="28">
      <t>ケンサ</t>
    </rPh>
    <rPh sb="29" eb="31">
      <t>ヒツヨウ</t>
    </rPh>
    <phoneticPr fontId="11"/>
  </si>
  <si>
    <t>A.　案件が取り下げではなく延期になった場合は、リリース日が確定次第ご連絡くだされば、その日程に合わせて検査を実施させていただきます。</t>
    <rPh sb="3" eb="5">
      <t>アンケン</t>
    </rPh>
    <rPh sb="6" eb="7">
      <t>ト</t>
    </rPh>
    <rPh sb="8" eb="9">
      <t>サ</t>
    </rPh>
    <rPh sb="14" eb="16">
      <t>エンキ</t>
    </rPh>
    <rPh sb="20" eb="22">
      <t>バアイ</t>
    </rPh>
    <rPh sb="28" eb="29">
      <t>ビ</t>
    </rPh>
    <rPh sb="30" eb="32">
      <t>カクテイ</t>
    </rPh>
    <rPh sb="32" eb="34">
      <t>シダイ</t>
    </rPh>
    <rPh sb="35" eb="37">
      <t>レンラク</t>
    </rPh>
    <rPh sb="45" eb="47">
      <t>ニッテイ</t>
    </rPh>
    <rPh sb="48" eb="49">
      <t>ア</t>
    </rPh>
    <rPh sb="52" eb="54">
      <t>ケンサ</t>
    </rPh>
    <rPh sb="55" eb="57">
      <t>ジッシ</t>
    </rPh>
    <phoneticPr fontId="11"/>
  </si>
  <si>
    <r>
      <t>A.　検査の規模にも依りますが、</t>
    </r>
    <r>
      <rPr>
        <b/>
        <sz val="11"/>
        <color theme="1"/>
        <rFont val="メイリオ"/>
        <family val="3"/>
        <charset val="128"/>
      </rPr>
      <t>5営業日以内</t>
    </r>
    <r>
      <rPr>
        <sz val="11"/>
        <color theme="1"/>
        <rFont val="メイリオ"/>
        <family val="3"/>
        <charset val="128"/>
      </rPr>
      <t>にご連絡させていただきます。早いものでは翌営業日、もしくは当日中にお届けできる場合もあります。</t>
    </r>
    <rPh sb="3" eb="5">
      <t>ケンサ</t>
    </rPh>
    <rPh sb="6" eb="8">
      <t>キボ</t>
    </rPh>
    <rPh sb="10" eb="11">
      <t>ヨ</t>
    </rPh>
    <rPh sb="17" eb="20">
      <t>エイギョウビ</t>
    </rPh>
    <rPh sb="20" eb="22">
      <t>イナイ</t>
    </rPh>
    <rPh sb="24" eb="26">
      <t>レンラク</t>
    </rPh>
    <rPh sb="36" eb="37">
      <t>ハヤ</t>
    </rPh>
    <rPh sb="42" eb="46">
      <t>ヨクエイギョウビ</t>
    </rPh>
    <rPh sb="51" eb="54">
      <t>トウジツチュウ</t>
    </rPh>
    <rPh sb="56" eb="57">
      <t>トド</t>
    </rPh>
    <rPh sb="61" eb="63">
      <t>バアイ</t>
    </rPh>
    <phoneticPr fontId="11"/>
  </si>
  <si>
    <t>リスクレビュー申請時の案件名です。</t>
    <rPh sb="7" eb="10">
      <t>シンセイジ</t>
    </rPh>
    <rPh sb="11" eb="12">
      <t>アン</t>
    </rPh>
    <rPh sb="12" eb="14">
      <t>ケンメイ</t>
    </rPh>
    <phoneticPr fontId="1"/>
  </si>
  <si>
    <t>■検査対象：リスクレビュー申請書から転記しているものもあります。申請時から変更あれば更新してください。</t>
    <rPh sb="1" eb="3">
      <t>ケンサ</t>
    </rPh>
    <rPh sb="3" eb="5">
      <t>タイショウシンセイショテンキシンセイジヘンコウコウシン</t>
    </rPh>
    <phoneticPr fontId="1"/>
  </si>
  <si>
    <t>Q.　リスクレビューをしたのに検査を受ける必要があるのか。</t>
    <rPh sb="15" eb="17">
      <t>ケンサ</t>
    </rPh>
    <rPh sb="18" eb="19">
      <t>ウ</t>
    </rPh>
    <rPh sb="21" eb="23">
      <t>ヒツヨウ</t>
    </rPh>
    <phoneticPr fontId="11"/>
  </si>
  <si>
    <t>A.　リスクレビューのチェックシートでは実際動いているアプリケーションの脆弱性は発見できませんので、本検査の実施にご協力ください。</t>
    <rPh sb="20" eb="22">
      <t>ジッサイ</t>
    </rPh>
    <rPh sb="22" eb="23">
      <t>ウゴ</t>
    </rPh>
    <rPh sb="36" eb="38">
      <t>ゼイジャク</t>
    </rPh>
    <rPh sb="38" eb="39">
      <t>セイ</t>
    </rPh>
    <rPh sb="40" eb="42">
      <t>ハッケン</t>
    </rPh>
    <rPh sb="50" eb="51">
      <t>ホン</t>
    </rPh>
    <rPh sb="51" eb="53">
      <t>ケンサ</t>
    </rPh>
    <rPh sb="54" eb="56">
      <t>ジッシ</t>
    </rPh>
    <rPh sb="58" eb="60">
      <t>キョウリョク</t>
    </rPh>
    <phoneticPr fontId="11"/>
  </si>
  <si>
    <t xml:space="preserve">
リスクレビュー依頼内容をご確認ください。
</t>
    <rPh sb="9" eb="11">
      <t>イライ</t>
    </rPh>
    <rPh sb="11" eb="13">
      <t>ナイヨウ</t>
    </rPh>
    <rPh sb="15" eb="17">
      <t>カクニン</t>
    </rPh>
    <phoneticPr fontId="1"/>
  </si>
  <si>
    <t>Web脆弱性検査ヒアリングシート</t>
    <rPh sb="3" eb="6">
      <t>ゼイジャクセイ</t>
    </rPh>
    <rPh sb="6" eb="8">
      <t>ケンサ</t>
    </rPh>
    <phoneticPr fontId="1"/>
  </si>
  <si>
    <t>Web脆弱性検査結果・対応依頼</t>
    <rPh sb="3" eb="6">
      <t>ゼイジャクセイ</t>
    </rPh>
    <rPh sb="6" eb="8">
      <t>ケンサ</t>
    </rPh>
    <rPh sb="8" eb="10">
      <t>ケッカ</t>
    </rPh>
    <rPh sb="11" eb="13">
      <t>タイオウ</t>
    </rPh>
    <rPh sb="13" eb="15">
      <t>イライ</t>
    </rPh>
    <phoneticPr fontId="1"/>
  </si>
  <si>
    <t>Web脆弱性検査実施画面一覧</t>
    <rPh sb="3" eb="6">
      <t>ゼイジャクセイ</t>
    </rPh>
    <rPh sb="6" eb="8">
      <t>ケンサ</t>
    </rPh>
    <rPh sb="8" eb="10">
      <t>ジッシ</t>
    </rPh>
    <rPh sb="10" eb="12">
      <t>ガメン</t>
    </rPh>
    <rPh sb="12" eb="14">
      <t>イチラン</t>
    </rPh>
    <phoneticPr fontId="1"/>
  </si>
  <si>
    <t>Web脆弱性検査対応計画</t>
    <rPh sb="3" eb="6">
      <t>ゼイジャクセイ</t>
    </rPh>
    <rPh sb="6" eb="8">
      <t>ケンサ</t>
    </rPh>
    <rPh sb="8" eb="10">
      <t>タイオウ</t>
    </rPh>
    <rPh sb="10" eb="12">
      <t>ケイカク</t>
    </rPh>
    <phoneticPr fontId="1"/>
  </si>
  <si>
    <t>Web脆弱性検査ヒアリングシート＜再検査＞</t>
    <rPh sb="3" eb="6">
      <t>ゼイジャクセイ</t>
    </rPh>
    <rPh sb="6" eb="8">
      <t>ケンサ</t>
    </rPh>
    <rPh sb="17" eb="20">
      <t>サイケンサ</t>
    </rPh>
    <phoneticPr fontId="1"/>
  </si>
  <si>
    <t>Web脆弱性検査の再検査実施にあたり、以下情報のご確認、ご提供をお願いします。</t>
    <rPh sb="3" eb="5">
      <t>ゼイジャク</t>
    </rPh>
    <rPh sb="5" eb="6">
      <t>セイ</t>
    </rPh>
    <rPh sb="6" eb="8">
      <t>ケンサ</t>
    </rPh>
    <rPh sb="9" eb="12">
      <t>サイケンサ</t>
    </rPh>
    <rPh sb="12" eb="14">
      <t>ジッシ</t>
    </rPh>
    <rPh sb="19" eb="21">
      <t>イカ</t>
    </rPh>
    <rPh sb="21" eb="23">
      <t>ジョウホウ</t>
    </rPh>
    <rPh sb="25" eb="27">
      <t>カクニン</t>
    </rPh>
    <rPh sb="29" eb="31">
      <t>テイキョウ</t>
    </rPh>
    <rPh sb="33" eb="34">
      <t>ネガ</t>
    </rPh>
    <phoneticPr fontId="1"/>
  </si>
  <si>
    <t>Web脆弱性検査結果＜再検査＞</t>
    <rPh sb="3" eb="6">
      <t>ゼイジャクセイ</t>
    </rPh>
    <rPh sb="6" eb="8">
      <t>ケンサ</t>
    </rPh>
    <rPh sb="8" eb="10">
      <t>ケッカ</t>
    </rPh>
    <rPh sb="11" eb="14">
      <t>サイケンサ</t>
    </rPh>
    <phoneticPr fontId="1"/>
  </si>
  <si>
    <t>RTC並木</t>
    <rPh sb="3" eb="5">
      <t>ナミキ</t>
    </rPh>
    <phoneticPr fontId="1"/>
  </si>
  <si>
    <t>6.４</t>
    <phoneticPr fontId="1"/>
  </si>
  <si>
    <t>文言の更新（新規と定期Web脆弱性検査と名称を変更したことに伴い）
　「Webサイトレビュー」を「リスクレビュー」に
　「Webアプリ脆弱性検査」を「Web脆弱性検査」に</t>
    <rPh sb="0" eb="2">
      <t>モンゴン</t>
    </rPh>
    <rPh sb="3" eb="5">
      <t>コウシン</t>
    </rPh>
    <rPh sb="6" eb="8">
      <t>シンキ</t>
    </rPh>
    <rPh sb="9" eb="11">
      <t>テイキ</t>
    </rPh>
    <rPh sb="14" eb="17">
      <t>ゼイジャクセイ</t>
    </rPh>
    <rPh sb="17" eb="19">
      <t>ケンサ</t>
    </rPh>
    <rPh sb="20" eb="22">
      <t>メイショウ</t>
    </rPh>
    <rPh sb="23" eb="25">
      <t>ヘンコウ</t>
    </rPh>
    <rPh sb="30" eb="31">
      <t>トモナ</t>
    </rPh>
    <rPh sb="67" eb="70">
      <t>ゼイジャクセイ</t>
    </rPh>
    <rPh sb="70" eb="72">
      <t>ケンサ</t>
    </rPh>
    <phoneticPr fontId="1"/>
  </si>
  <si>
    <t>6.5</t>
    <phoneticPr fontId="1"/>
  </si>
  <si>
    <t>RTC菱山</t>
    <rPh sb="3" eb="5">
      <t>ヒシヤマ</t>
    </rPh>
    <phoneticPr fontId="1"/>
  </si>
  <si>
    <t>禁止操作シート＞禁止操作に例を追加</t>
    <rPh sb="0" eb="2">
      <t>キンシ</t>
    </rPh>
    <rPh sb="2" eb="4">
      <t>ソウサ</t>
    </rPh>
    <rPh sb="8" eb="10">
      <t>キンシ</t>
    </rPh>
    <rPh sb="10" eb="12">
      <t>ソウサ</t>
    </rPh>
    <rPh sb="13" eb="14">
      <t>レイ</t>
    </rPh>
    <rPh sb="15" eb="17">
      <t>ツイカ</t>
    </rPh>
    <phoneticPr fontId="1"/>
  </si>
  <si>
    <t>6.6</t>
    <phoneticPr fontId="1"/>
  </si>
  <si>
    <t>①基本情報に禁止操作に関する項目を追加
②禁止操作シート＞禁止操作に例を再追加</t>
    <rPh sb="36" eb="37">
      <t>サイ</t>
    </rPh>
    <rPh sb="37" eb="39">
      <t>ツイカ</t>
    </rPh>
    <phoneticPr fontId="1"/>
  </si>
  <si>
    <t>例）検査の対象が本番と同一設定となっており、大量のメールやSMSが本番環境に配信されてしまう場合</t>
    <rPh sb="0" eb="1">
      <t>レイ</t>
    </rPh>
    <phoneticPr fontId="1"/>
  </si>
  <si>
    <t>　　検査の対象となる環境と外部のASPが連携されており、大量のメールやSMSが配信され課金が発生する可能性がある場合</t>
    <phoneticPr fontId="1"/>
  </si>
  <si>
    <t>6.7</t>
    <phoneticPr fontId="1"/>
  </si>
  <si>
    <t>RCL菱山</t>
    <rPh sb="3" eb="5">
      <t>ヒシヤマ</t>
    </rPh>
    <phoneticPr fontId="1"/>
  </si>
  <si>
    <t>検査結果シート（17-18行目）の以下文言削除
Low以上の脆弱性検出の場合）		
・脆弱性を修正するにあたり、指摘箇所以外に同様の脆弱性が存在しないか横断的に確認して下さい。</t>
    <rPh sb="0" eb="2">
      <t>ケンサ</t>
    </rPh>
    <rPh sb="2" eb="4">
      <t>ケッカ</t>
    </rPh>
    <rPh sb="17" eb="19">
      <t>イカ</t>
    </rPh>
    <rPh sb="19" eb="21">
      <t>モンゴン</t>
    </rPh>
    <rPh sb="21" eb="23">
      <t>サクジョ</t>
    </rPh>
    <phoneticPr fontId="1"/>
  </si>
  <si>
    <t>開発言語</t>
    <phoneticPr fontId="1"/>
  </si>
  <si>
    <t>Webアプリ開発に使用された言語をお答えください。
不明な場合は未記入で問題ございません。
記載例）PHP、Java</t>
    <phoneticPr fontId="1"/>
  </si>
  <si>
    <t>Webアプリ開発に使用されたデータベースをお答えください。
不明な場合は未記入で問題ございません。
記載例）MySQL、PostgreSQL</t>
    <phoneticPr fontId="1"/>
  </si>
  <si>
    <t>データベース</t>
    <phoneticPr fontId="1"/>
  </si>
  <si>
    <t>検査を実施する環境</t>
    <rPh sb="0" eb="2">
      <t>ケンサ</t>
    </rPh>
    <rPh sb="3" eb="5">
      <t>ジッシ</t>
    </rPh>
    <rPh sb="7" eb="9">
      <t>カンキョウ</t>
    </rPh>
    <phoneticPr fontId="1"/>
  </si>
  <si>
    <r>
      <t xml:space="preserve">検査を実施する環境について選択してください。
</t>
    </r>
    <r>
      <rPr>
        <b/>
        <sz val="11"/>
        <color theme="1"/>
        <rFont val="Meiryo"/>
        <family val="3"/>
        <charset val="128"/>
      </rPr>
      <t>原則、開発環境のご用意をお願いしております。</t>
    </r>
    <phoneticPr fontId="17"/>
  </si>
  <si>
    <t>検査の対象とするFQDN</t>
    <phoneticPr fontId="1"/>
  </si>
  <si>
    <t>禁止操作の有無</t>
    <phoneticPr fontId="1"/>
  </si>
  <si>
    <r>
      <t>検査用URLより遷移可能な箇所に</t>
    </r>
    <r>
      <rPr>
        <sz val="11"/>
        <color rgb="FFFF0000"/>
        <rFont val="メイリオ"/>
        <family val="3"/>
        <charset val="128"/>
      </rPr>
      <t>禁止操作や注意事項があるか</t>
    </r>
    <r>
      <rPr>
        <sz val="11"/>
        <color theme="1"/>
        <rFont val="メイリオ"/>
        <family val="3"/>
        <charset val="128"/>
      </rPr>
      <t>ご確認の上、該当する方にチェックを入力してください。
禁止操作がない場合も、念のため「禁止操作」シートはご一読ください。</t>
    </r>
    <phoneticPr fontId="1"/>
  </si>
  <si>
    <r>
      <t>検査画面を操作した際に発生するリクエストに対して検査を行います。</t>
    </r>
    <r>
      <rPr>
        <sz val="11"/>
        <color rgb="FFFF0000"/>
        <rFont val="メイリオ"/>
        <family val="3"/>
        <charset val="128"/>
      </rPr>
      <t>発生するリクエストかつ検査の対象として問題のないFQDN</t>
    </r>
    <r>
      <rPr>
        <sz val="11"/>
        <color theme="1"/>
        <rFont val="メイリオ"/>
        <family val="3"/>
        <charset val="128"/>
      </rPr>
      <t xml:space="preserve">について認識合わせをお願いしております。複数ある場合はすべて記載してください。
</t>
    </r>
    <r>
      <rPr>
        <sz val="11"/>
        <color theme="0" tint="-0.249977111117893"/>
        <rFont val="メイリオ"/>
        <family val="3"/>
        <charset val="128"/>
      </rPr>
      <t>記載例）wwwtest.hogehoge.jp、apitest.hogehoge.jp</t>
    </r>
    <phoneticPr fontId="1"/>
  </si>
  <si>
    <t>　（FQDN名：）</t>
    <phoneticPr fontId="1"/>
  </si>
  <si>
    <t>※画面イメージを張り付けて当該箇所を明示してください</t>
  </si>
  <si>
    <t>当該箇所</t>
  </si>
  <si>
    <t>該当画面④への遷移手順</t>
  </si>
  <si>
    <t>該当画面④画面名</t>
  </si>
  <si>
    <t>該当画面③への遷移手順</t>
  </si>
  <si>
    <t>該当画面③画面名</t>
  </si>
  <si>
    <t>該当画面②への遷移手順</t>
  </si>
  <si>
    <t>該当画面②画面名</t>
  </si>
  <si>
    <t>該当画面①への遷移手順</t>
  </si>
  <si>
    <t>該当画面①画面名</t>
  </si>
  <si>
    <t>会議室予約</t>
  </si>
  <si>
    <t>該当画面画面名</t>
  </si>
  <si>
    <t>記載例）TOP ＞ ログイン ＞ 問い合わせ ＞ 確認 ＞ 送信
※ 「送信」を実行する箇所が改修対象です。など</t>
  </si>
  <si>
    <t>該当画面への遷移手順</t>
  </si>
  <si>
    <t>既存サイト改修案件の場合）対象サイト上の、どの画面に改修を行ったか具体的に共有していただくためのシートです。記載してください。</t>
  </si>
  <si>
    <t>　</t>
  </si>
  <si>
    <t>■検査対象画面：</t>
  </si>
  <si>
    <t>Web脆弱性検査ヒアリングシート</t>
  </si>
  <si>
    <t>新設サイト・定期検査案件の場合）対象サイト上で、特に検査を希望する画面があれば記載してください。（希望がなければ不要です）</t>
    <phoneticPr fontId="1"/>
  </si>
  <si>
    <t>6.8</t>
    <phoneticPr fontId="1"/>
  </si>
  <si>
    <t>基本情報シートに以下を追加・変更
追加）開発言語、データベース、検査を実施する環境、検査の対象とするFQDN
変更）検査用アカウント（クライアント/R管理）の説明文修正。
新設・改修対象画面シートの追加。</t>
    <rPh sb="0" eb="2">
      <t>キホン</t>
    </rPh>
    <rPh sb="2" eb="4">
      <t>ジョウホウ</t>
    </rPh>
    <rPh sb="8" eb="10">
      <t>イカ</t>
    </rPh>
    <rPh sb="11" eb="13">
      <t>ツイカ</t>
    </rPh>
    <rPh sb="14" eb="16">
      <t>ヘンコウ</t>
    </rPh>
    <rPh sb="17" eb="19">
      <t>ツイカ</t>
    </rPh>
    <rPh sb="55" eb="57">
      <t>ヘンコウ</t>
    </rPh>
    <rPh sb="79" eb="82">
      <t>セツメイブン</t>
    </rPh>
    <rPh sb="82" eb="84">
      <t>シュウセイ</t>
    </rPh>
    <rPh sb="86" eb="88">
      <t>シンセツ</t>
    </rPh>
    <rPh sb="89" eb="91">
      <t>カイシュウ</t>
    </rPh>
    <rPh sb="91" eb="93">
      <t>タイショウ</t>
    </rPh>
    <rPh sb="93" eb="95">
      <t>ガメン</t>
    </rPh>
    <rPh sb="99" eb="101">
      <t>ツイカ</t>
    </rPh>
    <phoneticPr fontId="1"/>
  </si>
  <si>
    <t>Q.　検査案内はどのような単位で送付されていますか？</t>
    <phoneticPr fontId="11"/>
  </si>
  <si>
    <t>A.　新規検査についてはRisCo案件単位で検査案内を送付しております。検査管理シートなど検査準備もRisCo案件単位でのご対応をお願いしております。</t>
    <phoneticPr fontId="11"/>
  </si>
  <si>
    <t>　　定期検査については、情報セキュリティ責任者より依頼のあったサービスを対象として検査案内を送付しております。</t>
    <phoneticPr fontId="1"/>
  </si>
  <si>
    <t>　　本検査においてはご担当者様やサイト、サービスごとの管理はしておりませんので、お手数をおかけいたしますが、各案件それぞれに対してご対応および情報提供をお願いいたします。</t>
    <phoneticPr fontId="1"/>
  </si>
  <si>
    <t>6.9</t>
    <phoneticPr fontId="1"/>
  </si>
  <si>
    <t>FAQシートの36～39行目を追加。</t>
    <rPh sb="12" eb="14">
      <t>ギョウメ</t>
    </rPh>
    <rPh sb="15" eb="17">
      <t>ツイカ</t>
    </rPh>
    <phoneticPr fontId="1"/>
  </si>
  <si>
    <t>7.0</t>
    <phoneticPr fontId="1"/>
  </si>
  <si>
    <t>・数式 &gt; 名前の管理よりローカルを参照していた名前を削除
・『検査結果』の「検査実施日」の書式設定を『基本情報』の「C/O予定日」の書式設定(ユーザー定義)と同様の設定に修正。その他のシートで日付を手動入力する箇所についても同様に修正済み。</t>
    <rPh sb="1" eb="3">
      <t>スウシキ</t>
    </rPh>
    <rPh sb="6" eb="8">
      <t>ナマエ</t>
    </rPh>
    <rPh sb="9" eb="11">
      <t>カンリ</t>
    </rPh>
    <rPh sb="18" eb="20">
      <t>サンショウ</t>
    </rPh>
    <rPh sb="24" eb="26">
      <t>ナマエ</t>
    </rPh>
    <rPh sb="27" eb="29">
      <t>サクジョ</t>
    </rPh>
    <rPh sb="80" eb="82">
      <t>ドウヨウ</t>
    </rPh>
    <rPh sb="83" eb="85">
      <t>セッテイ</t>
    </rPh>
    <rPh sb="86" eb="88">
      <t>シュウセイ</t>
    </rPh>
    <rPh sb="91" eb="92">
      <t>ホカ</t>
    </rPh>
    <rPh sb="97" eb="99">
      <t>ヒヅケ</t>
    </rPh>
    <rPh sb="100" eb="102">
      <t>シュドウ</t>
    </rPh>
    <rPh sb="102" eb="104">
      <t>ニュウリョク</t>
    </rPh>
    <rPh sb="106" eb="108">
      <t>カショ</t>
    </rPh>
    <rPh sb="113" eb="115">
      <t>ドウヨウ</t>
    </rPh>
    <rPh sb="116" eb="119">
      <t>シュウセイズ</t>
    </rPh>
    <phoneticPr fontId="1"/>
  </si>
  <si>
    <t>7.1</t>
  </si>
  <si>
    <t>基本情報シート &gt; 検査用アカウント（クライアント/R管理）の説明文を修正。</t>
    <rPh sb="0" eb="2">
      <t>キホン</t>
    </rPh>
    <rPh sb="2" eb="4">
      <t>ジョウホウ</t>
    </rPh>
    <rPh sb="31" eb="34">
      <t>セツメイブン</t>
    </rPh>
    <rPh sb="35" eb="37">
      <t>シュウセイ</t>
    </rPh>
    <phoneticPr fontId="1"/>
  </si>
  <si>
    <t>7.2</t>
    <phoneticPr fontId="1"/>
  </si>
  <si>
    <t>①「基本情報」シート
A1　Webアプリ脆弱性検査ヒアリングシート 
他シートに合わせ、「アプリ」を外す
修正案：Web脆弱性検査ヒアリングシート
②「新設・改修対象画面」シート
A1　Web脆弱性検査ヒアリングシート
フォントの種類やスタイル、行高さを他シートに合わせる
フォントの種類：メイリオ、サイズ：16、スタイル：標準、行高さ：24.75
③「対応計画」シートの
想定される被害、検出された箇所、一般的な対策方法
のB列内数式について、「要対策」の参照元セルを絶対参照に変更
例）
修正前：{=IF(OR(C44=要対策),""&amp;検査結果!B54,"")}
修正後：{=IF(OR($C$44=要対策),""&amp;検査結果!B54,"")}
④「入力補助」シート
過去案件のファイル名が記入されたままになっており、使用していないためシートごと削除
※過去案件のファイル名
【業務】180117ゼクシィミーチャ(ゼクシィミーチャ参加者応募フォーム作成)_3（レビュー終了）.xlsm</t>
    <rPh sb="50" eb="51">
      <t>ハズ</t>
    </rPh>
    <rPh sb="363" eb="365">
      <t>シヨウ</t>
    </rPh>
    <rPh sb="377" eb="379">
      <t>サクジョ</t>
    </rPh>
    <phoneticPr fontId="1"/>
  </si>
  <si>
    <r>
      <t xml:space="preserve">検査用URLへの接続にBasic認証等の必要の有り無し、ある場合はその条件等を明記してください。
</t>
    </r>
    <r>
      <rPr>
        <sz val="11"/>
        <color rgb="FFFF0000"/>
        <rFont val="メイリオ"/>
        <family val="3"/>
        <charset val="128"/>
      </rPr>
      <t>IP制限</t>
    </r>
    <r>
      <rPr>
        <sz val="11"/>
        <color theme="1"/>
        <rFont val="メイリオ"/>
        <family val="3"/>
        <charset val="128"/>
      </rPr>
      <t>については、下記</t>
    </r>
    <r>
      <rPr>
        <sz val="11"/>
        <color rgb="FFFF0000"/>
        <rFont val="メイリオ"/>
        <family val="3"/>
        <charset val="128"/>
      </rPr>
      <t>検査元IPを許可</t>
    </r>
    <r>
      <rPr>
        <sz val="11"/>
        <color theme="1"/>
        <rFont val="メイリオ"/>
        <family val="3"/>
        <charset val="128"/>
      </rPr>
      <t xml:space="preserve">してください。
　13.112.165.80、153.120.31.228、153.120.31.238、163.43.153.212、210.166.157.210
</t>
    </r>
    <r>
      <rPr>
        <sz val="11"/>
        <color theme="2" tint="-0.249977111117893"/>
        <rFont val="メイリオ"/>
        <family val="3"/>
        <charset val="128"/>
      </rPr>
      <t>記載例）要Basic認証：ID/PASS：hoge/Z1hG87uR</t>
    </r>
    <rPh sb="2" eb="3">
      <t>ヨウ</t>
    </rPh>
    <rPh sb="20" eb="22">
      <t>ヒツヨウ</t>
    </rPh>
    <rPh sb="23" eb="24">
      <t>ア</t>
    </rPh>
    <rPh sb="25" eb="26">
      <t>ナ</t>
    </rPh>
    <rPh sb="30" eb="32">
      <t>バアイ</t>
    </rPh>
    <rPh sb="35" eb="37">
      <t>ジョウケン</t>
    </rPh>
    <rPh sb="37" eb="38">
      <t>トウ</t>
    </rPh>
    <rPh sb="51" eb="53">
      <t>セイゲン</t>
    </rPh>
    <rPh sb="59" eb="61">
      <t>カキ</t>
    </rPh>
    <rPh sb="67" eb="69">
      <t>キョカ</t>
    </rPh>
    <rPh sb="153" eb="155">
      <t>キサイ</t>
    </rPh>
    <rPh sb="155" eb="156">
      <t>レイ</t>
    </rPh>
    <phoneticPr fontId="1"/>
  </si>
  <si>
    <t>DeployGateもしくはTestflightからの受け渡しが可能な場合は
以下送り先宛に配信をお願いいたします。
【DeployGate送り先】
　メールアドレス：kamome_taro_sst001@waku-2.com
　ユーザ名：web_kensa05
【Testflight送り先】
　メールアドレス(AppleID)：kamome_taro_sst003@waku-2.com
　氏名：かもめ 三郎
DeployGateもしくはTestflightどちらも不可の場合は、別途ご相談ください。</t>
    <phoneticPr fontId="1"/>
  </si>
  <si>
    <r>
      <t xml:space="preserve">検査側にて作成可能であれば、作成方法をご教示ください。
</t>
    </r>
    <r>
      <rPr>
        <sz val="11"/>
        <color rgb="FFFF0000"/>
        <rFont val="メイリオ"/>
        <family val="3"/>
        <charset val="128"/>
      </rPr>
      <t>検査側にて作成不可であれば、２～３個のアカウントをご提供ください。</t>
    </r>
    <r>
      <rPr>
        <sz val="11"/>
        <color theme="1"/>
        <rFont val="メイリオ"/>
        <family val="3"/>
        <charset val="128"/>
      </rPr>
      <t xml:space="preserve">
登録に際してメールアドレスが必要な場合、下記のものをご使用ください。
　kamome_taro_sst001@waku-2.com
　kamome_taro_sst002@waku-2.com
　kamome_taro_sst003@waku-2.com
</t>
    </r>
    <r>
      <rPr>
        <sz val="11"/>
        <color theme="2" tint="-0.249977111117893"/>
        <rFont val="メイリオ"/>
        <family val="3"/>
        <charset val="128"/>
      </rPr>
      <t>記載例）
作成可能：http://～～～/regist　参照
作成不可：hoge01 ～ hoge03　Pass：hogehoge</t>
    </r>
    <rPh sb="62" eb="64">
      <t>トウロク</t>
    </rPh>
    <rPh sb="65" eb="66">
      <t>サイ</t>
    </rPh>
    <rPh sb="76" eb="78">
      <t>ヒツヨウ</t>
    </rPh>
    <rPh sb="79" eb="81">
      <t>バアイ</t>
    </rPh>
    <rPh sb="89" eb="91">
      <t>シヨウ</t>
    </rPh>
    <rPh sb="190" eb="192">
      <t>キサイ</t>
    </rPh>
    <rPh sb="192" eb="193">
      <t>レイ</t>
    </rPh>
    <rPh sb="197" eb="199">
      <t>カノウ</t>
    </rPh>
    <rPh sb="223" eb="225">
      <t>フカ</t>
    </rPh>
    <phoneticPr fontId="1"/>
  </si>
  <si>
    <r>
      <rPr>
        <sz val="11"/>
        <color rgb="FFFF0000"/>
        <rFont val="メイリオ"/>
        <family val="3"/>
        <charset val="128"/>
      </rPr>
      <t>権限ごとに2個ずつのアカウントをご提供ください。</t>
    </r>
    <r>
      <rPr>
        <sz val="11"/>
        <color theme="1"/>
        <rFont val="メイリオ"/>
        <family val="3"/>
        <charset val="128"/>
      </rPr>
      <t xml:space="preserve">
権限を超えた操作を不正に行えないか検証するために使用します。
例）一般権限、管理者権限の2つがあるサイトの場合
・一般権限のアカウントを2つ　</t>
    </r>
    <r>
      <rPr>
        <sz val="11"/>
        <color theme="2" tint="-0.249977111117893"/>
        <rFont val="メイリオ"/>
        <family val="3"/>
        <charset val="128"/>
      </rPr>
      <t>記載例）hoge01、hoge02 Pass：hogehoge</t>
    </r>
    <r>
      <rPr>
        <sz val="11"/>
        <color theme="1"/>
        <rFont val="メイリオ"/>
        <family val="3"/>
        <charset val="128"/>
      </rPr>
      <t xml:space="preserve">
・管理者権限のアカウントを2つ　</t>
    </r>
    <r>
      <rPr>
        <sz val="11"/>
        <color theme="2" tint="-0.249977111117893"/>
        <rFont val="メイリオ"/>
        <family val="3"/>
        <charset val="128"/>
      </rPr>
      <t>記載例）hoge03、hoge04 Pass：hogehoge</t>
    </r>
    <r>
      <rPr>
        <sz val="11"/>
        <color theme="1"/>
        <rFont val="メイリオ"/>
        <family val="3"/>
        <charset val="128"/>
      </rPr>
      <t xml:space="preserve">
クライアントのアカウントの場合は、異なるクライアントに所属するアカウントをご提供ください。異なるクライアントが所有する情報を、不正に取得・改ざんできないか検証するために使用します。
例）サイト上に複数の組織（組織名hogeと組織名fuga等）が存在する場合（組織＝クライアント）
・組織名hogeのアカウントを2つ
・組織名fugaのアカウントを2つ
登録に際してメールアドレスが必要な場合、下記のものをご使用ください。
　kamome_taro_sst004@waku-2.com
　kamome_taro_sst005@waku-2.com</t>
    </r>
    <rPh sb="96" eb="98">
      <t>キサイ</t>
    </rPh>
    <phoneticPr fontId="1"/>
  </si>
  <si>
    <t>RISCORCL-18362 HR Miitel要約のMypage自動反映</t>
  </si>
  <si>
    <t>既存サイトにページ・機能追加</t>
  </si>
  <si>
    <t>リクルートエージェント</t>
  </si>
  <si>
    <t xml:space="preserve">*前提*_x000D_
Miitelでの録音、録音されたデータを生成AIで要約を生成しCSにデリバリーする施策はすでに実施済み_x000D_
本施策では要約生成のCS表出方法のみ変更する_x000D_
*案件概要*_x000D_
* 要約自動反映_x000D_
** 生成された要約をCSのMypageに自動反映する_x000D_
* CS通知_x000D_
** 要約Mypage反映後、CSがPDTにログインした際にモーダルにて、要約が生成・反映されたことを通知通知する_x000D_
* 要約確認_x000D_
** Mypageに要約確認セクションを新設し、要約内容を確認できるようにする_x000D_
* 要約反映_x000D_
** 要約上の「レジュメに反映する」ボタンを押下すると、CSがすでにレジュメに入力している職務要約・業務内容の内容と、MiiTelにて生成された要約内容が表示される_x000D_
** 「反映する」ボタンを押下すると、要約内容がレジュメに直接反映される_x000D_
* CA通知_x000D_
** Mypageに反映された要約は、コミュでささる（コミュ内容は既存から変更なし）_x000D_
* CSからのFB改修_x000D_
** モーダル形式にて「一部修正が必要だった」「そのまま採用した」「全く利用できなかった」ボタンを表示し、CSからのFBを回収する_x000D_
*その他（ASISとの差分）*_x000D_
* MiiTelを用いた要約生成については[https://r-std-proc.atlassian.net/browse/RCAPROC-14957|https://r-std-proc.atlassian.net/browse/RCAPROC-14957|smart-link] にて標プロ完了している_x000D_
* 現状は要約生成後、生成内容がCAに通知され、CAがチェック・編集した後にメールにてCSへ送付している_x000D_
* 今回の案件では、要約生成後CAチェック・編集を通さずに直接CSへ送付（Mypage上での要約反映）がされること、さらにMypageからレジュメへ直接反映が可能となる点が差分となる_x000D_
* [システムフロー図|https://www.figma.com/board/qCRh2dE8x827PxQn9Kw8Gu/MiiTel%E6%A5%AD%E5%8B%99%E3%82%B7%E3%82%B9%E3%83%86%E3%83%A0%E3%83%95%E3%83%AD%E3%83%BC?node-id=2920-12845&amp;t=ZjVrmkIoaW2iKwAm-0]_x000D_
* [^MiiTel要約レシ゛ュメ反映_ユーサ゛ーフロー.pdf] _x000D_
* 免責：[https://docs.google.com/document/d/1xMTh957xsB2ygcz9uDBzQ7BkVQUkc4XrHRE6QtjZDDY/edit?tab=t.0#heading=h.dji279emetb|https://docs.google.com/document/d/1xMTh957xsB2ygcz9uDBzQ7BkVQUkc4XrHRE6QtjZDDY/edit?tab=t.0#heading=h.dji279emetb|smart-link] </t>
  </si>
  <si>
    <t>Placementプロダクトデザイン2G</t>
  </si>
  <si>
    <t>松田 郁代奈&lt;iyona_matsuda@r.recruit.co.jp&gt;</t>
  </si>
  <si>
    <t>松村草也&lt;soya_matsumura@r.recruit.co.jp&gt;</t>
  </si>
  <si>
    <t>Placementプロダクトデザイン1G</t>
  </si>
  <si>
    <t>森山真幸&lt;01033081@r.recruit.co.jp&gt;</t>
  </si>
  <si>
    <t>Rクラウド</t>
  </si>
  <si>
    <t>RCL, NTTD, FPT</t>
    <phoneticPr fontId="1"/>
  </si>
  <si>
    <t>Javascript（React/Next.js）・Kotlin</t>
    <phoneticPr fontId="1"/>
  </si>
  <si>
    <t>Oracle</t>
    <phoneticPr fontId="1"/>
  </si>
  <si>
    <t>ネットワークレベルのアクセス制限無し</t>
    <phoneticPr fontId="1"/>
  </si>
  <si>
    <t>Basic認証等の必要無し
IP許可済</t>
    <phoneticPr fontId="1"/>
  </si>
  <si>
    <t>なし</t>
    <phoneticPr fontId="1"/>
  </si>
  <si>
    <t>必要なし</t>
    <rPh sb="0" eb="1">
      <t>ヒツヨウ</t>
    </rPh>
    <phoneticPr fontId="1"/>
  </si>
  <si>
    <t>開発向けに仕様QAがあれば下記URLのSlackチャンネル 
#crowt-ro2-dev-allで実施お願いします
https://recruit.enterprise.slack.com/archives/C06EWCCE49E</t>
    <phoneticPr fontId="1"/>
  </si>
  <si>
    <t>sawa_keiju+ro2_7978_013@waku-2.com
seiya_nagai+7978-13@waku-2.com
seiya_nagai+7978-14@waku-2.com
Pass: Shift1234!</t>
    <phoneticPr fontId="1"/>
  </si>
  <si>
    <t>要約一覧画面</t>
    <rPh sb="0" eb="4">
      <t>ヨウヤクイチラn</t>
    </rPh>
    <rPh sb="4" eb="6">
      <t>ガメn</t>
    </rPh>
    <phoneticPr fontId="1"/>
  </si>
  <si>
    <t>TOP &gt; ログイン &gt; マイページ &gt; 確認する</t>
    <rPh sb="21" eb="23">
      <t>カクニnカクニn</t>
    </rPh>
    <phoneticPr fontId="1"/>
  </si>
  <si>
    <t>TOP &gt; ログイン &gt; マイページ &gt; 確認する &gt; 確認・編集 &gt; レジュメに反映する</t>
    <rPh sb="21" eb="23">
      <t>カクニn</t>
    </rPh>
    <rPh sb="28" eb="33">
      <t>カクニn</t>
    </rPh>
    <phoneticPr fontId="1"/>
  </si>
  <si>
    <t>反映完了画面_職務要約</t>
    <phoneticPr fontId="1"/>
  </si>
  <si>
    <t>https://it02.mypage.r-agent.com/</t>
    <phoneticPr fontId="1"/>
  </si>
  <si>
    <t>【検査側追記】検査当日画面確認ができなくなったので、別アカウント提供いただいた）
・メールアドレス：seiya_nagai+7978-8@waku-2.com
・パスワード：Shift1234!
・メールアドレス：satomi_furukawa+ro2_7978_009@waku-2.com
・パスワード：Shift1234!</t>
    <phoneticPr fontId="1"/>
  </si>
  <si>
    <t>百田　翔</t>
    <rPh sb="0" eb="2">
      <t>モモタ</t>
    </rPh>
    <rPh sb="3" eb="4">
      <t>ショウ</t>
    </rPh>
    <phoneticPr fontId="1"/>
  </si>
  <si>
    <t>あり</t>
  </si>
  <si>
    <t>確認する</t>
  </si>
  <si>
    <t>反映する</t>
  </si>
  <si>
    <t>https://it02.mypage.r-agent.com/_next/data/eTV79sOJ4OHNJqIV-5NGQ/interview_summary.json</t>
    <phoneticPr fontId="1"/>
  </si>
  <si>
    <t>https://it02.mypage.r-agent.com/api/trpc/rmpLogging.sendLog,features.resume.putCareerSummary?batch=1</t>
    <phoneticPr fontId="1"/>
  </si>
  <si>
    <t>https://it02.mypage.r-agent.com/api/trpc/features.notification.checkNewMessage?batch=1&amp;input=%7B%220%22%3A%7B%7D%7D</t>
    <phoneticPr fontId="1"/>
  </si>
  <si>
    <t>https://it02.mypage.r-agent.com/api/trpc/rmpLogging.sendLog,rmpLogging.sendLog?batch=1</t>
    <phoneticPr fontId="1"/>
  </si>
  <si>
    <t>CookieのSecure属性</t>
    <phoneticPr fontId="1"/>
  </si>
  <si>
    <t>-</t>
  </si>
  <si>
    <t>・盗聴により、Cookieが漏えいする可能性があります。</t>
    <phoneticPr fontId="1"/>
  </si>
  <si>
    <t>・CookieのSecure属性を有効にして発行してください。サイト全体をHTTPSにし、HTTPで通信できないようにすることでより安全となります。</t>
    <phoneticPr fontId="1"/>
  </si>
  <si>
    <t>以下はサイトにログイン後、ブラウザの開発者ツールを確認した際の画面です。</t>
    <phoneticPr fontId="11"/>
  </si>
  <si>
    <t>Cookieの発行の際に、Secure属性が指定されていないことを確認しました。</t>
    <rPh sb="7" eb="9">
      <t>ハッコウ</t>
    </rPh>
    <rPh sb="10" eb="11">
      <t>サイ</t>
    </rPh>
    <rPh sb="33" eb="35">
      <t>カクニン</t>
    </rPh>
    <phoneticPr fontId="11"/>
  </si>
  <si>
    <t>クロスサイトリクエストフォージェリ</t>
    <phoneticPr fontId="1"/>
  </si>
  <si>
    <t>・攻撃者の用意した不正なリンクをクリックさせられたり、不正なHTMLコンテンツを表示させられたりした場合、ユーザの意図しない操作が強制的に実行されてしまう可能性があります。</t>
    <phoneticPr fontId="1"/>
  </si>
  <si>
    <r>
      <t xml:space="preserve">・反映する
https://it02.mypage.r-agent.com/api/trpc/rmpLogging.sendLog,features.resume.putCareerSummary?batch=1
</t>
    </r>
    <r>
      <rPr>
        <b/>
        <sz val="11"/>
        <color theme="1"/>
        <rFont val="メイリオ"/>
        <family val="3"/>
        <charset val="128"/>
      </rPr>
      <t>※脆弱性検査の対象にする画面およびパラメータはサンプリングのため、サイトの全画面・全パラメータについて精査・修正してください。</t>
    </r>
    <rPh sb="1" eb="3">
      <t>ハンエイ</t>
    </rPh>
    <phoneticPr fontId="1"/>
  </si>
  <si>
    <t>クロスサイトリクエストフォージェリの対策がCookieのSameSite属性による緩和策しか行われていないため、ユーザの意図しない操作が強制的に実行されてしまう可能性があります。</t>
  </si>
  <si>
    <t>・重要な処理の前では、トークン方式、再認証方式、CAPTCHAなどの方法により、クロスサイトリクエストフォージェリの対策を行ってください。
・トークン方式を使用する場合は、サーバ側でセッションIDとトークンの値が結びついているかの確認を行ってください。</t>
    <phoneticPr fontId="1"/>
  </si>
  <si>
    <t>「レジュメに反映する」画面から「反映する」ボタンをクリックした際には、以下のようなリクエストが送信されます。</t>
    <rPh sb="6" eb="8">
      <t>ハンエイ</t>
    </rPh>
    <rPh sb="16" eb="18">
      <t>ハンエイ</t>
    </rPh>
    <rPh sb="35" eb="37">
      <t>イカ</t>
    </rPh>
    <rPh sb="47" eb="49">
      <t>ソウシン</t>
    </rPh>
    <phoneticPr fontId="1"/>
  </si>
  <si>
    <t>上記リクエスト中には、クロスサイトリクエストフォージェリの対策である「トークン方式」で使用されるトークンにあたるパラメータが存在しないことを確認しました。</t>
    <rPh sb="0" eb="2">
      <t>ジョウキ</t>
    </rPh>
    <rPh sb="7" eb="8">
      <t>チュウ</t>
    </rPh>
    <rPh sb="29" eb="31">
      <t>タイサク</t>
    </rPh>
    <rPh sb="43" eb="45">
      <t>シヨウ</t>
    </rPh>
    <rPh sb="62" eb="64">
      <t>ソンザイ</t>
    </rPh>
    <rPh sb="70" eb="72">
      <t>カクニン</t>
    </rPh>
    <phoneticPr fontId="1"/>
  </si>
  <si>
    <t>クロスサイトリクエストフォージェリによる攻撃が行われる可能性があります。</t>
    <rPh sb="20" eb="22">
      <t>コウゲキ</t>
    </rPh>
    <rPh sb="23" eb="24">
      <t>オコナ</t>
    </rPh>
    <rPh sb="27" eb="30">
      <t>カノウセイ</t>
    </rPh>
    <phoneticPr fontId="1"/>
  </si>
  <si>
    <t>ただし、サブドメインが異なる同一サイト（kamome.mypage.r-agent.com等）内に、攻撃者が罠コンテンツを設置できるような状況では、</t>
    <rPh sb="11" eb="12">
      <t>コト</t>
    </rPh>
    <phoneticPr fontId="1"/>
  </si>
  <si>
    <t>外部サイトからのクロスサイトリクエストフォージェリが成立しない状態でした。</t>
    <phoneticPr fontId="1"/>
  </si>
  <si>
    <t>しかし、検査対象のサイトでは、セッションID（PDT2-WEB-SESSION）のSameSite属性に「Lax」が指定されているため、</t>
    <rPh sb="4" eb="8">
      <t>ケンサタイショウ</t>
    </rPh>
    <rPh sb="49" eb="51">
      <t>ゾクセイ</t>
    </rPh>
    <rPh sb="58" eb="60">
      <t>シテイ</t>
    </rPh>
    <phoneticPr fontId="1"/>
  </si>
  <si>
    <t>・サーバにおけるシステム関連の内部情報が漏えいします。</t>
    <phoneticPr fontId="1"/>
  </si>
  <si>
    <t>エラーメッセージ</t>
    <phoneticPr fontId="1"/>
  </si>
  <si>
    <t>・パラメータに設定される値の文字種や桁数などをサーバ側でチェックし、不正な値が設定されていた場合は処理を中断することで、エラーが発生しないようにします。
・本番環境においては、サーバの内部情報を含むようなエラーメッセージを出力しないよう、サーバソフトウェアの設定を変更します。</t>
    <phoneticPr fontId="1"/>
  </si>
  <si>
    <t>エラー発生時に、システムに関する内部情報が出力されることを確認しました。</t>
    <rPh sb="3" eb="6">
      <t>ハッセイジ</t>
    </rPh>
    <rPh sb="21" eb="23">
      <t>シュツリョク</t>
    </rPh>
    <rPh sb="29" eb="31">
      <t>カクニン</t>
    </rPh>
    <phoneticPr fontId="11"/>
  </si>
  <si>
    <t>「レジュメに反映する」画面から「反映する」ボタンをクリックした際のリクエストを、ローカルプロキシツールなどを利用して以下のように改ざんします。</t>
    <rPh sb="6" eb="8">
      <t>ハンエイ</t>
    </rPh>
    <rPh sb="11" eb="13">
      <t>ガメン</t>
    </rPh>
    <rPh sb="16" eb="18">
      <t>ハンエイ</t>
    </rPh>
    <rPh sb="31" eb="32">
      <t>サイ</t>
    </rPh>
    <phoneticPr fontId="1"/>
  </si>
  <si>
    <t>その結果、以下のレスポンスが返却され、エラー発生時にシステムに関する内部情報が出力されることを確認しました。</t>
    <rPh sb="14" eb="16">
      <t>ヘンキャク</t>
    </rPh>
    <rPh sb="39" eb="41">
      <t>シュツリョク</t>
    </rPh>
    <rPh sb="47" eb="49">
      <t>カクニン</t>
    </rPh>
    <phoneticPr fontId="11"/>
  </si>
  <si>
    <r>
      <t xml:space="preserve">・反映する
https://it02.mypage.r-agent.com/api/trpc/rmpLogging.sendLog,features.resume.putCareerSummary?batch=1
（パラメータ：$.1.career_summary）
</t>
    </r>
    <r>
      <rPr>
        <b/>
        <sz val="11"/>
        <color theme="1"/>
        <rFont val="メイリオ"/>
        <family val="3"/>
        <charset val="128"/>
      </rPr>
      <t>※脆弱性検査の対象にする画面およびパラメータはサンプリングのため、サイトの全画面・全パラメータについて精査・修正してください。</t>
    </r>
    <phoneticPr fontId="1"/>
  </si>
  <si>
    <t>X-Content-Type-Optionsヘッダの不備</t>
    <phoneticPr fontId="1"/>
  </si>
  <si>
    <t>・ブラウザに備わっている「MIMEタイプスニッフィング」の機能に起因するクロスサイトスクリプティングの脆弱性や、意図しない挙動が発生する可能性があります。</t>
    <phoneticPr fontId="1"/>
  </si>
  <si>
    <t>・Webサーバやミドルウェアなどの設定を変更し、「X-Content-Type-Options: nosniff」をWebサイト上で発生するすべてのレスポンスで漏れなく設定します。</t>
    <phoneticPr fontId="1"/>
  </si>
  <si>
    <r>
      <t xml:space="preserve">・検査対象全体
</t>
    </r>
    <r>
      <rPr>
        <b/>
        <sz val="11"/>
        <color theme="1"/>
        <rFont val="メイリオ"/>
        <family val="3"/>
        <charset val="128"/>
      </rPr>
      <t>※脆弱性検査の対象にする画面およびパラメータはサンプリングのため、サイトの全画面・全パラメータについて精査・修正してください。</t>
    </r>
    <phoneticPr fontId="1"/>
  </si>
  <si>
    <t>「確認する」画面のレスポンスにおいて「X-Content-Type-Options: nosniff」が設定されていないことを確認しました。</t>
    <rPh sb="1" eb="3">
      <t>カクニン</t>
    </rPh>
    <phoneticPr fontId="11"/>
  </si>
  <si>
    <t>【備考】</t>
    <rPh sb="1" eb="3">
      <t>ビコウ</t>
    </rPh>
    <phoneticPr fontId="11"/>
  </si>
  <si>
    <t>レスポンスヘッダに「X-Content-Type-Options: nosniff」を指定することで、ブラウザの「MIMEタイプスニッフィング」の機能を抑止し、「Content-Type」ヘッダで指定したコンテンツタイプを強制できます。</t>
    <phoneticPr fontId="11"/>
  </si>
  <si>
    <t>これにより、「MIMEタイプスニッフィング」機能に起因する脆弱性への対策や、意図しない挙動に対する予防的措置の効果を期待できます。</t>
    <phoneticPr fontId="11"/>
  </si>
  <si>
    <r>
      <t xml:space="preserve">・検査対象全体
（Cookie：__lt__cid、__lt__cid.040ed9be、__lt__sid、__lt__sid.040ed9be、__pp_uid、_fbp、_ga、_ga_54CRJLYMR3、_gcl_au、_gid、_tt_enable_cookie、_ttp、_uetsid、_uetvid、_yjsu_yjad、ttcsid、ttcsid_CSBHKRRC77U4L7BF858G）
</t>
    </r>
    <r>
      <rPr>
        <b/>
        <sz val="11"/>
        <color theme="1"/>
        <rFont val="メイリオ"/>
        <family val="3"/>
        <charset val="128"/>
      </rPr>
      <t>※脆弱性検査の対象にする画面およびパラメータはサンプリングのため、サイトの全画面・全パラメータについて精査・修正してください。</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</si>
</sst>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aaa\)"/>
  </numFmts>
  <fonts count="22">
    <font>
      <sz val="11"/>
      <color theme="1"/>
      <name val="ＭＳ Ｐゴシック"/>
      <family val="2"/>
      <charset val="128"/>
    </font>
    <font>
      <sz val="6"/>
      <name val="ＭＳ Ｐゴシック"/>
      <family val="2"/>
      <charset val="128"/>
    </font>
    <font>
      <sz val="11"/>
      <color theme="1"/>
      <name val="メイリオ"/>
      <family val="3"/>
      <charset val="128"/>
    </font>
    <font>
      <b/>
      <u/>
      <sz val="16"/>
      <color theme="1"/>
      <name val="メイリオ"/>
      <family val="3"/>
      <charset val="128"/>
    </font>
    <font>
      <sz val="11"/>
      <color rgb="FFFF0000"/>
      <name val="メイリオ"/>
      <family val="3"/>
      <charset val="128"/>
    </font>
    <font>
      <sz val="11"/>
      <name val="メイリオ"/>
      <family val="3"/>
      <charset val="128"/>
    </font>
    <font>
      <sz val="11"/>
      <color theme="2" tint="-0.249977111117893"/>
      <name val="メイリオ"/>
      <family val="3"/>
      <charset val="128"/>
    </font>
    <font>
      <b/>
      <sz val="11"/>
      <color rgb="FFFF0000"/>
      <name val="メイリオ"/>
      <family val="3"/>
      <charset val="128"/>
    </font>
    <font>
      <b/>
      <sz val="11"/>
      <color theme="1"/>
      <name val="メイリオ"/>
      <family val="3"/>
      <charset val="128"/>
    </font>
    <font>
      <b/>
      <sz val="9"/>
      <color indexed="81"/>
      <name val="MS P ゴシック"/>
      <family val="3"/>
      <charset val="128"/>
    </font>
    <font>
      <b/>
      <sz val="11"/>
      <name val="メイリオ"/>
      <family val="3"/>
      <charset val="128"/>
    </font>
    <font>
      <sz val="6"/>
      <name val="ＭＳ Ｐゴシック"/>
      <family val="3"/>
      <charset val="128"/>
    </font>
    <font>
      <sz val="11"/>
      <color rgb="FF000000"/>
      <name val="メイリオ"/>
      <family val="3"/>
      <charset val="128"/>
    </font>
    <font>
      <b/>
      <sz val="14"/>
      <color rgb="FFFF0000"/>
      <name val="メイリオ"/>
      <family val="3"/>
      <charset val="128"/>
    </font>
    <font>
      <sz val="9"/>
      <color theme="2" tint="-0.249977111117893"/>
      <name val="メイリオ"/>
      <family val="3"/>
      <charset val="128"/>
    </font>
    <font>
      <sz val="11"/>
      <color theme="1"/>
      <name val="Meiryo"/>
      <family val="3"/>
      <charset val="128"/>
    </font>
    <font>
      <b/>
      <sz val="11"/>
      <color theme="1"/>
      <name val="Meiryo"/>
      <family val="3"/>
      <charset val="128"/>
    </font>
    <font>
      <sz val="6"/>
      <name val="游ゴシック"/>
      <family val="3"/>
      <charset val="128"/>
      <scheme val="minor"/>
    </font>
    <font>
      <sz val="11"/>
      <color theme="0" tint="-0.249977111117893"/>
      <name val="メイリオ"/>
      <family val="3"/>
      <charset val="128"/>
    </font>
    <font>
      <sz val="11"/>
      <color theme="1"/>
      <name val="游ゴシック"/>
      <family val="2"/>
      <scheme val="minor"/>
    </font>
    <font>
      <u/>
      <sz val="11"/>
      <color theme="10"/>
      <name val="ＭＳ Ｐゴシック"/>
      <family val="2"/>
      <charset val="128"/>
    </font>
    <font>
      <sz val="9"/>
      <color rgb="FF000000"/>
      <name val="Meiryo UI"/>
      <family val="3"/>
      <charset val="128"/>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EF2CB"/>
        <bgColor rgb="FFFEF2CB"/>
      </patternFill>
    </fill>
    <fill>
      <patternFill patternType="solid">
        <fgColor rgb="FFD9E2F3"/>
        <bgColor rgb="FFD9E2F3"/>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center"/>
    </xf>
    <xf numFmtId="0" fontId="19" fillId="0" borderId="0"/>
    <xf numFmtId="0" fontId="20" fillId="0" borderId="0" applyNumberFormat="0" applyFill="0" applyBorder="0" applyAlignment="0" applyProtection="0">
      <alignment vertical="center"/>
    </xf>
  </cellStyleXfs>
  <cellXfs count="109">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lignment vertical="center"/>
    </xf>
    <xf numFmtId="0" fontId="2" fillId="2" borderId="1" xfId="0" applyFont="1" applyFill="1" applyBorder="1" applyAlignment="1">
      <alignment horizontal="right" vertical="center"/>
    </xf>
    <xf numFmtId="0" fontId="2" fillId="3" borderId="1" xfId="0" applyFont="1" applyFill="1" applyBorder="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vertical="center" wrapText="1"/>
    </xf>
    <xf numFmtId="0" fontId="2" fillId="5" borderId="1" xfId="0" applyFont="1" applyFill="1" applyBorder="1">
      <alignment vertical="center"/>
    </xf>
    <xf numFmtId="0" fontId="2" fillId="3" borderId="1" xfId="0" applyFont="1" applyFill="1" applyBorder="1" applyAlignment="1">
      <alignment vertical="top"/>
    </xf>
    <xf numFmtId="0" fontId="2" fillId="0" borderId="1" xfId="0" applyFont="1" applyBorder="1" applyAlignment="1">
      <alignment vertical="top"/>
    </xf>
    <xf numFmtId="0" fontId="2" fillId="3" borderId="1" xfId="0" applyFont="1" applyFill="1" applyBorder="1" applyAlignment="1">
      <alignment vertical="center" wrapText="1"/>
    </xf>
    <xf numFmtId="0" fontId="2" fillId="2" borderId="6" xfId="0" applyFont="1" applyFill="1" applyBorder="1" applyAlignment="1">
      <alignment horizontal="right" vertical="center"/>
    </xf>
    <xf numFmtId="0" fontId="2" fillId="2" borderId="6" xfId="0" applyFont="1" applyFill="1" applyBorder="1" applyAlignment="1">
      <alignment horizontal="center" vertical="center"/>
    </xf>
    <xf numFmtId="0" fontId="2" fillId="4" borderId="6" xfId="0" applyFont="1" applyFill="1" applyBorder="1" applyAlignment="1">
      <alignment horizontal="center" vertical="center"/>
    </xf>
    <xf numFmtId="0" fontId="2" fillId="3" borderId="6" xfId="0" applyFont="1" applyFill="1" applyBorder="1" applyAlignment="1">
      <alignment horizontal="center" vertical="center"/>
    </xf>
    <xf numFmtId="0" fontId="2" fillId="2" borderId="6" xfId="0" applyFont="1" applyFill="1" applyBorder="1" applyAlignment="1">
      <alignment horizontal="right" vertical="center" wrapText="1"/>
    </xf>
    <xf numFmtId="0" fontId="2" fillId="2" borderId="2" xfId="0" applyFont="1" applyFill="1" applyBorder="1" applyAlignment="1">
      <alignment horizontal="right" vertical="center" wrapText="1"/>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8" fillId="0" borderId="1" xfId="0" applyFont="1" applyBorder="1" applyAlignment="1">
      <alignment horizontal="center" vertical="center"/>
    </xf>
    <xf numFmtId="0" fontId="2" fillId="2" borderId="2" xfId="0" applyFont="1" applyFill="1" applyBorder="1" applyAlignment="1">
      <alignment horizontal="right" vertical="center"/>
    </xf>
    <xf numFmtId="0" fontId="2" fillId="3" borderId="0" xfId="0" applyFont="1" applyFill="1">
      <alignment vertical="center"/>
    </xf>
    <xf numFmtId="0" fontId="5" fillId="0" borderId="0" xfId="0" applyFont="1">
      <alignment vertical="center"/>
    </xf>
    <xf numFmtId="14" fontId="2" fillId="0" borderId="1" xfId="0" applyNumberFormat="1" applyFont="1" applyBorder="1" applyAlignment="1">
      <alignment horizontal="center" vertical="center"/>
    </xf>
    <xf numFmtId="0" fontId="2" fillId="0" borderId="0" xfId="0" applyFont="1" applyAlignment="1">
      <alignment horizontal="center" vertical="center"/>
    </xf>
    <xf numFmtId="14" fontId="2" fillId="3" borderId="1" xfId="0" applyNumberFormat="1" applyFont="1" applyFill="1" applyBorder="1" applyAlignment="1">
      <alignment horizontal="center" vertical="center"/>
    </xf>
    <xf numFmtId="0" fontId="2" fillId="3" borderId="0" xfId="0" applyFont="1" applyFill="1" applyAlignment="1">
      <alignment horizontal="center" vertical="center"/>
    </xf>
    <xf numFmtId="0" fontId="2" fillId="0" borderId="6" xfId="0" applyFont="1" applyBorder="1" applyAlignment="1">
      <alignment vertical="center" wrapText="1"/>
    </xf>
    <xf numFmtId="0" fontId="7" fillId="0" borderId="6" xfId="0" applyFont="1" applyBorder="1" applyAlignment="1">
      <alignment vertical="center" wrapText="1"/>
    </xf>
    <xf numFmtId="20" fontId="2" fillId="3" borderId="1" xfId="0" applyNumberFormat="1" applyFont="1" applyFill="1" applyBorder="1">
      <alignment vertical="center"/>
    </xf>
    <xf numFmtId="0" fontId="10" fillId="0" borderId="0" xfId="0" applyFont="1" applyAlignment="1"/>
    <xf numFmtId="0" fontId="2" fillId="0" borderId="0" xfId="0" applyFont="1" applyAlignment="1"/>
    <xf numFmtId="0" fontId="2" fillId="6" borderId="6" xfId="0" applyFont="1" applyFill="1" applyBorder="1" applyAlignment="1">
      <alignment horizontal="centerContinuous" vertical="center"/>
    </xf>
    <xf numFmtId="0" fontId="2" fillId="6" borderId="7" xfId="0" applyFont="1" applyFill="1" applyBorder="1" applyAlignment="1">
      <alignment horizontal="centerContinuous" vertical="center"/>
    </xf>
    <xf numFmtId="0" fontId="2" fillId="6" borderId="1" xfId="0" applyFont="1" applyFill="1" applyBorder="1" applyAlignment="1">
      <alignment horizontal="center" vertical="center"/>
    </xf>
    <xf numFmtId="0" fontId="2" fillId="7" borderId="0" xfId="0" applyFont="1" applyFill="1">
      <alignment vertical="center"/>
    </xf>
    <xf numFmtId="0" fontId="12" fillId="7" borderId="0" xfId="0" applyFont="1" applyFill="1" applyAlignment="1">
      <alignment horizontal="left" vertical="center" indent="1"/>
    </xf>
    <xf numFmtId="0" fontId="12" fillId="7" borderId="0" xfId="0" applyFont="1" applyFill="1" applyAlignment="1">
      <alignment horizontal="left" vertical="center" indent="2"/>
    </xf>
    <xf numFmtId="0" fontId="2" fillId="7" borderId="0" xfId="0" applyFont="1" applyFill="1" applyAlignment="1">
      <alignment horizontal="left" vertical="center" indent="1"/>
    </xf>
    <xf numFmtId="0" fontId="2" fillId="0" borderId="0" xfId="0" applyFont="1" applyAlignment="1">
      <alignment horizontal="center" vertical="center" wrapText="1"/>
    </xf>
    <xf numFmtId="0" fontId="2" fillId="0" borderId="0" xfId="0" applyFont="1" applyAlignment="1">
      <alignment horizontal="left" vertical="center" indent="1"/>
    </xf>
    <xf numFmtId="0" fontId="2" fillId="0" borderId="7" xfId="0" applyFont="1" applyBorder="1" applyAlignment="1">
      <alignment horizontal="center" vertical="center"/>
    </xf>
    <xf numFmtId="0" fontId="2" fillId="0" borderId="9" xfId="0" applyFont="1" applyBorder="1" applyAlignment="1">
      <alignment vertical="top"/>
    </xf>
    <xf numFmtId="0" fontId="2" fillId="0" borderId="10" xfId="0" applyFont="1" applyBorder="1" applyAlignment="1">
      <alignment vertical="top"/>
    </xf>
    <xf numFmtId="0" fontId="2" fillId="0" borderId="8" xfId="0" applyFont="1" applyBorder="1" applyAlignment="1">
      <alignment vertical="top"/>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49" fontId="2" fillId="0" borderId="1" xfId="0" applyNumberFormat="1" applyFont="1" applyBorder="1" applyAlignment="1">
      <alignment horizontal="center" vertical="center"/>
    </xf>
    <xf numFmtId="0" fontId="2" fillId="5" borderId="1" xfId="0" applyFont="1" applyFill="1" applyBorder="1" applyAlignment="1">
      <alignment horizontal="center" vertical="center"/>
    </xf>
    <xf numFmtId="0" fontId="2" fillId="0" borderId="0" xfId="0" applyFont="1" applyAlignment="1">
      <alignment horizontal="right" vertical="center"/>
    </xf>
    <xf numFmtId="176" fontId="2" fillId="3" borderId="1" xfId="0" applyNumberFormat="1" applyFont="1" applyFill="1" applyBorder="1" applyAlignment="1">
      <alignment horizontal="center" vertical="center"/>
    </xf>
    <xf numFmtId="0" fontId="2" fillId="2" borderId="0" xfId="0" applyFont="1" applyFill="1">
      <alignment vertical="center"/>
    </xf>
    <xf numFmtId="0" fontId="2" fillId="2" borderId="0" xfId="0" applyFont="1" applyFill="1" applyAlignment="1">
      <alignment horizontal="center" vertical="center"/>
    </xf>
    <xf numFmtId="0" fontId="2" fillId="2" borderId="10" xfId="0" applyFont="1" applyFill="1" applyBorder="1" applyAlignment="1">
      <alignment vertical="center" wrapText="1"/>
    </xf>
    <xf numFmtId="0" fontId="2" fillId="2" borderId="9" xfId="0" applyFont="1" applyFill="1" applyBorder="1" applyAlignment="1">
      <alignment vertical="center" wrapText="1"/>
    </xf>
    <xf numFmtId="0" fontId="2" fillId="3" borderId="14" xfId="0" applyFont="1" applyFill="1" applyBorder="1" applyAlignment="1">
      <alignment horizontal="left" vertical="center" shrinkToFit="1"/>
    </xf>
    <xf numFmtId="0" fontId="2" fillId="3" borderId="15" xfId="0" applyFont="1" applyFill="1" applyBorder="1" applyAlignment="1">
      <alignment horizontal="left" vertical="center" shrinkToFit="1"/>
    </xf>
    <xf numFmtId="0" fontId="2" fillId="3" borderId="16" xfId="0" applyFont="1" applyFill="1" applyBorder="1" applyAlignment="1">
      <alignment horizontal="left" vertical="center" shrinkToFit="1"/>
    </xf>
    <xf numFmtId="0" fontId="7" fillId="0" borderId="0" xfId="0" applyFont="1">
      <alignment vertical="center"/>
    </xf>
    <xf numFmtId="0" fontId="15" fillId="0" borderId="17" xfId="0" applyFont="1" applyBorder="1" applyAlignment="1">
      <alignment vertical="center" wrapText="1"/>
    </xf>
    <xf numFmtId="14" fontId="2" fillId="3" borderId="2" xfId="0" applyNumberFormat="1" applyFont="1" applyFill="1" applyBorder="1" applyAlignment="1">
      <alignment horizontal="center" vertical="center"/>
    </xf>
    <xf numFmtId="0" fontId="2" fillId="0" borderId="8" xfId="0" applyFont="1" applyBorder="1" applyAlignment="1">
      <alignment vertical="center" wrapText="1"/>
    </xf>
    <xf numFmtId="0" fontId="2" fillId="3" borderId="1" xfId="0" applyFont="1" applyFill="1" applyBorder="1" applyAlignment="1">
      <alignment horizontal="left" vertical="center" shrinkToFit="1"/>
    </xf>
    <xf numFmtId="0" fontId="2" fillId="3" borderId="2" xfId="0" applyFont="1" applyFill="1" applyBorder="1" applyAlignment="1">
      <alignment horizontal="left" vertical="center" shrinkToFit="1"/>
    </xf>
    <xf numFmtId="0" fontId="2" fillId="3" borderId="4" xfId="0" applyFont="1" applyFill="1" applyBorder="1" applyAlignment="1">
      <alignment horizontal="left" vertical="center" shrinkToFit="1"/>
    </xf>
    <xf numFmtId="176" fontId="2" fillId="0" borderId="1" xfId="0" applyNumberFormat="1" applyFont="1" applyBorder="1" applyAlignment="1">
      <alignment horizontal="center" vertical="center"/>
    </xf>
    <xf numFmtId="0" fontId="3" fillId="0" borderId="0" xfId="1" applyFont="1" applyAlignment="1">
      <alignment vertical="center"/>
    </xf>
    <xf numFmtId="0" fontId="2" fillId="0" borderId="0" xfId="1" applyFont="1" applyAlignment="1">
      <alignment vertical="center"/>
    </xf>
    <xf numFmtId="0" fontId="2" fillId="9" borderId="18" xfId="1" applyFont="1" applyFill="1" applyBorder="1" applyAlignment="1">
      <alignment horizontal="right" vertical="center"/>
    </xf>
    <xf numFmtId="0" fontId="2" fillId="0" borderId="18" xfId="1" applyFont="1" applyBorder="1" applyAlignment="1">
      <alignment vertical="center" wrapText="1"/>
    </xf>
    <xf numFmtId="0" fontId="2" fillId="8" borderId="18" xfId="1" applyFont="1" applyFill="1" applyBorder="1" applyAlignment="1">
      <alignment vertical="center" wrapText="1"/>
    </xf>
    <xf numFmtId="0" fontId="2" fillId="8" borderId="18" xfId="1" applyFont="1" applyFill="1" applyBorder="1" applyAlignment="1">
      <alignment vertical="center"/>
    </xf>
    <xf numFmtId="0" fontId="2" fillId="0" borderId="18" xfId="1" applyFont="1" applyBorder="1" applyAlignment="1">
      <alignment vertical="center"/>
    </xf>
    <xf numFmtId="0" fontId="2" fillId="0" borderId="18" xfId="1" applyFont="1" applyBorder="1" applyAlignment="1">
      <alignment vertical="top"/>
    </xf>
    <xf numFmtId="0" fontId="2" fillId="8" borderId="18" xfId="1" applyFont="1" applyFill="1" applyBorder="1" applyAlignment="1">
      <alignment vertical="top"/>
    </xf>
    <xf numFmtId="0" fontId="20" fillId="3" borderId="14" xfId="2" applyFill="1" applyBorder="1" applyAlignment="1">
      <alignment horizontal="left" vertical="center" shrinkToFit="1"/>
    </xf>
    <xf numFmtId="0" fontId="20" fillId="3" borderId="1" xfId="2" applyFill="1" applyBorder="1" applyAlignment="1">
      <alignment vertical="center" wrapText="1"/>
    </xf>
    <xf numFmtId="0" fontId="4" fillId="0" borderId="0" xfId="0" applyFont="1" applyAlignment="1">
      <alignment vertical="center" wrapText="1"/>
    </xf>
    <xf numFmtId="0" fontId="5" fillId="0" borderId="0" xfId="0" applyFont="1" applyAlignment="1"/>
    <xf numFmtId="0" fontId="2" fillId="0" borderId="2"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2" fillId="2" borderId="1" xfId="0" applyFont="1" applyFill="1" applyBorder="1" applyAlignment="1">
      <alignment horizontal="right" vertical="center" wrapText="1"/>
    </xf>
    <xf numFmtId="0" fontId="2" fillId="2" borderId="6" xfId="0" applyFont="1" applyFill="1" applyBorder="1" applyAlignment="1">
      <alignment horizontal="right" vertical="center" wrapText="1"/>
    </xf>
    <xf numFmtId="0" fontId="2" fillId="2" borderId="7" xfId="0" applyFont="1" applyFill="1" applyBorder="1" applyAlignment="1">
      <alignment horizontal="right" vertical="center" wrapText="1"/>
    </xf>
    <xf numFmtId="0" fontId="2" fillId="0" borderId="4" xfId="0" applyFont="1" applyBorder="1" applyAlignment="1">
      <alignment vertical="center" wrapText="1"/>
    </xf>
    <xf numFmtId="0" fontId="2" fillId="2" borderId="8" xfId="0" applyFont="1" applyFill="1" applyBorder="1" applyAlignment="1">
      <alignment horizontal="right" vertical="center" wrapText="1"/>
    </xf>
    <xf numFmtId="0" fontId="2" fillId="2" borderId="11" xfId="0" applyFont="1" applyFill="1" applyBorder="1" applyAlignment="1">
      <alignment horizontal="right" vertical="center" wrapText="1"/>
    </xf>
    <xf numFmtId="0" fontId="2" fillId="2" borderId="10" xfId="0" applyFont="1" applyFill="1" applyBorder="1" applyAlignment="1">
      <alignment horizontal="right" vertical="center" wrapText="1"/>
    </xf>
    <xf numFmtId="0" fontId="2" fillId="2" borderId="13" xfId="0" applyFont="1" applyFill="1" applyBorder="1" applyAlignment="1">
      <alignment horizontal="right" vertical="center" wrapText="1"/>
    </xf>
    <xf numFmtId="0" fontId="2" fillId="2" borderId="6" xfId="0" applyFont="1" applyFill="1" applyBorder="1" applyAlignment="1">
      <alignment horizontal="right" vertical="center"/>
    </xf>
    <xf numFmtId="0" fontId="2" fillId="2" borderId="7" xfId="0" applyFont="1" applyFill="1" applyBorder="1" applyAlignment="1">
      <alignment horizontal="right" vertical="center"/>
    </xf>
    <xf numFmtId="0" fontId="0" fillId="0" borderId="11" xfId="0" applyBorder="1" applyAlignment="1">
      <alignment horizontal="right" vertical="center" wrapText="1"/>
    </xf>
    <xf numFmtId="0" fontId="0" fillId="0" borderId="9" xfId="0" applyBorder="1" applyAlignment="1">
      <alignment horizontal="right" vertical="center" wrapText="1"/>
    </xf>
    <xf numFmtId="0" fontId="0" fillId="0" borderId="12" xfId="0" applyBorder="1" applyAlignment="1">
      <alignment horizontal="right" vertical="center" wrapText="1"/>
    </xf>
    <xf numFmtId="0" fontId="0" fillId="0" borderId="13" xfId="0" applyBorder="1" applyAlignment="1">
      <alignment horizontal="right" vertical="center" wrapText="1"/>
    </xf>
    <xf numFmtId="0" fontId="2" fillId="0" borderId="6" xfId="0" applyFont="1" applyBorder="1" applyAlignment="1">
      <alignment vertical="center" wrapText="1"/>
    </xf>
    <xf numFmtId="0" fontId="2" fillId="0" borderId="1" xfId="0" applyFont="1" applyBorder="1" applyAlignment="1">
      <alignment vertical="center" wrapText="1"/>
    </xf>
    <xf numFmtId="0" fontId="2" fillId="0" borderId="7" xfId="0" applyFont="1" applyBorder="1" applyAlignment="1">
      <alignment vertical="center" wrapText="1"/>
    </xf>
    <xf numFmtId="0" fontId="7" fillId="0" borderId="6" xfId="0" applyFont="1" applyBorder="1" applyAlignment="1">
      <alignment vertical="center" wrapText="1"/>
    </xf>
    <xf numFmtId="0" fontId="7" fillId="0" borderId="1" xfId="0" applyFont="1" applyBorder="1" applyAlignment="1">
      <alignment vertical="center" wrapText="1"/>
    </xf>
    <xf numFmtId="0" fontId="7" fillId="0" borderId="7" xfId="0" applyFont="1" applyBorder="1" applyAlignment="1">
      <alignment vertical="center" wrapText="1"/>
    </xf>
    <xf numFmtId="0" fontId="2" fillId="0" borderId="5" xfId="0" applyFont="1" applyBorder="1" applyAlignment="1">
      <alignment vertical="center" wrapText="1"/>
    </xf>
  </cellXfs>
  <cellStyles count="3">
    <cellStyle name="ハイパーリンク" xfId="2" builtinId="8"/>
    <cellStyle name="標準" xfId="0" builtinId="0"/>
    <cellStyle name="標準 2" xfId="1" xr:uid="{9703642F-9D37-4C26-B305-8247EE5B00AF}"/>
  </cellStyles>
  <dxfs count="8">
    <dxf>
      <fill>
        <patternFill>
          <bgColor theme="7" tint="0.79998168889431442"/>
        </patternFill>
      </fill>
    </dxf>
    <dxf>
      <fill>
        <patternFill>
          <bgColor theme="0" tint="-0.24994659260841701"/>
        </patternFill>
      </fill>
    </dxf>
    <dxf>
      <fill>
        <patternFill>
          <bgColor theme="8" tint="0.79998168889431442"/>
        </patternFill>
      </fill>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781050</xdr:colOff>
      <xdr:row>7</xdr:row>
      <xdr:rowOff>1</xdr:rowOff>
    </xdr:from>
    <xdr:to>
      <xdr:col>1</xdr:col>
      <xdr:colOff>466725</xdr:colOff>
      <xdr:row>8</xdr:row>
      <xdr:rowOff>9526</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781050" y="1743076"/>
          <a:ext cx="800100" cy="247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editAs="oneCell">
    <xdr:from>
      <xdr:col>2</xdr:col>
      <xdr:colOff>4669118</xdr:colOff>
      <xdr:row>40</xdr:row>
      <xdr:rowOff>0</xdr:rowOff>
    </xdr:from>
    <xdr:to>
      <xdr:col>3</xdr:col>
      <xdr:colOff>21090</xdr:colOff>
      <xdr:row>45</xdr:row>
      <xdr:rowOff>20818</xdr:rowOff>
    </xdr:to>
    <xdr:pic>
      <xdr:nvPicPr>
        <xdr:cNvPr id="10" name="図 9">
          <a:extLst>
            <a:ext uri="{FF2B5EF4-FFF2-40B4-BE49-F238E27FC236}">
              <a16:creationId xmlns:a16="http://schemas.microsoft.com/office/drawing/2014/main" id="{00000000-0008-0000-0100-00000A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6059" y="10832353"/>
          <a:ext cx="282560" cy="1135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4669118</xdr:colOff>
      <xdr:row>45</xdr:row>
      <xdr:rowOff>0</xdr:rowOff>
    </xdr:from>
    <xdr:to>
      <xdr:col>3</xdr:col>
      <xdr:colOff>21091</xdr:colOff>
      <xdr:row>50</xdr:row>
      <xdr:rowOff>20815</xdr:rowOff>
    </xdr:to>
    <xdr:pic>
      <xdr:nvPicPr>
        <xdr:cNvPr id="11" name="図 10">
          <a:extLst>
            <a:ext uri="{FF2B5EF4-FFF2-40B4-BE49-F238E27FC236}">
              <a16:creationId xmlns:a16="http://schemas.microsoft.com/office/drawing/2014/main" id="{00000000-0008-0000-0100-00000B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6059" y="11952941"/>
          <a:ext cx="282561" cy="1135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66675</xdr:colOff>
          <xdr:row>52</xdr:row>
          <xdr:rowOff>85725</xdr:rowOff>
        </xdr:from>
        <xdr:to>
          <xdr:col>3</xdr:col>
          <xdr:colOff>3838575</xdr:colOff>
          <xdr:row>52</xdr:row>
          <xdr:rowOff>409575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あり（詳細を「禁止操作」シートに記載してください）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52</xdr:row>
          <xdr:rowOff>352425</xdr:rowOff>
        </xdr:from>
        <xdr:to>
          <xdr:col>3</xdr:col>
          <xdr:colOff>2581275</xdr:colOff>
          <xdr:row>52</xdr:row>
          <xdr:rowOff>733425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なし（念のため「禁止操作」シートをご一読ください）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39</xdr:row>
          <xdr:rowOff>9525</xdr:rowOff>
        </xdr:from>
        <xdr:to>
          <xdr:col>3</xdr:col>
          <xdr:colOff>3838575</xdr:colOff>
          <xdr:row>39</xdr:row>
          <xdr:rowOff>352425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開発環境（本番稼働に影響なし）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39</xdr:row>
          <xdr:rowOff>238125</xdr:rowOff>
        </xdr:from>
        <xdr:to>
          <xdr:col>3</xdr:col>
          <xdr:colOff>3838575</xdr:colOff>
          <xdr:row>39</xdr:row>
          <xdr:rowOff>581025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本番環境での検査を希望する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39</xdr:row>
          <xdr:rowOff>523875</xdr:rowOff>
        </xdr:from>
        <xdr:to>
          <xdr:col>3</xdr:col>
          <xdr:colOff>3838575</xdr:colOff>
          <xdr:row>39</xdr:row>
          <xdr:rowOff>771525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本番環境上のテスト用データ・アカウントなどを使用しての検証を希望する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50</xdr:row>
          <xdr:rowOff>104775</xdr:rowOff>
        </xdr:from>
        <xdr:to>
          <xdr:col>3</xdr:col>
          <xdr:colOff>3838575</xdr:colOff>
          <xdr:row>50</xdr:row>
          <xdr:rowOff>428625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検査用URLのFQDNのみを対象とする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50</xdr:row>
          <xdr:rowOff>390525</xdr:rowOff>
        </xdr:from>
        <xdr:to>
          <xdr:col>3</xdr:col>
          <xdr:colOff>3838575</xdr:colOff>
          <xdr:row>51</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検査用URLと以下のFQDNを対象とする</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16</xdr:row>
      <xdr:rowOff>276225</xdr:rowOff>
    </xdr:from>
    <xdr:to>
      <xdr:col>1</xdr:col>
      <xdr:colOff>676275</xdr:colOff>
      <xdr:row>16</xdr:row>
      <xdr:rowOff>619125</xdr:rowOff>
    </xdr:to>
    <xdr:sp macro="" textlink="">
      <xdr:nvSpPr>
        <xdr:cNvPr id="3" name="角丸四角形 2">
          <a:extLst>
            <a:ext uri="{FF2B5EF4-FFF2-40B4-BE49-F238E27FC236}">
              <a16:creationId xmlns:a16="http://schemas.microsoft.com/office/drawing/2014/main" id="{00000000-0008-0000-0300-000003000000}"/>
            </a:ext>
          </a:extLst>
        </xdr:cNvPr>
        <xdr:cNvSpPr/>
      </xdr:nvSpPr>
      <xdr:spPr>
        <a:xfrm>
          <a:off x="1504950" y="320992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22</xdr:row>
      <xdr:rowOff>276225</xdr:rowOff>
    </xdr:from>
    <xdr:to>
      <xdr:col>1</xdr:col>
      <xdr:colOff>676275</xdr:colOff>
      <xdr:row>22</xdr:row>
      <xdr:rowOff>619125</xdr:rowOff>
    </xdr:to>
    <xdr:sp macro="" textlink="">
      <xdr:nvSpPr>
        <xdr:cNvPr id="6" name="角丸四角形 5">
          <a:extLst>
            <a:ext uri="{FF2B5EF4-FFF2-40B4-BE49-F238E27FC236}">
              <a16:creationId xmlns:a16="http://schemas.microsoft.com/office/drawing/2014/main" id="{00000000-0008-0000-0300-000006000000}"/>
            </a:ext>
          </a:extLst>
        </xdr:cNvPr>
        <xdr:cNvSpPr/>
      </xdr:nvSpPr>
      <xdr:spPr>
        <a:xfrm>
          <a:off x="1504950" y="599122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28</xdr:row>
      <xdr:rowOff>276225</xdr:rowOff>
    </xdr:from>
    <xdr:to>
      <xdr:col>1</xdr:col>
      <xdr:colOff>676275</xdr:colOff>
      <xdr:row>28</xdr:row>
      <xdr:rowOff>619125</xdr:rowOff>
    </xdr:to>
    <xdr:sp macro="" textlink="">
      <xdr:nvSpPr>
        <xdr:cNvPr id="8" name="角丸四角形 7">
          <a:extLst>
            <a:ext uri="{FF2B5EF4-FFF2-40B4-BE49-F238E27FC236}">
              <a16:creationId xmlns:a16="http://schemas.microsoft.com/office/drawing/2014/main" id="{00000000-0008-0000-0300-000008000000}"/>
            </a:ext>
          </a:extLst>
        </xdr:cNvPr>
        <xdr:cNvSpPr/>
      </xdr:nvSpPr>
      <xdr:spPr>
        <a:xfrm>
          <a:off x="1504950" y="107346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34</xdr:row>
      <xdr:rowOff>276225</xdr:rowOff>
    </xdr:from>
    <xdr:to>
      <xdr:col>1</xdr:col>
      <xdr:colOff>676275</xdr:colOff>
      <xdr:row>34</xdr:row>
      <xdr:rowOff>619125</xdr:rowOff>
    </xdr:to>
    <xdr:sp macro="" textlink="">
      <xdr:nvSpPr>
        <xdr:cNvPr id="9" name="角丸四角形 8">
          <a:extLst>
            <a:ext uri="{FF2B5EF4-FFF2-40B4-BE49-F238E27FC236}">
              <a16:creationId xmlns:a16="http://schemas.microsoft.com/office/drawing/2014/main" id="{00000000-0008-0000-0300-000009000000}"/>
            </a:ext>
          </a:extLst>
        </xdr:cNvPr>
        <xdr:cNvSpPr/>
      </xdr:nvSpPr>
      <xdr:spPr>
        <a:xfrm>
          <a:off x="1504950" y="107346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40</xdr:row>
      <xdr:rowOff>276225</xdr:rowOff>
    </xdr:from>
    <xdr:to>
      <xdr:col>1</xdr:col>
      <xdr:colOff>676275</xdr:colOff>
      <xdr:row>40</xdr:row>
      <xdr:rowOff>619125</xdr:rowOff>
    </xdr:to>
    <xdr:sp macro="" textlink="">
      <xdr:nvSpPr>
        <xdr:cNvPr id="10" name="角丸四角形 9">
          <a:extLst>
            <a:ext uri="{FF2B5EF4-FFF2-40B4-BE49-F238E27FC236}">
              <a16:creationId xmlns:a16="http://schemas.microsoft.com/office/drawing/2014/main" id="{00000000-0008-0000-0300-00000A000000}"/>
            </a:ext>
          </a:extLst>
        </xdr:cNvPr>
        <xdr:cNvSpPr/>
      </xdr:nvSpPr>
      <xdr:spPr>
        <a:xfrm>
          <a:off x="1504950" y="107346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381001</xdr:colOff>
      <xdr:row>10</xdr:row>
      <xdr:rowOff>266702</xdr:rowOff>
    </xdr:from>
    <xdr:to>
      <xdr:col>1</xdr:col>
      <xdr:colOff>5413614</xdr:colOff>
      <xdr:row>10</xdr:row>
      <xdr:rowOff>2847976</xdr:rowOff>
    </xdr:to>
    <xdr:pic>
      <xdr:nvPicPr>
        <xdr:cNvPr id="4" name="図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a:srcRect t="5967"/>
        <a:stretch/>
      </xdr:blipFill>
      <xdr:spPr>
        <a:xfrm>
          <a:off x="1724026" y="2009777"/>
          <a:ext cx="5032613" cy="2581274"/>
        </a:xfrm>
        <a:prstGeom prst="rect">
          <a:avLst/>
        </a:prstGeom>
      </xdr:spPr>
    </xdr:pic>
    <xdr:clientData/>
  </xdr:twoCellAnchor>
  <xdr:twoCellAnchor>
    <xdr:from>
      <xdr:col>1</xdr:col>
      <xdr:colOff>2581275</xdr:colOff>
      <xdr:row>10</xdr:row>
      <xdr:rowOff>2162174</xdr:rowOff>
    </xdr:from>
    <xdr:to>
      <xdr:col>1</xdr:col>
      <xdr:colOff>3038475</xdr:colOff>
      <xdr:row>10</xdr:row>
      <xdr:rowOff>2390775</xdr:rowOff>
    </xdr:to>
    <xdr:sp macro="" textlink="">
      <xdr:nvSpPr>
        <xdr:cNvPr id="2" name="角丸四角形 1">
          <a:extLst>
            <a:ext uri="{FF2B5EF4-FFF2-40B4-BE49-F238E27FC236}">
              <a16:creationId xmlns:a16="http://schemas.microsoft.com/office/drawing/2014/main" id="{00000000-0008-0000-0300-000002000000}"/>
            </a:ext>
          </a:extLst>
        </xdr:cNvPr>
        <xdr:cNvSpPr/>
      </xdr:nvSpPr>
      <xdr:spPr>
        <a:xfrm>
          <a:off x="3924300" y="3905249"/>
          <a:ext cx="457200" cy="22860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7</xdr:row>
      <xdr:rowOff>0</xdr:rowOff>
    </xdr:from>
    <xdr:to>
      <xdr:col>2</xdr:col>
      <xdr:colOff>9524</xdr:colOff>
      <xdr:row>11</xdr:row>
      <xdr:rowOff>19050</xdr:rowOff>
    </xdr:to>
    <xdr:sp macro="" textlink="">
      <xdr:nvSpPr>
        <xdr:cNvPr id="11" name="角丸四角形 10">
          <a:extLst>
            <a:ext uri="{FF2B5EF4-FFF2-40B4-BE49-F238E27FC236}">
              <a16:creationId xmlns:a16="http://schemas.microsoft.com/office/drawing/2014/main" id="{00000000-0008-0000-0300-00000B000000}"/>
            </a:ext>
          </a:extLst>
        </xdr:cNvPr>
        <xdr:cNvSpPr/>
      </xdr:nvSpPr>
      <xdr:spPr>
        <a:xfrm>
          <a:off x="0" y="1028700"/>
          <a:ext cx="9020174" cy="3781425"/>
        </a:xfrm>
        <a:prstGeom prst="roundRect">
          <a:avLst>
            <a:gd name="adj" fmla="val 74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r"/>
          <a:r>
            <a:rPr kumimoji="1" lang="ja-JP" altLang="en-US" sz="2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禁止操作サンプル</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33867</xdr:colOff>
      <xdr:row>21</xdr:row>
      <xdr:rowOff>16933</xdr:rowOff>
    </xdr:from>
    <xdr:to>
      <xdr:col>1</xdr:col>
      <xdr:colOff>3886201</xdr:colOff>
      <xdr:row>21</xdr:row>
      <xdr:rowOff>3232562</xdr:rowOff>
    </xdr:to>
    <xdr:pic>
      <xdr:nvPicPr>
        <xdr:cNvPr id="10" name="図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stretch>
          <a:fillRect/>
        </a:stretch>
      </xdr:blipFill>
      <xdr:spPr>
        <a:xfrm>
          <a:off x="1926167" y="10011833"/>
          <a:ext cx="3852334" cy="3215629"/>
        </a:xfrm>
        <a:prstGeom prst="rect">
          <a:avLst/>
        </a:prstGeom>
      </xdr:spPr>
    </xdr:pic>
    <xdr:clientData/>
  </xdr:twoCellAnchor>
  <xdr:twoCellAnchor editAs="oneCell">
    <xdr:from>
      <xdr:col>1</xdr:col>
      <xdr:colOff>8467</xdr:colOff>
      <xdr:row>17</xdr:row>
      <xdr:rowOff>16934</xdr:rowOff>
    </xdr:from>
    <xdr:to>
      <xdr:col>1</xdr:col>
      <xdr:colOff>3539067</xdr:colOff>
      <xdr:row>17</xdr:row>
      <xdr:rowOff>4108998</xdr:rowOff>
    </xdr:to>
    <xdr:pic>
      <xdr:nvPicPr>
        <xdr:cNvPr id="9" name="図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2"/>
        <a:stretch>
          <a:fillRect/>
        </a:stretch>
      </xdr:blipFill>
      <xdr:spPr>
        <a:xfrm>
          <a:off x="1905000" y="4233334"/>
          <a:ext cx="3530600" cy="4092064"/>
        </a:xfrm>
        <a:prstGeom prst="rect">
          <a:avLst/>
        </a:prstGeom>
      </xdr:spPr>
    </xdr:pic>
    <xdr:clientData/>
  </xdr:twoCellAnchor>
  <xdr:oneCellAnchor>
    <xdr:from>
      <xdr:col>1</xdr:col>
      <xdr:colOff>95250</xdr:colOff>
      <xdr:row>13</xdr:row>
      <xdr:rowOff>238125</xdr:rowOff>
    </xdr:from>
    <xdr:ext cx="495300" cy="257175"/>
    <xdr:sp macro="" textlink="">
      <xdr:nvSpPr>
        <xdr:cNvPr id="2" name="Shape 7">
          <a:extLst>
            <a:ext uri="{FF2B5EF4-FFF2-40B4-BE49-F238E27FC236}">
              <a16:creationId xmlns:a16="http://schemas.microsoft.com/office/drawing/2014/main" id="{00000000-0008-0000-0400-000002000000}"/>
            </a:ext>
          </a:extLst>
        </xdr:cNvPr>
        <xdr:cNvSpPr/>
      </xdr:nvSpPr>
      <xdr:spPr>
        <a:xfrm rot="10800000" flipH="1">
          <a:off x="1104900" y="25749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11</xdr:row>
      <xdr:rowOff>200026</xdr:rowOff>
    </xdr:from>
    <xdr:ext cx="8853714" cy="870404"/>
    <xdr:sp macro="" textlink="">
      <xdr:nvSpPr>
        <xdr:cNvPr id="3" name="Shape 8">
          <a:extLst>
            <a:ext uri="{FF2B5EF4-FFF2-40B4-BE49-F238E27FC236}">
              <a16:creationId xmlns:a16="http://schemas.microsoft.com/office/drawing/2014/main" id="{00000000-0008-0000-0400-000003000000}"/>
            </a:ext>
          </a:extLst>
        </xdr:cNvPr>
        <xdr:cNvSpPr/>
      </xdr:nvSpPr>
      <xdr:spPr>
        <a:xfrm>
          <a:off x="0" y="2594883"/>
          <a:ext cx="8853714" cy="870404"/>
        </a:xfrm>
        <a:prstGeom prst="roundRect">
          <a:avLst>
            <a:gd name="adj" fmla="val 7408"/>
          </a:avLst>
        </a:prstGeom>
        <a:solidFill>
          <a:schemeClr val="accent1">
            <a:alpha val="49803"/>
          </a:schemeClr>
        </a:solidFill>
        <a:ln>
          <a:noFill/>
        </a:ln>
      </xdr:spPr>
      <xdr:txBody>
        <a:bodyPr spcFirstLastPara="1" wrap="square" lIns="91425" tIns="45700" rIns="91425" bIns="45700" anchor="b" anchorCtr="0">
          <a:noAutofit/>
        </a:bodyPr>
        <a:lstStyle/>
        <a:p>
          <a:pPr marL="0" lvl="0" indent="0" algn="r" rtl="0">
            <a:spcBef>
              <a:spcPts val="0"/>
            </a:spcBef>
            <a:spcAft>
              <a:spcPts val="0"/>
            </a:spcAft>
            <a:buNone/>
          </a:pPr>
          <a:r>
            <a:rPr lang="en-US" sz="2000">
              <a:solidFill>
                <a:srgbClr val="000000"/>
              </a:solidFill>
              <a:latin typeface="Meiryo"/>
              <a:ea typeface="Meiryo"/>
              <a:cs typeface="Meiryo"/>
              <a:sym typeface="Meiryo"/>
            </a:rPr>
            <a:t>記載例</a:t>
          </a:r>
          <a:endParaRPr sz="2000">
            <a:solidFill>
              <a:srgbClr val="000000"/>
            </a:solidFill>
            <a:latin typeface="Meiryo"/>
            <a:ea typeface="Meiryo"/>
            <a:cs typeface="Meiryo"/>
            <a:sym typeface="Meiryo"/>
          </a:endParaRPr>
        </a:p>
      </xdr:txBody>
    </xdr:sp>
    <xdr:clientData fLocksWithSheet="0"/>
  </xdr:oneCellAnchor>
  <xdr:oneCellAnchor>
    <xdr:from>
      <xdr:col>1</xdr:col>
      <xdr:colOff>1526116</xdr:colOff>
      <xdr:row>17</xdr:row>
      <xdr:rowOff>542924</xdr:rowOff>
    </xdr:from>
    <xdr:ext cx="480484" cy="117475"/>
    <xdr:sp macro="" textlink="">
      <xdr:nvSpPr>
        <xdr:cNvPr id="4" name="Shape 7">
          <a:extLst>
            <a:ext uri="{FF2B5EF4-FFF2-40B4-BE49-F238E27FC236}">
              <a16:creationId xmlns:a16="http://schemas.microsoft.com/office/drawing/2014/main" id="{00000000-0008-0000-0400-000004000000}"/>
            </a:ext>
          </a:extLst>
        </xdr:cNvPr>
        <xdr:cNvSpPr/>
      </xdr:nvSpPr>
      <xdr:spPr>
        <a:xfrm rot="10800000" flipH="1">
          <a:off x="3422649" y="4759324"/>
          <a:ext cx="480484" cy="1174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1809750</xdr:colOff>
      <xdr:row>21</xdr:row>
      <xdr:rowOff>3035299</xdr:rowOff>
    </xdr:from>
    <xdr:ext cx="615950" cy="215900"/>
    <xdr:sp macro="" textlink="">
      <xdr:nvSpPr>
        <xdr:cNvPr id="5" name="Shape 7">
          <a:extLst>
            <a:ext uri="{FF2B5EF4-FFF2-40B4-BE49-F238E27FC236}">
              <a16:creationId xmlns:a16="http://schemas.microsoft.com/office/drawing/2014/main" id="{00000000-0008-0000-0400-000005000000}"/>
            </a:ext>
          </a:extLst>
        </xdr:cNvPr>
        <xdr:cNvSpPr/>
      </xdr:nvSpPr>
      <xdr:spPr>
        <a:xfrm rot="10800000" flipH="1">
          <a:off x="3702050" y="13030199"/>
          <a:ext cx="615950" cy="215900"/>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25</xdr:row>
      <xdr:rowOff>238125</xdr:rowOff>
    </xdr:from>
    <xdr:ext cx="495300" cy="257175"/>
    <xdr:sp macro="" textlink="">
      <xdr:nvSpPr>
        <xdr:cNvPr id="6" name="Shape 7">
          <a:extLst>
            <a:ext uri="{FF2B5EF4-FFF2-40B4-BE49-F238E27FC236}">
              <a16:creationId xmlns:a16="http://schemas.microsoft.com/office/drawing/2014/main" id="{00000000-0008-0000-0400-000006000000}"/>
            </a:ext>
          </a:extLst>
        </xdr:cNvPr>
        <xdr:cNvSpPr/>
      </xdr:nvSpPr>
      <xdr:spPr>
        <a:xfrm rot="10800000" flipH="1">
          <a:off x="1104900" y="47847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29</xdr:row>
      <xdr:rowOff>238125</xdr:rowOff>
    </xdr:from>
    <xdr:ext cx="495300" cy="257175"/>
    <xdr:sp macro="" textlink="">
      <xdr:nvSpPr>
        <xdr:cNvPr id="7" name="Shape 7">
          <a:extLst>
            <a:ext uri="{FF2B5EF4-FFF2-40B4-BE49-F238E27FC236}">
              <a16:creationId xmlns:a16="http://schemas.microsoft.com/office/drawing/2014/main" id="{00000000-0008-0000-0400-000007000000}"/>
            </a:ext>
          </a:extLst>
        </xdr:cNvPr>
        <xdr:cNvSpPr/>
      </xdr:nvSpPr>
      <xdr:spPr>
        <a:xfrm rot="10800000" flipH="1">
          <a:off x="1104900" y="55213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editAs="oneCell">
    <xdr:from>
      <xdr:col>1</xdr:col>
      <xdr:colOff>4013201</xdr:colOff>
      <xdr:row>17</xdr:row>
      <xdr:rowOff>25400</xdr:rowOff>
    </xdr:from>
    <xdr:to>
      <xdr:col>1</xdr:col>
      <xdr:colOff>7632701</xdr:colOff>
      <xdr:row>17</xdr:row>
      <xdr:rowOff>5193242</xdr:rowOff>
    </xdr:to>
    <xdr:pic>
      <xdr:nvPicPr>
        <xdr:cNvPr id="8" name="図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3"/>
        <a:stretch>
          <a:fillRect/>
        </a:stretch>
      </xdr:blipFill>
      <xdr:spPr>
        <a:xfrm>
          <a:off x="5905501" y="4178300"/>
          <a:ext cx="3619500" cy="5167842"/>
        </a:xfrm>
        <a:prstGeom prst="rect">
          <a:avLst/>
        </a:prstGeom>
      </xdr:spPr>
    </xdr:pic>
    <xdr:clientData/>
  </xdr:twoCellAnchor>
  <xdr:twoCellAnchor editAs="oneCell">
    <xdr:from>
      <xdr:col>1</xdr:col>
      <xdr:colOff>4047068</xdr:colOff>
      <xdr:row>21</xdr:row>
      <xdr:rowOff>16934</xdr:rowOff>
    </xdr:from>
    <xdr:to>
      <xdr:col>1</xdr:col>
      <xdr:colOff>7685030</xdr:colOff>
      <xdr:row>21</xdr:row>
      <xdr:rowOff>1801872</xdr:rowOff>
    </xdr:to>
    <xdr:pic>
      <xdr:nvPicPr>
        <xdr:cNvPr id="11" name="図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4"/>
        <a:stretch>
          <a:fillRect/>
        </a:stretch>
      </xdr:blipFill>
      <xdr:spPr>
        <a:xfrm>
          <a:off x="5943601" y="10092267"/>
          <a:ext cx="3640666" cy="17849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9527</xdr:colOff>
      <xdr:row>39</xdr:row>
      <xdr:rowOff>228600</xdr:rowOff>
    </xdr:from>
    <xdr:to>
      <xdr:col>3</xdr:col>
      <xdr:colOff>666750</xdr:colOff>
      <xdr:row>48</xdr:row>
      <xdr:rowOff>228601</xdr:rowOff>
    </xdr:to>
    <xdr:sp macro="" textlink="">
      <xdr:nvSpPr>
        <xdr:cNvPr id="3" name="角丸四角形 2">
          <a:extLst>
            <a:ext uri="{FF2B5EF4-FFF2-40B4-BE49-F238E27FC236}">
              <a16:creationId xmlns:a16="http://schemas.microsoft.com/office/drawing/2014/main" id="{00000000-0008-0000-0500-000003000000}"/>
            </a:ext>
          </a:extLst>
        </xdr:cNvPr>
        <xdr:cNvSpPr/>
      </xdr:nvSpPr>
      <xdr:spPr>
        <a:xfrm>
          <a:off x="9527" y="10448925"/>
          <a:ext cx="8420098" cy="2143126"/>
        </a:xfrm>
        <a:prstGeom prst="roundRect">
          <a:avLst>
            <a:gd name="adj" fmla="val 74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r"/>
          <a:r>
            <a:rPr kumimoji="1" lang="ja-JP" altLang="en-US" sz="2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問題点詳細構成</a:t>
          </a:r>
        </a:p>
      </xdr:txBody>
    </xdr:sp>
    <xdr:clientData/>
  </xdr:twoCellAnchor>
  <xdr:twoCellAnchor editAs="oneCell">
    <xdr:from>
      <xdr:col>0</xdr:col>
      <xdr:colOff>1343024</xdr:colOff>
      <xdr:row>59</xdr:row>
      <xdr:rowOff>238124</xdr:rowOff>
    </xdr:from>
    <xdr:to>
      <xdr:col>10</xdr:col>
      <xdr:colOff>200024</xdr:colOff>
      <xdr:row>86</xdr:row>
      <xdr:rowOff>108172</xdr:rowOff>
    </xdr:to>
    <xdr:pic>
      <xdr:nvPicPr>
        <xdr:cNvPr id="4" name="図 3">
          <a:extLst>
            <a:ext uri="{FF2B5EF4-FFF2-40B4-BE49-F238E27FC236}">
              <a16:creationId xmlns:a16="http://schemas.microsoft.com/office/drawing/2014/main" id="{66519501-3F82-D32B-903F-8D2FF2BFD5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3024" y="16078199"/>
          <a:ext cx="11420475" cy="6299423"/>
        </a:xfrm>
        <a:prstGeom prst="rect">
          <a:avLst/>
        </a:prstGeom>
      </xdr:spPr>
    </xdr:pic>
    <xdr:clientData/>
  </xdr:twoCellAnchor>
  <xdr:twoCellAnchor>
    <xdr:from>
      <xdr:col>6</xdr:col>
      <xdr:colOff>161925</xdr:colOff>
      <xdr:row>70</xdr:row>
      <xdr:rowOff>57150</xdr:rowOff>
    </xdr:from>
    <xdr:to>
      <xdr:col>7</xdr:col>
      <xdr:colOff>76200</xdr:colOff>
      <xdr:row>83</xdr:row>
      <xdr:rowOff>190500</xdr:rowOff>
    </xdr:to>
    <xdr:sp macro="" textlink="">
      <xdr:nvSpPr>
        <xdr:cNvPr id="5" name="正方形/長方形 4">
          <a:extLst>
            <a:ext uri="{FF2B5EF4-FFF2-40B4-BE49-F238E27FC236}">
              <a16:creationId xmlns:a16="http://schemas.microsoft.com/office/drawing/2014/main" id="{CEE59F16-4CEE-413D-AAF1-C3E66DBF069B}"/>
            </a:ext>
          </a:extLst>
        </xdr:cNvPr>
        <xdr:cNvSpPr/>
      </xdr:nvSpPr>
      <xdr:spPr>
        <a:xfrm>
          <a:off x="9982200" y="18516600"/>
          <a:ext cx="600075" cy="32289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p>
      </xdr:txBody>
    </xdr:sp>
    <xdr:clientData/>
  </xdr:twoCellAnchor>
  <xdr:twoCellAnchor>
    <xdr:from>
      <xdr:col>1</xdr:col>
      <xdr:colOff>1790700</xdr:colOff>
      <xdr:row>70</xdr:row>
      <xdr:rowOff>95250</xdr:rowOff>
    </xdr:from>
    <xdr:to>
      <xdr:col>1</xdr:col>
      <xdr:colOff>3543300</xdr:colOff>
      <xdr:row>83</xdr:row>
      <xdr:rowOff>228600</xdr:rowOff>
    </xdr:to>
    <xdr:sp macro="" textlink="">
      <xdr:nvSpPr>
        <xdr:cNvPr id="6" name="正方形/長方形 5">
          <a:extLst>
            <a:ext uri="{FF2B5EF4-FFF2-40B4-BE49-F238E27FC236}">
              <a16:creationId xmlns:a16="http://schemas.microsoft.com/office/drawing/2014/main" id="{5A713808-7308-4018-99A3-1B0088A76B4D}"/>
            </a:ext>
          </a:extLst>
        </xdr:cNvPr>
        <xdr:cNvSpPr/>
      </xdr:nvSpPr>
      <xdr:spPr>
        <a:xfrm>
          <a:off x="3133725" y="18554700"/>
          <a:ext cx="1752600" cy="32289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p>
      </xdr:txBody>
    </xdr:sp>
    <xdr:clientData/>
  </xdr:twoCellAnchor>
  <xdr:twoCellAnchor editAs="oneCell">
    <xdr:from>
      <xdr:col>1</xdr:col>
      <xdr:colOff>0</xdr:colOff>
      <xdr:row>102</xdr:row>
      <xdr:rowOff>0</xdr:rowOff>
    </xdr:from>
    <xdr:to>
      <xdr:col>3</xdr:col>
      <xdr:colOff>42995</xdr:colOff>
      <xdr:row>126</xdr:row>
      <xdr:rowOff>104775</xdr:rowOff>
    </xdr:to>
    <xdr:pic>
      <xdr:nvPicPr>
        <xdr:cNvPr id="7" name="図 6">
          <a:extLst>
            <a:ext uri="{FF2B5EF4-FFF2-40B4-BE49-F238E27FC236}">
              <a16:creationId xmlns:a16="http://schemas.microsoft.com/office/drawing/2014/main" id="{262A315E-6BA6-4D87-81D1-D1F1DA7044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3025" y="28460700"/>
          <a:ext cx="6462845" cy="5819775"/>
        </a:xfrm>
        <a:prstGeom prst="rect">
          <a:avLst/>
        </a:prstGeom>
      </xdr:spPr>
    </xdr:pic>
    <xdr:clientData/>
  </xdr:twoCellAnchor>
  <xdr:twoCellAnchor>
    <xdr:from>
      <xdr:col>1</xdr:col>
      <xdr:colOff>3190875</xdr:colOff>
      <xdr:row>116</xdr:row>
      <xdr:rowOff>114300</xdr:rowOff>
    </xdr:from>
    <xdr:to>
      <xdr:col>1</xdr:col>
      <xdr:colOff>4676775</xdr:colOff>
      <xdr:row>118</xdr:row>
      <xdr:rowOff>152400</xdr:rowOff>
    </xdr:to>
    <xdr:sp macro="" textlink="">
      <xdr:nvSpPr>
        <xdr:cNvPr id="9" name="正方形/長方形 8">
          <a:extLst>
            <a:ext uri="{FF2B5EF4-FFF2-40B4-BE49-F238E27FC236}">
              <a16:creationId xmlns:a16="http://schemas.microsoft.com/office/drawing/2014/main" id="{D6E6B248-4330-4212-878F-236B7F7859F8}"/>
            </a:ext>
          </a:extLst>
        </xdr:cNvPr>
        <xdr:cNvSpPr/>
      </xdr:nvSpPr>
      <xdr:spPr>
        <a:xfrm>
          <a:off x="4533900" y="32146875"/>
          <a:ext cx="1485900" cy="5143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p>
      </xdr:txBody>
    </xdr:sp>
    <xdr:clientData/>
  </xdr:twoCellAnchor>
  <xdr:oneCellAnchor>
    <xdr:from>
      <xdr:col>4</xdr:col>
      <xdr:colOff>0</xdr:colOff>
      <xdr:row>102</xdr:row>
      <xdr:rowOff>0</xdr:rowOff>
    </xdr:from>
    <xdr:ext cx="6962775" cy="11915562"/>
    <xdr:sp macro="" textlink="">
      <xdr:nvSpPr>
        <xdr:cNvPr id="8" name="角丸四角形吹き出し 9">
          <a:extLst>
            <a:ext uri="{FF2B5EF4-FFF2-40B4-BE49-F238E27FC236}">
              <a16:creationId xmlns:a16="http://schemas.microsoft.com/office/drawing/2014/main" id="{B2BFACEC-45EA-407F-9DD8-0A124C68AC9B}"/>
            </a:ext>
          </a:extLst>
        </xdr:cNvPr>
        <xdr:cNvSpPr/>
      </xdr:nvSpPr>
      <xdr:spPr>
        <a:xfrm>
          <a:off x="8448675" y="28698825"/>
          <a:ext cx="6962775" cy="11915562"/>
        </a:xfrm>
        <a:prstGeom prst="wedgeRoundRectCallout">
          <a:avLst>
            <a:gd name="adj1" fmla="val -89566"/>
            <a:gd name="adj2" fmla="val -18693"/>
            <a:gd name="adj3" fmla="val 16667"/>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spAutoFit/>
        </a:bodyPr>
        <a:lstStyle/>
        <a:p>
          <a:pPr marL="0" indent="0" algn="l" latinLnBrk="1"/>
          <a:r>
            <a:rPr kumimoji="1" lang="en-US" altLang="ja-JP" sz="1000" b="1">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b="1">
              <a:solidFill>
                <a:sysClr val="windowText" lastClr="000000"/>
              </a:solidFill>
              <a:latin typeface="ＭＳ ゴシック" panose="020B0609070205080204" pitchFamily="49" charset="-128"/>
              <a:ea typeface="ＭＳ ゴシック" panose="020B0609070205080204" pitchFamily="49" charset="-128"/>
              <a:cs typeface="+mn-cs"/>
            </a:rPr>
            <a:t>リクエスト</a:t>
          </a:r>
          <a:r>
            <a:rPr kumimoji="1" lang="en-US" altLang="ja-JP" sz="1000" b="1">
              <a:solidFill>
                <a:sysClr val="windowText" lastClr="000000"/>
              </a:solidFill>
              <a:latin typeface="ＭＳ ゴシック" panose="020B0609070205080204" pitchFamily="49" charset="-128"/>
              <a:ea typeface="ＭＳ ゴシック" panose="020B0609070205080204" pitchFamily="49" charset="-128"/>
              <a:cs typeface="+mn-cs"/>
            </a:rPr>
            <a:t>】</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POST /api/trpc/rmpLogging.sendLog,features.resume.putCareerSummary?batch=1 HTTP/1.1</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Host: it02.mypage.r-agent.com</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Cookie: trackingIdPublishDate=2025-04-18T16%3A51%3A30%2B09%3A00; trackingId=TORUyhTuaJ3zkHtXStKis; countVisitedInterviewSummaryTutorial=1; _gcl_au=1.1.836215308.1744962711; _ga=GA1.1.657681537.1744962712; __lt__cid=6688c1f5-e1ee-48c1-bd3c-2da14af9bde5; __lt__cid.040ed9be=6688c1f5-e1ee-48c1-bd3c-2da14af9bde5; __lt__sid=0000c8d2-3db973a5; __lt__sid.040ed9be=0000c8d2-3db973a5; _yjsu_yjad=1744962712.904d7b68-12b2-4720-951f-eac5cdb02244; _ga=GA1.4.657681537.1744962712; _gid=GA1.4.1908867602.1744962712; _fbp=fb.1.1744962712369.354260609697178842; _tt_enable_cookie=1; _ttp=01JS3Y3WYK5KQ960TVPPDSG0SA_.tt.1; __pp_uid=YCpLMLCF7DUk7Bc7nVCQl6kTA4grGTPc; hasNewMessage=false; visitedConfirmedInterviewSummary=true; interviewSummaryFBStatus=visitedSummaryConfirm; _dc_gtm_UA-43441273-1=1; _uetsid=fd0a97e01c2911f0922e5f8b8023c49a; _uetvid=fd0ac5d01c2911f0b027bbaaf7036904; ttcsid=1744962712535.1.1744962849981; _ga_54CRJLYMR3=GS1.1.1744962711.1.1.1744962851.58.0.0; ttcsid_CSBHKRRC77U4L7BF858G=1744962712535.1.1744962902680; PDT2-WEB-SESSION=eyJhbGciOiJIUzI1NiIsInR5cCI6IkpXVCJ9.eyJ2YWx1ZSI6InBkdDI6c2VzczpwdjU4YnFUaGNPMzhtOEZmOG5yV3UiLCJpYXQiOjE3NDQ5NjI5MDF9.xReMqi9qwp9_KKknwBzbhQS_T-qRrcK7j4zqYmrwSl4</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Content-Length: 1589</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Sec-Ch-Ua-Platform: "Windows"</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User-Agent: Mozilla/5.0 (Windows NT 10.0; Win64; x64) AppleWebKit/537.36 (KHTML, like Gecko) Chrome/135.0.0.0 Safari/537.36</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Sec-Ch-Ua: "Google Chrome";v="135", "Not-A.Brand";v="8", "Chromium";v="135"</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Content-Type: application/json</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Sec-Ch-Ua-Mobile: ?0</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Sec-Ch-Ua-Platform-Version: "19.0.0"</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Accept: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Origin: https://it02.mypage.r-agent.com</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Sec-Fetch-Site: same-origin</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Sec-Fetch-Mode: cors</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Sec-Fetch-Dest: empty</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Referer: https://it02.mypage.r-agent.com/interview_summary/career_summary</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Accept-Encoding: gzip, deflate, br</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Accept-Language: ja,en-US;q=0.9,en;q=0.8</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Priority: u=1, i</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Connection: close</a:t>
          </a:r>
        </a:p>
        <a:p>
          <a:pPr marL="0" indent="0" algn="l" latinLnBrk="1"/>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endParaRP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"0":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"commonParameter":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"pageId": "/interview_summary/career_summary@resumeReflectionConfirmDialog",</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"pageUrl": "https://it02.mypage.r-agent.com/interview_summary/career_summary",</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"pageTitle": "</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職務要約の要約確認</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"device": "pc",</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"eventType": "click",</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"eventName": "update_resume",</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"referrer": "https://it02.mypage.r-agent.com/interview_summary"</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"extraParameter":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"elementName": "approve_update_resume_button",</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"rmpRequestIds":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"NAjA-QcC68UHtRa2r4X7t"</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"workHistoryId": "0"</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"1":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"career_summary": "</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職務要約が</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399</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文字で生成されている状態「テスト・てすと、ＴＥＳＴ。ﾃｽﾄ</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/TEST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」１２３</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2022</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年より現在に至るまで</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P</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にて研究開発（食品</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飲料</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たばこ）の一般社員として従事中。成形工程や顧客接点業務、研究開発のフェーズなど幅広い経験があり、食品</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香料</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飼料の研究開発に携わってきた。物理</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化学分野や化学</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素材生産工程にも精通しており、</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HPLC</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LC-MS/MS</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GC-MS/MS</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、フローサイトメーター、次世代シーケンサーなどの技術を活用して研究を行っている。また、管理職として</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1</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人</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?4</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人の部下を</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20</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年以上マネジメントしてきた経験もある。</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2022</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年より現在に至るまで</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P</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にて研究開発（食品</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飲料</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たばこ）の一般社員として従事中。成形工程や顧客接点業務、研究開発のフェーズなど幅広い経験があり、食品</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香料</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飼料の研究開発に携わってきた。文字数調整文字数調整文字数調整文字数調整文字数調整文字数調整文字</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  }</a:t>
          </a: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p>
        <a:p>
          <a:pPr marL="0" indent="0" algn="l" latinLnBrk="1"/>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endParaRPr>
        </a:p>
        <a:p>
          <a:pPr marL="0" indent="0" algn="l" latinLnBrk="1"/>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 リクエストボディの</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rPr>
            <a:t>JSON</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cs typeface="+mn-cs"/>
            </a:rPr>
            <a:t>部分は整形を行っています。</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cs typeface="+mn-cs"/>
          </a:endParaRPr>
        </a:p>
      </xdr:txBody>
    </xdr:sp>
    <xdr:clientData/>
  </xdr:oneCellAnchor>
  <xdr:twoCellAnchor editAs="oneCell">
    <xdr:from>
      <xdr:col>1</xdr:col>
      <xdr:colOff>0</xdr:colOff>
      <xdr:row>195</xdr:row>
      <xdr:rowOff>0</xdr:rowOff>
    </xdr:from>
    <xdr:to>
      <xdr:col>3</xdr:col>
      <xdr:colOff>42995</xdr:colOff>
      <xdr:row>219</xdr:row>
      <xdr:rowOff>104775</xdr:rowOff>
    </xdr:to>
    <xdr:pic>
      <xdr:nvPicPr>
        <xdr:cNvPr id="10" name="図 9">
          <a:extLst>
            <a:ext uri="{FF2B5EF4-FFF2-40B4-BE49-F238E27FC236}">
              <a16:creationId xmlns:a16="http://schemas.microsoft.com/office/drawing/2014/main" id="{83B9969C-9586-43D3-8AEC-C7B4271E2D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3025" y="47748825"/>
          <a:ext cx="6462845" cy="5819775"/>
        </a:xfrm>
        <a:prstGeom prst="rect">
          <a:avLst/>
        </a:prstGeom>
      </xdr:spPr>
    </xdr:pic>
    <xdr:clientData/>
  </xdr:twoCellAnchor>
  <xdr:twoCellAnchor>
    <xdr:from>
      <xdr:col>1</xdr:col>
      <xdr:colOff>3200400</xdr:colOff>
      <xdr:row>209</xdr:row>
      <xdr:rowOff>114300</xdr:rowOff>
    </xdr:from>
    <xdr:to>
      <xdr:col>1</xdr:col>
      <xdr:colOff>4686300</xdr:colOff>
      <xdr:row>211</xdr:row>
      <xdr:rowOff>152400</xdr:rowOff>
    </xdr:to>
    <xdr:sp macro="" textlink="">
      <xdr:nvSpPr>
        <xdr:cNvPr id="11" name="正方形/長方形 10">
          <a:extLst>
            <a:ext uri="{FF2B5EF4-FFF2-40B4-BE49-F238E27FC236}">
              <a16:creationId xmlns:a16="http://schemas.microsoft.com/office/drawing/2014/main" id="{19FB8DB4-30FC-4992-835B-8724A2489CBE}"/>
            </a:ext>
          </a:extLst>
        </xdr:cNvPr>
        <xdr:cNvSpPr/>
      </xdr:nvSpPr>
      <xdr:spPr>
        <a:xfrm>
          <a:off x="4543425" y="51196875"/>
          <a:ext cx="1485900" cy="5143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p>
      </xdr:txBody>
    </xdr:sp>
    <xdr:clientData/>
  </xdr:twoCellAnchor>
  <xdr:twoCellAnchor>
    <xdr:from>
      <xdr:col>4</xdr:col>
      <xdr:colOff>0</xdr:colOff>
      <xdr:row>195</xdr:row>
      <xdr:rowOff>0</xdr:rowOff>
    </xdr:from>
    <xdr:to>
      <xdr:col>14</xdr:col>
      <xdr:colOff>504825</xdr:colOff>
      <xdr:row>227</xdr:row>
      <xdr:rowOff>142875</xdr:rowOff>
    </xdr:to>
    <xdr:sp macro="" textlink="">
      <xdr:nvSpPr>
        <xdr:cNvPr id="12" name="角丸四角形吹き出し 4">
          <a:extLst>
            <a:ext uri="{FF2B5EF4-FFF2-40B4-BE49-F238E27FC236}">
              <a16:creationId xmlns:a16="http://schemas.microsoft.com/office/drawing/2014/main" id="{DFE8F1A7-77FB-47E2-9CD7-B600824DF5D5}"/>
            </a:ext>
          </a:extLst>
        </xdr:cNvPr>
        <xdr:cNvSpPr/>
      </xdr:nvSpPr>
      <xdr:spPr>
        <a:xfrm>
          <a:off x="8448675" y="47748825"/>
          <a:ext cx="7362825" cy="7762875"/>
        </a:xfrm>
        <a:prstGeom prst="wedgeRoundRectCallout">
          <a:avLst>
            <a:gd name="adj1" fmla="val -88178"/>
            <a:gd name="adj2" fmla="val -1028"/>
            <a:gd name="adj3" fmla="val 16667"/>
          </a:avLst>
        </a:prstGeom>
        <a:solidFill>
          <a:sysClr val="window" lastClr="FFFFFF"/>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square" rtlCol="0" anchor="t">
          <a:noAutofit/>
        </a:bodyPr>
        <a:lstStyle/>
        <a:p>
          <a:pPr algn="l" latinLnBrk="1">
            <a:lnSpc>
              <a:spcPts val="1300"/>
            </a:lnSpc>
          </a:pP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改ざん前 リクエスト</a:t>
          </a:r>
          <a:r>
            <a:rPr kumimoji="1" lang="en-US" altLang="ja-JP" sz="1000" b="1">
              <a:solidFill>
                <a:schemeClr val="tx1"/>
              </a:solidFill>
              <a:latin typeface="ＭＳ ゴシック" pitchFamily="49" charset="-128"/>
              <a:ea typeface="ＭＳ ゴシック" pitchFamily="49" charset="-128"/>
            </a:rPr>
            <a:t>】</a:t>
          </a:r>
        </a:p>
        <a:p>
          <a:pPr algn="l" latinLnBrk="1">
            <a:lnSpc>
              <a:spcPts val="1300"/>
            </a:lnSpc>
          </a:pPr>
          <a:r>
            <a:rPr kumimoji="1" lang="en-US" altLang="ja-JP" sz="1000">
              <a:solidFill>
                <a:schemeClr val="tx1"/>
              </a:solidFill>
              <a:latin typeface="ＭＳ ゴシック" pitchFamily="49" charset="-128"/>
              <a:ea typeface="ＭＳ ゴシック" pitchFamily="49" charset="-128"/>
            </a:rPr>
            <a:t>POST /api/trpc/rmpLogging.sendLog,features.resume.putCareerSummary?batch=1 HTTP/1.1</a:t>
          </a:r>
        </a:p>
        <a:p>
          <a:pPr algn="l" latinLnBrk="1">
            <a:lnSpc>
              <a:spcPts val="1300"/>
            </a:lnSpc>
          </a:pPr>
          <a:r>
            <a:rPr kumimoji="1" lang="en-US" altLang="ja-JP" sz="1000">
              <a:solidFill>
                <a:schemeClr val="tx1"/>
              </a:solidFill>
              <a:latin typeface="ＭＳ ゴシック" pitchFamily="49" charset="-128"/>
              <a:ea typeface="ＭＳ ゴシック" pitchFamily="49" charset="-128"/>
            </a:rPr>
            <a:t>Host: it02.mypage.r-agent.com</a:t>
          </a:r>
        </a:p>
        <a:p>
          <a:pPr algn="l" latinLnBrk="1">
            <a:lnSpc>
              <a:spcPts val="1300"/>
            </a:lnSpc>
          </a:pPr>
          <a:r>
            <a:rPr kumimoji="1" lang="en-US" altLang="ja-JP" sz="1000">
              <a:solidFill>
                <a:schemeClr val="tx1"/>
              </a:solidFill>
              <a:latin typeface="ＭＳ ゴシック" pitchFamily="49" charset="-128"/>
              <a:ea typeface="ＭＳ ゴシック" pitchFamily="49" charset="-128"/>
            </a:rPr>
            <a:t>…</a:t>
          </a:r>
          <a:r>
            <a:rPr kumimoji="1" lang="ja-JP" altLang="en-US" sz="1000">
              <a:solidFill>
                <a:schemeClr val="tx1"/>
              </a:solidFill>
              <a:latin typeface="ＭＳ ゴシック" pitchFamily="49" charset="-128"/>
              <a:ea typeface="ＭＳ ゴシック" pitchFamily="49" charset="-128"/>
            </a:rPr>
            <a:t> 省略 </a:t>
          </a:r>
          <a:r>
            <a:rPr kumimoji="1" lang="en-US" altLang="ja-JP" sz="1000">
              <a:solidFill>
                <a:schemeClr val="tx1"/>
              </a:solidFill>
              <a:latin typeface="ＭＳ ゴシック" pitchFamily="49" charset="-128"/>
              <a:ea typeface="ＭＳ ゴシック" pitchFamily="49" charset="-128"/>
            </a:rPr>
            <a:t>…</a:t>
          </a:r>
        </a:p>
        <a:p>
          <a:pPr algn="l" latinLnBrk="1">
            <a:lnSpc>
              <a:spcPts val="1300"/>
            </a:lnSpc>
          </a:pPr>
          <a:r>
            <a:rPr kumimoji="1" lang="en-US" altLang="ja-JP" sz="1000">
              <a:solidFill>
                <a:schemeClr val="tx1"/>
              </a:solidFill>
              <a:latin typeface="ＭＳ ゴシック" pitchFamily="49" charset="-128"/>
              <a:ea typeface="ＭＳ ゴシック" pitchFamily="49" charset="-128"/>
            </a:rPr>
            <a:t>Connection: close</a:t>
          </a:r>
        </a:p>
        <a:p>
          <a:pPr algn="l" latinLnBrk="1">
            <a:lnSpc>
              <a:spcPts val="1300"/>
            </a:lnSpc>
          </a:pPr>
          <a:endParaRPr kumimoji="1" lang="en-US" altLang="ja-JP" sz="1000">
            <a:solidFill>
              <a:schemeClr val="tx1"/>
            </a:solidFill>
            <a:latin typeface="ＭＳ ゴシック" pitchFamily="49" charset="-128"/>
            <a:ea typeface="ＭＳ ゴシック" pitchFamily="49" charset="-128"/>
          </a:endParaRPr>
        </a:p>
        <a:p>
          <a:pPr algn="l" latinLnBrk="1">
            <a:lnSpc>
              <a:spcPts val="1300"/>
            </a:lnSpc>
          </a:pPr>
          <a:r>
            <a:rPr kumimoji="1" lang="en-US" altLang="ja-JP" sz="1000">
              <a:solidFill>
                <a:schemeClr val="tx1"/>
              </a:solidFill>
              <a:latin typeface="ＭＳ ゴシック" pitchFamily="49" charset="-128"/>
              <a:ea typeface="ＭＳ ゴシック" pitchFamily="49" charset="-128"/>
            </a:rPr>
            <a:t>{"0":{"commonParameter":{"pageId":"/interview_summary/career_summary@resumeReflectionConfirmDialog","pageUrl":"https://it02.mypage.r-agent.com/interview_summary/career_summary","pageTitle":"</a:t>
          </a:r>
          <a:r>
            <a:rPr kumimoji="1" lang="ja-JP" altLang="en-US" sz="1000">
              <a:solidFill>
                <a:schemeClr val="tx1"/>
              </a:solidFill>
              <a:latin typeface="ＭＳ ゴシック" pitchFamily="49" charset="-128"/>
              <a:ea typeface="ＭＳ ゴシック" pitchFamily="49" charset="-128"/>
            </a:rPr>
            <a:t>職務要約の要約確認</a:t>
          </a:r>
          <a:r>
            <a:rPr kumimoji="1" lang="en-US" altLang="ja-JP" sz="1000">
              <a:solidFill>
                <a:schemeClr val="tx1"/>
              </a:solidFill>
              <a:latin typeface="ＭＳ ゴシック" pitchFamily="49" charset="-128"/>
              <a:ea typeface="ＭＳ ゴシック" pitchFamily="49" charset="-128"/>
            </a:rPr>
            <a:t>","device":"pc","eventType":"click","eventName":"update_resume","referrer":"https://it02.mypage.r-agent.com/interview_summary"},"extraParameter":{"elementName":"approve_update_resume_button","rmpRequestIds":["FDK9mMSFFuMQ0xcDG1Me7"],"workHistoryId":"0"}},"1":{"</a:t>
          </a:r>
          <a:r>
            <a:rPr kumimoji="1" lang="en-US" altLang="ja-JP" sz="1000" b="1">
              <a:solidFill>
                <a:schemeClr val="tx1"/>
              </a:solidFill>
              <a:latin typeface="ＭＳ ゴシック" pitchFamily="49" charset="-128"/>
              <a:ea typeface="ＭＳ ゴシック" pitchFamily="49" charset="-128"/>
            </a:rPr>
            <a:t>career_summary</a:t>
          </a:r>
          <a:r>
            <a:rPr kumimoji="1" lang="en-US" altLang="ja-JP" sz="1000">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職務要約が</a:t>
          </a:r>
          <a:r>
            <a:rPr kumimoji="1" lang="en-US" altLang="ja-JP" sz="1000" b="1">
              <a:solidFill>
                <a:schemeClr val="tx1"/>
              </a:solidFill>
              <a:latin typeface="ＭＳ ゴシック" pitchFamily="49" charset="-128"/>
              <a:ea typeface="ＭＳ ゴシック" pitchFamily="49" charset="-128"/>
            </a:rPr>
            <a:t>399</a:t>
          </a:r>
          <a:r>
            <a:rPr kumimoji="1" lang="ja-JP" altLang="en-US" sz="1000" b="1">
              <a:solidFill>
                <a:schemeClr val="tx1"/>
              </a:solidFill>
              <a:latin typeface="ＭＳ ゴシック" pitchFamily="49" charset="-128"/>
              <a:ea typeface="ＭＳ ゴシック" pitchFamily="49" charset="-128"/>
            </a:rPr>
            <a:t>文字で生成されている状態「テスト・てすと、ＴＥＳＴ。ﾃｽﾄ</a:t>
          </a:r>
          <a:r>
            <a:rPr kumimoji="1" lang="en-US" altLang="ja-JP" sz="1000" b="1">
              <a:solidFill>
                <a:schemeClr val="tx1"/>
              </a:solidFill>
              <a:latin typeface="ＭＳ ゴシック" pitchFamily="49" charset="-128"/>
              <a:ea typeface="ＭＳ ゴシック" pitchFamily="49" charset="-128"/>
            </a:rPr>
            <a:t>/TEST</a:t>
          </a:r>
          <a:r>
            <a:rPr kumimoji="1" lang="ja-JP" altLang="en-US" sz="1000" b="1">
              <a:solidFill>
                <a:schemeClr val="tx1"/>
              </a:solidFill>
              <a:latin typeface="ＭＳ ゴシック" pitchFamily="49" charset="-128"/>
              <a:ea typeface="ＭＳ ゴシック" pitchFamily="49" charset="-128"/>
            </a:rPr>
            <a:t>」１２３</a:t>
          </a:r>
          <a:r>
            <a:rPr kumimoji="1" lang="en-US" altLang="ja-JP" sz="1000" b="1">
              <a:solidFill>
                <a:schemeClr val="tx1"/>
              </a:solidFill>
              <a:latin typeface="ＭＳ ゴシック" pitchFamily="49" charset="-128"/>
              <a:ea typeface="ＭＳ ゴシック" pitchFamily="49" charset="-128"/>
            </a:rPr>
            <a:t>2022</a:t>
          </a:r>
          <a:r>
            <a:rPr kumimoji="1" lang="ja-JP" altLang="en-US" sz="1000" b="1">
              <a:solidFill>
                <a:schemeClr val="tx1"/>
              </a:solidFill>
              <a:latin typeface="ＭＳ ゴシック" pitchFamily="49" charset="-128"/>
              <a:ea typeface="ＭＳ ゴシック" pitchFamily="49" charset="-128"/>
            </a:rPr>
            <a:t>年より現在に至るまで</a:t>
          </a:r>
          <a:r>
            <a:rPr kumimoji="1" lang="en-US" altLang="ja-JP" sz="1000" b="1">
              <a:solidFill>
                <a:schemeClr val="tx1"/>
              </a:solidFill>
              <a:latin typeface="ＭＳ ゴシック" pitchFamily="49" charset="-128"/>
              <a:ea typeface="ＭＳ ゴシック" pitchFamily="49" charset="-128"/>
            </a:rPr>
            <a:t>P</a:t>
          </a:r>
          <a:r>
            <a:rPr kumimoji="1" lang="ja-JP" altLang="en-US" sz="1000" b="1">
              <a:solidFill>
                <a:schemeClr val="tx1"/>
              </a:solidFill>
              <a:latin typeface="ＭＳ ゴシック" pitchFamily="49" charset="-128"/>
              <a:ea typeface="ＭＳ ゴシック" pitchFamily="49" charset="-128"/>
            </a:rPr>
            <a:t>にて研究開発（食品</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飲料</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たばこ）の一般社員として従事中。成形工程や顧客接点業務、研究開発のフェーズなど幅広い経験があり、食品</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香料</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飼料の研究開発に携わってきた。物理</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化学分野や化学</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素材生産工程にも精通しており、</a:t>
          </a:r>
          <a:r>
            <a:rPr kumimoji="1" lang="en-US" altLang="ja-JP" sz="1000" b="1">
              <a:solidFill>
                <a:schemeClr val="tx1"/>
              </a:solidFill>
              <a:latin typeface="ＭＳ ゴシック" pitchFamily="49" charset="-128"/>
              <a:ea typeface="ＭＳ ゴシック" pitchFamily="49" charset="-128"/>
            </a:rPr>
            <a:t>HPLC</a:t>
          </a:r>
          <a:r>
            <a:rPr kumimoji="1" lang="ja-JP" altLang="en-US" sz="1000" b="1">
              <a:solidFill>
                <a:schemeClr val="tx1"/>
              </a:solidFill>
              <a:latin typeface="ＭＳ ゴシック" pitchFamily="49" charset="-128"/>
              <a:ea typeface="ＭＳ ゴシック" pitchFamily="49" charset="-128"/>
            </a:rPr>
            <a:t>、</a:t>
          </a:r>
          <a:r>
            <a:rPr kumimoji="1" lang="en-US" altLang="ja-JP" sz="1000" b="1">
              <a:solidFill>
                <a:schemeClr val="tx1"/>
              </a:solidFill>
              <a:latin typeface="ＭＳ ゴシック" pitchFamily="49" charset="-128"/>
              <a:ea typeface="ＭＳ ゴシック" pitchFamily="49" charset="-128"/>
            </a:rPr>
            <a:t>LC-MS/MS</a:t>
          </a:r>
          <a:r>
            <a:rPr kumimoji="1" lang="ja-JP" altLang="en-US" sz="1000" b="1">
              <a:solidFill>
                <a:schemeClr val="tx1"/>
              </a:solidFill>
              <a:latin typeface="ＭＳ ゴシック" pitchFamily="49" charset="-128"/>
              <a:ea typeface="ＭＳ ゴシック" pitchFamily="49" charset="-128"/>
            </a:rPr>
            <a:t>、</a:t>
          </a:r>
          <a:r>
            <a:rPr kumimoji="1" lang="en-US" altLang="ja-JP" sz="1000" b="1">
              <a:solidFill>
                <a:schemeClr val="tx1"/>
              </a:solidFill>
              <a:latin typeface="ＭＳ ゴシック" pitchFamily="49" charset="-128"/>
              <a:ea typeface="ＭＳ ゴシック" pitchFamily="49" charset="-128"/>
            </a:rPr>
            <a:t>GC-MS/MS</a:t>
          </a:r>
          <a:r>
            <a:rPr kumimoji="1" lang="ja-JP" altLang="en-US" sz="1000" b="1">
              <a:solidFill>
                <a:schemeClr val="tx1"/>
              </a:solidFill>
              <a:latin typeface="ＭＳ ゴシック" pitchFamily="49" charset="-128"/>
              <a:ea typeface="ＭＳ ゴシック" pitchFamily="49" charset="-128"/>
            </a:rPr>
            <a:t>、フローサイトメーター、次世代シーケンサーなどの技術を活用して研究を行っている。また、管理職として</a:t>
          </a:r>
          <a:r>
            <a:rPr kumimoji="1" lang="en-US" altLang="ja-JP" sz="1000" b="1">
              <a:solidFill>
                <a:schemeClr val="tx1"/>
              </a:solidFill>
              <a:latin typeface="ＭＳ ゴシック" pitchFamily="49" charset="-128"/>
              <a:ea typeface="ＭＳ ゴシック" pitchFamily="49" charset="-128"/>
            </a:rPr>
            <a:t>1</a:t>
          </a:r>
          <a:r>
            <a:rPr kumimoji="1" lang="ja-JP" altLang="en-US" sz="1000" b="1">
              <a:solidFill>
                <a:schemeClr val="tx1"/>
              </a:solidFill>
              <a:latin typeface="ＭＳ ゴシック" pitchFamily="49" charset="-128"/>
              <a:ea typeface="ＭＳ ゴシック" pitchFamily="49" charset="-128"/>
            </a:rPr>
            <a:t>人</a:t>
          </a:r>
          <a:r>
            <a:rPr kumimoji="1" lang="en-US" altLang="ja-JP" sz="1000" b="1">
              <a:solidFill>
                <a:schemeClr val="tx1"/>
              </a:solidFill>
              <a:latin typeface="ＭＳ ゴシック" pitchFamily="49" charset="-128"/>
              <a:ea typeface="ＭＳ ゴシック" pitchFamily="49" charset="-128"/>
            </a:rPr>
            <a:t>?4</a:t>
          </a:r>
          <a:r>
            <a:rPr kumimoji="1" lang="ja-JP" altLang="en-US" sz="1000" b="1">
              <a:solidFill>
                <a:schemeClr val="tx1"/>
              </a:solidFill>
              <a:latin typeface="ＭＳ ゴシック" pitchFamily="49" charset="-128"/>
              <a:ea typeface="ＭＳ ゴシック" pitchFamily="49" charset="-128"/>
            </a:rPr>
            <a:t>人の部下を</a:t>
          </a:r>
          <a:r>
            <a:rPr kumimoji="1" lang="en-US" altLang="ja-JP" sz="1000" b="1">
              <a:solidFill>
                <a:schemeClr val="tx1"/>
              </a:solidFill>
              <a:latin typeface="ＭＳ ゴシック" pitchFamily="49" charset="-128"/>
              <a:ea typeface="ＭＳ ゴシック" pitchFamily="49" charset="-128"/>
            </a:rPr>
            <a:t>20</a:t>
          </a:r>
          <a:r>
            <a:rPr kumimoji="1" lang="ja-JP" altLang="en-US" sz="1000" b="1">
              <a:solidFill>
                <a:schemeClr val="tx1"/>
              </a:solidFill>
              <a:latin typeface="ＭＳ ゴシック" pitchFamily="49" charset="-128"/>
              <a:ea typeface="ＭＳ ゴシック" pitchFamily="49" charset="-128"/>
            </a:rPr>
            <a:t>年以上マネジメントしてきた経験もある。</a:t>
          </a:r>
          <a:r>
            <a:rPr kumimoji="1" lang="en-US" altLang="ja-JP" sz="1000" b="1">
              <a:solidFill>
                <a:schemeClr val="tx1"/>
              </a:solidFill>
              <a:latin typeface="ＭＳ ゴシック" pitchFamily="49" charset="-128"/>
              <a:ea typeface="ＭＳ ゴシック" pitchFamily="49" charset="-128"/>
            </a:rPr>
            <a:t>2022</a:t>
          </a:r>
          <a:r>
            <a:rPr kumimoji="1" lang="ja-JP" altLang="en-US" sz="1000" b="1">
              <a:solidFill>
                <a:schemeClr val="tx1"/>
              </a:solidFill>
              <a:latin typeface="ＭＳ ゴシック" pitchFamily="49" charset="-128"/>
              <a:ea typeface="ＭＳ ゴシック" pitchFamily="49" charset="-128"/>
            </a:rPr>
            <a:t>年より現在に至るまで</a:t>
          </a:r>
          <a:r>
            <a:rPr kumimoji="1" lang="en-US" altLang="ja-JP" sz="1000" b="1">
              <a:solidFill>
                <a:schemeClr val="tx1"/>
              </a:solidFill>
              <a:latin typeface="ＭＳ ゴシック" pitchFamily="49" charset="-128"/>
              <a:ea typeface="ＭＳ ゴシック" pitchFamily="49" charset="-128"/>
            </a:rPr>
            <a:t>P</a:t>
          </a:r>
          <a:r>
            <a:rPr kumimoji="1" lang="ja-JP" altLang="en-US" sz="1000" b="1">
              <a:solidFill>
                <a:schemeClr val="tx1"/>
              </a:solidFill>
              <a:latin typeface="ＭＳ ゴシック" pitchFamily="49" charset="-128"/>
              <a:ea typeface="ＭＳ ゴシック" pitchFamily="49" charset="-128"/>
            </a:rPr>
            <a:t>にて研究開発（食品</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飲料</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たばこ）の一般社員として従事中。成形工程や顧客接点業務、研究開発のフェーズなど幅広い経験があり、食品</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香料</a:t>
          </a: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飼料の研究開発に携わってきた。文字数調整文字数調整文字数調整文字数調整文字数調整文字数調整文字</a:t>
          </a:r>
          <a:r>
            <a:rPr kumimoji="1" lang="en-US" altLang="ja-JP" sz="1000">
              <a:solidFill>
                <a:schemeClr val="tx1"/>
              </a:solidFill>
              <a:latin typeface="ＭＳ ゴシック" pitchFamily="49" charset="-128"/>
              <a:ea typeface="ＭＳ ゴシック" pitchFamily="49" charset="-128"/>
            </a:rPr>
            <a:t>"}}</a:t>
          </a:r>
        </a:p>
        <a:p>
          <a:pPr algn="l" latinLnBrk="1">
            <a:lnSpc>
              <a:spcPts val="1300"/>
            </a:lnSpc>
          </a:pPr>
          <a:endParaRPr kumimoji="1" lang="en-US" altLang="ja-JP" sz="1000">
            <a:solidFill>
              <a:schemeClr val="tx1"/>
            </a:solidFill>
            <a:latin typeface="ＭＳ ゴシック" pitchFamily="49" charset="-128"/>
            <a:ea typeface="ＭＳ ゴシック" pitchFamily="49" charset="-128"/>
          </a:endParaRPr>
        </a:p>
        <a:p>
          <a:pPr algn="l" latinLnBrk="1">
            <a:lnSpc>
              <a:spcPts val="1300"/>
            </a:lnSpc>
          </a:pPr>
          <a:r>
            <a:rPr kumimoji="1" lang="en-US" altLang="ja-JP" sz="1000" b="1">
              <a:solidFill>
                <a:schemeClr val="tx1"/>
              </a:solidFill>
              <a:latin typeface="ＭＳ ゴシック" pitchFamily="49" charset="-128"/>
              <a:ea typeface="ＭＳ ゴシック" pitchFamily="49" charset="-128"/>
            </a:rPr>
            <a:t>【</a:t>
          </a:r>
          <a:r>
            <a:rPr kumimoji="1" lang="ja-JP" altLang="en-US" sz="1000" b="1">
              <a:solidFill>
                <a:schemeClr val="tx1"/>
              </a:solidFill>
              <a:latin typeface="ＭＳ ゴシック" pitchFamily="49" charset="-128"/>
              <a:ea typeface="ＭＳ ゴシック" pitchFamily="49" charset="-128"/>
            </a:rPr>
            <a:t>改ざん後 リクエスト</a:t>
          </a:r>
          <a:r>
            <a:rPr kumimoji="1" lang="en-US" altLang="ja-JP" sz="1000" b="1">
              <a:solidFill>
                <a:schemeClr val="tx1"/>
              </a:solidFill>
              <a:latin typeface="ＭＳ ゴシック" pitchFamily="49" charset="-128"/>
              <a:ea typeface="ＭＳ ゴシック" pitchFamily="49" charset="-128"/>
            </a:rPr>
            <a:t>】</a:t>
          </a:r>
        </a:p>
        <a:p>
          <a:pPr algn="l" latinLnBrk="1">
            <a:lnSpc>
              <a:spcPts val="1300"/>
            </a:lnSpc>
          </a:pPr>
          <a:r>
            <a:rPr kumimoji="1" lang="en-US" altLang="ja-JP" sz="1000" b="0">
              <a:solidFill>
                <a:schemeClr val="tx1"/>
              </a:solidFill>
              <a:latin typeface="ＭＳ ゴシック" pitchFamily="49" charset="-128"/>
              <a:ea typeface="ＭＳ ゴシック" pitchFamily="49" charset="-128"/>
            </a:rPr>
            <a:t>POST /api/trpc/rmpLogging.sendLog,features.resume.putCareerSummary?batch=1 HTTP/1.1</a:t>
          </a:r>
        </a:p>
        <a:p>
          <a:pPr algn="l" latinLnBrk="1">
            <a:lnSpc>
              <a:spcPts val="1300"/>
            </a:lnSpc>
          </a:pPr>
          <a:r>
            <a:rPr kumimoji="1" lang="en-US" altLang="ja-JP" sz="1000" b="0">
              <a:solidFill>
                <a:schemeClr val="tx1"/>
              </a:solidFill>
              <a:latin typeface="ＭＳ ゴシック" pitchFamily="49" charset="-128"/>
              <a:ea typeface="ＭＳ ゴシック" pitchFamily="49" charset="-128"/>
            </a:rPr>
            <a:t>Host: it02.mypage.r-agent.com</a:t>
          </a:r>
        </a:p>
        <a:p>
          <a:pPr algn="l" latinLnBrk="1">
            <a:lnSpc>
              <a:spcPts val="1300"/>
            </a:lnSpc>
          </a:pPr>
          <a:r>
            <a:rPr kumimoji="1" lang="en-US" altLang="ja-JP" sz="1000" b="0">
              <a:solidFill>
                <a:schemeClr val="tx1"/>
              </a:solidFill>
              <a:latin typeface="ＭＳ ゴシック" pitchFamily="49" charset="-128"/>
              <a:ea typeface="ＭＳ ゴシック" pitchFamily="49" charset="-128"/>
            </a:rPr>
            <a:t>… </a:t>
          </a:r>
          <a:r>
            <a:rPr kumimoji="1" lang="ja-JP" altLang="en-US" sz="1000" b="0">
              <a:solidFill>
                <a:schemeClr val="tx1"/>
              </a:solidFill>
              <a:latin typeface="ＭＳ ゴシック" pitchFamily="49" charset="-128"/>
              <a:ea typeface="ＭＳ ゴシック" pitchFamily="49" charset="-128"/>
            </a:rPr>
            <a:t>省略 </a:t>
          </a:r>
          <a:r>
            <a:rPr kumimoji="1" lang="en-US" altLang="ja-JP" sz="1000" b="0">
              <a:solidFill>
                <a:schemeClr val="tx1"/>
              </a:solidFill>
              <a:latin typeface="ＭＳ ゴシック" pitchFamily="49" charset="-128"/>
              <a:ea typeface="ＭＳ ゴシック" pitchFamily="49" charset="-128"/>
            </a:rPr>
            <a:t>…</a:t>
          </a:r>
        </a:p>
        <a:p>
          <a:pPr algn="l" latinLnBrk="1">
            <a:lnSpc>
              <a:spcPts val="1300"/>
            </a:lnSpc>
          </a:pPr>
          <a:r>
            <a:rPr kumimoji="1" lang="en-US" altLang="ja-JP" sz="1000" b="0">
              <a:solidFill>
                <a:schemeClr val="tx1"/>
              </a:solidFill>
              <a:latin typeface="ＭＳ ゴシック" pitchFamily="49" charset="-128"/>
              <a:ea typeface="ＭＳ ゴシック" pitchFamily="49" charset="-128"/>
            </a:rPr>
            <a:t>Connection: close</a:t>
          </a:r>
        </a:p>
        <a:p>
          <a:pPr algn="l" latinLnBrk="1">
            <a:lnSpc>
              <a:spcPts val="1300"/>
            </a:lnSpc>
          </a:pPr>
          <a:endParaRPr kumimoji="1" lang="en-US" altLang="ja-JP" sz="1000" b="0">
            <a:solidFill>
              <a:schemeClr val="tx1"/>
            </a:solidFill>
            <a:latin typeface="ＭＳ ゴシック" pitchFamily="49" charset="-128"/>
            <a:ea typeface="ＭＳ ゴシック" pitchFamily="49" charset="-128"/>
          </a:endParaRPr>
        </a:p>
        <a:p>
          <a:pPr algn="l" latinLnBrk="1">
            <a:lnSpc>
              <a:spcPts val="1300"/>
            </a:lnSpc>
          </a:pPr>
          <a:r>
            <a:rPr kumimoji="1" lang="en-US" altLang="ja-JP" sz="1000" b="0">
              <a:solidFill>
                <a:schemeClr val="tx1"/>
              </a:solidFill>
              <a:latin typeface="ＭＳ ゴシック" pitchFamily="49" charset="-128"/>
              <a:ea typeface="ＭＳ ゴシック" pitchFamily="49" charset="-128"/>
            </a:rPr>
            <a:t>{"0":{"commonParameter":{"pageId":"/interview_summary/career_summary@resumeReflectionConfirmDialog","pageUrl":"https://it02.mypage.r-agent.com/interview_summary/career_summary","pageTitle":"</a:t>
          </a:r>
          <a:r>
            <a:rPr kumimoji="1" lang="ja-JP" altLang="en-US" sz="1000" b="0">
              <a:solidFill>
                <a:schemeClr val="tx1"/>
              </a:solidFill>
              <a:latin typeface="ＭＳ ゴシック" pitchFamily="49" charset="-128"/>
              <a:ea typeface="ＭＳ ゴシック" pitchFamily="49" charset="-128"/>
            </a:rPr>
            <a:t>職務要約の要約確認</a:t>
          </a:r>
          <a:r>
            <a:rPr kumimoji="1" lang="en-US" altLang="ja-JP" sz="1000" b="0">
              <a:solidFill>
                <a:schemeClr val="tx1"/>
              </a:solidFill>
              <a:latin typeface="ＭＳ ゴシック" pitchFamily="49" charset="-128"/>
              <a:ea typeface="ＭＳ ゴシック" pitchFamily="49" charset="-128"/>
            </a:rPr>
            <a:t>","device":"pc","eventType":"click","eventName":"update_resume","referrer":"https://it02.mypage.r-agent.com/interview_summary"},"extraParameter":{"elementName":"approve_update_resume_button","rmpRequestIds":["FDK9mMSFFuMQ0xcDG1Me7"],"workHistoryId":"0"}},"1":{"</a:t>
          </a:r>
          <a:r>
            <a:rPr kumimoji="1" lang="en-US" altLang="ja-JP" sz="1000" b="1">
              <a:solidFill>
                <a:schemeClr val="tx1"/>
              </a:solidFill>
              <a:latin typeface="ＭＳ ゴシック" pitchFamily="49" charset="-128"/>
              <a:ea typeface="ＭＳ ゴシック" pitchFamily="49" charset="-128"/>
            </a:rPr>
            <a:t>career_summary</a:t>
          </a:r>
          <a:r>
            <a:rPr kumimoji="1" lang="en-US" altLang="ja-JP" sz="1000" b="0">
              <a:solidFill>
                <a:schemeClr val="tx1"/>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職務要約が</a:t>
          </a:r>
          <a:r>
            <a:rPr kumimoji="1" lang="en-US" altLang="ja-JP" sz="1000" b="1" strike="sngStrike" baseline="0">
              <a:solidFill>
                <a:srgbClr val="FF0000"/>
              </a:solidFill>
              <a:latin typeface="ＭＳ ゴシック" pitchFamily="49" charset="-128"/>
              <a:ea typeface="ＭＳ ゴシック" pitchFamily="49" charset="-128"/>
            </a:rPr>
            <a:t>399</a:t>
          </a:r>
          <a:r>
            <a:rPr kumimoji="1" lang="ja-JP" altLang="en-US" sz="1000" b="1" strike="sngStrike" baseline="0">
              <a:solidFill>
                <a:srgbClr val="FF0000"/>
              </a:solidFill>
              <a:latin typeface="ＭＳ ゴシック" pitchFamily="49" charset="-128"/>
              <a:ea typeface="ＭＳ ゴシック" pitchFamily="49" charset="-128"/>
            </a:rPr>
            <a:t>文字で生成されている状態「テスト・てすと、ＴＥＳＴ。ﾃｽﾄ</a:t>
          </a:r>
          <a:r>
            <a:rPr kumimoji="1" lang="en-US" altLang="ja-JP" sz="1000" b="1" strike="sngStrike" baseline="0">
              <a:solidFill>
                <a:srgbClr val="FF0000"/>
              </a:solidFill>
              <a:latin typeface="ＭＳ ゴシック" pitchFamily="49" charset="-128"/>
              <a:ea typeface="ＭＳ ゴシック" pitchFamily="49" charset="-128"/>
            </a:rPr>
            <a:t>/TEST</a:t>
          </a:r>
          <a:r>
            <a:rPr kumimoji="1" lang="ja-JP" altLang="en-US" sz="1000" b="1" strike="sngStrike" baseline="0">
              <a:solidFill>
                <a:srgbClr val="FF0000"/>
              </a:solidFill>
              <a:latin typeface="ＭＳ ゴシック" pitchFamily="49" charset="-128"/>
              <a:ea typeface="ＭＳ ゴシック" pitchFamily="49" charset="-128"/>
            </a:rPr>
            <a:t>」１２３</a:t>
          </a:r>
          <a:r>
            <a:rPr kumimoji="1" lang="en-US" altLang="ja-JP" sz="1000" b="1" strike="sngStrike" baseline="0">
              <a:solidFill>
                <a:srgbClr val="FF0000"/>
              </a:solidFill>
              <a:latin typeface="ＭＳ ゴシック" pitchFamily="49" charset="-128"/>
              <a:ea typeface="ＭＳ ゴシック" pitchFamily="49" charset="-128"/>
            </a:rPr>
            <a:t>2022</a:t>
          </a:r>
          <a:r>
            <a:rPr kumimoji="1" lang="ja-JP" altLang="en-US" sz="1000" b="1" strike="sngStrike" baseline="0">
              <a:solidFill>
                <a:srgbClr val="FF0000"/>
              </a:solidFill>
              <a:latin typeface="ＭＳ ゴシック" pitchFamily="49" charset="-128"/>
              <a:ea typeface="ＭＳ ゴシック" pitchFamily="49" charset="-128"/>
            </a:rPr>
            <a:t>年より現在に至るまで</a:t>
          </a:r>
          <a:r>
            <a:rPr kumimoji="1" lang="en-US" altLang="ja-JP" sz="1000" b="1" strike="sngStrike" baseline="0">
              <a:solidFill>
                <a:srgbClr val="FF0000"/>
              </a:solidFill>
              <a:latin typeface="ＭＳ ゴシック" pitchFamily="49" charset="-128"/>
              <a:ea typeface="ＭＳ ゴシック" pitchFamily="49" charset="-128"/>
            </a:rPr>
            <a:t>P</a:t>
          </a:r>
          <a:r>
            <a:rPr kumimoji="1" lang="ja-JP" altLang="en-US" sz="1000" b="1" strike="sngStrike" baseline="0">
              <a:solidFill>
                <a:srgbClr val="FF0000"/>
              </a:solidFill>
              <a:latin typeface="ＭＳ ゴシック" pitchFamily="49" charset="-128"/>
              <a:ea typeface="ＭＳ ゴシック" pitchFamily="49" charset="-128"/>
            </a:rPr>
            <a:t>にて研究開発（食品</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飲料</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たばこ）の一般社員として従事中。成形工程や顧客接点業務、研究開発のフェーズなど幅広い経験があり、食品</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香料</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飼料の研究開発に携わってきた。物理</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化学分野や化学</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素材生産工程にも精通しており、</a:t>
          </a:r>
          <a:r>
            <a:rPr kumimoji="1" lang="en-US" altLang="ja-JP" sz="1000" b="1" strike="sngStrike" baseline="0">
              <a:solidFill>
                <a:srgbClr val="FF0000"/>
              </a:solidFill>
              <a:latin typeface="ＭＳ ゴシック" pitchFamily="49" charset="-128"/>
              <a:ea typeface="ＭＳ ゴシック" pitchFamily="49" charset="-128"/>
            </a:rPr>
            <a:t>HPLC</a:t>
          </a:r>
          <a:r>
            <a:rPr kumimoji="1" lang="ja-JP" altLang="en-US" sz="1000" b="1" strike="sngStrike" baseline="0">
              <a:solidFill>
                <a:srgbClr val="FF0000"/>
              </a:solidFill>
              <a:latin typeface="ＭＳ ゴシック" pitchFamily="49" charset="-128"/>
              <a:ea typeface="ＭＳ ゴシック" pitchFamily="49" charset="-128"/>
            </a:rPr>
            <a:t>、</a:t>
          </a:r>
          <a:r>
            <a:rPr kumimoji="1" lang="en-US" altLang="ja-JP" sz="1000" b="1" strike="sngStrike" baseline="0">
              <a:solidFill>
                <a:srgbClr val="FF0000"/>
              </a:solidFill>
              <a:latin typeface="ＭＳ ゴシック" pitchFamily="49" charset="-128"/>
              <a:ea typeface="ＭＳ ゴシック" pitchFamily="49" charset="-128"/>
            </a:rPr>
            <a:t>LC-MS/MS</a:t>
          </a:r>
          <a:r>
            <a:rPr kumimoji="1" lang="ja-JP" altLang="en-US" sz="1000" b="1" strike="sngStrike" baseline="0">
              <a:solidFill>
                <a:srgbClr val="FF0000"/>
              </a:solidFill>
              <a:latin typeface="ＭＳ ゴシック" pitchFamily="49" charset="-128"/>
              <a:ea typeface="ＭＳ ゴシック" pitchFamily="49" charset="-128"/>
            </a:rPr>
            <a:t>、</a:t>
          </a:r>
          <a:r>
            <a:rPr kumimoji="1" lang="en-US" altLang="ja-JP" sz="1000" b="1" strike="sngStrike" baseline="0">
              <a:solidFill>
                <a:srgbClr val="FF0000"/>
              </a:solidFill>
              <a:latin typeface="ＭＳ ゴシック" pitchFamily="49" charset="-128"/>
              <a:ea typeface="ＭＳ ゴシック" pitchFamily="49" charset="-128"/>
            </a:rPr>
            <a:t>GC-MS/MS</a:t>
          </a:r>
          <a:r>
            <a:rPr kumimoji="1" lang="ja-JP" altLang="en-US" sz="1000" b="1" strike="sngStrike" baseline="0">
              <a:solidFill>
                <a:srgbClr val="FF0000"/>
              </a:solidFill>
              <a:latin typeface="ＭＳ ゴシック" pitchFamily="49" charset="-128"/>
              <a:ea typeface="ＭＳ ゴシック" pitchFamily="49" charset="-128"/>
            </a:rPr>
            <a:t>、フローサイトメーター、次世代シーケンサーなどの技術を活用して研究を行っている。また、管理職として</a:t>
          </a:r>
          <a:r>
            <a:rPr kumimoji="1" lang="en-US" altLang="ja-JP" sz="1000" b="1" strike="sngStrike" baseline="0">
              <a:solidFill>
                <a:srgbClr val="FF0000"/>
              </a:solidFill>
              <a:latin typeface="ＭＳ ゴシック" pitchFamily="49" charset="-128"/>
              <a:ea typeface="ＭＳ ゴシック" pitchFamily="49" charset="-128"/>
            </a:rPr>
            <a:t>1</a:t>
          </a:r>
          <a:r>
            <a:rPr kumimoji="1" lang="ja-JP" altLang="en-US" sz="1000" b="1" strike="sngStrike" baseline="0">
              <a:solidFill>
                <a:srgbClr val="FF0000"/>
              </a:solidFill>
              <a:latin typeface="ＭＳ ゴシック" pitchFamily="49" charset="-128"/>
              <a:ea typeface="ＭＳ ゴシック" pitchFamily="49" charset="-128"/>
            </a:rPr>
            <a:t>人</a:t>
          </a:r>
          <a:r>
            <a:rPr kumimoji="1" lang="en-US" altLang="ja-JP" sz="1000" b="1" strike="sngStrike" baseline="0">
              <a:solidFill>
                <a:srgbClr val="FF0000"/>
              </a:solidFill>
              <a:latin typeface="ＭＳ ゴシック" pitchFamily="49" charset="-128"/>
              <a:ea typeface="ＭＳ ゴシック" pitchFamily="49" charset="-128"/>
            </a:rPr>
            <a:t>?4</a:t>
          </a:r>
          <a:r>
            <a:rPr kumimoji="1" lang="ja-JP" altLang="en-US" sz="1000" b="1" strike="sngStrike" baseline="0">
              <a:solidFill>
                <a:srgbClr val="FF0000"/>
              </a:solidFill>
              <a:latin typeface="ＭＳ ゴシック" pitchFamily="49" charset="-128"/>
              <a:ea typeface="ＭＳ ゴシック" pitchFamily="49" charset="-128"/>
            </a:rPr>
            <a:t>人の部下を</a:t>
          </a:r>
          <a:r>
            <a:rPr kumimoji="1" lang="en-US" altLang="ja-JP" sz="1000" b="1" strike="sngStrike" baseline="0">
              <a:solidFill>
                <a:srgbClr val="FF0000"/>
              </a:solidFill>
              <a:latin typeface="ＭＳ ゴシック" pitchFamily="49" charset="-128"/>
              <a:ea typeface="ＭＳ ゴシック" pitchFamily="49" charset="-128"/>
            </a:rPr>
            <a:t>20</a:t>
          </a:r>
          <a:r>
            <a:rPr kumimoji="1" lang="ja-JP" altLang="en-US" sz="1000" b="1" strike="sngStrike" baseline="0">
              <a:solidFill>
                <a:srgbClr val="FF0000"/>
              </a:solidFill>
              <a:latin typeface="ＭＳ ゴシック" pitchFamily="49" charset="-128"/>
              <a:ea typeface="ＭＳ ゴシック" pitchFamily="49" charset="-128"/>
            </a:rPr>
            <a:t>年以上マネジメントしてきた経験もある。</a:t>
          </a:r>
          <a:r>
            <a:rPr kumimoji="1" lang="en-US" altLang="ja-JP" sz="1000" b="1" strike="sngStrike" baseline="0">
              <a:solidFill>
                <a:srgbClr val="FF0000"/>
              </a:solidFill>
              <a:latin typeface="ＭＳ ゴシック" pitchFamily="49" charset="-128"/>
              <a:ea typeface="ＭＳ ゴシック" pitchFamily="49" charset="-128"/>
            </a:rPr>
            <a:t>2022</a:t>
          </a:r>
          <a:r>
            <a:rPr kumimoji="1" lang="ja-JP" altLang="en-US" sz="1000" b="1" strike="sngStrike" baseline="0">
              <a:solidFill>
                <a:srgbClr val="FF0000"/>
              </a:solidFill>
              <a:latin typeface="ＭＳ ゴシック" pitchFamily="49" charset="-128"/>
              <a:ea typeface="ＭＳ ゴシック" pitchFamily="49" charset="-128"/>
            </a:rPr>
            <a:t>年より現在に至るまで</a:t>
          </a:r>
          <a:r>
            <a:rPr kumimoji="1" lang="en-US" altLang="ja-JP" sz="1000" b="1" strike="sngStrike" baseline="0">
              <a:solidFill>
                <a:srgbClr val="FF0000"/>
              </a:solidFill>
              <a:latin typeface="ＭＳ ゴシック" pitchFamily="49" charset="-128"/>
              <a:ea typeface="ＭＳ ゴシック" pitchFamily="49" charset="-128"/>
            </a:rPr>
            <a:t>P</a:t>
          </a:r>
          <a:r>
            <a:rPr kumimoji="1" lang="ja-JP" altLang="en-US" sz="1000" b="1" strike="sngStrike" baseline="0">
              <a:solidFill>
                <a:srgbClr val="FF0000"/>
              </a:solidFill>
              <a:latin typeface="ＭＳ ゴシック" pitchFamily="49" charset="-128"/>
              <a:ea typeface="ＭＳ ゴシック" pitchFamily="49" charset="-128"/>
            </a:rPr>
            <a:t>にて研究開発（食品</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飲料</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たばこ）の一般社員として従事中。成形工程や顧客接点業務、研究開発のフェーズなど幅広い経験があり、食品</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香料</a:t>
          </a:r>
          <a:r>
            <a:rPr kumimoji="1" lang="en-US" altLang="ja-JP" sz="1000" b="1" strike="sngStrike" baseline="0">
              <a:solidFill>
                <a:srgbClr val="FF0000"/>
              </a:solidFill>
              <a:latin typeface="ＭＳ ゴシック" pitchFamily="49" charset="-128"/>
              <a:ea typeface="ＭＳ ゴシック" pitchFamily="49" charset="-128"/>
            </a:rPr>
            <a:t>/</a:t>
          </a:r>
          <a:r>
            <a:rPr kumimoji="1" lang="ja-JP" altLang="en-US" sz="1000" b="1" strike="sngStrike" baseline="0">
              <a:solidFill>
                <a:srgbClr val="FF0000"/>
              </a:solidFill>
              <a:latin typeface="ＭＳ ゴシック" pitchFamily="49" charset="-128"/>
              <a:ea typeface="ＭＳ ゴシック" pitchFamily="49" charset="-128"/>
            </a:rPr>
            <a:t>飼料の研究開発に携わってきた。文字数調整文字数調整文字数調整文字数調整文字数調整文字数調整文字</a:t>
          </a:r>
          <a:r>
            <a:rPr kumimoji="1" lang="en-US" altLang="ja-JP" sz="1000" b="0">
              <a:solidFill>
                <a:schemeClr val="tx1"/>
              </a:solidFill>
              <a:latin typeface="ＭＳ ゴシック" pitchFamily="49" charset="-128"/>
              <a:ea typeface="ＭＳ ゴシック" pitchFamily="49" charset="-128"/>
            </a:rPr>
            <a:t>"}}</a:t>
          </a:r>
        </a:p>
        <a:p>
          <a:pPr algn="l" latinLnBrk="1">
            <a:lnSpc>
              <a:spcPts val="1300"/>
            </a:lnSpc>
          </a:pPr>
          <a:endParaRPr kumimoji="1" lang="en-US" altLang="ja-JP" sz="1000">
            <a:solidFill>
              <a:schemeClr val="tx1"/>
            </a:solidFill>
            <a:latin typeface="ＭＳ ゴシック" pitchFamily="49" charset="-128"/>
            <a:ea typeface="ＭＳ ゴシック" pitchFamily="49" charset="-128"/>
          </a:endParaRPr>
        </a:p>
        <a:p>
          <a:pPr algn="l" latinLnBrk="1"/>
          <a:r>
            <a:rPr kumimoji="1" lang="en-US" altLang="ja-JP" sz="1000" b="0">
              <a:solidFill>
                <a:schemeClr val="tx1"/>
              </a:solidFill>
              <a:latin typeface="ＭＳ ゴシック" pitchFamily="49" charset="-128"/>
              <a:ea typeface="ＭＳ ゴシック" pitchFamily="49" charset="-128"/>
            </a:rPr>
            <a:t>※</a:t>
          </a:r>
          <a:r>
            <a:rPr kumimoji="1" lang="ja-JP" altLang="en-US" sz="1000" b="0">
              <a:solidFill>
                <a:schemeClr val="tx1"/>
              </a:solidFill>
              <a:latin typeface="ＭＳ ゴシック" pitchFamily="49" charset="-128"/>
              <a:ea typeface="ＭＳ ゴシック" pitchFamily="49" charset="-128"/>
            </a:rPr>
            <a:t>上記の</a:t>
          </a:r>
          <a:r>
            <a:rPr kumimoji="1" lang="ja-JP" altLang="en-US" sz="1000" b="1">
              <a:solidFill>
                <a:srgbClr val="FF0000"/>
              </a:solidFill>
              <a:latin typeface="ＭＳ ゴシック" pitchFamily="49" charset="-128"/>
              <a:ea typeface="ＭＳ ゴシック" pitchFamily="49" charset="-128"/>
            </a:rPr>
            <a:t>赤太字</a:t>
          </a:r>
          <a:r>
            <a:rPr kumimoji="1" lang="ja-JP" altLang="en-US" sz="1000" b="0">
              <a:solidFill>
                <a:schemeClr val="tx1"/>
              </a:solidFill>
              <a:latin typeface="ＭＳ ゴシック" pitchFamily="49" charset="-128"/>
              <a:ea typeface="ＭＳ ゴシック" pitchFamily="49" charset="-128"/>
            </a:rPr>
            <a:t>部分が改ざん箇所です。</a:t>
          </a:r>
          <a:endParaRPr kumimoji="1" lang="en-US" altLang="ja-JP" sz="1000" b="0">
            <a:solidFill>
              <a:schemeClr val="tx1"/>
            </a:solidFill>
            <a:latin typeface="ＭＳ ゴシック" pitchFamily="49" charset="-128"/>
            <a:ea typeface="ＭＳ ゴシック" pitchFamily="49" charset="-128"/>
          </a:endParaRPr>
        </a:p>
      </xdr:txBody>
    </xdr:sp>
    <xdr:clientData/>
  </xdr:twoCellAnchor>
  <xdr:oneCellAnchor>
    <xdr:from>
      <xdr:col>1</xdr:col>
      <xdr:colOff>0</xdr:colOff>
      <xdr:row>231</xdr:row>
      <xdr:rowOff>0</xdr:rowOff>
    </xdr:from>
    <xdr:ext cx="6896100" cy="3593291"/>
    <xdr:sp macro="" textlink="">
      <xdr:nvSpPr>
        <xdr:cNvPr id="13" name="角丸四角形 22">
          <a:extLst>
            <a:ext uri="{FF2B5EF4-FFF2-40B4-BE49-F238E27FC236}">
              <a16:creationId xmlns:a16="http://schemas.microsoft.com/office/drawing/2014/main" id="{049B5339-5A20-49A2-9966-D8C31A91AF9E}"/>
            </a:ext>
          </a:extLst>
        </xdr:cNvPr>
        <xdr:cNvSpPr/>
      </xdr:nvSpPr>
      <xdr:spPr>
        <a:xfrm>
          <a:off x="1343025" y="56321325"/>
          <a:ext cx="6896100" cy="3593291"/>
        </a:xfrm>
        <a:prstGeom prst="roundRect">
          <a:avLst>
            <a:gd name="adj" fmla="val 0"/>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spAutoFit/>
        </a:bodyPr>
        <a:lstStyle/>
        <a:p>
          <a:pPr marL="0" indent="0" algn="l" eaLnBrk="1" latinLnBrk="1" hangingPunct="1"/>
          <a:r>
            <a:rPr kumimoji="1" lang="en-US" altLang="ja-JP" sz="1000" b="1">
              <a:solidFill>
                <a:sysClr val="windowText" lastClr="000000"/>
              </a:solidFill>
              <a:latin typeface="ＭＳ ゴシック" panose="020B0609070205080204" pitchFamily="49" charset="-128"/>
              <a:ea typeface="ＭＳ ゴシック" panose="020B0609070205080204" pitchFamily="49" charset="-128"/>
              <a:cs typeface="+mn-cs"/>
            </a:rPr>
            <a:t>【</a:t>
          </a:r>
          <a:r>
            <a:rPr kumimoji="1" lang="ja-JP" altLang="en-US" sz="1000" b="1">
              <a:solidFill>
                <a:sysClr val="windowText" lastClr="000000"/>
              </a:solidFill>
              <a:latin typeface="ＭＳ ゴシック" panose="020B0609070205080204" pitchFamily="49" charset="-128"/>
              <a:ea typeface="ＭＳ ゴシック" panose="020B0609070205080204" pitchFamily="49" charset="-128"/>
              <a:cs typeface="+mn-cs"/>
            </a:rPr>
            <a:t>レスポンス</a:t>
          </a:r>
          <a:r>
            <a:rPr kumimoji="1" lang="en-US" altLang="ja-JP" sz="1000" b="1">
              <a:solidFill>
                <a:sysClr val="windowText" lastClr="000000"/>
              </a:solidFill>
              <a:latin typeface="ＭＳ ゴシック" panose="020B0609070205080204" pitchFamily="49" charset="-128"/>
              <a:ea typeface="ＭＳ ゴシック" panose="020B0609070205080204" pitchFamily="49" charset="-128"/>
              <a:cs typeface="+mn-cs"/>
            </a:rPr>
            <a:t>】</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HTTP/1.1 207 Multi-Status</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Content-Type: application/json</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Connection: close</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Date: Fri, 18 Apr 2025 08:11:56 GMT</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set-cookie: PDT2-WEB-SESSION=eyJhbGciOiJIUzI1NiIsInR5cCI6IkpXVCJ9.eyJ2YWx1ZSI6InBkdDI6c2VzczpwdjU4YnFUaGNPMzhtOEZmOG5yV3UiLCJpYXQiOjE3NDQ5NjM5MTZ9.QGiyIWpYcvuPyKrpzoIJXP8F3U_tTzLuwtjLAXYoepw; Path=/; Expires=Sat, 19 Apr 2025 08:11:56 GMT; HttpOnly; Secure; SameSite=Lax</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Vary: Accept-Encoding</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Server: nginx</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accept-ch: Sec-CH-UA, Sec-CH-UA-Mobile, Sec-CH-UA-Platform, Sec-CH-UA-Platform-Version</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Cache-Control: private, no-cache, no-store, max-age=0, must-revalidate</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X-Cache: Miss from cloudfront</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Via: 1.1 0e6de30f57c050fdec4b3ddf5ec9a622.cloudfront.net (CloudFront)</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X-Amz-Cf-Pop: NRT12-P7</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X-Amz-Cf-Id: qL5NsCM9XZms-K_GlAX-l7UEllL2oHf78fHStOtDmv8e56x61i_LpA==</a:t>
          </a: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Content-Length: 228</a:t>
          </a:r>
        </a:p>
        <a:p>
          <a:pPr marL="0" indent="0" algn="l" eaLnBrk="1" latinLnBrk="1" hangingPunct="1"/>
          <a:endPar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marL="0" indent="0" algn="l" eaLnBrk="1" latinLnBrk="1" hangingPunct="1"/>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[{"result":{}},{"error":{"message":"Internal Server Error: putCareerSummary PUT </a:t>
          </a:r>
          <a:r>
            <a:rPr kumimoji="1" lang="en-US" altLang="ja-JP" sz="1000" b="1">
              <a:solidFill>
                <a:srgbClr val="FF0000"/>
              </a:solidFill>
              <a:effectLst/>
              <a:latin typeface="ＭＳ ゴシック" panose="020B0609070205080204" pitchFamily="49" charset="-128"/>
              <a:ea typeface="ＭＳ ゴシック" panose="020B0609070205080204" pitchFamily="49" charset="-128"/>
              <a:cs typeface="+mn-cs"/>
            </a:rPr>
            <a:t>/api/resume/:cap_member_id/career_summary</a:t>
          </a:r>
          <a:r>
            <a:rPr kumimoji="1" lang="en-US" altLang="ja-JP" sz="1000" b="0">
              <a:solidFill>
                <a:sysClr val="windowText" lastClr="000000"/>
              </a:solidFill>
              <a:effectLst/>
              <a:latin typeface="ＭＳ ゴシック" panose="020B0609070205080204" pitchFamily="49" charset="-128"/>
              <a:ea typeface="ＭＳ ゴシック" panose="020B0609070205080204" pitchFamily="49" charset="-128"/>
              <a:cs typeface="+mn-cs"/>
            </a:rPr>
            <a:t>","code":-32600,"data":{"code":"BAD_REQUEST","httpStatus":400,"path":"features.resume.putCareerSummary"}}}]</a:t>
          </a:r>
        </a:p>
      </xdr:txBody>
    </xdr:sp>
    <xdr:clientData/>
  </xdr:oneCellAnchor>
  <xdr:oneCellAnchor>
    <xdr:from>
      <xdr:col>1</xdr:col>
      <xdr:colOff>0</xdr:colOff>
      <xdr:row>258</xdr:row>
      <xdr:rowOff>0</xdr:rowOff>
    </xdr:from>
    <xdr:ext cx="7277100" cy="3760004"/>
    <xdr:sp macro="" textlink="">
      <xdr:nvSpPr>
        <xdr:cNvPr id="14" name="角丸四角形 2">
          <a:extLst>
            <a:ext uri="{FF2B5EF4-FFF2-40B4-BE49-F238E27FC236}">
              <a16:creationId xmlns:a16="http://schemas.microsoft.com/office/drawing/2014/main" id="{390C55D2-E89B-46BF-89DC-92F49C7C6A75}"/>
            </a:ext>
          </a:extLst>
        </xdr:cNvPr>
        <xdr:cNvSpPr/>
      </xdr:nvSpPr>
      <xdr:spPr>
        <a:xfrm>
          <a:off x="1343025" y="64417575"/>
          <a:ext cx="7277100" cy="3760004"/>
        </a:xfrm>
        <a:prstGeom prst="roundRect">
          <a:avLst>
            <a:gd name="adj" fmla="val 0"/>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rtlCol="0" anchor="t">
          <a:spAutoFit/>
        </a:bodyPr>
        <a:lstStyle/>
        <a:p>
          <a:pPr algn="l" latinLnBrk="1"/>
          <a:r>
            <a:rPr kumimoji="1" lang="en-US" altLang="ja-JP" sz="1000" b="1">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b="1">
              <a:solidFill>
                <a:sysClr val="windowText" lastClr="000000"/>
              </a:solidFill>
              <a:latin typeface="ＭＳ ゴシック" panose="020B0609070205080204" pitchFamily="49" charset="-128"/>
              <a:ea typeface="ＭＳ ゴシック" panose="020B0609070205080204" pitchFamily="49" charset="-128"/>
            </a:rPr>
            <a:t>レスポンスヘッダ</a:t>
          </a:r>
          <a:r>
            <a:rPr kumimoji="1" lang="en-US" altLang="ja-JP" sz="1000" b="1">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000" b="0">
            <a:solidFill>
              <a:sysClr val="windowText" lastClr="000000"/>
            </a:solidFill>
            <a:latin typeface="ＭＳ ゴシック" panose="020B0609070205080204" pitchFamily="49" charset="-128"/>
            <a:ea typeface="ＭＳ ゴシック" panose="020B0609070205080204" pitchFamily="49" charset="-128"/>
          </a:endParaRP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HTTP/1.1 200 OK</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Content-Type: application/json</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Content-Length: 12650</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Connection: close</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Date: Fri, 18 Apr 2025 05:04:55 GMT</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Vary: Accept-Encoding</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Server: nginx</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accept-ch: Sec-CH-UA, Sec-CH-UA-Mobile, Sec-CH-UA-Platform, Sec-CH-UA-Platform-Version</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x-nextjs-matched-path: /interview_summary</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set-cookie: trackingId=a6JkendHHq1p7Rby8jF_z; Max-Age=31536000; Path=/; Secure; SameSite=Lax</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set-cookie: trackingIdPublishDate=2025-04-18T14%3A04%3A32%2B09%3A00; Max-Age=31536000; Path=/; Secure; SameSite=Lax</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set-cookie: PDT2-WEB-SESSION=eyJhbGciOiJIUzI1NiIsInR5cCI6IkpXVCJ9.eyJ2YWx1ZSI6InBkdDI6c2Vzczo0Q21FWEQ3QjNlUEljeDBnNWhRaXMiLCJpYXQiOjE3NDQ5NTI2OTV9.crozrvDsx-zkiZud5EoCbAplHNF4SS58Wcn0K6silLI; Path=/; Expires=Sat, 19 Apr 2025 05:04:55 GMT; HttpOnly; Secure; SameSite=Lax</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Cache-Control: private, no-cache, no-store, max-age=0, must-revalidate</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ETag: "kia830ox646b8"</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X-Cache: Miss from cloudfront</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Via: 1.1 018cfa8b85306ca83f3c93f35a5470ee.cloudfront.net (CloudFront)</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X-Amz-Cf-Pop: NRT12-P7</a:t>
          </a:r>
        </a:p>
        <a:p>
          <a:pPr algn="l" latinLnBrk="1"/>
          <a:r>
            <a:rPr kumimoji="1" lang="en-US" altLang="ja-JP" sz="1000" b="0">
              <a:solidFill>
                <a:sysClr val="windowText" lastClr="000000"/>
              </a:solidFill>
              <a:latin typeface="ＭＳ ゴシック" panose="020B0609070205080204" pitchFamily="49" charset="-128"/>
              <a:ea typeface="ＭＳ ゴシック" panose="020B0609070205080204" pitchFamily="49" charset="-128"/>
            </a:rPr>
            <a:t>X-Amz-Cf-Id: Z5x970v_j_SOUlR3_bhKJvt6WN6QdOAOxLSPFhAV8hrZTU2r99geoQ==</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209550</xdr:colOff>
      <xdr:row>30</xdr:row>
      <xdr:rowOff>180975</xdr:rowOff>
    </xdr:from>
    <xdr:to>
      <xdr:col>2</xdr:col>
      <xdr:colOff>1343657</xdr:colOff>
      <xdr:row>55</xdr:row>
      <xdr:rowOff>95250</xdr:rowOff>
    </xdr:to>
    <xdr:pic>
      <xdr:nvPicPr>
        <xdr:cNvPr id="3" name="図 2">
          <a:extLst>
            <a:ext uri="{FF2B5EF4-FFF2-40B4-BE49-F238E27FC236}">
              <a16:creationId xmlns:a16="http://schemas.microsoft.com/office/drawing/2014/main" id="{870AA05F-AFC0-23F2-5218-3B2A489D4D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52575" y="7400925"/>
          <a:ext cx="6515732" cy="5867400"/>
        </a:xfrm>
        <a:prstGeom prst="rect">
          <a:avLst/>
        </a:prstGeom>
      </xdr:spPr>
    </xdr:pic>
    <xdr:clientData/>
  </xdr:twoCellAnchor>
  <xdr:twoCellAnchor editAs="oneCell">
    <xdr:from>
      <xdr:col>1</xdr:col>
      <xdr:colOff>219075</xdr:colOff>
      <xdr:row>62</xdr:row>
      <xdr:rowOff>200025</xdr:rowOff>
    </xdr:from>
    <xdr:to>
      <xdr:col>2</xdr:col>
      <xdr:colOff>1300295</xdr:colOff>
      <xdr:row>87</xdr:row>
      <xdr:rowOff>66675</xdr:rowOff>
    </xdr:to>
    <xdr:pic>
      <xdr:nvPicPr>
        <xdr:cNvPr id="5" name="図 4">
          <a:extLst>
            <a:ext uri="{FF2B5EF4-FFF2-40B4-BE49-F238E27FC236}">
              <a16:creationId xmlns:a16="http://schemas.microsoft.com/office/drawing/2014/main" id="{B29765CC-AD18-1D46-0584-2EF4B6681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2100" y="15039975"/>
          <a:ext cx="6462845" cy="5819775"/>
        </a:xfrm>
        <a:prstGeom prst="rect">
          <a:avLst/>
        </a:prstGeom>
      </xdr:spPr>
    </xdr:pic>
    <xdr:clientData/>
  </xdr:twoCellAnchor>
  <xdr:twoCellAnchor>
    <xdr:from>
      <xdr:col>1</xdr:col>
      <xdr:colOff>3371850</xdr:colOff>
      <xdr:row>77</xdr:row>
      <xdr:rowOff>85725</xdr:rowOff>
    </xdr:from>
    <xdr:to>
      <xdr:col>1</xdr:col>
      <xdr:colOff>4972050</xdr:colOff>
      <xdr:row>79</xdr:row>
      <xdr:rowOff>123825</xdr:rowOff>
    </xdr:to>
    <xdr:sp macro="" textlink="">
      <xdr:nvSpPr>
        <xdr:cNvPr id="20" name="角丸四角形 19">
          <a:extLst>
            <a:ext uri="{FF2B5EF4-FFF2-40B4-BE49-F238E27FC236}">
              <a16:creationId xmlns:a16="http://schemas.microsoft.com/office/drawing/2014/main" id="{00000000-0008-0000-0600-000014000000}"/>
            </a:ext>
          </a:extLst>
        </xdr:cNvPr>
        <xdr:cNvSpPr/>
      </xdr:nvSpPr>
      <xdr:spPr>
        <a:xfrm>
          <a:off x="4714875" y="18497550"/>
          <a:ext cx="1600200" cy="51435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2657474</xdr:colOff>
      <xdr:row>53</xdr:row>
      <xdr:rowOff>104774</xdr:rowOff>
    </xdr:from>
    <xdr:to>
      <xdr:col>1</xdr:col>
      <xdr:colOff>4267199</xdr:colOff>
      <xdr:row>55</xdr:row>
      <xdr:rowOff>133349</xdr:rowOff>
    </xdr:to>
    <xdr:sp macro="" textlink="">
      <xdr:nvSpPr>
        <xdr:cNvPr id="9" name="角丸四角形 8">
          <a:extLst>
            <a:ext uri="{FF2B5EF4-FFF2-40B4-BE49-F238E27FC236}">
              <a16:creationId xmlns:a16="http://schemas.microsoft.com/office/drawing/2014/main" id="{00000000-0008-0000-0600-000009000000}"/>
            </a:ext>
          </a:extLst>
        </xdr:cNvPr>
        <xdr:cNvSpPr/>
      </xdr:nvSpPr>
      <xdr:spPr>
        <a:xfrm>
          <a:off x="4000499" y="13039724"/>
          <a:ext cx="1609725" cy="50482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9526</xdr:colOff>
      <xdr:row>28</xdr:row>
      <xdr:rowOff>238124</xdr:rowOff>
    </xdr:from>
    <xdr:to>
      <xdr:col>4</xdr:col>
      <xdr:colOff>1</xdr:colOff>
      <xdr:row>40</xdr:row>
      <xdr:rowOff>228599</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9526" y="7219949"/>
          <a:ext cx="8439150" cy="2847975"/>
        </a:xfrm>
        <a:prstGeom prst="roundRect">
          <a:avLst>
            <a:gd name="adj" fmla="val 74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r"/>
          <a:r>
            <a:rPr kumimoji="1" lang="ja-JP" altLang="en-US" sz="2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対応計画詳細構成</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4898570</xdr:colOff>
      <xdr:row>18</xdr:row>
      <xdr:rowOff>0</xdr:rowOff>
    </xdr:from>
    <xdr:to>
      <xdr:col>3</xdr:col>
      <xdr:colOff>21090</xdr:colOff>
      <xdr:row>23</xdr:row>
      <xdr:rowOff>15375</xdr:rowOff>
    </xdr:to>
    <xdr:pic>
      <xdr:nvPicPr>
        <xdr:cNvPr id="4" name="図 3">
          <a:extLst>
            <a:ext uri="{FF2B5EF4-FFF2-40B4-BE49-F238E27FC236}">
              <a16:creationId xmlns:a16="http://schemas.microsoft.com/office/drawing/2014/main" id="{00000000-0008-0000-08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7420" y="11506200"/>
          <a:ext cx="513670" cy="120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4898571</xdr:colOff>
      <xdr:row>23</xdr:row>
      <xdr:rowOff>0</xdr:rowOff>
    </xdr:from>
    <xdr:to>
      <xdr:col>3</xdr:col>
      <xdr:colOff>21091</xdr:colOff>
      <xdr:row>28</xdr:row>
      <xdr:rowOff>15375</xdr:rowOff>
    </xdr:to>
    <xdr:pic>
      <xdr:nvPicPr>
        <xdr:cNvPr id="5" name="図 4">
          <a:extLst>
            <a:ext uri="{FF2B5EF4-FFF2-40B4-BE49-F238E27FC236}">
              <a16:creationId xmlns:a16="http://schemas.microsoft.com/office/drawing/2014/main" id="{00000000-0008-0000-08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7421" y="12696825"/>
          <a:ext cx="513670" cy="120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304;&#26989;&#21209;&#12305;180117&#12476;&#12463;&#12471;&#12451;&#12511;&#12540;&#12481;&#12515;(&#12476;&#12463;&#12471;&#12451;&#12511;&#12540;&#12481;&#12515;&#21442;&#21152;&#32773;&#24540;&#21215;&#12501;&#12457;&#12540;&#12512;&#20316;&#25104;)_3&#65288;&#12524;&#12499;&#12517;&#12540;&#32066;&#20102;&#6528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エントリ"/>
      <sheetName val="申請書・サービス提供会社マスタ"/>
      <sheetName val="EntryData"/>
      <sheetName val="はじめにお読みください"/>
      <sheetName val="端末レビュー事前確認シート"/>
      <sheetName val="システムセキュリティチェックシート"/>
      <sheetName val="基盤セキュリティチェックシート"/>
      <sheetName val="カコモ！ASPセキュリティチェックシート"/>
      <sheetName val="ASP通常セキュリティチェックシート"/>
      <sheetName val="ネットワークセキュリティチェックシート"/>
      <sheetName val="通信要件一覧"/>
      <sheetName val="(例）通信要件一覧"/>
      <sheetName val="レビュー結果記入シート"/>
      <sheetName val="細則抜粋"/>
      <sheetName val="サービス一覧"/>
      <sheetName val="ASPログ運用セキュリティチェックシート"/>
      <sheetName val="判定"/>
      <sheetName val="判定（記入例）"/>
      <sheetName val="【注】廃止"/>
      <sheetName val="【注】ｶｽﾀﾑｵｰﾃﾞｨｴﾝｽ"/>
      <sheetName val="【注】カスタマ以外"/>
      <sheetName val="【注】システム"/>
      <sheetName val="【注】SNS・ｷｬﾝﾍﾟｰﾝ・ｱﾝｹｰﾄ"/>
      <sheetName val="【要】セルフ確認項目"/>
      <sheetName val="【要】業務"/>
      <sheetName val="レビュー結果記入シート（業務)"/>
      <sheetName val="【要】法務"/>
      <sheetName val="【要】ﾏｲﾅﾝﾊﾞｰ"/>
      <sheetName val="【要】アプリ"/>
      <sheetName val="【要】廃止"/>
      <sheetName val="【要】システム"/>
      <sheetName val="【要】OneLogin"/>
      <sheetName val="参考_ エントリ 見本"/>
      <sheetName val="参考_ メール遵守"/>
      <sheetName val="参考_ ﾌﾟﾗｲﾊﾞｼｰﾎﾟﾘｼｰ"/>
    </sheetNames>
    <sheetDataSet>
      <sheetData sheetId="0" refreshError="1"/>
      <sheetData sheetId="1">
        <row r="3">
          <cell r="A3" t="str">
            <v>(株)リクルートホールディングス Ｍ＆Ｓ ＳＢＵ以外</v>
          </cell>
        </row>
        <row r="4">
          <cell r="A4" t="str">
            <v>(株)リクルートホールディングス Ｍ＆Ｓ ＳＢＵ</v>
          </cell>
        </row>
        <row r="5">
          <cell r="A5" t="str">
            <v>(株)リクルートキャリア</v>
          </cell>
        </row>
        <row r="6">
          <cell r="A6" t="str">
            <v>(株)リクルートジョブズ</v>
          </cell>
        </row>
        <row r="7">
          <cell r="A7" t="str">
            <v>(株)リクルートスタッフィング</v>
          </cell>
        </row>
        <row r="8">
          <cell r="A8" t="str">
            <v>(株)スタッフサービス・ホールディングス</v>
          </cell>
        </row>
        <row r="9">
          <cell r="A9" t="str">
            <v>(株)リクルート住まいカンパニー</v>
          </cell>
        </row>
        <row r="10">
          <cell r="A10" t="str">
            <v>(株)リクルートマーケティングパートナーズ</v>
          </cell>
        </row>
        <row r="11">
          <cell r="A11" t="str">
            <v>(株)リクルートライフスタイル</v>
          </cell>
        </row>
        <row r="12">
          <cell r="A12" t="str">
            <v>(株)リクルートコミュニケーションズ</v>
          </cell>
        </row>
        <row r="13">
          <cell r="A13" t="str">
            <v>(株)リクルートテクノロジーズ</v>
          </cell>
        </row>
        <row r="14">
          <cell r="A14" t="str">
            <v>(株)リクルートマネジメントソリューションズ</v>
          </cell>
        </row>
        <row r="15">
          <cell r="A15" t="str">
            <v>(株)リクルートストラテジックパートナーズ</v>
          </cell>
        </row>
        <row r="16">
          <cell r="A16" t="str">
            <v>(株)リクルートアドミニストレーション</v>
          </cell>
        </row>
        <row r="17">
          <cell r="A17" t="str">
            <v>(株)スタッフサービス</v>
          </cell>
        </row>
        <row r="18">
          <cell r="A18" t="str">
            <v>(株)テクノ・サービス</v>
          </cell>
        </row>
        <row r="19">
          <cell r="A19" t="str">
            <v>(株)ニジボックス</v>
          </cell>
        </row>
        <row r="20">
          <cell r="A20" t="str">
            <v>(株)Media Shakers</v>
          </cell>
        </row>
        <row r="21">
          <cell r="A21" t="str">
            <v>Ains Partner.co., LTD</v>
          </cell>
        </row>
        <row r="22">
          <cell r="A22" t="str">
            <v>(株)リクルートコミュニケーションエンジニアリング</v>
          </cell>
        </row>
        <row r="23">
          <cell r="A23" t="str">
            <v>(株)働きがいのある会社研究所</v>
          </cell>
        </row>
        <row r="24">
          <cell r="A24" t="str">
            <v>(株)リクルートオフィスサポート</v>
          </cell>
        </row>
        <row r="25">
          <cell r="A25" t="str">
            <v>(株)ジョブダイレクト</v>
          </cell>
        </row>
        <row r="26">
          <cell r="A26" t="str">
            <v>(株)リクルートエグゼクティブエージェント</v>
          </cell>
        </row>
        <row r="27">
          <cell r="A27" t="str">
            <v>(株)リクルートキャリアコンサルティング</v>
          </cell>
        </row>
        <row r="28">
          <cell r="A28" t="str">
            <v>(株)リクルートメディカルキャリア</v>
          </cell>
        </row>
        <row r="29">
          <cell r="A29" t="str">
            <v>ユメックスHD(株)</v>
          </cell>
        </row>
        <row r="30">
          <cell r="A30" t="str">
            <v>ユメックス(株)</v>
          </cell>
        </row>
        <row r="31">
          <cell r="A31" t="str">
            <v>(株)フロムエーキャリア</v>
          </cell>
        </row>
        <row r="32">
          <cell r="A32" t="str">
            <v>(株)リクルートスタッフィング情報サービス</v>
          </cell>
        </row>
        <row r="33">
          <cell r="A33" t="str">
            <v>(株)リクルートＲ＆Ｄスタッフィング</v>
          </cell>
        </row>
        <row r="34">
          <cell r="A34" t="str">
            <v>(株)リクルートスタッフィングクラフツ</v>
          </cell>
        </row>
        <row r="35">
          <cell r="A35" t="str">
            <v>(株)スタッフサービス・オフィスマネジメント</v>
          </cell>
        </row>
        <row r="36">
          <cell r="A36" t="str">
            <v>(株)スタッフサービス・ビジネスサポート</v>
          </cell>
        </row>
        <row r="37">
          <cell r="A37" t="str">
            <v>(株)リクルートフォレントインシュア</v>
          </cell>
        </row>
        <row r="38">
          <cell r="A38" t="str">
            <v>(株)ホームプロ</v>
          </cell>
        </row>
        <row r="39">
          <cell r="A39" t="str">
            <v>(株)リクルートゼクシィなび</v>
          </cell>
        </row>
        <row r="40">
          <cell r="A40" t="str">
            <v>(株)リクルートカーセンサー</v>
          </cell>
        </row>
        <row r="41">
          <cell r="A41" t="str">
            <v>(株)リクルート西日本カーセンサー</v>
          </cell>
        </row>
        <row r="42">
          <cell r="A42" t="str">
            <v>(株)リクルート東海カーセンサー</v>
          </cell>
        </row>
        <row r="43">
          <cell r="A43" t="str">
            <v>(株)リクルート北関東マーケティング</v>
          </cell>
        </row>
        <row r="44">
          <cell r="A44" t="str">
            <v>(株)リクルート北海道じゃらん</v>
          </cell>
        </row>
        <row r="45">
          <cell r="A45" t="str">
            <v>(株)リクルートライフスタイル沖縄</v>
          </cell>
        </row>
        <row r="46">
          <cell r="A46" t="str">
            <v>(株)シーナッツ</v>
          </cell>
        </row>
        <row r="47">
          <cell r="A47" t="str">
            <v>(株)ブログウォッチャー</v>
          </cell>
        </row>
        <row r="48">
          <cell r="A48" t="str">
            <v>その他</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hyperlink" Target="https://it02.mypage.r-agent.com/"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9"/>
  <sheetViews>
    <sheetView showGridLines="0" zoomScaleNormal="100" workbookViewId="0"/>
  </sheetViews>
  <sheetFormatPr defaultColWidth="9" defaultRowHeight="18.75"/>
  <cols>
    <col min="1" max="16384" width="9" style="1"/>
  </cols>
  <sheetData>
    <row r="1" spans="1:15" ht="24.75">
      <c r="A1" s="2" t="s">
        <v>159</v>
      </c>
    </row>
    <row r="2" spans="1:15">
      <c r="A2" s="35"/>
    </row>
    <row r="3" spans="1:15">
      <c r="A3" s="36" t="s">
        <v>161</v>
      </c>
    </row>
    <row r="4" spans="1:15">
      <c r="A4" s="36" t="s">
        <v>217</v>
      </c>
    </row>
    <row r="5" spans="1:15">
      <c r="A5" s="36"/>
    </row>
    <row r="6" spans="1:15">
      <c r="A6" s="36" t="s">
        <v>189</v>
      </c>
    </row>
    <row r="7" spans="1:15">
      <c r="A7" s="36" t="s">
        <v>185</v>
      </c>
      <c r="O7" s="1" t="s">
        <v>64</v>
      </c>
    </row>
    <row r="8" spans="1:15">
      <c r="A8" s="36"/>
    </row>
    <row r="9" spans="1:15">
      <c r="A9" s="36" t="s">
        <v>188</v>
      </c>
    </row>
    <row r="10" spans="1:15">
      <c r="A10" s="36" t="s">
        <v>190</v>
      </c>
      <c r="O10" s="1" t="s">
        <v>64</v>
      </c>
    </row>
    <row r="11" spans="1:15">
      <c r="A11" s="36"/>
    </row>
    <row r="12" spans="1:15">
      <c r="A12" s="36" t="s">
        <v>162</v>
      </c>
    </row>
    <row r="13" spans="1:15">
      <c r="A13" s="36" t="s">
        <v>163</v>
      </c>
    </row>
    <row r="14" spans="1:15">
      <c r="A14" s="36"/>
    </row>
    <row r="15" spans="1:15">
      <c r="A15" s="36" t="s">
        <v>164</v>
      </c>
    </row>
    <row r="16" spans="1:15">
      <c r="A16" s="36" t="s">
        <v>166</v>
      </c>
    </row>
    <row r="17" spans="1:1">
      <c r="A17" s="36"/>
    </row>
    <row r="18" spans="1:1">
      <c r="A18" s="36" t="s">
        <v>191</v>
      </c>
    </row>
    <row r="19" spans="1:1">
      <c r="A19" s="36" t="s">
        <v>192</v>
      </c>
    </row>
    <row r="20" spans="1:1">
      <c r="A20" s="36"/>
    </row>
    <row r="21" spans="1:1">
      <c r="A21" s="36" t="s">
        <v>160</v>
      </c>
    </row>
    <row r="22" spans="1:1">
      <c r="A22" s="36" t="s">
        <v>165</v>
      </c>
    </row>
    <row r="23" spans="1:1">
      <c r="A23" s="36"/>
    </row>
    <row r="24" spans="1:1">
      <c r="A24" s="36" t="s">
        <v>233</v>
      </c>
    </row>
    <row r="25" spans="1:1">
      <c r="A25" s="36" t="s">
        <v>187</v>
      </c>
    </row>
    <row r="26" spans="1:1">
      <c r="A26" s="36"/>
    </row>
    <row r="27" spans="1:1">
      <c r="A27" s="36" t="s">
        <v>238</v>
      </c>
    </row>
    <row r="28" spans="1:1">
      <c r="A28" s="36" t="s">
        <v>239</v>
      </c>
    </row>
    <row r="29" spans="1:1">
      <c r="A29" s="36"/>
    </row>
    <row r="30" spans="1:1">
      <c r="A30" s="36" t="s">
        <v>186</v>
      </c>
    </row>
    <row r="31" spans="1:1">
      <c r="A31" s="36" t="s">
        <v>234</v>
      </c>
    </row>
    <row r="32" spans="1:1" ht="17.45" customHeight="1"/>
    <row r="33" spans="1:1">
      <c r="A33" s="36" t="s">
        <v>231</v>
      </c>
    </row>
    <row r="34" spans="1:1">
      <c r="A34" s="36" t="s">
        <v>235</v>
      </c>
    </row>
    <row r="36" spans="1:1">
      <c r="A36" s="36" t="s">
        <v>293</v>
      </c>
    </row>
    <row r="37" spans="1:1">
      <c r="A37" s="36" t="s">
        <v>294</v>
      </c>
    </row>
    <row r="38" spans="1:1">
      <c r="A38" s="1" t="s">
        <v>295</v>
      </c>
    </row>
    <row r="39" spans="1:1">
      <c r="A39" s="1" t="s">
        <v>296</v>
      </c>
    </row>
  </sheetData>
  <phoneticPr fontId="1"/>
  <pageMargins left="0.7" right="0.7" top="0.75" bottom="0.75" header="0.3" footer="0.3"/>
  <pageSetup paperSize="9" scale="65"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9"/>
  <sheetViews>
    <sheetView showGridLines="0" zoomScaleNormal="100" workbookViewId="0"/>
  </sheetViews>
  <sheetFormatPr defaultColWidth="9" defaultRowHeight="18.75"/>
  <cols>
    <col min="1" max="2" width="14.625" style="1" customWidth="1"/>
    <col min="3" max="4" width="70.625" style="1" customWidth="1"/>
    <col min="5" max="5" width="75.5" style="1" customWidth="1"/>
    <col min="6" max="6" width="6.625" style="1" customWidth="1"/>
    <col min="7" max="16384" width="9" style="1"/>
  </cols>
  <sheetData>
    <row r="1" spans="1:6" ht="24.75">
      <c r="A1" s="2" t="s">
        <v>241</v>
      </c>
      <c r="B1" s="2"/>
      <c r="F1" s="55" t="str">
        <f>Version</f>
        <v>Ver.7.2</v>
      </c>
    </row>
    <row r="3" spans="1:6">
      <c r="A3" s="1" t="s">
        <v>39</v>
      </c>
    </row>
    <row r="4" spans="1:6">
      <c r="A4" s="1" t="s">
        <v>49</v>
      </c>
    </row>
    <row r="5" spans="1:6">
      <c r="A5" s="1" t="s">
        <v>50</v>
      </c>
    </row>
    <row r="6" spans="1:6">
      <c r="A6" s="1" t="s">
        <v>51</v>
      </c>
    </row>
    <row r="7" spans="1:6">
      <c r="A7" s="1" t="s">
        <v>52</v>
      </c>
    </row>
    <row r="8" spans="1:6">
      <c r="A8" s="1" t="s">
        <v>158</v>
      </c>
    </row>
    <row r="10" spans="1:6">
      <c r="A10" s="1" t="s">
        <v>237</v>
      </c>
    </row>
    <row r="11" spans="1:6">
      <c r="A11" s="37" t="s">
        <v>167</v>
      </c>
      <c r="B11" s="38"/>
      <c r="C11" s="39" t="s">
        <v>168</v>
      </c>
      <c r="D11" s="39" t="s">
        <v>171</v>
      </c>
    </row>
    <row r="12" spans="1:6">
      <c r="A12" s="96" t="s">
        <v>1</v>
      </c>
      <c r="B12" s="97"/>
      <c r="C12" s="32" t="s">
        <v>236</v>
      </c>
      <c r="D12" s="3" t="s">
        <v>309</v>
      </c>
    </row>
    <row r="13" spans="1:6">
      <c r="A13" s="96" t="s">
        <v>4</v>
      </c>
      <c r="B13" s="97"/>
      <c r="C13" s="32" t="s">
        <v>56</v>
      </c>
      <c r="D13" s="34" t="s">
        <v>310</v>
      </c>
    </row>
    <row r="14" spans="1:6">
      <c r="A14" s="96" t="s">
        <v>11</v>
      </c>
      <c r="B14" s="97"/>
      <c r="C14" s="32" t="s">
        <v>57</v>
      </c>
      <c r="D14" s="5" t="s">
        <v>311</v>
      </c>
    </row>
    <row r="15" spans="1:6" ht="409.5">
      <c r="A15" s="96" t="s">
        <v>2</v>
      </c>
      <c r="B15" s="97"/>
      <c r="C15" s="32" t="s">
        <v>240</v>
      </c>
      <c r="D15" s="13" t="s">
        <v>312</v>
      </c>
    </row>
    <row r="16" spans="1:6">
      <c r="A16" s="96" t="s">
        <v>5</v>
      </c>
      <c r="B16" s="97"/>
      <c r="C16" s="32" t="s">
        <v>63</v>
      </c>
      <c r="D16" s="56">
        <v>45749</v>
      </c>
    </row>
    <row r="18" spans="1:6">
      <c r="A18" s="1" t="s">
        <v>65</v>
      </c>
    </row>
    <row r="19" spans="1:6">
      <c r="A19" s="15" t="s">
        <v>10</v>
      </c>
      <c r="B19" s="6" t="s">
        <v>8</v>
      </c>
      <c r="C19" s="6" t="s">
        <v>9</v>
      </c>
      <c r="D19" s="6" t="s">
        <v>6</v>
      </c>
      <c r="E19" s="6" t="s">
        <v>7</v>
      </c>
      <c r="F19" s="6" t="s">
        <v>126</v>
      </c>
    </row>
    <row r="20" spans="1:6">
      <c r="A20" s="16" t="s">
        <v>17</v>
      </c>
      <c r="B20" s="8" t="s">
        <v>14</v>
      </c>
      <c r="C20" s="8" t="s">
        <v>15</v>
      </c>
      <c r="D20" s="8" t="s">
        <v>12</v>
      </c>
      <c r="E20" s="8" t="s">
        <v>13</v>
      </c>
      <c r="F20" s="8" t="s">
        <v>125</v>
      </c>
    </row>
    <row r="21" spans="1:6">
      <c r="A21" s="17"/>
      <c r="B21" s="7"/>
      <c r="C21" s="7" t="s">
        <v>313</v>
      </c>
      <c r="D21" s="7" t="s">
        <v>314</v>
      </c>
      <c r="E21" s="7"/>
      <c r="F21" s="7"/>
    </row>
    <row r="22" spans="1:6">
      <c r="A22" s="17"/>
      <c r="B22" s="7"/>
      <c r="C22" s="7" t="s">
        <v>313</v>
      </c>
      <c r="D22" s="7" t="s">
        <v>315</v>
      </c>
      <c r="E22" s="7"/>
      <c r="F22" s="7"/>
    </row>
    <row r="23" spans="1:6">
      <c r="A23" s="17"/>
      <c r="B23" s="7"/>
      <c r="C23" s="7" t="s">
        <v>316</v>
      </c>
      <c r="D23" s="7" t="s">
        <v>317</v>
      </c>
      <c r="E23" s="7"/>
      <c r="F23" s="7"/>
    </row>
    <row r="24" spans="1:6">
      <c r="A24" s="17"/>
      <c r="B24" s="7"/>
      <c r="C24" s="7"/>
      <c r="D24" s="7"/>
      <c r="E24" s="7"/>
      <c r="F24" s="7"/>
    </row>
    <row r="25" spans="1:6">
      <c r="A25" s="17"/>
      <c r="B25" s="7"/>
      <c r="C25" s="7"/>
      <c r="D25" s="7"/>
      <c r="E25" s="7"/>
      <c r="F25" s="7"/>
    </row>
    <row r="26" spans="1:6">
      <c r="A26" s="1" t="s">
        <v>16</v>
      </c>
    </row>
    <row r="28" spans="1:6">
      <c r="A28" s="1" t="s">
        <v>3</v>
      </c>
    </row>
    <row r="29" spans="1:6">
      <c r="A29" s="37" t="s">
        <v>167</v>
      </c>
      <c r="B29" s="38"/>
      <c r="C29" s="39" t="s">
        <v>168</v>
      </c>
      <c r="D29" s="39" t="s">
        <v>171</v>
      </c>
    </row>
    <row r="30" spans="1:6" ht="21.95" customHeight="1">
      <c r="A30" s="96" t="s">
        <v>19</v>
      </c>
      <c r="B30" s="97"/>
      <c r="C30" s="32" t="s">
        <v>35</v>
      </c>
      <c r="D30" s="5" t="s">
        <v>318</v>
      </c>
    </row>
    <row r="31" spans="1:6" ht="37.5">
      <c r="A31" s="96" t="s">
        <v>20</v>
      </c>
      <c r="B31" s="97"/>
      <c r="C31" s="9" t="s">
        <v>151</v>
      </c>
      <c r="D31" s="13"/>
    </row>
    <row r="32" spans="1:6" ht="56.25">
      <c r="A32" s="96" t="s">
        <v>28</v>
      </c>
      <c r="B32" s="97"/>
      <c r="C32" s="32" t="s">
        <v>119</v>
      </c>
      <c r="D32" s="5" t="s">
        <v>319</v>
      </c>
    </row>
    <row r="33" spans="1:4" ht="56.25">
      <c r="A33" s="96" t="s">
        <v>261</v>
      </c>
      <c r="B33" s="97"/>
      <c r="C33" s="32" t="s">
        <v>262</v>
      </c>
      <c r="D33" s="5" t="s">
        <v>320</v>
      </c>
    </row>
    <row r="34" spans="1:4" ht="60.95" customHeight="1">
      <c r="A34" s="96" t="s">
        <v>264</v>
      </c>
      <c r="B34" s="97"/>
      <c r="C34" s="32" t="s">
        <v>263</v>
      </c>
      <c r="D34" s="5" t="s">
        <v>321</v>
      </c>
    </row>
    <row r="35" spans="1:4" ht="93.75">
      <c r="A35" s="96" t="s">
        <v>37</v>
      </c>
      <c r="B35" s="97"/>
      <c r="C35" s="32" t="s">
        <v>172</v>
      </c>
      <c r="D35" s="5" t="s">
        <v>322</v>
      </c>
    </row>
    <row r="37" spans="1:4">
      <c r="A37" s="1" t="s">
        <v>53</v>
      </c>
    </row>
    <row r="38" spans="1:4">
      <c r="A38" s="37" t="s">
        <v>167</v>
      </c>
      <c r="B38" s="38"/>
      <c r="C38" s="39" t="s">
        <v>168</v>
      </c>
      <c r="D38" s="39" t="s">
        <v>171</v>
      </c>
    </row>
    <row r="39" spans="1:4" ht="25.5" customHeight="1">
      <c r="A39" s="96" t="s">
        <v>42</v>
      </c>
      <c r="B39" s="97"/>
      <c r="C39" s="33" t="s">
        <v>59</v>
      </c>
      <c r="D39" s="30">
        <v>45765</v>
      </c>
    </row>
    <row r="40" spans="1:4" ht="71.45" customHeight="1">
      <c r="A40" s="96" t="s">
        <v>265</v>
      </c>
      <c r="B40" s="97"/>
      <c r="C40" s="65" t="s">
        <v>266</v>
      </c>
      <c r="D40" s="66"/>
    </row>
    <row r="41" spans="1:4">
      <c r="A41" s="92" t="s">
        <v>225</v>
      </c>
      <c r="B41" s="98"/>
      <c r="C41" s="85" t="s">
        <v>230</v>
      </c>
      <c r="D41" s="81" t="s">
        <v>332</v>
      </c>
    </row>
    <row r="42" spans="1:4">
      <c r="A42" s="99"/>
      <c r="B42" s="100"/>
      <c r="C42" s="86"/>
      <c r="D42" s="62" t="s">
        <v>226</v>
      </c>
    </row>
    <row r="43" spans="1:4">
      <c r="A43" s="99"/>
      <c r="B43" s="100"/>
      <c r="C43" s="86"/>
      <c r="D43" s="62" t="s">
        <v>226</v>
      </c>
    </row>
    <row r="44" spans="1:4">
      <c r="A44" s="99"/>
      <c r="B44" s="100"/>
      <c r="C44" s="86"/>
      <c r="D44" s="62" t="s">
        <v>226</v>
      </c>
    </row>
    <row r="45" spans="1:4">
      <c r="A45" s="99"/>
      <c r="B45" s="101"/>
      <c r="C45" s="87"/>
      <c r="D45" s="63"/>
    </row>
    <row r="46" spans="1:4">
      <c r="A46" s="60"/>
      <c r="B46" s="88" t="s">
        <v>227</v>
      </c>
      <c r="C46" s="85" t="s">
        <v>229</v>
      </c>
      <c r="D46" s="61" t="s">
        <v>228</v>
      </c>
    </row>
    <row r="47" spans="1:4">
      <c r="A47" s="60"/>
      <c r="B47" s="88"/>
      <c r="C47" s="86"/>
      <c r="D47" s="62" t="s">
        <v>228</v>
      </c>
    </row>
    <row r="48" spans="1:4">
      <c r="A48" s="60"/>
      <c r="B48" s="88"/>
      <c r="C48" s="86"/>
      <c r="D48" s="62" t="s">
        <v>228</v>
      </c>
    </row>
    <row r="49" spans="1:5">
      <c r="A49" s="60"/>
      <c r="B49" s="88"/>
      <c r="C49" s="86"/>
      <c r="D49" s="62" t="s">
        <v>228</v>
      </c>
    </row>
    <row r="50" spans="1:5">
      <c r="A50" s="59"/>
      <c r="B50" s="88"/>
      <c r="C50" s="87"/>
      <c r="D50" s="63"/>
    </row>
    <row r="51" spans="1:5" ht="55.5" customHeight="1">
      <c r="A51" s="92" t="s">
        <v>267</v>
      </c>
      <c r="B51" s="93"/>
      <c r="C51" s="85" t="s">
        <v>270</v>
      </c>
      <c r="D51" s="69"/>
    </row>
    <row r="52" spans="1:5" ht="21.95" customHeight="1">
      <c r="A52" s="94"/>
      <c r="B52" s="95"/>
      <c r="C52" s="91"/>
      <c r="D52" s="70" t="s">
        <v>271</v>
      </c>
    </row>
    <row r="53" spans="1:5" ht="68.45" customHeight="1">
      <c r="A53" s="89" t="s">
        <v>268</v>
      </c>
      <c r="B53" s="90"/>
      <c r="C53" s="67" t="s">
        <v>269</v>
      </c>
      <c r="D53" s="68"/>
    </row>
    <row r="54" spans="1:5" ht="112.5">
      <c r="A54" s="96" t="s">
        <v>36</v>
      </c>
      <c r="B54" s="97"/>
      <c r="C54" s="32" t="s">
        <v>305</v>
      </c>
      <c r="D54" s="13" t="s">
        <v>323</v>
      </c>
    </row>
    <row r="55" spans="1:5" ht="225">
      <c r="A55" s="96" t="s">
        <v>38</v>
      </c>
      <c r="B55" s="97"/>
      <c r="C55" s="32" t="s">
        <v>306</v>
      </c>
      <c r="D55" s="5" t="s">
        <v>324</v>
      </c>
    </row>
    <row r="56" spans="1:5" ht="168.75">
      <c r="A56" s="89" t="s">
        <v>67</v>
      </c>
      <c r="B56" s="90"/>
      <c r="C56" s="32" t="s">
        <v>307</v>
      </c>
      <c r="D56" s="82" t="s">
        <v>327</v>
      </c>
      <c r="E56" s="83" t="s">
        <v>333</v>
      </c>
    </row>
    <row r="57" spans="1:5" ht="335.25" customHeight="1">
      <c r="A57" s="89" t="s">
        <v>169</v>
      </c>
      <c r="B57" s="90"/>
      <c r="C57" s="32" t="s">
        <v>308</v>
      </c>
      <c r="D57" s="13" t="s">
        <v>325</v>
      </c>
    </row>
    <row r="58" spans="1:5" ht="75">
      <c r="A58" s="89" t="s">
        <v>128</v>
      </c>
      <c r="B58" s="90"/>
      <c r="C58" s="32" t="s">
        <v>173</v>
      </c>
      <c r="D58" s="5" t="s">
        <v>324</v>
      </c>
    </row>
    <row r="59" spans="1:5" ht="56.25">
      <c r="A59" s="89" t="s">
        <v>120</v>
      </c>
      <c r="B59" s="90"/>
      <c r="C59" s="32" t="s">
        <v>121</v>
      </c>
      <c r="D59" s="13" t="s">
        <v>326</v>
      </c>
    </row>
  </sheetData>
  <mergeCells count="26">
    <mergeCell ref="A59:B59"/>
    <mergeCell ref="A30:B30"/>
    <mergeCell ref="A31:B31"/>
    <mergeCell ref="A32:B32"/>
    <mergeCell ref="A55:B55"/>
    <mergeCell ref="A35:B35"/>
    <mergeCell ref="A39:B39"/>
    <mergeCell ref="A54:B54"/>
    <mergeCell ref="A56:B56"/>
    <mergeCell ref="A57:B57"/>
    <mergeCell ref="A58:B58"/>
    <mergeCell ref="A41:B45"/>
    <mergeCell ref="A33:B33"/>
    <mergeCell ref="A34:B34"/>
    <mergeCell ref="A40:B40"/>
    <mergeCell ref="A12:B12"/>
    <mergeCell ref="A13:B13"/>
    <mergeCell ref="A14:B14"/>
    <mergeCell ref="A15:B15"/>
    <mergeCell ref="A16:B16"/>
    <mergeCell ref="C46:C50"/>
    <mergeCell ref="B46:B50"/>
    <mergeCell ref="C41:C45"/>
    <mergeCell ref="A53:B53"/>
    <mergeCell ref="C51:C52"/>
    <mergeCell ref="A51:B52"/>
  </mergeCells>
  <phoneticPr fontId="1"/>
  <dataValidations count="5">
    <dataValidation type="list" allowBlank="1" showInputMessage="1" showErrorMessage="1" sqref="D13" xr:uid="{00000000-0002-0000-0100-000000000000}">
      <formula1>"サイト新設・リニューアル,既存サイトにページ・機能追加"</formula1>
    </dataValidation>
    <dataValidation type="list" allowBlank="1" showInputMessage="1" showErrorMessage="1" sqref="B21:B25" xr:uid="{00000000-0002-0000-0100-000001000000}">
      <formula1>所属</formula1>
    </dataValidation>
    <dataValidation type="list" allowBlank="1" showInputMessage="1" showErrorMessage="1" sqref="D30" xr:uid="{050955C2-4178-CB4E-8981-94BFACF9CC89}">
      <formula1>インフラ環境</formula1>
    </dataValidation>
    <dataValidation type="list" allowBlank="1" showInputMessage="1" showErrorMessage="1" prompt="メールの宛先としてTO/CCのいずれかを設定してください。" sqref="F21:F25" xr:uid="{00000000-0002-0000-0100-000003000000}">
      <formula1>"TO,CC"</formula1>
    </dataValidation>
    <dataValidation allowBlank="1" showInputMessage="1" showErrorMessage="1" prompt="ご担当を適宜ご記載ください。_x000a_例）企画、MP、PM、インフラ、開発、etc." sqref="A21:A25" xr:uid="{00000000-0002-0000-0100-000004000000}"/>
  </dataValidations>
  <hyperlinks>
    <hyperlink ref="D41" r:id="rId1" xr:uid="{018F04E3-3724-3F49-B61D-31128523117C}"/>
  </hyperlinks>
  <pageMargins left="0.7" right="0.7" top="0.75" bottom="0.75" header="0.3" footer="0.3"/>
  <pageSetup paperSize="9" scale="46"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7" r:id="rId5" name="Check Box 3">
              <controlPr defaultSize="0" autoFill="0" autoLine="0" autoPict="0">
                <anchor moveWithCells="1">
                  <from>
                    <xdr:col>3</xdr:col>
                    <xdr:colOff>66675</xdr:colOff>
                    <xdr:row>52</xdr:row>
                    <xdr:rowOff>85725</xdr:rowOff>
                  </from>
                  <to>
                    <xdr:col>3</xdr:col>
                    <xdr:colOff>3838575</xdr:colOff>
                    <xdr:row>52</xdr:row>
                    <xdr:rowOff>409575</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3</xdr:col>
                    <xdr:colOff>66675</xdr:colOff>
                    <xdr:row>52</xdr:row>
                    <xdr:rowOff>352425</xdr:rowOff>
                  </from>
                  <to>
                    <xdr:col>3</xdr:col>
                    <xdr:colOff>2581275</xdr:colOff>
                    <xdr:row>52</xdr:row>
                    <xdr:rowOff>733425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3</xdr:col>
                    <xdr:colOff>66675</xdr:colOff>
                    <xdr:row>39</xdr:row>
                    <xdr:rowOff>9525</xdr:rowOff>
                  </from>
                  <to>
                    <xdr:col>3</xdr:col>
                    <xdr:colOff>3838575</xdr:colOff>
                    <xdr:row>39</xdr:row>
                    <xdr:rowOff>352425</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3</xdr:col>
                    <xdr:colOff>66675</xdr:colOff>
                    <xdr:row>39</xdr:row>
                    <xdr:rowOff>238125</xdr:rowOff>
                  </from>
                  <to>
                    <xdr:col>3</xdr:col>
                    <xdr:colOff>3838575</xdr:colOff>
                    <xdr:row>39</xdr:row>
                    <xdr:rowOff>581025</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3</xdr:col>
                    <xdr:colOff>66675</xdr:colOff>
                    <xdr:row>39</xdr:row>
                    <xdr:rowOff>523875</xdr:rowOff>
                  </from>
                  <to>
                    <xdr:col>3</xdr:col>
                    <xdr:colOff>3838575</xdr:colOff>
                    <xdr:row>39</xdr:row>
                    <xdr:rowOff>771525</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3</xdr:col>
                    <xdr:colOff>66675</xdr:colOff>
                    <xdr:row>50</xdr:row>
                    <xdr:rowOff>104775</xdr:rowOff>
                  </from>
                  <to>
                    <xdr:col>3</xdr:col>
                    <xdr:colOff>3838575</xdr:colOff>
                    <xdr:row>50</xdr:row>
                    <xdr:rowOff>428625</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3</xdr:col>
                    <xdr:colOff>66675</xdr:colOff>
                    <xdr:row>50</xdr:row>
                    <xdr:rowOff>390525</xdr:rowOff>
                  </from>
                  <to>
                    <xdr:col>3</xdr:col>
                    <xdr:colOff>3838575</xdr:colOff>
                    <xdr:row>51</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40"/>
  <sheetViews>
    <sheetView showGridLines="0" zoomScaleNormal="100" workbookViewId="0">
      <selection activeCell="B11" sqref="B11"/>
    </sheetView>
  </sheetViews>
  <sheetFormatPr defaultColWidth="9" defaultRowHeight="18.75"/>
  <cols>
    <col min="1" max="1" width="17.625" style="1" customWidth="1"/>
    <col min="2" max="2" width="70.625" style="1" customWidth="1"/>
    <col min="3" max="4" width="20.625" style="1" customWidth="1"/>
    <col min="5" max="5" width="30.625" style="1" customWidth="1"/>
    <col min="6" max="16384" width="9" style="1"/>
  </cols>
  <sheetData>
    <row r="1" spans="1:5" ht="24.75">
      <c r="A1" s="2" t="s">
        <v>0</v>
      </c>
    </row>
    <row r="3" spans="1:5">
      <c r="A3" s="1" t="s">
        <v>39</v>
      </c>
    </row>
    <row r="4" spans="1:5">
      <c r="A4" s="1" t="s">
        <v>49</v>
      </c>
    </row>
    <row r="5" spans="1:5">
      <c r="A5" s="1" t="s">
        <v>50</v>
      </c>
    </row>
    <row r="6" spans="1:5">
      <c r="A6" s="1" t="s">
        <v>51</v>
      </c>
    </row>
    <row r="7" spans="1:5">
      <c r="A7" s="1" t="s">
        <v>52</v>
      </c>
    </row>
    <row r="9" spans="1:5">
      <c r="A9" s="1" t="s">
        <v>60</v>
      </c>
    </row>
    <row r="10" spans="1:5" ht="18.75" customHeight="1">
      <c r="A10" s="14" t="s">
        <v>1</v>
      </c>
      <c r="B10" s="3"/>
      <c r="C10" s="102" t="s">
        <v>55</v>
      </c>
      <c r="D10" s="103"/>
      <c r="E10" s="104"/>
    </row>
    <row r="11" spans="1:5" ht="18.75" customHeight="1">
      <c r="A11" s="14" t="s">
        <v>4</v>
      </c>
      <c r="B11" s="5"/>
      <c r="C11" s="102" t="s">
        <v>56</v>
      </c>
      <c r="D11" s="103"/>
      <c r="E11" s="104"/>
    </row>
    <row r="12" spans="1:5" ht="18.75" customHeight="1">
      <c r="A12" s="14" t="s">
        <v>11</v>
      </c>
      <c r="B12" s="5"/>
      <c r="C12" s="102" t="s">
        <v>57</v>
      </c>
      <c r="D12" s="103"/>
      <c r="E12" s="104"/>
    </row>
    <row r="13" spans="1:5" ht="120" customHeight="1">
      <c r="A13" s="14" t="s">
        <v>2</v>
      </c>
      <c r="B13" s="5"/>
      <c r="C13" s="102" t="s">
        <v>58</v>
      </c>
      <c r="D13" s="103"/>
      <c r="E13" s="104"/>
    </row>
    <row r="14" spans="1:5" ht="18.75" customHeight="1">
      <c r="A14" s="14" t="s">
        <v>5</v>
      </c>
      <c r="B14" s="5"/>
      <c r="C14" s="102" t="s">
        <v>63</v>
      </c>
      <c r="D14" s="103"/>
      <c r="E14" s="104"/>
    </row>
    <row r="16" spans="1:5">
      <c r="A16" s="1" t="s">
        <v>65</v>
      </c>
    </row>
    <row r="17" spans="1:5">
      <c r="A17" s="15" t="s">
        <v>10</v>
      </c>
      <c r="B17" s="6" t="s">
        <v>6</v>
      </c>
      <c r="C17" s="6" t="s">
        <v>7</v>
      </c>
      <c r="D17" s="6" t="s">
        <v>8</v>
      </c>
      <c r="E17" s="6" t="s">
        <v>9</v>
      </c>
    </row>
    <row r="18" spans="1:5">
      <c r="A18" s="16" t="s">
        <v>17</v>
      </c>
      <c r="B18" s="8" t="s">
        <v>12</v>
      </c>
      <c r="C18" s="8" t="s">
        <v>13</v>
      </c>
      <c r="D18" s="8" t="s">
        <v>14</v>
      </c>
      <c r="E18" s="8" t="s">
        <v>15</v>
      </c>
    </row>
    <row r="19" spans="1:5">
      <c r="A19" s="17" t="s">
        <v>17</v>
      </c>
      <c r="B19" s="7"/>
      <c r="C19" s="7"/>
      <c r="D19" s="7"/>
      <c r="E19" s="7"/>
    </row>
    <row r="20" spans="1:5">
      <c r="A20" s="17" t="s">
        <v>18</v>
      </c>
      <c r="B20" s="7"/>
      <c r="C20" s="7"/>
      <c r="D20" s="7"/>
      <c r="E20" s="7"/>
    </row>
    <row r="21" spans="1:5">
      <c r="A21" s="17" t="s">
        <v>38</v>
      </c>
      <c r="B21" s="7"/>
      <c r="C21" s="7"/>
      <c r="D21" s="7"/>
      <c r="E21" s="7"/>
    </row>
    <row r="22" spans="1:5">
      <c r="A22" s="17"/>
      <c r="B22" s="7"/>
      <c r="C22" s="7"/>
      <c r="D22" s="7"/>
      <c r="E22" s="7"/>
    </row>
    <row r="23" spans="1:5">
      <c r="A23" s="17"/>
      <c r="B23" s="7"/>
      <c r="C23" s="7"/>
      <c r="D23" s="7"/>
      <c r="E23" s="7"/>
    </row>
    <row r="24" spans="1:5">
      <c r="A24" s="1" t="s">
        <v>16</v>
      </c>
    </row>
    <row r="26" spans="1:5">
      <c r="A26" s="1" t="s">
        <v>3</v>
      </c>
    </row>
    <row r="27" spans="1:5" ht="18.75" customHeight="1">
      <c r="A27" s="14" t="s">
        <v>19</v>
      </c>
      <c r="B27" s="5"/>
      <c r="C27" s="102" t="s">
        <v>35</v>
      </c>
      <c r="D27" s="103"/>
      <c r="E27" s="104"/>
    </row>
    <row r="28" spans="1:5" ht="37.5" customHeight="1">
      <c r="A28" s="14" t="s">
        <v>20</v>
      </c>
      <c r="B28" s="13"/>
      <c r="C28" s="103" t="s">
        <v>30</v>
      </c>
      <c r="D28" s="103"/>
      <c r="E28" s="104"/>
    </row>
    <row r="29" spans="1:5" ht="75" customHeight="1">
      <c r="A29" s="14" t="s">
        <v>28</v>
      </c>
      <c r="B29" s="5"/>
      <c r="C29" s="102" t="s">
        <v>119</v>
      </c>
      <c r="D29" s="103"/>
      <c r="E29" s="104"/>
    </row>
    <row r="30" spans="1:5" ht="75" customHeight="1">
      <c r="A30" s="14" t="s">
        <v>38</v>
      </c>
      <c r="B30" s="5"/>
      <c r="C30" s="102" t="s">
        <v>122</v>
      </c>
      <c r="D30" s="103"/>
      <c r="E30" s="104"/>
    </row>
    <row r="31" spans="1:5" ht="75" customHeight="1">
      <c r="A31" s="14" t="s">
        <v>37</v>
      </c>
      <c r="B31" s="5"/>
      <c r="C31" s="102" t="s">
        <v>115</v>
      </c>
      <c r="D31" s="103"/>
      <c r="E31" s="104"/>
    </row>
    <row r="33" spans="1:5">
      <c r="A33" s="1" t="s">
        <v>53</v>
      </c>
    </row>
    <row r="34" spans="1:5" ht="18.75" customHeight="1">
      <c r="A34" s="14" t="s">
        <v>42</v>
      </c>
      <c r="B34" s="3"/>
      <c r="C34" s="105" t="s">
        <v>59</v>
      </c>
      <c r="D34" s="106"/>
      <c r="E34" s="107"/>
    </row>
    <row r="35" spans="1:5" ht="75" customHeight="1">
      <c r="A35" s="19" t="s">
        <v>29</v>
      </c>
      <c r="B35" s="13" t="s">
        <v>54</v>
      </c>
      <c r="C35" s="102" t="s">
        <v>116</v>
      </c>
      <c r="D35" s="108"/>
      <c r="E35" s="104"/>
    </row>
    <row r="36" spans="1:5" ht="75" customHeight="1">
      <c r="A36" s="14" t="s">
        <v>36</v>
      </c>
      <c r="B36" s="5"/>
      <c r="C36" s="102" t="s">
        <v>123</v>
      </c>
      <c r="D36" s="103"/>
      <c r="E36" s="104"/>
    </row>
    <row r="37" spans="1:5" ht="126" customHeight="1">
      <c r="A37" s="18" t="s">
        <v>67</v>
      </c>
      <c r="B37" s="13" t="s">
        <v>117</v>
      </c>
      <c r="C37" s="102" t="s">
        <v>61</v>
      </c>
      <c r="D37" s="103"/>
      <c r="E37" s="104"/>
    </row>
    <row r="38" spans="1:5" ht="126" customHeight="1">
      <c r="A38" s="18" t="s">
        <v>68</v>
      </c>
      <c r="B38" s="13" t="s">
        <v>66</v>
      </c>
      <c r="C38" s="102" t="s">
        <v>62</v>
      </c>
      <c r="D38" s="103"/>
      <c r="E38" s="104"/>
    </row>
    <row r="39" spans="1:5" ht="75" customHeight="1">
      <c r="A39" s="18" t="s">
        <v>40</v>
      </c>
      <c r="B39" s="5"/>
      <c r="C39" s="102" t="s">
        <v>118</v>
      </c>
      <c r="D39" s="103"/>
      <c r="E39" s="104"/>
    </row>
    <row r="40" spans="1:5" ht="60" customHeight="1">
      <c r="A40" s="18" t="s">
        <v>120</v>
      </c>
      <c r="B40" s="5"/>
      <c r="C40" s="102" t="s">
        <v>121</v>
      </c>
      <c r="D40" s="103"/>
      <c r="E40" s="104"/>
    </row>
  </sheetData>
  <mergeCells count="17">
    <mergeCell ref="C40:E40"/>
    <mergeCell ref="C27:E27"/>
    <mergeCell ref="C28:E28"/>
    <mergeCell ref="C29:E29"/>
    <mergeCell ref="C36:E36"/>
    <mergeCell ref="C31:E31"/>
    <mergeCell ref="C34:E34"/>
    <mergeCell ref="C37:E37"/>
    <mergeCell ref="C38:E38"/>
    <mergeCell ref="C39:E39"/>
    <mergeCell ref="C30:E30"/>
    <mergeCell ref="C35:E35"/>
    <mergeCell ref="C10:E10"/>
    <mergeCell ref="C11:E11"/>
    <mergeCell ref="C12:E12"/>
    <mergeCell ref="C13:E13"/>
    <mergeCell ref="C14:E14"/>
  </mergeCells>
  <phoneticPr fontId="1"/>
  <dataValidations count="3">
    <dataValidation type="list" allowBlank="1" showInputMessage="1" showErrorMessage="1" sqref="B27" xr:uid="{00000000-0002-0000-0200-000000000000}">
      <formula1>インフラ環境</formula1>
    </dataValidation>
    <dataValidation type="list" allowBlank="1" showInputMessage="1" showErrorMessage="1" sqref="D19:D23" xr:uid="{00000000-0002-0000-0200-000001000000}">
      <formula1>所属</formula1>
    </dataValidation>
    <dataValidation type="list" allowBlank="1" showInputMessage="1" showErrorMessage="1" sqref="B11" xr:uid="{00000000-0002-0000-0200-000002000000}">
      <formula1>"サイト新設・リニューアル,既存サイトにページ・機能追加"</formula1>
    </dataValidation>
  </dataValidations>
  <pageMargins left="0.7" right="0.7" top="0.75" bottom="0.75" header="0.3" footer="0.3"/>
  <pageSetup paperSize="9" scale="5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41"/>
  <sheetViews>
    <sheetView showGridLines="0" zoomScaleNormal="100" workbookViewId="0"/>
  </sheetViews>
  <sheetFormatPr defaultColWidth="9" defaultRowHeight="18.75"/>
  <cols>
    <col min="1" max="1" width="17.625" style="1" customWidth="1"/>
    <col min="2" max="2" width="100.625" style="1" customWidth="1"/>
    <col min="3" max="16384" width="9" style="1"/>
  </cols>
  <sheetData>
    <row r="1" spans="1:3" ht="24.75">
      <c r="A1" s="2" t="s">
        <v>241</v>
      </c>
    </row>
    <row r="3" spans="1:3">
      <c r="A3" s="1" t="s">
        <v>88</v>
      </c>
      <c r="C3" s="1" t="s">
        <v>64</v>
      </c>
    </row>
    <row r="4" spans="1:3">
      <c r="A4" s="64" t="s">
        <v>256</v>
      </c>
    </row>
    <row r="5" spans="1:3">
      <c r="A5" s="64" t="s">
        <v>257</v>
      </c>
    </row>
    <row r="6" spans="1:3">
      <c r="A6" s="64" t="s">
        <v>193</v>
      </c>
    </row>
    <row r="8" spans="1:3">
      <c r="A8" s="4" t="s">
        <v>43</v>
      </c>
      <c r="B8" s="3" t="s">
        <v>155</v>
      </c>
    </row>
    <row r="9" spans="1:3">
      <c r="A9" s="4" t="s">
        <v>45</v>
      </c>
      <c r="B9" s="3" t="s">
        <v>48</v>
      </c>
    </row>
    <row r="10" spans="1:3">
      <c r="A10" s="4" t="s">
        <v>44</v>
      </c>
      <c r="B10" s="3" t="s">
        <v>154</v>
      </c>
    </row>
    <row r="11" spans="1:3" ht="240" customHeight="1">
      <c r="A11" s="4" t="s">
        <v>46</v>
      </c>
      <c r="B11" s="12" t="s">
        <v>47</v>
      </c>
    </row>
    <row r="14" spans="1:3">
      <c r="A14" s="4" t="s">
        <v>43</v>
      </c>
      <c r="B14" s="5"/>
    </row>
    <row r="15" spans="1:3">
      <c r="A15" s="4" t="s">
        <v>45</v>
      </c>
      <c r="B15" s="5"/>
    </row>
    <row r="16" spans="1:3">
      <c r="A16" s="4" t="s">
        <v>44</v>
      </c>
      <c r="B16" s="5"/>
    </row>
    <row r="17" spans="1:2" ht="240" customHeight="1">
      <c r="A17" s="4" t="s">
        <v>46</v>
      </c>
      <c r="B17" s="11"/>
    </row>
    <row r="20" spans="1:2">
      <c r="A20" s="4" t="s">
        <v>43</v>
      </c>
      <c r="B20" s="5"/>
    </row>
    <row r="21" spans="1:2">
      <c r="A21" s="4" t="s">
        <v>45</v>
      </c>
      <c r="B21" s="5"/>
    </row>
    <row r="22" spans="1:2">
      <c r="A22" s="4" t="s">
        <v>44</v>
      </c>
      <c r="B22" s="5"/>
    </row>
    <row r="23" spans="1:2" ht="240" customHeight="1">
      <c r="A23" s="4" t="s">
        <v>46</v>
      </c>
      <c r="B23" s="11"/>
    </row>
    <row r="26" spans="1:2">
      <c r="A26" s="4" t="s">
        <v>43</v>
      </c>
      <c r="B26" s="5"/>
    </row>
    <row r="27" spans="1:2">
      <c r="A27" s="4" t="s">
        <v>45</v>
      </c>
      <c r="B27" s="5"/>
    </row>
    <row r="28" spans="1:2">
      <c r="A28" s="4" t="s">
        <v>44</v>
      </c>
      <c r="B28" s="5"/>
    </row>
    <row r="29" spans="1:2" ht="240" customHeight="1">
      <c r="A29" s="4" t="s">
        <v>46</v>
      </c>
      <c r="B29" s="11"/>
    </row>
    <row r="32" spans="1:2">
      <c r="A32" s="4" t="s">
        <v>43</v>
      </c>
      <c r="B32" s="5"/>
    </row>
    <row r="33" spans="1:2">
      <c r="A33" s="4" t="s">
        <v>45</v>
      </c>
      <c r="B33" s="5"/>
    </row>
    <row r="34" spans="1:2">
      <c r="A34" s="4" t="s">
        <v>44</v>
      </c>
      <c r="B34" s="5"/>
    </row>
    <row r="35" spans="1:2" ht="240" customHeight="1">
      <c r="A35" s="4" t="s">
        <v>46</v>
      </c>
      <c r="B35" s="11"/>
    </row>
    <row r="38" spans="1:2">
      <c r="A38" s="4" t="s">
        <v>43</v>
      </c>
      <c r="B38" s="5"/>
    </row>
    <row r="39" spans="1:2">
      <c r="A39" s="4" t="s">
        <v>45</v>
      </c>
      <c r="B39" s="5"/>
    </row>
    <row r="40" spans="1:2">
      <c r="A40" s="4" t="s">
        <v>44</v>
      </c>
      <c r="B40" s="5"/>
    </row>
    <row r="41" spans="1:2" ht="240" customHeight="1">
      <c r="A41" s="4" t="s">
        <v>46</v>
      </c>
      <c r="B41" s="11"/>
    </row>
  </sheetData>
  <phoneticPr fontId="1"/>
  <pageMargins left="0.7" right="0.7" top="0.75" bottom="0.75" header="0.3" footer="0.3"/>
  <pageSetup paperSize="9" scale="75"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78F9-E82E-4703-9967-4CE55E091B69}">
  <sheetPr>
    <pageSetUpPr fitToPage="1"/>
  </sheetPr>
  <dimension ref="A1:C999"/>
  <sheetViews>
    <sheetView showGridLines="0" zoomScaleNormal="100" workbookViewId="0">
      <selection activeCell="B14" sqref="B14"/>
    </sheetView>
  </sheetViews>
  <sheetFormatPr defaultColWidth="14.5" defaultRowHeight="15" customHeight="1"/>
  <cols>
    <col min="1" max="1" width="24.875" style="73" customWidth="1"/>
    <col min="2" max="2" width="100.875" style="73" customWidth="1"/>
    <col min="3" max="26" width="9" style="73" customWidth="1"/>
    <col min="27" max="16384" width="14.5" style="73"/>
  </cols>
  <sheetData>
    <row r="1" spans="1:3" ht="24.75" customHeight="1">
      <c r="A1" s="72" t="s">
        <v>289</v>
      </c>
    </row>
    <row r="2" spans="1:3" ht="17.25" customHeight="1"/>
    <row r="3" spans="1:3" ht="17.25" customHeight="1">
      <c r="A3" s="73" t="s">
        <v>288</v>
      </c>
      <c r="C3" s="73" t="s">
        <v>287</v>
      </c>
    </row>
    <row r="4" spans="1:3" ht="17.25" customHeight="1">
      <c r="A4" s="73" t="s">
        <v>290</v>
      </c>
    </row>
    <row r="5" spans="1:3" ht="17.25" customHeight="1">
      <c r="A5" s="73" t="s">
        <v>286</v>
      </c>
    </row>
    <row r="6" spans="1:3" ht="17.25" customHeight="1"/>
    <row r="7" spans="1:3" ht="17.25" customHeight="1">
      <c r="A7" s="74" t="s">
        <v>285</v>
      </c>
      <c r="B7" s="75" t="s">
        <v>284</v>
      </c>
    </row>
    <row r="8" spans="1:3" ht="17.25" customHeight="1">
      <c r="A8" s="74" t="s">
        <v>280</v>
      </c>
      <c r="B8" s="76" t="s">
        <v>329</v>
      </c>
    </row>
    <row r="9" spans="1:3" ht="17.25" customHeight="1">
      <c r="A9" s="74" t="s">
        <v>278</v>
      </c>
      <c r="B9" s="76" t="s">
        <v>330</v>
      </c>
    </row>
    <row r="10" spans="1:3" ht="17.25" customHeight="1">
      <c r="A10" s="74" t="s">
        <v>276</v>
      </c>
      <c r="B10" s="76"/>
    </row>
    <row r="11" spans="1:3" ht="17.25" customHeight="1">
      <c r="A11" s="74" t="s">
        <v>274</v>
      </c>
      <c r="B11" s="77"/>
    </row>
    <row r="12" spans="1:3" ht="17.25" customHeight="1"/>
    <row r="13" spans="1:3" ht="17.25" customHeight="1">
      <c r="A13" s="74" t="s">
        <v>283</v>
      </c>
      <c r="B13" s="78" t="s">
        <v>282</v>
      </c>
    </row>
    <row r="14" spans="1:3" ht="48" customHeight="1">
      <c r="A14" s="74" t="s">
        <v>273</v>
      </c>
      <c r="B14" s="79" t="s">
        <v>272</v>
      </c>
    </row>
    <row r="15" spans="1:3" ht="17.25" customHeight="1"/>
    <row r="16" spans="1:3" ht="17.25" customHeight="1">
      <c r="A16" s="74" t="s">
        <v>281</v>
      </c>
      <c r="B16" s="77" t="s">
        <v>328</v>
      </c>
    </row>
    <row r="17" spans="1:2" ht="17.25" customHeight="1">
      <c r="A17" s="74" t="s">
        <v>280</v>
      </c>
      <c r="B17" s="77" t="str">
        <f>B8&amp;""</f>
        <v>TOP &gt; ログイン &gt; マイページ &gt; 確認する</v>
      </c>
    </row>
    <row r="18" spans="1:2" ht="408.95" customHeight="1">
      <c r="A18" s="74" t="s">
        <v>273</v>
      </c>
      <c r="B18" s="80"/>
    </row>
    <row r="19" spans="1:2" ht="17.25" customHeight="1"/>
    <row r="20" spans="1:2" ht="17.25" customHeight="1">
      <c r="A20" s="74" t="s">
        <v>279</v>
      </c>
      <c r="B20" s="77" t="s">
        <v>331</v>
      </c>
    </row>
    <row r="21" spans="1:2" ht="17.25" customHeight="1">
      <c r="A21" s="74" t="s">
        <v>278</v>
      </c>
      <c r="B21" s="77" t="str">
        <f>B9&amp;""</f>
        <v>TOP &gt; ログイン &gt; マイページ &gt; 確認する &gt; 確認・編集 &gt; レジュメに反映する</v>
      </c>
    </row>
    <row r="22" spans="1:2" ht="257.10000000000002" customHeight="1">
      <c r="A22" s="74" t="s">
        <v>273</v>
      </c>
      <c r="B22" s="80"/>
    </row>
    <row r="23" spans="1:2" ht="17.25" customHeight="1"/>
    <row r="24" spans="1:2" ht="17.25" customHeight="1">
      <c r="A24" s="74" t="s">
        <v>277</v>
      </c>
      <c r="B24" s="77"/>
    </row>
    <row r="25" spans="1:2" ht="17.25" customHeight="1">
      <c r="A25" s="74" t="s">
        <v>276</v>
      </c>
      <c r="B25" s="77" t="str">
        <f>B10&amp;""</f>
        <v/>
      </c>
    </row>
    <row r="26" spans="1:2" ht="48" customHeight="1">
      <c r="A26" s="74" t="s">
        <v>273</v>
      </c>
      <c r="B26" s="80" t="s">
        <v>272</v>
      </c>
    </row>
    <row r="27" spans="1:2" ht="17.25" customHeight="1"/>
    <row r="28" spans="1:2" ht="17.25" customHeight="1">
      <c r="A28" s="74" t="s">
        <v>275</v>
      </c>
      <c r="B28" s="77"/>
    </row>
    <row r="29" spans="1:2" ht="17.25" customHeight="1">
      <c r="A29" s="74" t="s">
        <v>274</v>
      </c>
      <c r="B29" s="77" t="str">
        <f>B11&amp;""</f>
        <v/>
      </c>
    </row>
    <row r="30" spans="1:2" ht="48" customHeight="1">
      <c r="A30" s="74" t="s">
        <v>273</v>
      </c>
      <c r="B30" s="80" t="s">
        <v>272</v>
      </c>
    </row>
    <row r="31" spans="1:2" ht="17.25" customHeight="1"/>
    <row r="32" spans="1: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sheetData>
  <phoneticPr fontId="1"/>
  <pageMargins left="0.7" right="0.7" top="0.75" bottom="0.75" header="0" footer="0"/>
  <pageSetup paperSize="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393"/>
  <sheetViews>
    <sheetView showGridLines="0" tabSelected="1" zoomScaleNormal="100" workbookViewId="0"/>
  </sheetViews>
  <sheetFormatPr defaultColWidth="9" defaultRowHeight="18.75"/>
  <cols>
    <col min="1" max="1" width="17.625" style="1" customWidth="1"/>
    <col min="2" max="2" width="70.625" style="1" customWidth="1"/>
    <col min="3" max="3" width="13.625" style="1" customWidth="1"/>
    <col min="4" max="16384" width="9" style="1"/>
  </cols>
  <sheetData>
    <row r="1" spans="1:3" ht="24.75">
      <c r="A1" s="2" t="s">
        <v>242</v>
      </c>
    </row>
    <row r="3" spans="1:3">
      <c r="A3" s="14" t="s">
        <v>1</v>
      </c>
      <c r="B3" s="3" t="str">
        <f>""&amp;基本情報!D12</f>
        <v>RISCORCL-18362 HR Miitel要約のMypage自動反映</v>
      </c>
    </row>
    <row r="4" spans="1:3">
      <c r="A4" s="14" t="s">
        <v>69</v>
      </c>
      <c r="B4" s="71">
        <v>45765</v>
      </c>
    </row>
    <row r="5" spans="1:3">
      <c r="A5" s="14" t="s">
        <v>70</v>
      </c>
      <c r="B5" s="22" t="s">
        <v>334</v>
      </c>
    </row>
    <row r="7" spans="1:3">
      <c r="A7" s="1" t="s">
        <v>175</v>
      </c>
    </row>
    <row r="8" spans="1:3">
      <c r="A8" s="1" t="s">
        <v>174</v>
      </c>
    </row>
    <row r="10" spans="1:3">
      <c r="A10" s="1" t="s">
        <v>71</v>
      </c>
    </row>
    <row r="11" spans="1:3" ht="15.95" customHeight="1">
      <c r="A11" s="41" t="s">
        <v>198</v>
      </c>
      <c r="B11" s="40"/>
      <c r="C11" s="40"/>
    </row>
    <row r="12" spans="1:3" ht="15.95" customHeight="1">
      <c r="A12" s="42" t="s">
        <v>199</v>
      </c>
      <c r="B12" s="40"/>
      <c r="C12" s="40"/>
    </row>
    <row r="13" spans="1:3" ht="15.95" customHeight="1">
      <c r="A13" s="43"/>
      <c r="B13" s="40"/>
      <c r="C13" s="40"/>
    </row>
    <row r="14" spans="1:3" ht="15.95" customHeight="1">
      <c r="A14" s="41" t="s">
        <v>200</v>
      </c>
      <c r="B14" s="40"/>
      <c r="C14" s="40"/>
    </row>
    <row r="15" spans="1:3" ht="15.95" customHeight="1">
      <c r="A15" s="42" t="s">
        <v>201</v>
      </c>
      <c r="B15" s="40"/>
      <c r="C15" s="40"/>
    </row>
    <row r="17" spans="1:4">
      <c r="A17" s="1" t="s">
        <v>195</v>
      </c>
    </row>
    <row r="18" spans="1:4">
      <c r="A18" s="6" t="s">
        <v>75</v>
      </c>
      <c r="B18" s="6" t="s">
        <v>194</v>
      </c>
      <c r="C18" s="6" t="s">
        <v>77</v>
      </c>
    </row>
    <row r="19" spans="1:4">
      <c r="A19" s="24" t="s">
        <v>81</v>
      </c>
      <c r="B19" s="22" t="s">
        <v>78</v>
      </c>
      <c r="C19" s="22" t="s">
        <v>86</v>
      </c>
    </row>
    <row r="20" spans="1:4">
      <c r="A20" s="24" t="s">
        <v>82</v>
      </c>
      <c r="B20" s="22" t="s">
        <v>79</v>
      </c>
      <c r="C20" s="22" t="s">
        <v>86</v>
      </c>
    </row>
    <row r="21" spans="1:4">
      <c r="A21" s="24" t="s">
        <v>83</v>
      </c>
      <c r="B21" s="22" t="s">
        <v>80</v>
      </c>
      <c r="C21" s="22" t="s">
        <v>86</v>
      </c>
    </row>
    <row r="22" spans="1:4">
      <c r="A22" s="24" t="s">
        <v>84</v>
      </c>
      <c r="B22" s="23" t="s">
        <v>202</v>
      </c>
      <c r="C22" s="22" t="s">
        <v>87</v>
      </c>
    </row>
    <row r="23" spans="1:4">
      <c r="A23" s="24" t="s">
        <v>85</v>
      </c>
      <c r="B23" s="23" t="s">
        <v>203</v>
      </c>
      <c r="C23" s="22" t="s">
        <v>87</v>
      </c>
    </row>
    <row r="24" spans="1:4">
      <c r="A24" s="45" t="s">
        <v>204</v>
      </c>
      <c r="B24" s="44"/>
      <c r="C24" s="29"/>
    </row>
    <row r="25" spans="1:4">
      <c r="A25" s="45" t="s">
        <v>205</v>
      </c>
      <c r="B25" s="44"/>
      <c r="C25" s="29"/>
    </row>
    <row r="27" spans="1:4">
      <c r="A27" s="1" t="s">
        <v>73</v>
      </c>
    </row>
    <row r="28" spans="1:4">
      <c r="A28" s="15" t="s">
        <v>72</v>
      </c>
      <c r="B28" s="6" t="s">
        <v>74</v>
      </c>
      <c r="C28" s="6" t="s">
        <v>75</v>
      </c>
      <c r="D28" s="6" t="s">
        <v>76</v>
      </c>
    </row>
    <row r="29" spans="1:4">
      <c r="A29" s="22">
        <v>1</v>
      </c>
      <c r="B29" s="9" t="s">
        <v>342</v>
      </c>
      <c r="C29" s="22" t="s">
        <v>343</v>
      </c>
      <c r="D29" s="22">
        <v>1</v>
      </c>
    </row>
    <row r="30" spans="1:4">
      <c r="A30" s="22">
        <v>2</v>
      </c>
      <c r="B30" s="9" t="s">
        <v>348</v>
      </c>
      <c r="C30" s="22" t="s">
        <v>343</v>
      </c>
      <c r="D30" s="22">
        <v>1</v>
      </c>
    </row>
    <row r="31" spans="1:4">
      <c r="A31" s="22">
        <v>3</v>
      </c>
      <c r="B31" s="9" t="s">
        <v>360</v>
      </c>
      <c r="C31" s="22" t="s">
        <v>343</v>
      </c>
      <c r="D31" s="22">
        <v>1</v>
      </c>
    </row>
    <row r="32" spans="1:4">
      <c r="A32" s="22">
        <v>4</v>
      </c>
      <c r="B32" s="9" t="s">
        <v>366</v>
      </c>
      <c r="C32" s="22" t="s">
        <v>343</v>
      </c>
      <c r="D32" s="22">
        <v>1</v>
      </c>
    </row>
    <row r="33" spans="1:4">
      <c r="A33" s="22">
        <v>5</v>
      </c>
      <c r="B33" s="9"/>
      <c r="C33" s="22"/>
      <c r="D33" s="22"/>
    </row>
    <row r="34" spans="1:4">
      <c r="A34" s="22">
        <v>6</v>
      </c>
      <c r="B34" s="9"/>
      <c r="C34" s="22"/>
      <c r="D34" s="22"/>
    </row>
    <row r="35" spans="1:4">
      <c r="A35" s="22">
        <v>7</v>
      </c>
      <c r="B35" s="9"/>
      <c r="C35" s="22"/>
      <c r="D35" s="22"/>
    </row>
    <row r="36" spans="1:4">
      <c r="A36" s="22">
        <v>8</v>
      </c>
      <c r="B36" s="9"/>
      <c r="C36" s="22"/>
      <c r="D36" s="22"/>
    </row>
    <row r="37" spans="1:4">
      <c r="A37" s="22">
        <v>9</v>
      </c>
      <c r="B37" s="9"/>
      <c r="C37" s="22"/>
      <c r="D37" s="22"/>
    </row>
    <row r="38" spans="1:4">
      <c r="A38" s="22">
        <v>10</v>
      </c>
      <c r="B38" s="9"/>
      <c r="C38" s="22"/>
      <c r="D38" s="22"/>
    </row>
    <row r="40" spans="1:4">
      <c r="A40" s="1" t="s">
        <v>89</v>
      </c>
    </row>
    <row r="41" spans="1:4">
      <c r="A41" s="15" t="s">
        <v>72</v>
      </c>
      <c r="B41" s="6" t="s">
        <v>74</v>
      </c>
      <c r="C41" s="6" t="s">
        <v>75</v>
      </c>
      <c r="D41" s="6" t="s">
        <v>76</v>
      </c>
    </row>
    <row r="42" spans="1:4">
      <c r="A42" s="22">
        <v>1</v>
      </c>
      <c r="B42" s="3" t="s">
        <v>93</v>
      </c>
      <c r="C42" s="22"/>
      <c r="D42" s="22"/>
    </row>
    <row r="44" spans="1:4">
      <c r="A44" s="4" t="s">
        <v>90</v>
      </c>
      <c r="B44" s="3" t="s">
        <v>94</v>
      </c>
    </row>
    <row r="45" spans="1:4">
      <c r="A45" s="4" t="s">
        <v>91</v>
      </c>
      <c r="B45" s="3" t="s">
        <v>95</v>
      </c>
    </row>
    <row r="46" spans="1:4">
      <c r="A46" s="4" t="s">
        <v>92</v>
      </c>
      <c r="B46" s="3" t="s">
        <v>96</v>
      </c>
    </row>
    <row r="47" spans="1:4">
      <c r="A47" s="4" t="s">
        <v>98</v>
      </c>
    </row>
    <row r="48" spans="1:4">
      <c r="B48" s="1" t="s">
        <v>97</v>
      </c>
    </row>
    <row r="51" spans="1:4">
      <c r="A51" s="15" t="s">
        <v>72</v>
      </c>
      <c r="B51" s="6" t="s">
        <v>74</v>
      </c>
      <c r="C51" s="6" t="s">
        <v>75</v>
      </c>
      <c r="D51" s="6" t="s">
        <v>76</v>
      </c>
    </row>
    <row r="52" spans="1:4">
      <c r="A52" s="22">
        <v>1</v>
      </c>
      <c r="B52" s="9" t="str">
        <f>""&amp;VLOOKUP($A52,$A$29:$D$38,2,0)</f>
        <v>CookieのSecure属性</v>
      </c>
      <c r="C52" s="22" t="str">
        <f>""&amp;VLOOKUP($A52,$A$29:$D$38,3,0)</f>
        <v>-</v>
      </c>
      <c r="D52" s="22" t="str">
        <f>""&amp;VLOOKUP($A52,$A$29:$D$38,4,0)</f>
        <v>1</v>
      </c>
    </row>
    <row r="54" spans="1:4">
      <c r="A54" s="4" t="s">
        <v>90</v>
      </c>
      <c r="B54" s="9" t="s">
        <v>344</v>
      </c>
    </row>
    <row r="55" spans="1:4" ht="150">
      <c r="A55" s="4" t="s">
        <v>91</v>
      </c>
      <c r="B55" s="9" t="s">
        <v>374</v>
      </c>
    </row>
    <row r="56" spans="1:4" ht="37.5">
      <c r="A56" s="4" t="s">
        <v>92</v>
      </c>
      <c r="B56" s="9" t="s">
        <v>345</v>
      </c>
    </row>
    <row r="57" spans="1:4">
      <c r="A57" s="4" t="s">
        <v>98</v>
      </c>
    </row>
    <row r="59" spans="1:4">
      <c r="B59" s="1" t="s">
        <v>346</v>
      </c>
    </row>
    <row r="89" spans="1:4">
      <c r="B89" s="84" t="s">
        <v>347</v>
      </c>
    </row>
    <row r="92" spans="1:4">
      <c r="A92" s="15" t="s">
        <v>72</v>
      </c>
      <c r="B92" s="6" t="s">
        <v>74</v>
      </c>
      <c r="C92" s="6" t="s">
        <v>75</v>
      </c>
      <c r="D92" s="6" t="s">
        <v>76</v>
      </c>
    </row>
    <row r="93" spans="1:4">
      <c r="A93" s="22">
        <v>2</v>
      </c>
      <c r="B93" s="9" t="str">
        <f>""&amp;VLOOKUP($A93,$A$29:$D$38,2,0)</f>
        <v>クロスサイトリクエストフォージェリ</v>
      </c>
      <c r="C93" s="22" t="str">
        <f>""&amp;VLOOKUP($A93,$A$29:$D$38,3,0)</f>
        <v>-</v>
      </c>
      <c r="D93" s="22" t="str">
        <f>""&amp;VLOOKUP($A93,$A$29:$D$38,4,0)</f>
        <v>1</v>
      </c>
    </row>
    <row r="95" spans="1:4" ht="56.25">
      <c r="A95" s="4" t="s">
        <v>90</v>
      </c>
      <c r="B95" s="9" t="s">
        <v>349</v>
      </c>
    </row>
    <row r="96" spans="1:4" ht="131.25">
      <c r="A96" s="4" t="s">
        <v>91</v>
      </c>
      <c r="B96" s="9" t="s">
        <v>350</v>
      </c>
    </row>
    <row r="97" spans="1:2" ht="75">
      <c r="A97" s="4" t="s">
        <v>92</v>
      </c>
      <c r="B97" s="9" t="s">
        <v>352</v>
      </c>
    </row>
    <row r="98" spans="1:2">
      <c r="A98" s="4" t="s">
        <v>98</v>
      </c>
    </row>
    <row r="100" spans="1:2">
      <c r="B100" s="1" t="s">
        <v>351</v>
      </c>
    </row>
    <row r="101" spans="1:2">
      <c r="B101" s="1" t="s">
        <v>353</v>
      </c>
    </row>
    <row r="154" spans="2:2">
      <c r="B154" s="1" t="s">
        <v>354</v>
      </c>
    </row>
    <row r="155" spans="2:2">
      <c r="B155" s="1" t="s">
        <v>358</v>
      </c>
    </row>
    <row r="156" spans="2:2">
      <c r="B156" s="1" t="s">
        <v>357</v>
      </c>
    </row>
    <row r="157" spans="2:2">
      <c r="B157" s="1" t="s">
        <v>356</v>
      </c>
    </row>
    <row r="158" spans="2:2">
      <c r="B158" s="1" t="s">
        <v>355</v>
      </c>
    </row>
    <row r="159" spans="2:2" hidden="1"/>
    <row r="160" spans="2:2"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spans="1:4" hidden="1"/>
    <row r="178" spans="1:4" hidden="1"/>
    <row r="179" spans="1:4" hidden="1"/>
    <row r="180" spans="1:4" hidden="1"/>
    <row r="181" spans="1:4" hidden="1"/>
    <row r="184" spans="1:4">
      <c r="A184" s="15" t="s">
        <v>72</v>
      </c>
      <c r="B184" s="6" t="s">
        <v>74</v>
      </c>
      <c r="C184" s="6" t="s">
        <v>75</v>
      </c>
      <c r="D184" s="6" t="s">
        <v>76</v>
      </c>
    </row>
    <row r="185" spans="1:4">
      <c r="A185" s="22">
        <v>3</v>
      </c>
      <c r="B185" s="9" t="str">
        <f>""&amp;VLOOKUP($A185,$A$29:$D$38,2,0)</f>
        <v>エラーメッセージ</v>
      </c>
      <c r="C185" s="22" t="str">
        <f>""&amp;VLOOKUP($A185,$A$29:$D$38,3,0)</f>
        <v>-</v>
      </c>
      <c r="D185" s="22" t="str">
        <f>""&amp;VLOOKUP($A185,$A$29:$D$38,4,0)</f>
        <v>1</v>
      </c>
    </row>
    <row r="187" spans="1:4">
      <c r="A187" s="4" t="s">
        <v>90</v>
      </c>
      <c r="B187" s="9" t="s">
        <v>359</v>
      </c>
    </row>
    <row r="188" spans="1:4" ht="150">
      <c r="A188" s="4" t="s">
        <v>91</v>
      </c>
      <c r="B188" s="9" t="s">
        <v>365</v>
      </c>
    </row>
    <row r="189" spans="1:4" ht="93.75">
      <c r="A189" s="4" t="s">
        <v>92</v>
      </c>
      <c r="B189" s="9" t="s">
        <v>361</v>
      </c>
    </row>
    <row r="190" spans="1:4">
      <c r="A190" s="4" t="s">
        <v>98</v>
      </c>
    </row>
    <row r="192" spans="1:4">
      <c r="B192" s="1" t="s">
        <v>362</v>
      </c>
    </row>
    <row r="194" spans="2:2">
      <c r="B194" s="27" t="s">
        <v>363</v>
      </c>
    </row>
    <row r="230" spans="2:2">
      <c r="B230" s="27" t="s">
        <v>364</v>
      </c>
    </row>
    <row r="249" spans="1:4">
      <c r="A249" s="15" t="s">
        <v>72</v>
      </c>
      <c r="B249" s="6" t="s">
        <v>74</v>
      </c>
      <c r="C249" s="6" t="s">
        <v>75</v>
      </c>
      <c r="D249" s="6" t="s">
        <v>76</v>
      </c>
    </row>
    <row r="250" spans="1:4">
      <c r="A250" s="22">
        <v>4</v>
      </c>
      <c r="B250" s="9" t="str">
        <f>""&amp;VLOOKUP($A250,$A$29:$D$38,2,0)</f>
        <v>X-Content-Type-Optionsヘッダの不備</v>
      </c>
      <c r="C250" s="22" t="str">
        <f>""&amp;VLOOKUP($A250,$A$29:$D$38,3,0)</f>
        <v>-</v>
      </c>
      <c r="D250" s="22" t="str">
        <f>""&amp;VLOOKUP($A250,$A$29:$D$38,4,0)</f>
        <v>1</v>
      </c>
    </row>
    <row r="252" spans="1:4" ht="56.25">
      <c r="A252" s="4" t="s">
        <v>90</v>
      </c>
      <c r="B252" s="9" t="s">
        <v>367</v>
      </c>
    </row>
    <row r="253" spans="1:4" ht="75">
      <c r="A253" s="4" t="s">
        <v>91</v>
      </c>
      <c r="B253" s="9" t="s">
        <v>369</v>
      </c>
    </row>
    <row r="254" spans="1:4" ht="37.5">
      <c r="A254" s="4" t="s">
        <v>92</v>
      </c>
      <c r="B254" s="9" t="s">
        <v>368</v>
      </c>
    </row>
    <row r="255" spans="1:4">
      <c r="A255" s="4" t="s">
        <v>98</v>
      </c>
    </row>
    <row r="257" spans="2:2">
      <c r="B257" s="1" t="s">
        <v>370</v>
      </c>
    </row>
    <row r="276" spans="1:2">
      <c r="A276" s="1" t="s">
        <v>371</v>
      </c>
      <c r="B276" s="64"/>
    </row>
    <row r="277" spans="1:2">
      <c r="B277" s="1" t="s">
        <v>372</v>
      </c>
    </row>
    <row r="278" spans="1:2">
      <c r="B278" s="1" t="s">
        <v>373</v>
      </c>
    </row>
    <row r="315" spans="1:4" hidden="1">
      <c r="A315" s="15" t="s">
        <v>72</v>
      </c>
      <c r="B315" s="6" t="s">
        <v>74</v>
      </c>
      <c r="C315" s="6" t="s">
        <v>75</v>
      </c>
      <c r="D315" s="6" t="s">
        <v>76</v>
      </c>
    </row>
    <row r="316" spans="1:4" hidden="1">
      <c r="A316" s="22">
        <v>5</v>
      </c>
      <c r="B316" s="9" t="str">
        <f>""&amp;VLOOKUP($A316,$A$29:$D$38,2,0)</f>
        <v/>
      </c>
      <c r="C316" s="22" t="str">
        <f>""&amp;VLOOKUP($A316,$A$29:$D$38,3,0)</f>
        <v/>
      </c>
      <c r="D316" s="22" t="str">
        <f>""&amp;VLOOKUP($A316,$A$29:$D$38,4,0)</f>
        <v/>
      </c>
    </row>
    <row r="317" spans="1:4" hidden="1"/>
    <row r="318" spans="1:4" hidden="1">
      <c r="A318" s="4" t="s">
        <v>90</v>
      </c>
      <c r="B318" s="9"/>
    </row>
    <row r="319" spans="1:4" hidden="1">
      <c r="A319" s="4" t="s">
        <v>91</v>
      </c>
      <c r="B319" s="9"/>
    </row>
    <row r="320" spans="1:4" hidden="1">
      <c r="A320" s="4" t="s">
        <v>92</v>
      </c>
      <c r="B320" s="9"/>
    </row>
    <row r="321" spans="1:4" hidden="1">
      <c r="A321" s="4" t="s">
        <v>98</v>
      </c>
    </row>
    <row r="322" spans="1:4" hidden="1"/>
    <row r="323" spans="1:4" hidden="1"/>
    <row r="324" spans="1:4" hidden="1"/>
    <row r="325" spans="1:4" hidden="1"/>
    <row r="326" spans="1:4" hidden="1"/>
    <row r="327" spans="1:4" hidden="1"/>
    <row r="328" spans="1:4" hidden="1"/>
    <row r="329" spans="1:4" hidden="1">
      <c r="A329" s="15" t="s">
        <v>72</v>
      </c>
      <c r="B329" s="6" t="s">
        <v>74</v>
      </c>
      <c r="C329" s="6" t="s">
        <v>75</v>
      </c>
      <c r="D329" s="6" t="s">
        <v>76</v>
      </c>
    </row>
    <row r="330" spans="1:4" hidden="1">
      <c r="A330" s="22">
        <v>6</v>
      </c>
      <c r="B330" s="9" t="str">
        <f>""&amp;VLOOKUP($A330,$A$29:$D$38,2,0)</f>
        <v/>
      </c>
      <c r="C330" s="22" t="str">
        <f>""&amp;VLOOKUP($A330,$A$29:$D$38,3,0)</f>
        <v/>
      </c>
      <c r="D330" s="22" t="str">
        <f>""&amp;VLOOKUP($A330,$A$29:$D$38,4,0)</f>
        <v/>
      </c>
    </row>
    <row r="331" spans="1:4" hidden="1"/>
    <row r="332" spans="1:4" hidden="1">
      <c r="A332" s="4" t="s">
        <v>90</v>
      </c>
      <c r="B332" s="9"/>
    </row>
    <row r="333" spans="1:4" hidden="1">
      <c r="A333" s="4" t="s">
        <v>91</v>
      </c>
      <c r="B333" s="9"/>
    </row>
    <row r="334" spans="1:4" hidden="1">
      <c r="A334" s="4" t="s">
        <v>92</v>
      </c>
      <c r="B334" s="9"/>
    </row>
    <row r="335" spans="1:4" hidden="1">
      <c r="A335" s="4" t="s">
        <v>98</v>
      </c>
    </row>
    <row r="336" spans="1:4" hidden="1"/>
    <row r="337" spans="1:4" hidden="1"/>
    <row r="338" spans="1:4" hidden="1"/>
    <row r="339" spans="1:4" hidden="1"/>
    <row r="340" spans="1:4" hidden="1"/>
    <row r="341" spans="1:4" hidden="1"/>
    <row r="342" spans="1:4" hidden="1"/>
    <row r="343" spans="1:4" hidden="1">
      <c r="A343" s="15" t="s">
        <v>72</v>
      </c>
      <c r="B343" s="6" t="s">
        <v>74</v>
      </c>
      <c r="C343" s="6" t="s">
        <v>75</v>
      </c>
      <c r="D343" s="6" t="s">
        <v>76</v>
      </c>
    </row>
    <row r="344" spans="1:4" hidden="1">
      <c r="A344" s="22">
        <v>7</v>
      </c>
      <c r="B344" s="9" t="str">
        <f>""&amp;VLOOKUP($A344,$A$29:$D$38,2,0)</f>
        <v/>
      </c>
      <c r="C344" s="22" t="str">
        <f>""&amp;VLOOKUP($A344,$A$29:$D$38,3,0)</f>
        <v/>
      </c>
      <c r="D344" s="22" t="str">
        <f>""&amp;VLOOKUP($A344,$A$29:$D$38,4,0)</f>
        <v/>
      </c>
    </row>
    <row r="345" spans="1:4" hidden="1"/>
    <row r="346" spans="1:4" hidden="1">
      <c r="A346" s="4" t="s">
        <v>90</v>
      </c>
      <c r="B346" s="9"/>
    </row>
    <row r="347" spans="1:4" hidden="1">
      <c r="A347" s="4" t="s">
        <v>91</v>
      </c>
      <c r="B347" s="9"/>
    </row>
    <row r="348" spans="1:4" hidden="1">
      <c r="A348" s="4" t="s">
        <v>92</v>
      </c>
      <c r="B348" s="9"/>
    </row>
    <row r="349" spans="1:4" hidden="1">
      <c r="A349" s="4" t="s">
        <v>98</v>
      </c>
    </row>
    <row r="350" spans="1:4" hidden="1"/>
    <row r="351" spans="1:4" hidden="1"/>
    <row r="352" spans="1:4" hidden="1"/>
    <row r="353" spans="1:4" hidden="1"/>
    <row r="354" spans="1:4" hidden="1"/>
    <row r="355" spans="1:4" hidden="1"/>
    <row r="356" spans="1:4" hidden="1"/>
    <row r="357" spans="1:4" hidden="1">
      <c r="A357" s="15" t="s">
        <v>72</v>
      </c>
      <c r="B357" s="6" t="s">
        <v>74</v>
      </c>
      <c r="C357" s="6" t="s">
        <v>75</v>
      </c>
      <c r="D357" s="6" t="s">
        <v>76</v>
      </c>
    </row>
    <row r="358" spans="1:4" hidden="1">
      <c r="A358" s="22">
        <v>8</v>
      </c>
      <c r="B358" s="9" t="str">
        <f>""&amp;VLOOKUP($A358,$A$29:$D$38,2,0)</f>
        <v/>
      </c>
      <c r="C358" s="22" t="str">
        <f>""&amp;VLOOKUP($A358,$A$29:$D$38,3,0)</f>
        <v/>
      </c>
      <c r="D358" s="22" t="str">
        <f>""&amp;VLOOKUP($A358,$A$29:$D$38,4,0)</f>
        <v/>
      </c>
    </row>
    <row r="359" spans="1:4" hidden="1"/>
    <row r="360" spans="1:4" hidden="1">
      <c r="A360" s="4" t="s">
        <v>90</v>
      </c>
      <c r="B360" s="9"/>
    </row>
    <row r="361" spans="1:4" hidden="1">
      <c r="A361" s="4" t="s">
        <v>91</v>
      </c>
      <c r="B361" s="9"/>
    </row>
    <row r="362" spans="1:4" hidden="1">
      <c r="A362" s="4" t="s">
        <v>92</v>
      </c>
      <c r="B362" s="9"/>
    </row>
    <row r="363" spans="1:4" hidden="1">
      <c r="A363" s="4" t="s">
        <v>98</v>
      </c>
    </row>
    <row r="364" spans="1:4" hidden="1"/>
    <row r="365" spans="1:4" hidden="1"/>
    <row r="366" spans="1:4" hidden="1"/>
    <row r="367" spans="1:4" hidden="1"/>
    <row r="368" spans="1:4" hidden="1"/>
    <row r="369" spans="1:4" hidden="1"/>
    <row r="370" spans="1:4" hidden="1"/>
    <row r="371" spans="1:4" hidden="1">
      <c r="A371" s="15" t="s">
        <v>72</v>
      </c>
      <c r="B371" s="6" t="s">
        <v>74</v>
      </c>
      <c r="C371" s="6" t="s">
        <v>75</v>
      </c>
      <c r="D371" s="6" t="s">
        <v>76</v>
      </c>
    </row>
    <row r="372" spans="1:4" hidden="1">
      <c r="A372" s="22">
        <v>9</v>
      </c>
      <c r="B372" s="9" t="str">
        <f>""&amp;VLOOKUP($A372,$A$29:$D$38,2,0)</f>
        <v/>
      </c>
      <c r="C372" s="22" t="str">
        <f>""&amp;VLOOKUP($A372,$A$29:$D$38,3,0)</f>
        <v/>
      </c>
      <c r="D372" s="22" t="str">
        <f>""&amp;VLOOKUP($A372,$A$29:$D$38,4,0)</f>
        <v/>
      </c>
    </row>
    <row r="373" spans="1:4" hidden="1"/>
    <row r="374" spans="1:4" hidden="1">
      <c r="A374" s="4" t="s">
        <v>90</v>
      </c>
      <c r="B374" s="9"/>
    </row>
    <row r="375" spans="1:4" hidden="1">
      <c r="A375" s="4" t="s">
        <v>91</v>
      </c>
      <c r="B375" s="9"/>
    </row>
    <row r="376" spans="1:4" hidden="1">
      <c r="A376" s="4" t="s">
        <v>92</v>
      </c>
      <c r="B376" s="9"/>
    </row>
    <row r="377" spans="1:4" hidden="1">
      <c r="A377" s="4" t="s">
        <v>98</v>
      </c>
    </row>
    <row r="378" spans="1:4" hidden="1"/>
    <row r="379" spans="1:4" hidden="1"/>
    <row r="380" spans="1:4" hidden="1"/>
    <row r="381" spans="1:4" hidden="1"/>
    <row r="382" spans="1:4" hidden="1"/>
    <row r="383" spans="1:4" hidden="1"/>
    <row r="384" spans="1:4" hidden="1"/>
    <row r="385" spans="1:4" hidden="1">
      <c r="A385" s="15" t="s">
        <v>72</v>
      </c>
      <c r="B385" s="6" t="s">
        <v>74</v>
      </c>
      <c r="C385" s="6" t="s">
        <v>75</v>
      </c>
      <c r="D385" s="6" t="s">
        <v>76</v>
      </c>
    </row>
    <row r="386" spans="1:4" hidden="1">
      <c r="A386" s="22">
        <v>10</v>
      </c>
      <c r="B386" s="9" t="str">
        <f>""&amp;VLOOKUP($A386,$A$29:$D$38,2,0)</f>
        <v/>
      </c>
      <c r="C386" s="22" t="str">
        <f>""&amp;VLOOKUP($A386,$A$29:$D$38,3,0)</f>
        <v/>
      </c>
      <c r="D386" s="22" t="str">
        <f>""&amp;VLOOKUP($A386,$A$29:$D$38,4,0)</f>
        <v/>
      </c>
    </row>
    <row r="387" spans="1:4" hidden="1"/>
    <row r="388" spans="1:4" hidden="1">
      <c r="A388" s="4" t="s">
        <v>90</v>
      </c>
      <c r="B388" s="9"/>
    </row>
    <row r="389" spans="1:4" hidden="1">
      <c r="A389" s="4" t="s">
        <v>91</v>
      </c>
      <c r="B389" s="9"/>
    </row>
    <row r="390" spans="1:4" hidden="1">
      <c r="A390" s="4" t="s">
        <v>92</v>
      </c>
      <c r="B390" s="9"/>
    </row>
    <row r="391" spans="1:4" hidden="1">
      <c r="A391" s="4" t="s">
        <v>98</v>
      </c>
    </row>
    <row r="392" spans="1:4" hidden="1"/>
    <row r="393" spans="1:4" hidden="1"/>
  </sheetData>
  <phoneticPr fontId="1"/>
  <dataValidations count="1">
    <dataValidation type="list" allowBlank="1" showInputMessage="1" showErrorMessage="1" sqref="C29:C38" xr:uid="{00000000-0002-0000-0400-000000000000}">
      <formula1>リスクレベル</formula1>
    </dataValidation>
  </dataValidations>
  <pageMargins left="0.7" right="0.7" top="0.75" bottom="0.75" header="0.3" footer="0.3"/>
  <pageSetup paperSize="9" scale="81" fitToHeight="0" orientation="portrait" r:id="rId1"/>
  <rowBreaks count="10" manualBreakCount="10">
    <brk id="50" max="16383" man="1"/>
    <brk id="91" max="16383" man="1"/>
    <brk id="183" max="16383" man="1"/>
    <brk id="248" max="16383" man="1"/>
    <brk id="314" max="16383" man="1"/>
    <brk id="328" max="16383" man="1"/>
    <brk id="342" max="16383" man="1"/>
    <brk id="356" max="16383" man="1"/>
    <brk id="370" max="16383" man="1"/>
    <brk id="38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98"/>
  <sheetViews>
    <sheetView showGridLines="0" zoomScaleNormal="100" workbookViewId="0"/>
  </sheetViews>
  <sheetFormatPr defaultColWidth="9" defaultRowHeight="18.75"/>
  <cols>
    <col min="1" max="1" width="17.625" style="1" customWidth="1"/>
    <col min="2" max="2" width="70.625" style="1" customWidth="1"/>
    <col min="3" max="3" width="19.5" style="1" bestFit="1" customWidth="1"/>
    <col min="4" max="16384" width="9" style="1"/>
  </cols>
  <sheetData>
    <row r="1" spans="1:3" ht="24.75">
      <c r="A1" s="2" t="s">
        <v>243</v>
      </c>
    </row>
    <row r="3" spans="1:3">
      <c r="A3" s="14" t="s">
        <v>1</v>
      </c>
      <c r="B3" s="3" t="str">
        <f>""&amp;基本情報!D12</f>
        <v>RISCORCL-18362 HR Miitel要約のMypage自動反映</v>
      </c>
    </row>
    <row r="4" spans="1:3">
      <c r="A4" s="14" t="s">
        <v>69</v>
      </c>
      <c r="B4" s="71">
        <f>検査結果!$B$4</f>
        <v>45765</v>
      </c>
    </row>
    <row r="5" spans="1:3">
      <c r="A5" s="14" t="s">
        <v>70</v>
      </c>
      <c r="B5" s="22" t="str">
        <f>""&amp;検査結果!$B$5</f>
        <v>百田　翔</v>
      </c>
    </row>
    <row r="7" spans="1:3">
      <c r="A7" s="1" t="s">
        <v>176</v>
      </c>
    </row>
    <row r="8" spans="1:3">
      <c r="A8" s="1" t="s">
        <v>177</v>
      </c>
    </row>
    <row r="10" spans="1:3">
      <c r="A10" s="1" t="s">
        <v>215</v>
      </c>
      <c r="C10" s="1" t="s">
        <v>64</v>
      </c>
    </row>
    <row r="11" spans="1:3">
      <c r="A11" s="15" t="s">
        <v>72</v>
      </c>
      <c r="B11" s="6" t="s">
        <v>43</v>
      </c>
      <c r="C11" s="6" t="s">
        <v>99</v>
      </c>
    </row>
    <row r="12" spans="1:3">
      <c r="A12" s="22">
        <v>1</v>
      </c>
      <c r="B12" s="9" t="s">
        <v>336</v>
      </c>
      <c r="C12" s="23" t="s">
        <v>335</v>
      </c>
    </row>
    <row r="13" spans="1:3">
      <c r="A13" s="22">
        <v>2</v>
      </c>
      <c r="B13" s="9" t="s">
        <v>337</v>
      </c>
      <c r="C13" s="23" t="s">
        <v>335</v>
      </c>
    </row>
    <row r="14" spans="1:3">
      <c r="A14" s="22">
        <v>3</v>
      </c>
      <c r="B14" s="9" t="s">
        <v>337</v>
      </c>
      <c r="C14" s="23" t="s">
        <v>335</v>
      </c>
    </row>
    <row r="15" spans="1:3">
      <c r="A15" s="22">
        <v>4</v>
      </c>
      <c r="B15" s="9" t="s">
        <v>337</v>
      </c>
      <c r="C15" s="23" t="s">
        <v>335</v>
      </c>
    </row>
    <row r="25" spans="1:3">
      <c r="A25" s="1" t="s">
        <v>196</v>
      </c>
    </row>
    <row r="27" spans="1:3">
      <c r="A27" s="6" t="s">
        <v>197</v>
      </c>
      <c r="B27" s="6" t="s">
        <v>43</v>
      </c>
      <c r="C27" s="6" t="s">
        <v>99</v>
      </c>
    </row>
    <row r="28" spans="1:3">
      <c r="A28" s="22">
        <v>1</v>
      </c>
      <c r="B28" s="3" t="str">
        <f>""&amp;VLOOKUP($A28,$A$12:$C$25,2,0)</f>
        <v>確認する</v>
      </c>
      <c r="C28" s="22" t="str">
        <f>""&amp;VLOOKUP($A28,$A$12:$C$25,3,0)</f>
        <v>あり</v>
      </c>
    </row>
    <row r="30" spans="1:3" ht="37.5">
      <c r="A30" s="4" t="s">
        <v>45</v>
      </c>
      <c r="B30" s="9" t="s">
        <v>338</v>
      </c>
      <c r="C30" s="46"/>
    </row>
    <row r="31" spans="1:3">
      <c r="A31" s="25" t="s">
        <v>46</v>
      </c>
      <c r="B31" s="49" t="str">
        <f>IF(C30&lt;&gt;"","本画面はパラメータが多いため右欄に記載したもののみ検査しています。","")</f>
        <v/>
      </c>
      <c r="C31" s="50"/>
    </row>
    <row r="32" spans="1:3">
      <c r="A32" s="20"/>
      <c r="B32" s="47"/>
      <c r="C32" s="51"/>
    </row>
    <row r="33" spans="1:3">
      <c r="A33" s="20"/>
      <c r="B33" s="47"/>
      <c r="C33" s="51"/>
    </row>
    <row r="34" spans="1:3">
      <c r="A34" s="20"/>
      <c r="B34" s="47"/>
      <c r="C34" s="51"/>
    </row>
    <row r="35" spans="1:3">
      <c r="A35" s="20"/>
      <c r="B35" s="47"/>
      <c r="C35" s="51"/>
    </row>
    <row r="36" spans="1:3">
      <c r="A36" s="20"/>
      <c r="B36" s="47"/>
      <c r="C36" s="51"/>
    </row>
    <row r="37" spans="1:3">
      <c r="A37" s="20"/>
      <c r="B37" s="47"/>
      <c r="C37" s="51"/>
    </row>
    <row r="38" spans="1:3">
      <c r="A38" s="20"/>
      <c r="B38" s="47"/>
      <c r="C38" s="51"/>
    </row>
    <row r="39" spans="1:3">
      <c r="A39" s="20"/>
      <c r="B39" s="47"/>
      <c r="C39" s="51"/>
    </row>
    <row r="40" spans="1:3">
      <c r="A40" s="20"/>
      <c r="B40" s="47"/>
      <c r="C40" s="51"/>
    </row>
    <row r="41" spans="1:3">
      <c r="A41" s="20"/>
      <c r="B41" s="47"/>
      <c r="C41" s="51"/>
    </row>
    <row r="42" spans="1:3">
      <c r="A42" s="20"/>
      <c r="B42" s="47"/>
      <c r="C42" s="51"/>
    </row>
    <row r="43" spans="1:3">
      <c r="A43" s="20"/>
      <c r="B43" s="47"/>
      <c r="C43" s="51"/>
    </row>
    <row r="44" spans="1:3">
      <c r="A44" s="20"/>
      <c r="B44" s="47"/>
      <c r="C44" s="51"/>
    </row>
    <row r="45" spans="1:3">
      <c r="A45" s="20"/>
      <c r="B45" s="47"/>
      <c r="C45" s="51"/>
    </row>
    <row r="46" spans="1:3">
      <c r="A46" s="20"/>
      <c r="B46" s="47"/>
      <c r="C46" s="51"/>
    </row>
    <row r="47" spans="1:3">
      <c r="A47" s="20"/>
      <c r="B47" s="47"/>
      <c r="C47" s="51"/>
    </row>
    <row r="48" spans="1:3">
      <c r="A48" s="20"/>
      <c r="B48" s="47"/>
      <c r="C48" s="51"/>
    </row>
    <row r="49" spans="1:3">
      <c r="A49" s="20"/>
      <c r="B49" s="47"/>
      <c r="C49" s="51"/>
    </row>
    <row r="50" spans="1:3">
      <c r="A50" s="20"/>
      <c r="B50" s="47"/>
      <c r="C50" s="51"/>
    </row>
    <row r="51" spans="1:3">
      <c r="A51" s="20"/>
      <c r="B51" s="47"/>
      <c r="C51" s="51"/>
    </row>
    <row r="52" spans="1:3">
      <c r="A52" s="20"/>
      <c r="B52" s="47"/>
      <c r="C52" s="51"/>
    </row>
    <row r="53" spans="1:3">
      <c r="A53" s="20"/>
      <c r="B53" s="47"/>
      <c r="C53" s="51"/>
    </row>
    <row r="54" spans="1:3">
      <c r="A54" s="20"/>
      <c r="B54" s="47"/>
      <c r="C54" s="51"/>
    </row>
    <row r="55" spans="1:3">
      <c r="A55" s="20"/>
      <c r="B55" s="47"/>
      <c r="C55" s="51"/>
    </row>
    <row r="56" spans="1:3">
      <c r="A56" s="20"/>
      <c r="B56" s="47"/>
      <c r="C56" s="51"/>
    </row>
    <row r="57" spans="1:3">
      <c r="A57" s="21"/>
      <c r="B57" s="48"/>
      <c r="C57" s="52"/>
    </row>
    <row r="59" spans="1:3">
      <c r="A59" s="6" t="s">
        <v>197</v>
      </c>
      <c r="B59" s="6" t="s">
        <v>43</v>
      </c>
      <c r="C59" s="6" t="s">
        <v>99</v>
      </c>
    </row>
    <row r="60" spans="1:3">
      <c r="A60" s="22">
        <v>2</v>
      </c>
      <c r="B60" s="3" t="str">
        <f>""&amp;VLOOKUP($A60,$A$12:$C$25,2,0)</f>
        <v>反映する</v>
      </c>
      <c r="C60" s="22" t="str">
        <f>""&amp;VLOOKUP($A60,$A$12:$C$25,3,0)</f>
        <v>あり</v>
      </c>
    </row>
    <row r="62" spans="1:3" ht="56.25">
      <c r="A62" s="4" t="s">
        <v>45</v>
      </c>
      <c r="B62" s="9" t="s">
        <v>339</v>
      </c>
      <c r="C62" s="46"/>
    </row>
    <row r="63" spans="1:3">
      <c r="A63" s="25" t="s">
        <v>46</v>
      </c>
      <c r="B63" s="49" t="str">
        <f>IF(C62&lt;&gt;"","本画面はパラメータが多いため右欄に記載したもののみ検査しています。","")</f>
        <v/>
      </c>
      <c r="C63" s="50"/>
    </row>
    <row r="64" spans="1:3">
      <c r="A64" s="20"/>
      <c r="B64" s="47"/>
      <c r="C64" s="51"/>
    </row>
    <row r="65" spans="1:3">
      <c r="A65" s="20"/>
      <c r="B65" s="47"/>
      <c r="C65" s="51"/>
    </row>
    <row r="66" spans="1:3">
      <c r="A66" s="20"/>
      <c r="B66" s="47"/>
      <c r="C66" s="51"/>
    </row>
    <row r="67" spans="1:3">
      <c r="A67" s="20"/>
      <c r="B67" s="47"/>
      <c r="C67" s="51"/>
    </row>
    <row r="68" spans="1:3">
      <c r="A68" s="20"/>
      <c r="B68" s="47"/>
      <c r="C68" s="51"/>
    </row>
    <row r="69" spans="1:3">
      <c r="A69" s="20"/>
      <c r="B69" s="47"/>
      <c r="C69" s="51"/>
    </row>
    <row r="70" spans="1:3">
      <c r="A70" s="20"/>
      <c r="B70" s="47"/>
      <c r="C70" s="51"/>
    </row>
    <row r="71" spans="1:3">
      <c r="A71" s="20"/>
      <c r="B71" s="47"/>
      <c r="C71" s="51"/>
    </row>
    <row r="72" spans="1:3">
      <c r="A72" s="20"/>
      <c r="B72" s="47"/>
      <c r="C72" s="51"/>
    </row>
    <row r="73" spans="1:3">
      <c r="A73" s="20"/>
      <c r="B73" s="47"/>
      <c r="C73" s="51"/>
    </row>
    <row r="74" spans="1:3">
      <c r="A74" s="20"/>
      <c r="B74" s="47"/>
      <c r="C74" s="51"/>
    </row>
    <row r="75" spans="1:3">
      <c r="A75" s="20"/>
      <c r="B75" s="47"/>
      <c r="C75" s="51"/>
    </row>
    <row r="76" spans="1:3">
      <c r="A76" s="20"/>
      <c r="B76" s="47"/>
      <c r="C76" s="51"/>
    </row>
    <row r="77" spans="1:3">
      <c r="A77" s="20"/>
      <c r="B77" s="47"/>
      <c r="C77" s="51"/>
    </row>
    <row r="78" spans="1:3">
      <c r="A78" s="20"/>
      <c r="B78" s="47"/>
      <c r="C78" s="51"/>
    </row>
    <row r="79" spans="1:3">
      <c r="A79" s="20"/>
      <c r="B79" s="47"/>
      <c r="C79" s="51"/>
    </row>
    <row r="80" spans="1:3">
      <c r="A80" s="20"/>
      <c r="B80" s="47"/>
      <c r="C80" s="51"/>
    </row>
    <row r="81" spans="1:3">
      <c r="A81" s="20"/>
      <c r="B81" s="47"/>
      <c r="C81" s="51"/>
    </row>
    <row r="82" spans="1:3">
      <c r="A82" s="20"/>
      <c r="B82" s="47"/>
      <c r="C82" s="51"/>
    </row>
    <row r="83" spans="1:3">
      <c r="A83" s="20"/>
      <c r="B83" s="47"/>
      <c r="C83" s="51"/>
    </row>
    <row r="84" spans="1:3">
      <c r="A84" s="20"/>
      <c r="B84" s="47"/>
      <c r="C84" s="51"/>
    </row>
    <row r="85" spans="1:3">
      <c r="A85" s="20"/>
      <c r="B85" s="47"/>
      <c r="C85" s="51"/>
    </row>
    <row r="86" spans="1:3">
      <c r="A86" s="20"/>
      <c r="B86" s="47"/>
      <c r="C86" s="51"/>
    </row>
    <row r="87" spans="1:3">
      <c r="A87" s="20"/>
      <c r="B87" s="47"/>
      <c r="C87" s="51"/>
    </row>
    <row r="88" spans="1:3">
      <c r="A88" s="21"/>
      <c r="B88" s="48"/>
      <c r="C88" s="52"/>
    </row>
    <row r="90" spans="1:3">
      <c r="A90" s="6" t="s">
        <v>197</v>
      </c>
      <c r="B90" s="6" t="s">
        <v>43</v>
      </c>
      <c r="C90" s="6" t="s">
        <v>99</v>
      </c>
    </row>
    <row r="91" spans="1:3">
      <c r="A91" s="22">
        <v>3</v>
      </c>
      <c r="B91" s="3" t="str">
        <f>""&amp;VLOOKUP($A91,$A$12:$C$25,2,0)</f>
        <v>反映する</v>
      </c>
      <c r="C91" s="22" t="str">
        <f>""&amp;VLOOKUP($A91,$A$12:$C$25,3,0)</f>
        <v>あり</v>
      </c>
    </row>
    <row r="93" spans="1:3" ht="56.25">
      <c r="A93" s="4" t="s">
        <v>45</v>
      </c>
      <c r="B93" s="9" t="s">
        <v>340</v>
      </c>
      <c r="C93" s="46"/>
    </row>
    <row r="95" spans="1:3">
      <c r="A95" s="6" t="s">
        <v>197</v>
      </c>
      <c r="B95" s="6" t="s">
        <v>43</v>
      </c>
      <c r="C95" s="6" t="s">
        <v>99</v>
      </c>
    </row>
    <row r="96" spans="1:3">
      <c r="A96" s="22">
        <v>4</v>
      </c>
      <c r="B96" s="3" t="str">
        <f>""&amp;VLOOKUP($A96,$A$12:$C$25,2,0)</f>
        <v>反映する</v>
      </c>
      <c r="C96" s="22" t="str">
        <f>""&amp;VLOOKUP($A96,$A$12:$C$25,3,0)</f>
        <v>あり</v>
      </c>
    </row>
    <row r="98" spans="1:3" ht="37.5">
      <c r="A98" s="4" t="s">
        <v>45</v>
      </c>
      <c r="B98" s="9" t="s">
        <v>341</v>
      </c>
      <c r="C98" s="46"/>
    </row>
  </sheetData>
  <phoneticPr fontId="1"/>
  <conditionalFormatting sqref="B4">
    <cfRule type="cellIs" dxfId="7" priority="1" operator="equal">
      <formula>0</formula>
    </cfRule>
  </conditionalFormatting>
  <conditionalFormatting sqref="C30">
    <cfRule type="cellIs" dxfId="6" priority="17" operator="equal">
      <formula>"検査したパラメータ"</formula>
    </cfRule>
  </conditionalFormatting>
  <conditionalFormatting sqref="C31:C57 C63:C88">
    <cfRule type="expression" dxfId="5" priority="16">
      <formula>C31&lt;&gt;""</formula>
    </cfRule>
  </conditionalFormatting>
  <conditionalFormatting sqref="C62">
    <cfRule type="cellIs" dxfId="4" priority="15" operator="equal">
      <formula>"検査したパラメータ"</formula>
    </cfRule>
  </conditionalFormatting>
  <conditionalFormatting sqref="C93">
    <cfRule type="cellIs" dxfId="3" priority="3" operator="equal">
      <formula>"検査したパラメータ"</formula>
    </cfRule>
  </conditionalFormatting>
  <conditionalFormatting sqref="C98">
    <cfRule type="cellIs" dxfId="2" priority="5" operator="equal">
      <formula>"検査したパラメータ"</formula>
    </cfRule>
  </conditionalFormatting>
  <dataValidations count="2">
    <dataValidation type="list" allowBlank="1" showInputMessage="1" showErrorMessage="1" sqref="C12:C15" xr:uid="{00000000-0002-0000-0500-000000000000}">
      <formula1>"あり,なし"</formula1>
    </dataValidation>
    <dataValidation type="list" allowBlank="1" showInputMessage="1" showErrorMessage="1" sqref="C30 C62 C98 C93" xr:uid="{00000000-0002-0000-0500-000001000000}">
      <formula1>"検査したパラメータ"</formula1>
    </dataValidation>
  </dataValidations>
  <pageMargins left="0.7" right="0.7" top="0.75" bottom="0.75" header="0.3" footer="0.3"/>
  <pageSetup paperSize="9" scale="83" fitToHeight="0" orientation="portrait" r:id="rId1"/>
  <rowBreaks count="4" manualBreakCount="4">
    <brk id="26" max="16383" man="1"/>
    <brk id="58" max="16383" man="1"/>
    <brk id="89" max="16383" man="1"/>
    <brk id="9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181"/>
  <sheetViews>
    <sheetView showGridLines="0" workbookViewId="0"/>
  </sheetViews>
  <sheetFormatPr defaultColWidth="9" defaultRowHeight="18.75"/>
  <cols>
    <col min="1" max="1" width="17.625" style="1" customWidth="1"/>
    <col min="2" max="2" width="70.625" style="1" customWidth="1"/>
    <col min="3" max="3" width="13.625" style="29" customWidth="1"/>
    <col min="4" max="4" width="9" style="29"/>
    <col min="5" max="16384" width="9" style="1"/>
  </cols>
  <sheetData>
    <row r="1" spans="1:4" ht="24.75">
      <c r="A1" s="2" t="s">
        <v>244</v>
      </c>
    </row>
    <row r="3" spans="1:4">
      <c r="A3" s="14" t="s">
        <v>1</v>
      </c>
      <c r="B3" s="3" t="str">
        <f>""&amp;基本情報!D12</f>
        <v>RISCORCL-18362 HR Miitel要約のMypage自動反映</v>
      </c>
    </row>
    <row r="4" spans="1:4">
      <c r="A4" s="14" t="s">
        <v>156</v>
      </c>
      <c r="B4" s="56"/>
    </row>
    <row r="5" spans="1:4">
      <c r="A5" s="14" t="s">
        <v>157</v>
      </c>
      <c r="B5" s="7"/>
    </row>
    <row r="7" spans="1:4">
      <c r="A7" s="1" t="s">
        <v>179</v>
      </c>
      <c r="C7" s="1"/>
      <c r="D7" s="1"/>
    </row>
    <row r="8" spans="1:4">
      <c r="A8" s="1" t="s">
        <v>181</v>
      </c>
      <c r="C8" s="1"/>
      <c r="D8" s="1"/>
    </row>
    <row r="9" spans="1:4">
      <c r="C9" s="1"/>
      <c r="D9" s="1"/>
    </row>
    <row r="10" spans="1:4">
      <c r="A10" s="1" t="s">
        <v>195</v>
      </c>
    </row>
    <row r="11" spans="1:4">
      <c r="A11" s="6" t="s">
        <v>75</v>
      </c>
      <c r="B11" s="6" t="s">
        <v>194</v>
      </c>
      <c r="C11" s="6" t="s">
        <v>77</v>
      </c>
    </row>
    <row r="12" spans="1:4">
      <c r="A12" s="24" t="str">
        <f>検査結果!A19</f>
        <v>緊急</v>
      </c>
      <c r="B12" s="22" t="str">
        <f>検査結果!B19</f>
        <v>出来るだけ速やかに</v>
      </c>
      <c r="C12" s="22" t="str">
        <f>検査結果!C19</f>
        <v>必須</v>
      </c>
    </row>
    <row r="13" spans="1:4">
      <c r="A13" s="24" t="str">
        <f>検査結果!A20</f>
        <v>High</v>
      </c>
      <c r="B13" s="22" t="str">
        <f>検査結果!B20</f>
        <v>1ヶ月以内</v>
      </c>
      <c r="C13" s="22" t="str">
        <f>検査結果!C20</f>
        <v>必須</v>
      </c>
    </row>
    <row r="14" spans="1:4">
      <c r="A14" s="24" t="str">
        <f>検査結果!A21</f>
        <v>Medium</v>
      </c>
      <c r="B14" s="22" t="str">
        <f>検査結果!B21</f>
        <v>3ヶ月以内</v>
      </c>
      <c r="C14" s="22" t="str">
        <f>検査結果!C21</f>
        <v>必須</v>
      </c>
    </row>
    <row r="16" spans="1:4">
      <c r="A16" s="1" t="s">
        <v>178</v>
      </c>
    </row>
    <row r="17" spans="1:4">
      <c r="A17" s="15" t="s">
        <v>72</v>
      </c>
      <c r="B17" s="6" t="s">
        <v>74</v>
      </c>
      <c r="C17" s="6" t="s">
        <v>75</v>
      </c>
      <c r="D17" s="6" t="s">
        <v>76</v>
      </c>
    </row>
    <row r="18" spans="1:4">
      <c r="A18" s="22">
        <v>1</v>
      </c>
      <c r="B18" s="9" t="str">
        <f t="array" ref="B18">IF(OR(検査結果!$C29=要対策),検査結果!B29,"")</f>
        <v/>
      </c>
      <c r="C18" s="22" t="str">
        <f t="array" ref="C18">IF(OR(検査結果!$C29=要対策),検査結果!C29,"")</f>
        <v/>
      </c>
      <c r="D18" s="22" t="str">
        <f t="array" ref="D18">IF(OR(検査結果!$C29=要対策),検査結果!D29,"")</f>
        <v/>
      </c>
    </row>
    <row r="19" spans="1:4">
      <c r="A19" s="22">
        <v>2</v>
      </c>
      <c r="B19" s="9" t="str">
        <f t="array" ref="B19">IF(OR(検査結果!$C30=要対策),検査結果!B30,"")</f>
        <v/>
      </c>
      <c r="C19" s="22" t="str">
        <f t="array" ref="C19">IF(OR(検査結果!$C30=要対策),検査結果!C30,"")</f>
        <v/>
      </c>
      <c r="D19" s="22" t="str">
        <f t="array" ref="D19">IF(OR(検査結果!$C30=要対策),検査結果!D30,"")</f>
        <v/>
      </c>
    </row>
    <row r="20" spans="1:4">
      <c r="A20" s="22">
        <v>3</v>
      </c>
      <c r="B20" s="9" t="str">
        <f t="array" ref="B20">IF(OR(検査結果!$C31=要対策),検査結果!B31,"")</f>
        <v/>
      </c>
      <c r="C20" s="22" t="str">
        <f t="array" ref="C20">IF(OR(検査結果!$C31=要対策),検査結果!C31,"")</f>
        <v/>
      </c>
      <c r="D20" s="22" t="str">
        <f t="array" ref="D20">IF(OR(検査結果!$C31=要対策),検査結果!D31,"")</f>
        <v/>
      </c>
    </row>
    <row r="21" spans="1:4">
      <c r="A21" s="22">
        <v>4</v>
      </c>
      <c r="B21" s="9" t="str">
        <f t="array" ref="B21">IF(OR(検査結果!$C32=要対策),検査結果!B32,"")</f>
        <v/>
      </c>
      <c r="C21" s="22" t="str">
        <f t="array" ref="C21">IF(OR(検査結果!$C32=要対策),検査結果!C32,"")</f>
        <v/>
      </c>
      <c r="D21" s="22" t="str">
        <f t="array" ref="D21">IF(OR(検査結果!$C32=要対策),検査結果!D32,"")</f>
        <v/>
      </c>
    </row>
    <row r="22" spans="1:4">
      <c r="A22" s="22">
        <v>5</v>
      </c>
      <c r="B22" s="9" t="str">
        <f t="array" ref="B22">IF(OR(検査結果!$C33=要対策),検査結果!B33,"")</f>
        <v/>
      </c>
      <c r="C22" s="22" t="str">
        <f t="array" ref="C22">IF(OR(検査結果!$C33=要対策),検査結果!C33,"")</f>
        <v/>
      </c>
      <c r="D22" s="22" t="str">
        <f t="array" ref="D22">IF(OR(検査結果!$C33=要対策),検査結果!D33,"")</f>
        <v/>
      </c>
    </row>
    <row r="23" spans="1:4">
      <c r="A23" s="22">
        <v>6</v>
      </c>
      <c r="B23" s="9" t="str">
        <f t="array" ref="B23">IF(OR(検査結果!$C34=要対策),検査結果!B34,"")</f>
        <v/>
      </c>
      <c r="C23" s="22" t="str">
        <f t="array" ref="C23">IF(OR(検査結果!$C34=要対策),検査結果!C34,"")</f>
        <v/>
      </c>
      <c r="D23" s="22" t="str">
        <f t="array" ref="D23">IF(OR(検査結果!$C34=要対策),検査結果!D34,"")</f>
        <v/>
      </c>
    </row>
    <row r="24" spans="1:4">
      <c r="A24" s="22">
        <v>7</v>
      </c>
      <c r="B24" s="9" t="str">
        <f t="array" ref="B24">IF(OR(検査結果!$C35=要対策),検査結果!B35,"")</f>
        <v/>
      </c>
      <c r="C24" s="22" t="str">
        <f t="array" ref="C24">IF(OR(検査結果!$C35=要対策),検査結果!C35,"")</f>
        <v/>
      </c>
      <c r="D24" s="22" t="str">
        <f t="array" ref="D24">IF(OR(検査結果!$C35=要対策),検査結果!D35,"")</f>
        <v/>
      </c>
    </row>
    <row r="25" spans="1:4">
      <c r="A25" s="22">
        <v>8</v>
      </c>
      <c r="B25" s="9" t="str">
        <f t="array" ref="B25">IF(OR(検査結果!$C36=要対策),検査結果!B36,"")</f>
        <v/>
      </c>
      <c r="C25" s="22" t="str">
        <f t="array" ref="C25">IF(OR(検査結果!$C36=要対策),検査結果!C36,"")</f>
        <v/>
      </c>
      <c r="D25" s="22" t="str">
        <f t="array" ref="D25">IF(OR(検査結果!$C36=要対策),検査結果!D36,"")</f>
        <v/>
      </c>
    </row>
    <row r="26" spans="1:4">
      <c r="A26" s="22">
        <v>9</v>
      </c>
      <c r="B26" s="9" t="str">
        <f t="array" ref="B26">IF(OR(検査結果!$C37=要対策),検査結果!B37,"")</f>
        <v/>
      </c>
      <c r="C26" s="22" t="str">
        <f t="array" ref="C26">IF(OR(検査結果!$C37=要対策),検査結果!C37,"")</f>
        <v/>
      </c>
      <c r="D26" s="22" t="str">
        <f t="array" ref="D26">IF(OR(検査結果!$C37=要対策),検査結果!D37,"")</f>
        <v/>
      </c>
    </row>
    <row r="27" spans="1:4">
      <c r="A27" s="22">
        <v>10</v>
      </c>
      <c r="B27" s="9" t="str">
        <f t="array" ref="B27">IF(OR(検査結果!$C38=要対策),検査結果!B38,"")</f>
        <v/>
      </c>
      <c r="C27" s="22" t="str">
        <f t="array" ref="C27">IF(OR(検査結果!$C38=要対策),検査結果!C38,"")</f>
        <v/>
      </c>
      <c r="D27" s="22" t="str">
        <f t="array" ref="D27">IF(OR(検査結果!$C38=要対策),検査結果!D38,"")</f>
        <v/>
      </c>
    </row>
    <row r="29" spans="1:4">
      <c r="A29" s="1" t="s">
        <v>180</v>
      </c>
    </row>
    <row r="30" spans="1:4">
      <c r="A30" s="15" t="s">
        <v>72</v>
      </c>
      <c r="B30" s="6" t="s">
        <v>74</v>
      </c>
      <c r="C30" s="6" t="s">
        <v>75</v>
      </c>
      <c r="D30" s="6" t="s">
        <v>76</v>
      </c>
    </row>
    <row r="31" spans="1:4">
      <c r="A31" s="22">
        <v>1</v>
      </c>
      <c r="B31" s="3" t="s">
        <v>93</v>
      </c>
      <c r="C31" s="22"/>
      <c r="D31" s="22"/>
    </row>
    <row r="33" spans="1:4">
      <c r="A33" s="4" t="s">
        <v>90</v>
      </c>
      <c r="B33" s="3" t="s">
        <v>94</v>
      </c>
    </row>
    <row r="34" spans="1:4">
      <c r="A34" s="4" t="s">
        <v>91</v>
      </c>
      <c r="B34" s="3" t="s">
        <v>95</v>
      </c>
    </row>
    <row r="35" spans="1:4">
      <c r="A35" s="4" t="s">
        <v>92</v>
      </c>
      <c r="B35" s="3" t="s">
        <v>96</v>
      </c>
    </row>
    <row r="36" spans="1:4">
      <c r="A36" s="4" t="s">
        <v>102</v>
      </c>
      <c r="B36" s="1" t="s">
        <v>101</v>
      </c>
      <c r="C36" s="6" t="s">
        <v>103</v>
      </c>
      <c r="D36" s="6" t="s">
        <v>104</v>
      </c>
    </row>
    <row r="37" spans="1:4">
      <c r="A37" s="26"/>
      <c r="B37" s="26"/>
      <c r="C37" s="30"/>
      <c r="D37" s="22"/>
    </row>
    <row r="38" spans="1:4">
      <c r="A38" s="26"/>
      <c r="B38" s="26" t="s">
        <v>152</v>
      </c>
      <c r="C38" s="31"/>
      <c r="D38" s="31"/>
    </row>
    <row r="39" spans="1:4">
      <c r="A39" s="26"/>
      <c r="B39" s="26"/>
      <c r="C39" s="31"/>
      <c r="D39" s="31"/>
    </row>
    <row r="40" spans="1:4">
      <c r="A40" s="26"/>
      <c r="B40" s="26"/>
      <c r="C40" s="31"/>
      <c r="D40" s="31"/>
    </row>
    <row r="41" spans="1:4">
      <c r="A41" s="26"/>
      <c r="B41" s="26"/>
      <c r="C41" s="31"/>
      <c r="D41" s="31"/>
    </row>
    <row r="43" spans="1:4">
      <c r="A43" s="15" t="s">
        <v>72</v>
      </c>
      <c r="B43" s="6" t="s">
        <v>74</v>
      </c>
      <c r="C43" s="6" t="s">
        <v>75</v>
      </c>
      <c r="D43" s="6" t="s">
        <v>76</v>
      </c>
    </row>
    <row r="44" spans="1:4">
      <c r="A44" s="22">
        <v>1</v>
      </c>
      <c r="B44" s="9" t="str">
        <f>""&amp;VLOOKUP($A44,$A$18:$D$27,2,0)</f>
        <v/>
      </c>
      <c r="C44" s="22" t="str">
        <f>""&amp;VLOOKUP($A44,$A$18:$D$27,3,0)</f>
        <v/>
      </c>
      <c r="D44" s="22" t="str">
        <f>""&amp;VLOOKUP($A44,$A$18:$D$27,4,0)</f>
        <v/>
      </c>
    </row>
    <row r="46" spans="1:4">
      <c r="A46" s="4" t="s">
        <v>90</v>
      </c>
      <c r="B46" s="9" t="str">
        <f t="array" ref="B46">IF(OR($C$44=要対策),""&amp;検査結果!B54,"")</f>
        <v/>
      </c>
    </row>
    <row r="47" spans="1:4">
      <c r="A47" s="4" t="s">
        <v>91</v>
      </c>
      <c r="B47" s="9" t="str">
        <f t="array" ref="B47">IF(OR($C$44=要対策),""&amp;検査結果!B55,"")</f>
        <v/>
      </c>
    </row>
    <row r="48" spans="1:4">
      <c r="A48" s="4" t="s">
        <v>92</v>
      </c>
      <c r="B48" s="9" t="str">
        <f t="array" ref="B48">IF(OR($C$44=要対策),""&amp;検査結果!B56,"")</f>
        <v/>
      </c>
    </row>
    <row r="49" spans="1:4">
      <c r="A49" s="4" t="s">
        <v>105</v>
      </c>
      <c r="B49" s="1" t="s">
        <v>101</v>
      </c>
      <c r="C49" s="6" t="s">
        <v>103</v>
      </c>
      <c r="D49" s="6" t="s">
        <v>104</v>
      </c>
    </row>
    <row r="50" spans="1:4">
      <c r="A50" s="26"/>
      <c r="B50" s="26"/>
      <c r="C50" s="30"/>
      <c r="D50" s="22"/>
    </row>
    <row r="51" spans="1:4">
      <c r="A51" s="26"/>
      <c r="B51" s="26"/>
      <c r="C51" s="31"/>
      <c r="D51" s="31"/>
    </row>
    <row r="52" spans="1:4">
      <c r="A52" s="26"/>
      <c r="B52" s="26"/>
      <c r="C52" s="31"/>
      <c r="D52" s="31"/>
    </row>
    <row r="53" spans="1:4">
      <c r="A53" s="26"/>
      <c r="B53" s="26"/>
      <c r="C53" s="31"/>
      <c r="D53" s="31"/>
    </row>
    <row r="54" spans="1:4">
      <c r="A54" s="26"/>
      <c r="B54" s="26"/>
      <c r="C54" s="31"/>
      <c r="D54" s="31"/>
    </row>
    <row r="55" spans="1:4">
      <c r="A55" s="26"/>
      <c r="B55" s="26"/>
      <c r="C55" s="31"/>
      <c r="D55" s="31"/>
    </row>
    <row r="57" spans="1:4">
      <c r="A57" s="15" t="s">
        <v>72</v>
      </c>
      <c r="B57" s="6" t="s">
        <v>74</v>
      </c>
      <c r="C57" s="6" t="s">
        <v>75</v>
      </c>
      <c r="D57" s="6" t="s">
        <v>76</v>
      </c>
    </row>
    <row r="58" spans="1:4">
      <c r="A58" s="22">
        <v>2</v>
      </c>
      <c r="B58" s="9" t="str">
        <f>""&amp;VLOOKUP($A58,$A$18:$D$27,2,0)</f>
        <v/>
      </c>
      <c r="C58" s="22" t="str">
        <f>""&amp;VLOOKUP($A58,$A$18:$D$27,3,0)</f>
        <v/>
      </c>
      <c r="D58" s="22" t="str">
        <f>""&amp;VLOOKUP($A58,$A$18:$D$27,4,0)</f>
        <v/>
      </c>
    </row>
    <row r="60" spans="1:4">
      <c r="A60" s="4" t="s">
        <v>90</v>
      </c>
      <c r="B60" s="9" t="str">
        <f t="array" ref="B60">IF(OR($C$58=要対策),""&amp;検査結果!B95,"")</f>
        <v/>
      </c>
    </row>
    <row r="61" spans="1:4">
      <c r="A61" s="4" t="s">
        <v>91</v>
      </c>
      <c r="B61" s="9" t="str">
        <f t="array" ref="B61">IF(OR($C$58=要対策),""&amp;検査結果!B96,"")</f>
        <v/>
      </c>
    </row>
    <row r="62" spans="1:4">
      <c r="A62" s="4" t="s">
        <v>92</v>
      </c>
      <c r="B62" s="9" t="str">
        <f t="array" ref="B62">IF(OR($C$58=要対策),""&amp;検査結果!B97,"")</f>
        <v/>
      </c>
    </row>
    <row r="63" spans="1:4">
      <c r="A63" s="4" t="s">
        <v>105</v>
      </c>
      <c r="B63" s="1" t="s">
        <v>101</v>
      </c>
      <c r="C63" s="6" t="s">
        <v>103</v>
      </c>
      <c r="D63" s="6" t="s">
        <v>104</v>
      </c>
    </row>
    <row r="64" spans="1:4">
      <c r="A64" s="26"/>
      <c r="B64" s="26"/>
      <c r="C64" s="30"/>
      <c r="D64" s="22"/>
    </row>
    <row r="65" spans="1:4">
      <c r="A65" s="26"/>
      <c r="B65" s="26"/>
      <c r="C65" s="31"/>
      <c r="D65" s="31"/>
    </row>
    <row r="66" spans="1:4">
      <c r="A66" s="26"/>
      <c r="B66" s="26"/>
      <c r="C66" s="31"/>
      <c r="D66" s="31"/>
    </row>
    <row r="67" spans="1:4">
      <c r="A67" s="26"/>
      <c r="B67" s="26"/>
      <c r="C67" s="31"/>
      <c r="D67" s="31"/>
    </row>
    <row r="68" spans="1:4">
      <c r="A68" s="26"/>
      <c r="B68" s="26"/>
      <c r="C68" s="31"/>
      <c r="D68" s="31"/>
    </row>
    <row r="69" spans="1:4">
      <c r="A69" s="26"/>
      <c r="B69" s="26"/>
      <c r="C69" s="31"/>
      <c r="D69" s="31"/>
    </row>
    <row r="71" spans="1:4">
      <c r="A71" s="15" t="s">
        <v>72</v>
      </c>
      <c r="B71" s="6" t="s">
        <v>74</v>
      </c>
      <c r="C71" s="6" t="s">
        <v>75</v>
      </c>
      <c r="D71" s="6" t="s">
        <v>76</v>
      </c>
    </row>
    <row r="72" spans="1:4">
      <c r="A72" s="22">
        <v>3</v>
      </c>
      <c r="B72" s="9" t="str">
        <f>""&amp;VLOOKUP($A72,$A$18:$D$27,2,0)</f>
        <v/>
      </c>
      <c r="C72" s="22" t="str">
        <f>""&amp;VLOOKUP($A72,$A$18:$D$27,3,0)</f>
        <v/>
      </c>
      <c r="D72" s="22" t="str">
        <f>""&amp;VLOOKUP($A72,$A$18:$D$27,4,0)</f>
        <v/>
      </c>
    </row>
    <row r="74" spans="1:4">
      <c r="A74" s="4" t="s">
        <v>90</v>
      </c>
      <c r="B74" s="9" t="str">
        <f t="array" ref="B74">IF(OR($C$72=要対策),""&amp;検査結果!B187,"")</f>
        <v/>
      </c>
    </row>
    <row r="75" spans="1:4">
      <c r="A75" s="4" t="s">
        <v>91</v>
      </c>
      <c r="B75" s="9" t="str">
        <f t="array" ref="B75">IF(OR($C$72=要対策),""&amp;検査結果!B188,"")</f>
        <v/>
      </c>
    </row>
    <row r="76" spans="1:4">
      <c r="A76" s="4" t="s">
        <v>92</v>
      </c>
      <c r="B76" s="9" t="str">
        <f t="array" ref="B76">IF(OR($C$72=要対策),""&amp;検査結果!B189,"")</f>
        <v/>
      </c>
    </row>
    <row r="77" spans="1:4">
      <c r="A77" s="4" t="s">
        <v>105</v>
      </c>
      <c r="B77" s="1" t="s">
        <v>101</v>
      </c>
      <c r="C77" s="6" t="s">
        <v>103</v>
      </c>
      <c r="D77" s="6" t="s">
        <v>104</v>
      </c>
    </row>
    <row r="78" spans="1:4">
      <c r="A78" s="26"/>
      <c r="B78" s="26"/>
      <c r="C78" s="30"/>
      <c r="D78" s="22"/>
    </row>
    <row r="79" spans="1:4">
      <c r="A79" s="26"/>
      <c r="B79" s="26"/>
      <c r="C79" s="31"/>
      <c r="D79" s="31"/>
    </row>
    <row r="80" spans="1:4">
      <c r="A80" s="26"/>
      <c r="B80" s="26"/>
      <c r="C80" s="31"/>
      <c r="D80" s="31"/>
    </row>
    <row r="81" spans="1:4">
      <c r="A81" s="26"/>
      <c r="B81" s="26"/>
      <c r="C81" s="31"/>
      <c r="D81" s="31"/>
    </row>
    <row r="82" spans="1:4">
      <c r="A82" s="26"/>
      <c r="B82" s="26"/>
      <c r="C82" s="31"/>
      <c r="D82" s="31"/>
    </row>
    <row r="83" spans="1:4">
      <c r="A83" s="26"/>
      <c r="B83" s="26"/>
      <c r="C83" s="31"/>
      <c r="D83" s="31"/>
    </row>
    <row r="85" spans="1:4">
      <c r="A85" s="15" t="s">
        <v>72</v>
      </c>
      <c r="B85" s="6" t="s">
        <v>74</v>
      </c>
      <c r="C85" s="6" t="s">
        <v>75</v>
      </c>
      <c r="D85" s="6" t="s">
        <v>76</v>
      </c>
    </row>
    <row r="86" spans="1:4">
      <c r="A86" s="22">
        <v>4</v>
      </c>
      <c r="B86" s="9" t="str">
        <f>""&amp;VLOOKUP($A86,$A$18:$D$27,2,0)</f>
        <v/>
      </c>
      <c r="C86" s="22" t="str">
        <f>""&amp;VLOOKUP($A86,$A$18:$D$27,3,0)</f>
        <v/>
      </c>
      <c r="D86" s="22" t="str">
        <f>""&amp;VLOOKUP($A86,$A$18:$D$27,4,0)</f>
        <v/>
      </c>
    </row>
    <row r="88" spans="1:4">
      <c r="A88" s="4" t="s">
        <v>90</v>
      </c>
      <c r="B88" s="9" t="str">
        <f t="array" ref="B88">IF(OR($C$86=要対策),""&amp;検査結果!B252,"")</f>
        <v/>
      </c>
    </row>
    <row r="89" spans="1:4">
      <c r="A89" s="4" t="s">
        <v>91</v>
      </c>
      <c r="B89" s="9" t="str">
        <f t="array" ref="B89">IF(OR($C$86=要対策),""&amp;検査結果!B253,"")</f>
        <v/>
      </c>
    </row>
    <row r="90" spans="1:4">
      <c r="A90" s="4" t="s">
        <v>92</v>
      </c>
      <c r="B90" s="9" t="str">
        <f t="array" ref="B90">IF(OR($C$86=要対策),""&amp;検査結果!B254,"")</f>
        <v/>
      </c>
    </row>
    <row r="91" spans="1:4">
      <c r="A91" s="4" t="s">
        <v>105</v>
      </c>
      <c r="B91" s="1" t="s">
        <v>101</v>
      </c>
      <c r="C91" s="6" t="s">
        <v>103</v>
      </c>
      <c r="D91" s="6" t="s">
        <v>104</v>
      </c>
    </row>
    <row r="92" spans="1:4">
      <c r="A92" s="26"/>
      <c r="B92" s="26"/>
      <c r="C92" s="30"/>
      <c r="D92" s="22"/>
    </row>
    <row r="93" spans="1:4">
      <c r="A93" s="26"/>
      <c r="B93" s="26"/>
      <c r="C93" s="31"/>
      <c r="D93" s="31"/>
    </row>
    <row r="94" spans="1:4">
      <c r="A94" s="26"/>
      <c r="B94" s="26"/>
      <c r="C94" s="31"/>
      <c r="D94" s="31"/>
    </row>
    <row r="95" spans="1:4">
      <c r="A95" s="26"/>
      <c r="B95" s="26"/>
      <c r="C95" s="31"/>
      <c r="D95" s="31"/>
    </row>
    <row r="96" spans="1:4">
      <c r="A96" s="26"/>
      <c r="B96" s="26"/>
      <c r="C96" s="31"/>
      <c r="D96" s="31"/>
    </row>
    <row r="97" spans="1:4">
      <c r="A97" s="26"/>
      <c r="B97" s="26"/>
      <c r="C97" s="31"/>
      <c r="D97" s="31"/>
    </row>
    <row r="99" spans="1:4">
      <c r="A99" s="15" t="s">
        <v>72</v>
      </c>
      <c r="B99" s="6" t="s">
        <v>74</v>
      </c>
      <c r="C99" s="6" t="s">
        <v>75</v>
      </c>
      <c r="D99" s="6" t="s">
        <v>76</v>
      </c>
    </row>
    <row r="100" spans="1:4">
      <c r="A100" s="22">
        <v>5</v>
      </c>
      <c r="B100" s="9" t="str">
        <f>""&amp;VLOOKUP($A100,$A$18:$D$27,2,0)</f>
        <v/>
      </c>
      <c r="C100" s="22" t="str">
        <f>""&amp;VLOOKUP($A100,$A$18:$D$27,3,0)</f>
        <v/>
      </c>
      <c r="D100" s="22" t="str">
        <f>""&amp;VLOOKUP($A100,$A$18:$D$27,4,0)</f>
        <v/>
      </c>
    </row>
    <row r="102" spans="1:4">
      <c r="A102" s="4" t="s">
        <v>90</v>
      </c>
      <c r="B102" s="9" t="str">
        <f t="array" ref="B102">IF(OR($C$100=要対策),""&amp;検査結果!B318,"")</f>
        <v/>
      </c>
    </row>
    <row r="103" spans="1:4">
      <c r="A103" s="4" t="s">
        <v>91</v>
      </c>
      <c r="B103" s="9" t="str">
        <f t="array" ref="B103">IF(OR($C$100=要対策),""&amp;検査結果!B319,"")</f>
        <v/>
      </c>
    </row>
    <row r="104" spans="1:4">
      <c r="A104" s="4" t="s">
        <v>92</v>
      </c>
      <c r="B104" s="9" t="str">
        <f t="array" ref="B104">IF(OR($C$100=要対策),""&amp;検査結果!B320,"")</f>
        <v/>
      </c>
    </row>
    <row r="105" spans="1:4">
      <c r="A105" s="4" t="s">
        <v>105</v>
      </c>
      <c r="B105" s="1" t="s">
        <v>101</v>
      </c>
      <c r="C105" s="6" t="s">
        <v>103</v>
      </c>
      <c r="D105" s="6" t="s">
        <v>104</v>
      </c>
    </row>
    <row r="106" spans="1:4">
      <c r="A106" s="26"/>
      <c r="B106" s="26"/>
      <c r="C106" s="30"/>
      <c r="D106" s="22"/>
    </row>
    <row r="107" spans="1:4">
      <c r="A107" s="26"/>
      <c r="B107" s="26"/>
      <c r="C107" s="31"/>
      <c r="D107" s="31"/>
    </row>
    <row r="108" spans="1:4">
      <c r="A108" s="26"/>
      <c r="B108" s="26"/>
      <c r="C108" s="31"/>
      <c r="D108" s="31"/>
    </row>
    <row r="109" spans="1:4">
      <c r="A109" s="26"/>
      <c r="B109" s="26"/>
      <c r="C109" s="31"/>
      <c r="D109" s="31"/>
    </row>
    <row r="110" spans="1:4">
      <c r="A110" s="26"/>
      <c r="B110" s="26"/>
      <c r="C110" s="31"/>
      <c r="D110" s="31"/>
    </row>
    <row r="111" spans="1:4">
      <c r="A111" s="26"/>
      <c r="B111" s="26"/>
      <c r="C111" s="31"/>
      <c r="D111" s="31"/>
    </row>
    <row r="113" spans="1:4">
      <c r="A113" s="15" t="s">
        <v>72</v>
      </c>
      <c r="B113" s="6" t="s">
        <v>74</v>
      </c>
      <c r="C113" s="6" t="s">
        <v>75</v>
      </c>
      <c r="D113" s="6" t="s">
        <v>76</v>
      </c>
    </row>
    <row r="114" spans="1:4">
      <c r="A114" s="22">
        <v>6</v>
      </c>
      <c r="B114" s="9" t="str">
        <f>""&amp;VLOOKUP($A114,$A$18:$D$27,2,0)</f>
        <v/>
      </c>
      <c r="C114" s="22" t="str">
        <f>""&amp;VLOOKUP($A114,$A$18:$D$27,3,0)</f>
        <v/>
      </c>
      <c r="D114" s="22" t="str">
        <f>""&amp;VLOOKUP($A114,$A$18:$D$27,4,0)</f>
        <v/>
      </c>
    </row>
    <row r="116" spans="1:4">
      <c r="A116" s="4" t="s">
        <v>90</v>
      </c>
      <c r="B116" s="9" t="str">
        <f t="array" ref="B116">IF(OR($C$114=要対策),""&amp;検査結果!B332,"")</f>
        <v/>
      </c>
    </row>
    <row r="117" spans="1:4">
      <c r="A117" s="4" t="s">
        <v>91</v>
      </c>
      <c r="B117" s="9" t="str">
        <f t="array" ref="B117">IF(OR($C$114=要対策),""&amp;検査結果!B333,"")</f>
        <v/>
      </c>
    </row>
    <row r="118" spans="1:4">
      <c r="A118" s="4" t="s">
        <v>92</v>
      </c>
      <c r="B118" s="9" t="str">
        <f t="array" ref="B118">IF(OR($C$114=要対策),""&amp;検査結果!B334,"")</f>
        <v/>
      </c>
    </row>
    <row r="119" spans="1:4">
      <c r="A119" s="4" t="s">
        <v>105</v>
      </c>
      <c r="B119" s="1" t="s">
        <v>101</v>
      </c>
      <c r="C119" s="6" t="s">
        <v>103</v>
      </c>
      <c r="D119" s="6" t="s">
        <v>104</v>
      </c>
    </row>
    <row r="120" spans="1:4">
      <c r="A120" s="26"/>
      <c r="B120" s="26"/>
      <c r="C120" s="30"/>
      <c r="D120" s="22"/>
    </row>
    <row r="121" spans="1:4">
      <c r="A121" s="26"/>
      <c r="B121" s="26"/>
      <c r="C121" s="31"/>
      <c r="D121" s="31"/>
    </row>
    <row r="122" spans="1:4">
      <c r="A122" s="26"/>
      <c r="B122" s="26"/>
      <c r="C122" s="31"/>
      <c r="D122" s="31"/>
    </row>
    <row r="123" spans="1:4">
      <c r="A123" s="26"/>
      <c r="B123" s="26"/>
      <c r="C123" s="31"/>
      <c r="D123" s="31"/>
    </row>
    <row r="124" spans="1:4">
      <c r="A124" s="26"/>
      <c r="B124" s="26"/>
      <c r="C124" s="31"/>
      <c r="D124" s="31"/>
    </row>
    <row r="125" spans="1:4">
      <c r="A125" s="26"/>
      <c r="B125" s="26"/>
      <c r="C125" s="31"/>
      <c r="D125" s="31"/>
    </row>
    <row r="127" spans="1:4">
      <c r="A127" s="15" t="s">
        <v>72</v>
      </c>
      <c r="B127" s="6" t="s">
        <v>74</v>
      </c>
      <c r="C127" s="6" t="s">
        <v>75</v>
      </c>
      <c r="D127" s="6" t="s">
        <v>76</v>
      </c>
    </row>
    <row r="128" spans="1:4">
      <c r="A128" s="22">
        <v>7</v>
      </c>
      <c r="B128" s="9" t="str">
        <f>""&amp;VLOOKUP($A128,$A$18:$D$27,2,0)</f>
        <v/>
      </c>
      <c r="C128" s="22" t="str">
        <f>""&amp;VLOOKUP($A128,$A$18:$D$27,3,0)</f>
        <v/>
      </c>
      <c r="D128" s="22" t="str">
        <f>""&amp;VLOOKUP($A128,$A$18:$D$27,4,0)</f>
        <v/>
      </c>
    </row>
    <row r="130" spans="1:4">
      <c r="A130" s="4" t="s">
        <v>90</v>
      </c>
      <c r="B130" s="9" t="str">
        <f t="array" ref="B130">IF(OR($C$128=要対策),""&amp;検査結果!B346,"")</f>
        <v/>
      </c>
    </row>
    <row r="131" spans="1:4">
      <c r="A131" s="4" t="s">
        <v>91</v>
      </c>
      <c r="B131" s="9" t="str">
        <f t="array" ref="B131">IF(OR($C$128=要対策),""&amp;検査結果!B347,"")</f>
        <v/>
      </c>
    </row>
    <row r="132" spans="1:4">
      <c r="A132" s="4" t="s">
        <v>92</v>
      </c>
      <c r="B132" s="9" t="str">
        <f t="array" ref="B132">IF(OR($C$128=要対策),""&amp;検査結果!B348,"")</f>
        <v/>
      </c>
    </row>
    <row r="133" spans="1:4">
      <c r="A133" s="4" t="s">
        <v>105</v>
      </c>
      <c r="B133" s="1" t="s">
        <v>101</v>
      </c>
      <c r="C133" s="6" t="s">
        <v>103</v>
      </c>
      <c r="D133" s="6" t="s">
        <v>104</v>
      </c>
    </row>
    <row r="134" spans="1:4">
      <c r="A134" s="26"/>
      <c r="B134" s="26"/>
      <c r="C134" s="30"/>
      <c r="D134" s="22"/>
    </row>
    <row r="135" spans="1:4">
      <c r="A135" s="26"/>
      <c r="B135" s="26"/>
      <c r="C135" s="31"/>
      <c r="D135" s="31"/>
    </row>
    <row r="136" spans="1:4">
      <c r="A136" s="26"/>
      <c r="B136" s="26"/>
      <c r="C136" s="31"/>
      <c r="D136" s="31"/>
    </row>
    <row r="137" spans="1:4">
      <c r="A137" s="26"/>
      <c r="B137" s="26"/>
      <c r="C137" s="31"/>
      <c r="D137" s="31"/>
    </row>
    <row r="138" spans="1:4">
      <c r="A138" s="26"/>
      <c r="B138" s="26"/>
      <c r="C138" s="31"/>
      <c r="D138" s="31"/>
    </row>
    <row r="139" spans="1:4">
      <c r="A139" s="26"/>
      <c r="B139" s="26"/>
      <c r="C139" s="31"/>
      <c r="D139" s="31"/>
    </row>
    <row r="141" spans="1:4">
      <c r="A141" s="15" t="s">
        <v>72</v>
      </c>
      <c r="B141" s="6" t="s">
        <v>74</v>
      </c>
      <c r="C141" s="6" t="s">
        <v>75</v>
      </c>
      <c r="D141" s="6" t="s">
        <v>76</v>
      </c>
    </row>
    <row r="142" spans="1:4">
      <c r="A142" s="22">
        <v>8</v>
      </c>
      <c r="B142" s="9" t="str">
        <f>""&amp;VLOOKUP($A142,$A$18:$D$27,2,0)</f>
        <v/>
      </c>
      <c r="C142" s="22" t="str">
        <f>""&amp;VLOOKUP($A142,$A$18:$D$27,3,0)</f>
        <v/>
      </c>
      <c r="D142" s="22" t="str">
        <f>""&amp;VLOOKUP($A142,$A$18:$D$27,4,0)</f>
        <v/>
      </c>
    </row>
    <row r="144" spans="1:4">
      <c r="A144" s="4" t="s">
        <v>90</v>
      </c>
      <c r="B144" s="9" t="str">
        <f t="array" ref="B144">IF(OR($C$142=要対策),""&amp;検査結果!B360,"")</f>
        <v/>
      </c>
    </row>
    <row r="145" spans="1:4">
      <c r="A145" s="4" t="s">
        <v>91</v>
      </c>
      <c r="B145" s="9" t="str">
        <f t="array" ref="B145">IF(OR($C$142=要対策),""&amp;検査結果!B361,"")</f>
        <v/>
      </c>
    </row>
    <row r="146" spans="1:4">
      <c r="A146" s="4" t="s">
        <v>92</v>
      </c>
      <c r="B146" s="9" t="str">
        <f t="array" ref="B146">IF(OR($C$142=要対策),""&amp;検査結果!B362,"")</f>
        <v/>
      </c>
    </row>
    <row r="147" spans="1:4">
      <c r="A147" s="4" t="s">
        <v>105</v>
      </c>
      <c r="B147" s="1" t="s">
        <v>101</v>
      </c>
      <c r="C147" s="6" t="s">
        <v>103</v>
      </c>
      <c r="D147" s="6" t="s">
        <v>104</v>
      </c>
    </row>
    <row r="148" spans="1:4">
      <c r="A148" s="26"/>
      <c r="B148" s="26"/>
      <c r="C148" s="30"/>
      <c r="D148" s="22"/>
    </row>
    <row r="149" spans="1:4">
      <c r="A149" s="26"/>
      <c r="B149" s="26"/>
      <c r="C149" s="31"/>
      <c r="D149" s="31"/>
    </row>
    <row r="150" spans="1:4">
      <c r="A150" s="26"/>
      <c r="B150" s="26"/>
      <c r="C150" s="31"/>
      <c r="D150" s="31"/>
    </row>
    <row r="151" spans="1:4">
      <c r="A151" s="26"/>
      <c r="B151" s="26"/>
      <c r="C151" s="31"/>
      <c r="D151" s="31"/>
    </row>
    <row r="152" spans="1:4">
      <c r="A152" s="26"/>
      <c r="B152" s="26"/>
      <c r="C152" s="31"/>
      <c r="D152" s="31"/>
    </row>
    <row r="153" spans="1:4">
      <c r="A153" s="26"/>
      <c r="B153" s="26"/>
      <c r="C153" s="31"/>
      <c r="D153" s="31"/>
    </row>
    <row r="155" spans="1:4">
      <c r="A155" s="15" t="s">
        <v>72</v>
      </c>
      <c r="B155" s="6" t="s">
        <v>74</v>
      </c>
      <c r="C155" s="6" t="s">
        <v>75</v>
      </c>
      <c r="D155" s="6" t="s">
        <v>76</v>
      </c>
    </row>
    <row r="156" spans="1:4">
      <c r="A156" s="22">
        <v>9</v>
      </c>
      <c r="B156" s="9" t="str">
        <f>""&amp;VLOOKUP($A156,$A$18:$D$27,2,0)</f>
        <v/>
      </c>
      <c r="C156" s="22" t="str">
        <f>""&amp;VLOOKUP($A156,$A$18:$D$27,3,0)</f>
        <v/>
      </c>
      <c r="D156" s="22" t="str">
        <f>""&amp;VLOOKUP($A156,$A$18:$D$27,4,0)</f>
        <v/>
      </c>
    </row>
    <row r="158" spans="1:4">
      <c r="A158" s="4" t="s">
        <v>90</v>
      </c>
      <c r="B158" s="9" t="str">
        <f t="array" ref="B158">IF(OR($C$156=要対策),""&amp;検査結果!B374,"")</f>
        <v/>
      </c>
    </row>
    <row r="159" spans="1:4">
      <c r="A159" s="4" t="s">
        <v>91</v>
      </c>
      <c r="B159" s="9" t="str">
        <f t="array" ref="B159">IF(OR($C$156=要対策),""&amp;検査結果!B375,"")</f>
        <v/>
      </c>
    </row>
    <row r="160" spans="1:4">
      <c r="A160" s="4" t="s">
        <v>92</v>
      </c>
      <c r="B160" s="9" t="str">
        <f t="array" ref="B160">IF(OR($C$156=要対策),""&amp;検査結果!B376,"")</f>
        <v/>
      </c>
    </row>
    <row r="161" spans="1:4">
      <c r="A161" s="4" t="s">
        <v>105</v>
      </c>
      <c r="B161" s="1" t="s">
        <v>101</v>
      </c>
      <c r="C161" s="6" t="s">
        <v>103</v>
      </c>
      <c r="D161" s="6" t="s">
        <v>104</v>
      </c>
    </row>
    <row r="162" spans="1:4">
      <c r="A162" s="26"/>
      <c r="B162" s="26"/>
      <c r="C162" s="30"/>
      <c r="D162" s="22"/>
    </row>
    <row r="163" spans="1:4">
      <c r="A163" s="26"/>
      <c r="B163" s="26"/>
      <c r="C163" s="31"/>
      <c r="D163" s="31"/>
    </row>
    <row r="164" spans="1:4">
      <c r="A164" s="26"/>
      <c r="B164" s="26"/>
      <c r="C164" s="31"/>
      <c r="D164" s="31"/>
    </row>
    <row r="165" spans="1:4">
      <c r="A165" s="26"/>
      <c r="B165" s="26"/>
      <c r="C165" s="31"/>
      <c r="D165" s="31"/>
    </row>
    <row r="166" spans="1:4">
      <c r="A166" s="26"/>
      <c r="B166" s="26"/>
      <c r="C166" s="31"/>
      <c r="D166" s="31"/>
    </row>
    <row r="167" spans="1:4">
      <c r="A167" s="26"/>
      <c r="B167" s="26"/>
      <c r="C167" s="31"/>
      <c r="D167" s="31"/>
    </row>
    <row r="169" spans="1:4">
      <c r="A169" s="15" t="s">
        <v>72</v>
      </c>
      <c r="B169" s="6" t="s">
        <v>74</v>
      </c>
      <c r="C169" s="6" t="s">
        <v>75</v>
      </c>
      <c r="D169" s="6" t="s">
        <v>76</v>
      </c>
    </row>
    <row r="170" spans="1:4">
      <c r="A170" s="22">
        <v>10</v>
      </c>
      <c r="B170" s="9" t="str">
        <f>""&amp;VLOOKUP($A170,$A$18:$D$27,2,0)</f>
        <v/>
      </c>
      <c r="C170" s="22" t="str">
        <f>""&amp;VLOOKUP($A170,$A$18:$D$27,3,0)</f>
        <v/>
      </c>
      <c r="D170" s="22" t="str">
        <f>""&amp;VLOOKUP($A170,$A$18:$D$27,4,0)</f>
        <v/>
      </c>
    </row>
    <row r="172" spans="1:4">
      <c r="A172" s="4" t="s">
        <v>90</v>
      </c>
      <c r="B172" s="9" t="str">
        <f t="array" ref="B172">IF(OR($C$170=要対策),""&amp;検査結果!B388,"")</f>
        <v/>
      </c>
    </row>
    <row r="173" spans="1:4">
      <c r="A173" s="4" t="s">
        <v>91</v>
      </c>
      <c r="B173" s="9" t="str">
        <f t="array" ref="B173">IF(OR($C$170=要対策),""&amp;検査結果!B389,"")</f>
        <v/>
      </c>
    </row>
    <row r="174" spans="1:4">
      <c r="A174" s="4" t="s">
        <v>92</v>
      </c>
      <c r="B174" s="9" t="str">
        <f t="array" ref="B174">IF(OR($C$170=要対策),""&amp;検査結果!B390,"")</f>
        <v/>
      </c>
    </row>
    <row r="175" spans="1:4">
      <c r="A175" s="4" t="s">
        <v>105</v>
      </c>
      <c r="B175" s="1" t="s">
        <v>101</v>
      </c>
      <c r="C175" s="6" t="s">
        <v>103</v>
      </c>
      <c r="D175" s="6" t="s">
        <v>104</v>
      </c>
    </row>
    <row r="176" spans="1:4">
      <c r="A176" s="26"/>
      <c r="B176" s="26"/>
      <c r="C176" s="30"/>
      <c r="D176" s="22"/>
    </row>
    <row r="177" spans="1:4">
      <c r="A177" s="26"/>
      <c r="B177" s="26"/>
      <c r="C177" s="31"/>
      <c r="D177" s="31"/>
    </row>
    <row r="178" spans="1:4">
      <c r="A178" s="26"/>
      <c r="B178" s="26"/>
      <c r="C178" s="31"/>
      <c r="D178" s="31"/>
    </row>
    <row r="179" spans="1:4">
      <c r="A179" s="26"/>
      <c r="B179" s="26"/>
      <c r="C179" s="31"/>
      <c r="D179" s="31"/>
    </row>
    <row r="180" spans="1:4">
      <c r="A180" s="26"/>
      <c r="B180" s="26"/>
      <c r="C180" s="31"/>
      <c r="D180" s="31"/>
    </row>
    <row r="181" spans="1:4">
      <c r="A181" s="26"/>
      <c r="B181" s="26"/>
      <c r="C181" s="31"/>
      <c r="D181" s="31"/>
    </row>
  </sheetData>
  <phoneticPr fontId="1"/>
  <dataValidations disablePrompts="1" count="1">
    <dataValidation type="list" allowBlank="1" showInputMessage="1" showErrorMessage="1" sqref="D50 D37 D64 D78 D92 D106 D120 D134 D148 D162 D176" xr:uid="{00000000-0002-0000-0600-000000000000}">
      <formula1>"OK,NG"</formula1>
    </dataValidation>
  </dataValidations>
  <pageMargins left="0.7" right="0.7" top="0.75" bottom="0.75" header="0.3" footer="0.3"/>
  <pageSetup paperSize="9" scale="7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4"/>
  <sheetViews>
    <sheetView workbookViewId="0"/>
  </sheetViews>
  <sheetFormatPr defaultColWidth="9" defaultRowHeight="18.75"/>
  <cols>
    <col min="1" max="2" width="14.625" style="1" customWidth="1"/>
    <col min="3" max="4" width="70.625" style="1" customWidth="1"/>
    <col min="5" max="5" width="17.625" style="1" customWidth="1"/>
    <col min="6" max="6" width="6.625" style="1" customWidth="1"/>
    <col min="7" max="16384" width="9" style="1"/>
  </cols>
  <sheetData>
    <row r="1" spans="1:6" ht="24.75">
      <c r="A1" s="2" t="s">
        <v>245</v>
      </c>
    </row>
    <row r="3" spans="1:6">
      <c r="A3" s="27" t="s">
        <v>246</v>
      </c>
    </row>
    <row r="4" spans="1:6">
      <c r="A4" s="1" t="s">
        <v>106</v>
      </c>
    </row>
    <row r="5" spans="1:6">
      <c r="A5" s="1" t="s">
        <v>51</v>
      </c>
    </row>
    <row r="7" spans="1:6">
      <c r="A7" s="1" t="s">
        <v>108</v>
      </c>
    </row>
    <row r="8" spans="1:6">
      <c r="A8" s="15" t="s">
        <v>10</v>
      </c>
      <c r="B8" s="6" t="s">
        <v>8</v>
      </c>
      <c r="C8" s="6" t="s">
        <v>9</v>
      </c>
      <c r="D8" s="6" t="s">
        <v>6</v>
      </c>
      <c r="E8" s="6" t="s">
        <v>7</v>
      </c>
      <c r="F8" s="6" t="s">
        <v>126</v>
      </c>
    </row>
    <row r="9" spans="1:6">
      <c r="A9" s="17"/>
      <c r="B9" s="7"/>
      <c r="C9" s="7"/>
      <c r="D9" s="7"/>
      <c r="E9" s="7"/>
      <c r="F9" s="7"/>
    </row>
    <row r="10" spans="1:6">
      <c r="A10" s="17"/>
      <c r="B10" s="7"/>
      <c r="C10" s="7"/>
      <c r="D10" s="7"/>
      <c r="E10" s="7"/>
      <c r="F10" s="7"/>
    </row>
    <row r="11" spans="1:6">
      <c r="A11" s="17"/>
      <c r="B11" s="7"/>
      <c r="C11" s="7"/>
      <c r="D11" s="7"/>
      <c r="E11" s="7"/>
      <c r="F11" s="7"/>
    </row>
    <row r="12" spans="1:6">
      <c r="A12" s="17"/>
      <c r="B12" s="7"/>
      <c r="C12" s="7"/>
      <c r="D12" s="7"/>
      <c r="E12" s="7"/>
      <c r="F12" s="7"/>
    </row>
    <row r="13" spans="1:6">
      <c r="A13" s="17"/>
      <c r="B13" s="7"/>
      <c r="C13" s="7"/>
      <c r="D13" s="7"/>
      <c r="E13" s="7"/>
      <c r="F13" s="7"/>
    </row>
    <row r="14" spans="1:6">
      <c r="A14" s="1" t="s">
        <v>16</v>
      </c>
    </row>
    <row r="16" spans="1:6">
      <c r="A16" s="1" t="s">
        <v>107</v>
      </c>
    </row>
    <row r="17" spans="1:4">
      <c r="A17" s="37" t="s">
        <v>167</v>
      </c>
      <c r="B17" s="38"/>
      <c r="C17" s="39" t="s">
        <v>168</v>
      </c>
      <c r="D17" s="39" t="s">
        <v>171</v>
      </c>
    </row>
    <row r="18" spans="1:4">
      <c r="A18" s="96" t="s">
        <v>153</v>
      </c>
      <c r="B18" s="97"/>
      <c r="C18" s="33" t="s">
        <v>59</v>
      </c>
      <c r="D18" s="28"/>
    </row>
    <row r="19" spans="1:4">
      <c r="A19" s="92" t="s">
        <v>225</v>
      </c>
      <c r="B19" s="98"/>
      <c r="C19" s="85" t="s">
        <v>230</v>
      </c>
      <c r="D19" s="61" t="s">
        <v>226</v>
      </c>
    </row>
    <row r="20" spans="1:4">
      <c r="A20" s="99"/>
      <c r="B20" s="100"/>
      <c r="C20" s="86"/>
      <c r="D20" s="62" t="s">
        <v>226</v>
      </c>
    </row>
    <row r="21" spans="1:4">
      <c r="A21" s="99"/>
      <c r="B21" s="100"/>
      <c r="C21" s="86"/>
      <c r="D21" s="62" t="s">
        <v>226</v>
      </c>
    </row>
    <row r="22" spans="1:4">
      <c r="A22" s="99"/>
      <c r="B22" s="100"/>
      <c r="C22" s="86"/>
      <c r="D22" s="62" t="s">
        <v>226</v>
      </c>
    </row>
    <row r="23" spans="1:4">
      <c r="A23" s="99"/>
      <c r="B23" s="101"/>
      <c r="C23" s="87"/>
      <c r="D23" s="63"/>
    </row>
    <row r="24" spans="1:4">
      <c r="A24" s="60"/>
      <c r="B24" s="88" t="s">
        <v>227</v>
      </c>
      <c r="C24" s="85" t="s">
        <v>229</v>
      </c>
      <c r="D24" s="61" t="s">
        <v>228</v>
      </c>
    </row>
    <row r="25" spans="1:4">
      <c r="A25" s="60"/>
      <c r="B25" s="88"/>
      <c r="C25" s="86"/>
      <c r="D25" s="62" t="s">
        <v>228</v>
      </c>
    </row>
    <row r="26" spans="1:4">
      <c r="A26" s="60"/>
      <c r="B26" s="88"/>
      <c r="C26" s="86"/>
      <c r="D26" s="62" t="s">
        <v>228</v>
      </c>
    </row>
    <row r="27" spans="1:4">
      <c r="A27" s="60"/>
      <c r="B27" s="88"/>
      <c r="C27" s="86"/>
      <c r="D27" s="62" t="s">
        <v>228</v>
      </c>
    </row>
    <row r="28" spans="1:4">
      <c r="A28" s="59"/>
      <c r="B28" s="88"/>
      <c r="C28" s="87"/>
      <c r="D28" s="63"/>
    </row>
    <row r="29" spans="1:4" ht="112.5">
      <c r="A29" s="96" t="s">
        <v>36</v>
      </c>
      <c r="B29" s="97"/>
      <c r="C29" s="32" t="str">
        <f>基本情報!C54</f>
        <v>検査用URLへの接続にBasic認証等の必要の有り無し、ある場合はその条件等を明記してください。
IP制限については、下記検査元IPを許可してください。
　13.112.165.80、153.120.31.228、153.120.31.238、163.43.153.212、210.166.157.210
記載例）要Basic認証：ID/PASS：hoge/Z1hG87uR</v>
      </c>
      <c r="D29" s="5"/>
    </row>
    <row r="30" spans="1:4" ht="225">
      <c r="A30" s="96" t="s">
        <v>38</v>
      </c>
      <c r="B30" s="97"/>
      <c r="C30" s="32" t="str">
        <f>基本情報!C55</f>
        <v>DeployGateもしくはTestflightからの受け渡しが可能な場合は
以下送り先宛に配信をお願いいたします。
【DeployGate送り先】
　メールアドレス：kamome_taro_sst001@waku-2.com
　ユーザ名：web_kensa05
【Testflight送り先】
　メールアドレス(AppleID)：kamome_taro_sst003@waku-2.com
　氏名：かもめ 三郎
DeployGateもしくはTestflightどちらも不可の場合は、別途ご相談ください。</v>
      </c>
      <c r="D30" s="5"/>
    </row>
    <row r="31" spans="1:4" ht="168.75">
      <c r="A31" s="89" t="s">
        <v>67</v>
      </c>
      <c r="B31" s="90"/>
      <c r="C31" s="32" t="str">
        <f>基本情報!C56</f>
        <v>検査側にて作成可能であれば、作成方法をご教示ください。
検査側にて作成不可であれば、２～３個のアカウントをご提供ください。
登録に際してメールアドレスが必要な場合、下記のものをご使用ください。
　kamome_taro_sst001@waku-2.com
　kamome_taro_sst002@waku-2.com
　kamome_taro_sst003@waku-2.com
記載例）
作成可能：http://～～～/regist　参照
作成不可：hoge01 ～ hoge03　Pass：hogehoge</v>
      </c>
      <c r="D31" s="13"/>
    </row>
    <row r="32" spans="1:4" ht="318.75">
      <c r="A32" s="89" t="s">
        <v>127</v>
      </c>
      <c r="B32" s="90"/>
      <c r="C32" s="32" t="str">
        <f>基本情報!C57</f>
        <v>権限ごとに2個ずつのアカウントをご提供ください。
権限を超えた操作を不正に行えないか検証するために使用します。
例）一般権限、管理者権限の2つがあるサイトの場合
・一般権限のアカウントを2つ　記載例）hoge01、hoge02 Pass：hogehoge
・管理者権限のアカウントを2つ　記載例）hoge03、hoge04 Pass：hogehoge
クライアントのアカウントの場合は、異なるクライアントに所属するアカウントをご提供ください。異なるクライアントが所有する情報を、不正に取得・改ざんできないか検証するために使用します。
例）サイト上に複数の組織（組織名hogeと組織名fuga等）が存在する場合（組織＝クライアント）
・組織名hogeのアカウントを2つ
・組織名fugaのアカウントを2つ
登録に際してメールアドレスが必要な場合、下記のものをご使用ください。
　kamome_taro_sst004@waku-2.com
　kamome_taro_sst005@waku-2.com</v>
      </c>
      <c r="D32" s="13"/>
    </row>
    <row r="33" spans="1:4" ht="75">
      <c r="A33" s="89" t="s">
        <v>128</v>
      </c>
      <c r="B33" s="90"/>
      <c r="C33" s="32" t="s">
        <v>173</v>
      </c>
      <c r="D33" s="5"/>
    </row>
    <row r="34" spans="1:4">
      <c r="A34" s="89" t="s">
        <v>120</v>
      </c>
      <c r="B34" s="90"/>
      <c r="C34" s="32" t="s">
        <v>121</v>
      </c>
      <c r="D34" s="5"/>
    </row>
  </sheetData>
  <mergeCells count="11">
    <mergeCell ref="A18:B18"/>
    <mergeCell ref="A29:B29"/>
    <mergeCell ref="A31:B31"/>
    <mergeCell ref="A32:B32"/>
    <mergeCell ref="A33:B33"/>
    <mergeCell ref="A34:B34"/>
    <mergeCell ref="A30:B30"/>
    <mergeCell ref="A19:B23"/>
    <mergeCell ref="C19:C23"/>
    <mergeCell ref="B24:B28"/>
    <mergeCell ref="C24:C28"/>
  </mergeCells>
  <phoneticPr fontId="1"/>
  <dataValidations count="3">
    <dataValidation type="list" allowBlank="1" showInputMessage="1" showErrorMessage="1" sqref="B9:B13" xr:uid="{00000000-0002-0000-0700-000000000000}">
      <formula1>所属</formula1>
    </dataValidation>
    <dataValidation type="list" allowBlank="1" showInputMessage="1" showErrorMessage="1" prompt="メールの宛先としてTO/CCのいずれかを設定してください。" sqref="F9:F13" xr:uid="{00000000-0002-0000-0700-000001000000}">
      <formula1>"TO,CC"</formula1>
    </dataValidation>
    <dataValidation allowBlank="1" showInputMessage="1" showErrorMessage="1" prompt="ご担当を適宜ご記載ください。_x000a_例）企画、MP、PM、インフラ、開発、etc." sqref="A9:A13" xr:uid="{00000000-0002-0000-0700-000002000000}"/>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38"/>
  <sheetViews>
    <sheetView showGridLines="0" workbookViewId="0"/>
  </sheetViews>
  <sheetFormatPr defaultColWidth="9" defaultRowHeight="18.75"/>
  <cols>
    <col min="1" max="1" width="17.625" style="1" customWidth="1"/>
    <col min="2" max="2" width="70.625" style="1" customWidth="1"/>
    <col min="3" max="3" width="13.625" style="1" customWidth="1"/>
    <col min="4" max="4" width="9" style="1"/>
    <col min="5" max="5" width="13.125" style="1" customWidth="1"/>
    <col min="6" max="16384" width="9" style="1"/>
  </cols>
  <sheetData>
    <row r="1" spans="1:6" ht="24.75">
      <c r="A1" s="2" t="s">
        <v>247</v>
      </c>
    </row>
    <row r="3" spans="1:6">
      <c r="A3" s="14" t="s">
        <v>1</v>
      </c>
      <c r="B3" s="3" t="str">
        <f>""&amp;基本情報!D12</f>
        <v>RISCORCL-18362 HR Miitel要約のMypage自動反映</v>
      </c>
    </row>
    <row r="4" spans="1:6">
      <c r="A4" s="14" t="s">
        <v>109</v>
      </c>
      <c r="B4" s="71"/>
    </row>
    <row r="5" spans="1:6">
      <c r="A5" s="14" t="s">
        <v>70</v>
      </c>
      <c r="B5" s="22"/>
    </row>
    <row r="7" spans="1:6">
      <c r="A7" s="1" t="s">
        <v>182</v>
      </c>
    </row>
    <row r="8" spans="1:6">
      <c r="A8" s="1" t="s">
        <v>184</v>
      </c>
    </row>
    <row r="9" spans="1:6">
      <c r="A9" s="1" t="s">
        <v>183</v>
      </c>
    </row>
    <row r="11" spans="1:6">
      <c r="A11" s="1" t="s">
        <v>110</v>
      </c>
    </row>
    <row r="12" spans="1:6">
      <c r="A12" s="15" t="s">
        <v>72</v>
      </c>
      <c r="B12" s="6" t="s">
        <v>74</v>
      </c>
      <c r="C12" s="6" t="s">
        <v>75</v>
      </c>
      <c r="D12" s="6" t="s">
        <v>76</v>
      </c>
      <c r="E12" s="6" t="s">
        <v>111</v>
      </c>
      <c r="F12" s="6" t="s">
        <v>112</v>
      </c>
    </row>
    <row r="13" spans="1:6">
      <c r="A13" s="22">
        <v>1</v>
      </c>
      <c r="B13" s="9" t="str">
        <f t="array" ref="B13">IF(OR(検査結果!$C29=要対策),検査結果!B29,"")</f>
        <v/>
      </c>
      <c r="C13" s="22" t="str">
        <f t="array" ref="C13">IF(OR(検査結果!$C29=要対策),検査結果!C29,"")</f>
        <v/>
      </c>
      <c r="D13" s="22" t="str">
        <f t="array" ref="D13">IF(OR(検査結果!$C29=要対策),検査結果!D29,"")</f>
        <v/>
      </c>
      <c r="E13" s="28"/>
      <c r="F13" s="22"/>
    </row>
    <row r="14" spans="1:6">
      <c r="A14" s="22">
        <v>2</v>
      </c>
      <c r="B14" s="9" t="str">
        <f t="array" ref="B14">IF(OR(検査結果!$C30=要対策),検査結果!B30,"")</f>
        <v/>
      </c>
      <c r="C14" s="22" t="str">
        <f t="array" ref="C14">IF(OR(検査結果!$C30=要対策),検査結果!C30,"")</f>
        <v/>
      </c>
      <c r="D14" s="22" t="str">
        <f t="array" ref="D14">IF(OR(検査結果!$C30=要対策),検査結果!D30,"")</f>
        <v/>
      </c>
      <c r="E14" s="28"/>
      <c r="F14" s="22"/>
    </row>
    <row r="15" spans="1:6">
      <c r="A15" s="22">
        <v>3</v>
      </c>
      <c r="B15" s="9" t="str">
        <f t="array" ref="B15">IF(OR(検査結果!$C31=要対策),検査結果!B31,"")</f>
        <v/>
      </c>
      <c r="C15" s="22" t="str">
        <f t="array" ref="C15">IF(OR(検査結果!$C31=要対策),検査結果!C31,"")</f>
        <v/>
      </c>
      <c r="D15" s="22" t="str">
        <f t="array" ref="D15">IF(OR(検査結果!$C31=要対策),検査結果!D31,"")</f>
        <v/>
      </c>
      <c r="E15" s="28"/>
      <c r="F15" s="22"/>
    </row>
    <row r="16" spans="1:6">
      <c r="A16" s="22">
        <v>4</v>
      </c>
      <c r="B16" s="9" t="str">
        <f t="array" ref="B16">IF(OR(検査結果!$C32=要対策),検査結果!B32,"")</f>
        <v/>
      </c>
      <c r="C16" s="22" t="str">
        <f t="array" ref="C16">IF(OR(検査結果!$C32=要対策),検査結果!C32,"")</f>
        <v/>
      </c>
      <c r="D16" s="22" t="str">
        <f t="array" ref="D16">IF(OR(検査結果!$C32=要対策),検査結果!D32,"")</f>
        <v/>
      </c>
      <c r="E16" s="28"/>
      <c r="F16" s="22"/>
    </row>
    <row r="17" spans="1:6">
      <c r="A17" s="22">
        <v>5</v>
      </c>
      <c r="B17" s="9" t="str">
        <f t="array" ref="B17">IF(OR(検査結果!$C33=要対策),検査結果!B33,"")</f>
        <v/>
      </c>
      <c r="C17" s="22" t="str">
        <f t="array" ref="C17">IF(OR(検査結果!$C33=要対策),検査結果!C33,"")</f>
        <v/>
      </c>
      <c r="D17" s="22" t="str">
        <f t="array" ref="D17">IF(OR(検査結果!$C33=要対策),検査結果!D33,"")</f>
        <v/>
      </c>
      <c r="E17" s="28"/>
      <c r="F17" s="22"/>
    </row>
    <row r="18" spans="1:6">
      <c r="A18" s="22">
        <v>6</v>
      </c>
      <c r="B18" s="9" t="str">
        <f t="array" ref="B18">IF(OR(検査結果!$C34=要対策),検査結果!B34,"")</f>
        <v/>
      </c>
      <c r="C18" s="22" t="str">
        <f t="array" ref="C18">IF(OR(検査結果!$C34=要対策),検査結果!C34,"")</f>
        <v/>
      </c>
      <c r="D18" s="22" t="str">
        <f t="array" ref="D18">IF(OR(検査結果!$C34=要対策),検査結果!D34,"")</f>
        <v/>
      </c>
      <c r="E18" s="28"/>
      <c r="F18" s="22"/>
    </row>
    <row r="19" spans="1:6">
      <c r="A19" s="22">
        <v>7</v>
      </c>
      <c r="B19" s="9" t="str">
        <f t="array" ref="B19">IF(OR(検査結果!$C35=要対策),検査結果!B35,"")</f>
        <v/>
      </c>
      <c r="C19" s="22" t="str">
        <f t="array" ref="C19">IF(OR(検査結果!$C35=要対策),検査結果!C35,"")</f>
        <v/>
      </c>
      <c r="D19" s="22" t="str">
        <f t="array" ref="D19">IF(OR(検査結果!$C35=要対策),検査結果!D35,"")</f>
        <v/>
      </c>
      <c r="E19" s="28"/>
      <c r="F19" s="22"/>
    </row>
    <row r="20" spans="1:6">
      <c r="A20" s="22">
        <v>8</v>
      </c>
      <c r="B20" s="9" t="str">
        <f t="array" ref="B20">IF(OR(検査結果!$C36=要対策),検査結果!B36,"")</f>
        <v/>
      </c>
      <c r="C20" s="22" t="str">
        <f t="array" ref="C20">IF(OR(検査結果!$C36=要対策),検査結果!C36,"")</f>
        <v/>
      </c>
      <c r="D20" s="22" t="str">
        <f t="array" ref="D20">IF(OR(検査結果!$C36=要対策),検査結果!D36,"")</f>
        <v/>
      </c>
      <c r="E20" s="28"/>
      <c r="F20" s="22"/>
    </row>
    <row r="21" spans="1:6">
      <c r="A21" s="22">
        <v>9</v>
      </c>
      <c r="B21" s="9" t="str">
        <f t="array" ref="B21">IF(OR(検査結果!$C37=要対策),検査結果!B37,"")</f>
        <v/>
      </c>
      <c r="C21" s="22" t="str">
        <f t="array" ref="C21">IF(OR(検査結果!$C37=要対策),検査結果!C37,"")</f>
        <v/>
      </c>
      <c r="D21" s="22" t="str">
        <f t="array" ref="D21">IF(OR(検査結果!$C37=要対策),検査結果!D37,"")</f>
        <v/>
      </c>
      <c r="E21" s="28"/>
      <c r="F21" s="22"/>
    </row>
    <row r="22" spans="1:6">
      <c r="A22" s="22">
        <v>10</v>
      </c>
      <c r="B22" s="9" t="str">
        <f t="array" ref="B22">IF(OR(検査結果!$C38=要対策),検査結果!B38,"")</f>
        <v/>
      </c>
      <c r="C22" s="22" t="str">
        <f t="array" ref="C22">IF(OR(検査結果!$C38=要対策),検査結果!C38,"")</f>
        <v/>
      </c>
      <c r="D22" s="22" t="str">
        <f t="array" ref="D22">IF(OR(検査結果!$C38=要対策),検査結果!D38,"")</f>
        <v/>
      </c>
      <c r="E22" s="28"/>
      <c r="F22" s="22"/>
    </row>
    <row r="24" spans="1:6">
      <c r="A24" s="1" t="s">
        <v>170</v>
      </c>
    </row>
    <row r="25" spans="1:6">
      <c r="A25" s="15" t="s">
        <v>72</v>
      </c>
      <c r="B25" s="6" t="s">
        <v>220</v>
      </c>
      <c r="C25" s="6" t="s">
        <v>114</v>
      </c>
      <c r="D25" s="6" t="s">
        <v>113</v>
      </c>
      <c r="E25" s="6" t="s">
        <v>100</v>
      </c>
    </row>
    <row r="26" spans="1:6">
      <c r="A26" s="22">
        <v>1</v>
      </c>
      <c r="B26" s="9"/>
      <c r="C26" s="22"/>
      <c r="D26" s="22"/>
      <c r="E26" s="28"/>
    </row>
    <row r="27" spans="1:6">
      <c r="A27" s="22">
        <v>2</v>
      </c>
      <c r="B27" s="9"/>
      <c r="C27" s="22"/>
      <c r="D27" s="22"/>
      <c r="E27" s="28"/>
    </row>
    <row r="28" spans="1:6">
      <c r="A28" s="22">
        <v>3</v>
      </c>
      <c r="B28" s="9"/>
      <c r="C28" s="22"/>
      <c r="D28" s="22"/>
      <c r="E28" s="28"/>
    </row>
    <row r="29" spans="1:6">
      <c r="A29" s="22">
        <v>4</v>
      </c>
      <c r="B29" s="9"/>
      <c r="C29" s="22"/>
      <c r="D29" s="22"/>
      <c r="E29" s="28"/>
    </row>
    <row r="30" spans="1:6">
      <c r="A30" s="22">
        <v>5</v>
      </c>
      <c r="B30" s="9"/>
      <c r="C30" s="22"/>
      <c r="D30" s="22"/>
      <c r="E30" s="28"/>
    </row>
    <row r="31" spans="1:6">
      <c r="A31" s="22">
        <v>6</v>
      </c>
      <c r="B31" s="9"/>
      <c r="C31" s="22"/>
      <c r="D31" s="22"/>
      <c r="E31" s="28"/>
    </row>
    <row r="32" spans="1:6">
      <c r="A32" s="22">
        <v>7</v>
      </c>
      <c r="B32" s="9"/>
      <c r="C32" s="22"/>
      <c r="D32" s="22"/>
      <c r="E32" s="28"/>
    </row>
    <row r="33" spans="1:6">
      <c r="A33" s="22">
        <v>8</v>
      </c>
      <c r="B33" s="9"/>
      <c r="C33" s="22"/>
      <c r="D33" s="22"/>
      <c r="E33" s="28"/>
    </row>
    <row r="34" spans="1:6">
      <c r="A34" s="22">
        <v>9</v>
      </c>
      <c r="B34" s="9"/>
      <c r="C34" s="22"/>
      <c r="D34" s="22"/>
      <c r="E34" s="28"/>
    </row>
    <row r="35" spans="1:6">
      <c r="A35" s="22">
        <v>10</v>
      </c>
      <c r="B35" s="9"/>
      <c r="C35" s="22"/>
      <c r="D35" s="22"/>
      <c r="E35" s="28"/>
    </row>
    <row r="37" spans="1:6">
      <c r="A37" s="1" t="s">
        <v>206</v>
      </c>
    </row>
    <row r="38" spans="1:6">
      <c r="A38" s="58" t="s">
        <v>221</v>
      </c>
      <c r="B38" s="57" t="s">
        <v>222</v>
      </c>
      <c r="C38" s="57"/>
      <c r="D38" s="57"/>
      <c r="E38" s="57"/>
      <c r="F38" s="57"/>
    </row>
  </sheetData>
  <phoneticPr fontId="1"/>
  <conditionalFormatting sqref="D26:E35">
    <cfRule type="expression" dxfId="1" priority="1">
      <formula>$F13="OK"</formula>
    </cfRule>
    <cfRule type="expression" dxfId="0" priority="2">
      <formula>$F13="NG"</formula>
    </cfRule>
  </conditionalFormatting>
  <dataValidations count="2">
    <dataValidation type="list" allowBlank="1" showInputMessage="1" showErrorMessage="1" sqref="F13:F22" xr:uid="{00000000-0002-0000-0800-000000000000}">
      <formula1>"OK,NG"</formula1>
    </dataValidation>
    <dataValidation type="list" allowBlank="1" showInputMessage="1" showErrorMessage="1" sqref="D26:D35" xr:uid="{00000000-0002-0000-0800-000001000000}">
      <formula1>"1,2,3,4"</formula1>
    </dataValidation>
  </dataValidations>
  <pageMargins left="0.7" right="0.7" top="0.75" bottom="0.75" header="0.3" footer="0.3"/>
  <pageSetup paperSize="9" scale="94"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topLeftCell="A10" zoomScale="85" zoomScaleNormal="85" workbookViewId="0">
      <selection activeCell="I14" sqref="I14"/>
    </sheetView>
  </sheetViews>
  <sheetFormatPr defaultColWidth="9" defaultRowHeight="18.75"/>
  <cols>
    <col min="1" max="1" width="21.625" style="1" bestFit="1" customWidth="1"/>
    <col min="2" max="2" width="9" style="1"/>
    <col min="3" max="3" width="14.5" style="1" bestFit="1" customWidth="1"/>
    <col min="4" max="4" width="9" style="1"/>
    <col min="5" max="5" width="12.625" style="1" bestFit="1" customWidth="1"/>
    <col min="6" max="6" width="13.625" style="1" customWidth="1"/>
    <col min="7" max="7" width="11.125" style="1" bestFit="1" customWidth="1"/>
    <col min="8" max="8" width="12.625" style="1" customWidth="1"/>
    <col min="9" max="9" width="80.625" style="1" customWidth="1"/>
    <col min="10" max="10" width="9" style="1"/>
    <col min="11" max="11" width="9" style="1" customWidth="1"/>
    <col min="12" max="16384" width="9" style="1"/>
  </cols>
  <sheetData>
    <row r="1" spans="1:9">
      <c r="A1" s="10" t="s">
        <v>21</v>
      </c>
      <c r="C1" s="10" t="s">
        <v>41</v>
      </c>
      <c r="E1" s="54" t="s">
        <v>214</v>
      </c>
      <c r="F1" s="54" t="s">
        <v>208</v>
      </c>
      <c r="G1" s="54" t="s">
        <v>207</v>
      </c>
      <c r="H1" s="54" t="s">
        <v>209</v>
      </c>
      <c r="I1" s="54" t="s">
        <v>210</v>
      </c>
    </row>
    <row r="2" spans="1:9">
      <c r="A2" s="3" t="s">
        <v>22</v>
      </c>
      <c r="C2" s="3" t="s">
        <v>129</v>
      </c>
      <c r="E2" s="28" t="str">
        <f>"Ver."&amp;VLOOKUP(MAX(F2:F17),F2:G17,2,0)</f>
        <v>Ver.7.2</v>
      </c>
      <c r="F2" s="28">
        <v>43084</v>
      </c>
      <c r="G2" s="53" t="s">
        <v>211</v>
      </c>
      <c r="H2" s="22" t="s">
        <v>213</v>
      </c>
      <c r="I2" s="3" t="s">
        <v>212</v>
      </c>
    </row>
    <row r="3" spans="1:9" ht="75">
      <c r="A3" s="3" t="s">
        <v>23</v>
      </c>
      <c r="C3" s="3" t="s">
        <v>130</v>
      </c>
      <c r="F3" s="28">
        <v>43119</v>
      </c>
      <c r="G3" s="53" t="s">
        <v>216</v>
      </c>
      <c r="H3" s="22" t="s">
        <v>213</v>
      </c>
      <c r="I3" s="9" t="s">
        <v>218</v>
      </c>
    </row>
    <row r="4" spans="1:9" ht="93.75">
      <c r="A4" s="3" t="s">
        <v>24</v>
      </c>
      <c r="C4" s="3" t="s">
        <v>131</v>
      </c>
      <c r="F4" s="28">
        <v>43136</v>
      </c>
      <c r="G4" s="53" t="s">
        <v>219</v>
      </c>
      <c r="H4" s="22" t="s">
        <v>213</v>
      </c>
      <c r="I4" s="9" t="s">
        <v>223</v>
      </c>
    </row>
    <row r="5" spans="1:9" ht="93.75">
      <c r="A5" s="3" t="s">
        <v>25</v>
      </c>
      <c r="C5" s="3" t="s">
        <v>132</v>
      </c>
      <c r="F5" s="28">
        <v>43292</v>
      </c>
      <c r="G5" s="53" t="s">
        <v>224</v>
      </c>
      <c r="H5" s="22" t="s">
        <v>213</v>
      </c>
      <c r="I5" s="9" t="s">
        <v>232</v>
      </c>
    </row>
    <row r="6" spans="1:9" ht="56.25">
      <c r="A6" s="3" t="s">
        <v>26</v>
      </c>
      <c r="C6" s="3" t="s">
        <v>133</v>
      </c>
      <c r="F6" s="28">
        <v>43623</v>
      </c>
      <c r="G6" s="53" t="s">
        <v>249</v>
      </c>
      <c r="H6" s="22" t="s">
        <v>248</v>
      </c>
      <c r="I6" s="9" t="s">
        <v>250</v>
      </c>
    </row>
    <row r="7" spans="1:9">
      <c r="A7" s="3" t="s">
        <v>33</v>
      </c>
      <c r="C7" s="3" t="s">
        <v>134</v>
      </c>
      <c r="F7" s="28">
        <v>43895</v>
      </c>
      <c r="G7" s="53" t="s">
        <v>251</v>
      </c>
      <c r="H7" s="22" t="s">
        <v>252</v>
      </c>
      <c r="I7" s="3" t="s">
        <v>253</v>
      </c>
    </row>
    <row r="8" spans="1:9" ht="37.5">
      <c r="A8" s="3" t="s">
        <v>34</v>
      </c>
      <c r="C8" s="3" t="s">
        <v>135</v>
      </c>
      <c r="F8" s="28">
        <v>44298</v>
      </c>
      <c r="G8" s="53" t="s">
        <v>254</v>
      </c>
      <c r="H8" s="22" t="s">
        <v>252</v>
      </c>
      <c r="I8" s="9" t="s">
        <v>255</v>
      </c>
    </row>
    <row r="9" spans="1:9" ht="75">
      <c r="A9" s="3" t="s">
        <v>27</v>
      </c>
      <c r="C9" s="3" t="s">
        <v>136</v>
      </c>
      <c r="F9" s="28">
        <v>44732</v>
      </c>
      <c r="G9" s="53" t="s">
        <v>258</v>
      </c>
      <c r="H9" s="22" t="s">
        <v>259</v>
      </c>
      <c r="I9" s="9" t="s">
        <v>260</v>
      </c>
    </row>
    <row r="10" spans="1:9" ht="75">
      <c r="A10" s="3" t="s">
        <v>31</v>
      </c>
      <c r="C10" s="3" t="s">
        <v>137</v>
      </c>
      <c r="F10" s="28">
        <v>44846</v>
      </c>
      <c r="G10" s="53" t="s">
        <v>291</v>
      </c>
      <c r="H10" s="22" t="s">
        <v>259</v>
      </c>
      <c r="I10" s="9" t="s">
        <v>292</v>
      </c>
    </row>
    <row r="11" spans="1:9">
      <c r="A11" s="3" t="s">
        <v>32</v>
      </c>
      <c r="C11" s="3" t="s">
        <v>138</v>
      </c>
      <c r="F11" s="28">
        <v>44914</v>
      </c>
      <c r="G11" s="53" t="s">
        <v>297</v>
      </c>
      <c r="H11" s="22" t="s">
        <v>259</v>
      </c>
      <c r="I11" s="3" t="s">
        <v>298</v>
      </c>
    </row>
    <row r="12" spans="1:9" ht="79.5" customHeight="1">
      <c r="C12" s="3" t="s">
        <v>139</v>
      </c>
      <c r="F12" s="28">
        <v>45404</v>
      </c>
      <c r="G12" s="53" t="s">
        <v>299</v>
      </c>
      <c r="H12" s="22" t="s">
        <v>259</v>
      </c>
      <c r="I12" s="9" t="s">
        <v>300</v>
      </c>
    </row>
    <row r="13" spans="1:9">
      <c r="C13" s="3" t="s">
        <v>140</v>
      </c>
      <c r="F13" s="28">
        <v>45601</v>
      </c>
      <c r="G13" s="53" t="s">
        <v>301</v>
      </c>
      <c r="H13" s="22" t="s">
        <v>259</v>
      </c>
      <c r="I13" s="3" t="s">
        <v>302</v>
      </c>
    </row>
    <row r="14" spans="1:9" ht="409.5" customHeight="1">
      <c r="C14" s="3" t="s">
        <v>141</v>
      </c>
      <c r="F14" s="28">
        <v>45603</v>
      </c>
      <c r="G14" s="53" t="s">
        <v>303</v>
      </c>
      <c r="H14" s="22" t="s">
        <v>259</v>
      </c>
      <c r="I14" s="9" t="s">
        <v>304</v>
      </c>
    </row>
    <row r="15" spans="1:9">
      <c r="C15" s="3" t="s">
        <v>142</v>
      </c>
      <c r="F15" s="22"/>
      <c r="G15" s="53"/>
      <c r="H15" s="22"/>
      <c r="I15" s="3"/>
    </row>
    <row r="16" spans="1:9">
      <c r="C16" s="3" t="s">
        <v>143</v>
      </c>
      <c r="F16" s="22"/>
      <c r="G16" s="53"/>
      <c r="H16" s="22"/>
      <c r="I16" s="3"/>
    </row>
    <row r="17" spans="3:9">
      <c r="C17" s="3" t="s">
        <v>144</v>
      </c>
      <c r="F17" s="22"/>
      <c r="G17" s="53"/>
      <c r="H17" s="22"/>
      <c r="I17" s="3"/>
    </row>
    <row r="18" spans="3:9">
      <c r="C18" s="3" t="s">
        <v>145</v>
      </c>
      <c r="F18" s="22"/>
      <c r="G18" s="53"/>
      <c r="H18" s="22"/>
      <c r="I18" s="3"/>
    </row>
    <row r="19" spans="3:9">
      <c r="C19" s="3" t="s">
        <v>146</v>
      </c>
      <c r="F19" s="22"/>
      <c r="G19" s="53"/>
      <c r="H19" s="22"/>
      <c r="I19" s="3"/>
    </row>
    <row r="20" spans="3:9">
      <c r="C20" s="3" t="s">
        <v>147</v>
      </c>
      <c r="F20" s="22"/>
      <c r="G20" s="53"/>
      <c r="H20" s="22"/>
      <c r="I20" s="3"/>
    </row>
    <row r="21" spans="3:9">
      <c r="C21" s="3" t="s">
        <v>124</v>
      </c>
      <c r="F21" s="22"/>
      <c r="G21" s="53"/>
      <c r="H21" s="22"/>
      <c r="I21" s="3"/>
    </row>
    <row r="22" spans="3:9">
      <c r="C22" s="3" t="s">
        <v>148</v>
      </c>
      <c r="F22" s="22"/>
      <c r="G22" s="53"/>
      <c r="H22" s="22"/>
      <c r="I22" s="3"/>
    </row>
    <row r="23" spans="3:9">
      <c r="C23" s="3" t="s">
        <v>149</v>
      </c>
      <c r="F23" s="22"/>
      <c r="G23" s="53"/>
      <c r="H23" s="22"/>
      <c r="I23" s="3"/>
    </row>
    <row r="24" spans="3:9">
      <c r="C24" s="3" t="s">
        <v>150</v>
      </c>
      <c r="F24" s="22"/>
      <c r="G24" s="53"/>
      <c r="H24" s="22"/>
      <c r="I24" s="3"/>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022A528F726E48BEC240887AA9A910" ma:contentTypeVersion="10" ma:contentTypeDescription="新しいドキュメントを作成します。" ma:contentTypeScope="" ma:versionID="39817d654fa4b0e88c321336f64560a0">
  <xsd:schema xmlns:xsd="http://www.w3.org/2001/XMLSchema" xmlns:xs="http://www.w3.org/2001/XMLSchema" xmlns:p="http://schemas.microsoft.com/office/2006/metadata/properties" xmlns:ns2="6f7d4fab-e060-4452-801f-7d09a950e978" xmlns:ns3="75b639b1-8b15-42a3-b47d-0cc701590587" targetNamespace="http://schemas.microsoft.com/office/2006/metadata/properties" ma:root="true" ma:fieldsID="4042d627fb0319b12ced169ebe95aa27" ns2:_="" ns3:_="">
    <xsd:import namespace="6f7d4fab-e060-4452-801f-7d09a950e978"/>
    <xsd:import namespace="75b639b1-8b15-42a3-b47d-0cc7015905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d4fab-e060-4452-801f-7d09a950e9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b639b1-8b15-42a3-b47d-0cc70159058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4b3651b-9497-4c52-8ed4-23e73e04b657}" ma:internalName="TaxCatchAll" ma:showField="CatchAllData" ma:web="75b639b1-8b15-42a3-b47d-0cc701590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5b639b1-8b15-42a3-b47d-0cc701590587" xsi:nil="true"/>
    <lcf76f155ced4ddcb4097134ff3c332f xmlns="6f7d4fab-e060-4452-801f-7d09a950e97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C1A4BA-CF44-4778-8993-61491C5D1D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d4fab-e060-4452-801f-7d09a950e978"/>
    <ds:schemaRef ds:uri="75b639b1-8b15-42a3-b47d-0cc7015905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A82E60-39B8-4ECA-81B9-064A860E2C92}">
  <ds:schemaRefs>
    <ds:schemaRef ds:uri="http://schemas.microsoft.com/sharepoint/v3/contenttype/forms"/>
  </ds:schemaRefs>
</ds:datastoreItem>
</file>

<file path=customXml/itemProps3.xml><?xml version="1.0" encoding="utf-8"?>
<ds:datastoreItem xmlns:ds="http://schemas.openxmlformats.org/officeDocument/2006/customXml" ds:itemID="{399317EE-53E5-4E1D-94AF-7F9AE83F18FF}">
  <ds:schemaRefs>
    <ds:schemaRef ds:uri="http://schemas.microsoft.com/office/2006/metadata/properties"/>
    <ds:schemaRef ds:uri="http://schemas.microsoft.com/office/infopath/2007/PartnerControls"/>
    <ds:schemaRef ds:uri="75b639b1-8b15-42a3-b47d-0cc701590587"/>
    <ds:schemaRef ds:uri="6f7d4fab-e060-4452-801f-7d09a950e9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6</vt:i4>
      </vt:variant>
    </vt:vector>
  </HeadingPairs>
  <TitlesOfParts>
    <vt:vector size="17" baseType="lpstr">
      <vt:lpstr>FAQ</vt:lpstr>
      <vt:lpstr>基本情報</vt:lpstr>
      <vt:lpstr>基本情報_old</vt:lpstr>
      <vt:lpstr>禁止操作</vt:lpstr>
      <vt:lpstr>新設・改修対象画面</vt:lpstr>
      <vt:lpstr>検査結果</vt:lpstr>
      <vt:lpstr>検査画面</vt:lpstr>
      <vt:lpstr>対応計画</vt:lpstr>
      <vt:lpstr>再検査</vt:lpstr>
      <vt:lpstr>再検査結果</vt:lpstr>
      <vt:lpstr>マスタ</vt:lpstr>
      <vt:lpstr>検査結果!Print_Area</vt:lpstr>
      <vt:lpstr>Version</vt:lpstr>
      <vt:lpstr>インフラ環境</vt:lpstr>
      <vt:lpstr>リスクレベル</vt:lpstr>
      <vt:lpstr>所属</vt:lpstr>
      <vt:lpstr>要対策</vt:lpstr>
    </vt:vector>
  </TitlesOfParts>
  <Company>RECRUIT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 宜彰</dc:creator>
  <cp:lastModifiedBy>Momoda Sho</cp:lastModifiedBy>
  <cp:lastPrinted>2018-07-11T08:52:02Z</cp:lastPrinted>
  <dcterms:created xsi:type="dcterms:W3CDTF">2017-11-24T01:08:46Z</dcterms:created>
  <dcterms:modified xsi:type="dcterms:W3CDTF">2025-04-22T08:42:17Z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0x0101007E022A528F726E48BEC240887AA9A910</vt:lpwstr>
  </property>
</Properties>
</file>