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paf\Desktop\programming\adco_project_rds\"/>
    </mc:Choice>
  </mc:AlternateContent>
  <xr:revisionPtr revIDLastSave="0" documentId="13_ncr:1_{320DAC6A-0717-4522-908B-C9ABF429B9F0}" xr6:coauthVersionLast="43" xr6:coauthVersionMax="43" xr10:uidLastSave="{00000000-0000-0000-0000-000000000000}"/>
  <bookViews>
    <workbookView xWindow="-110" yWindow="-110" windowWidth="19420" windowHeight="10420" activeTab="1" xr2:uid="{4C37DCDF-5F7B-4B02-85B7-31D5B015E636}"/>
  </bookViews>
  <sheets>
    <sheet name="Barrel Map" sheetId="9" r:id="rId1"/>
    <sheet name="78 Montgomery Whiskey" sheetId="1" r:id="rId2"/>
    <sheet name="78 Montgomery Rum" sheetId="6" r:id="rId3"/>
    <sheet name="78 Montgomery Apple Brandy" sheetId="7" r:id="rId4"/>
    <sheet name="Still The One" sheetId="5" r:id="rId5"/>
    <sheet name="Empty Barrels" sheetId="4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8" i="7" l="1"/>
  <c r="B18" i="7"/>
  <c r="A17" i="7"/>
  <c r="E186" i="1" l="1"/>
  <c r="E187" i="1"/>
  <c r="E188" i="1"/>
  <c r="E189" i="1"/>
  <c r="E46" i="4" l="1"/>
  <c r="E45" i="4"/>
  <c r="E44" i="4" l="1"/>
  <c r="E43" i="4" l="1"/>
  <c r="E183" i="1" l="1"/>
  <c r="E184" i="1"/>
  <c r="E185" i="1"/>
  <c r="E42" i="4" l="1"/>
  <c r="E10" i="6" l="1"/>
  <c r="E9" i="6"/>
  <c r="E8" i="6"/>
  <c r="E7" i="6"/>
  <c r="E6" i="6"/>
  <c r="E5" i="6"/>
  <c r="E4" i="6"/>
  <c r="E3" i="6"/>
  <c r="E2" i="6"/>
  <c r="E3" i="7"/>
  <c r="E2" i="7"/>
  <c r="E41" i="4" l="1"/>
  <c r="E40" i="4"/>
  <c r="E178" i="1" l="1"/>
  <c r="E179" i="1"/>
  <c r="E180" i="1"/>
  <c r="E181" i="1"/>
  <c r="E182" i="1"/>
  <c r="E177" i="1"/>
  <c r="E39" i="4" l="1"/>
  <c r="E173" i="1" l="1"/>
  <c r="E174" i="1"/>
  <c r="E175" i="1"/>
  <c r="E176" i="1"/>
  <c r="E38" i="4" l="1"/>
  <c r="E172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37" i="4" l="1"/>
  <c r="E34" i="4" l="1"/>
  <c r="E36" i="4" l="1"/>
  <c r="E35" i="4"/>
  <c r="E31" i="4" l="1"/>
  <c r="E30" i="4"/>
  <c r="E29" i="4" l="1"/>
  <c r="I29" i="4"/>
  <c r="E28" i="4"/>
  <c r="E33" i="4" l="1"/>
  <c r="E32" i="4"/>
  <c r="E27" i="4" l="1"/>
  <c r="E26" i="4"/>
  <c r="E20" i="4" l="1"/>
  <c r="E21" i="4"/>
  <c r="E22" i="4"/>
  <c r="E23" i="4"/>
  <c r="E24" i="4"/>
  <c r="E25" i="4"/>
  <c r="C18" i="4" l="1"/>
  <c r="M7" i="4" l="1"/>
  <c r="E11" i="4" l="1"/>
  <c r="E8" i="4" l="1"/>
  <c r="E7" i="4"/>
  <c r="E6" i="4"/>
  <c r="E4" i="4" l="1"/>
  <c r="E3" i="4"/>
  <c r="E2" i="4"/>
  <c r="E1" i="4" l="1"/>
</calcChain>
</file>

<file path=xl/sharedStrings.xml><?xml version="1.0" encoding="utf-8"?>
<sst xmlns="http://schemas.openxmlformats.org/spreadsheetml/2006/main" count="783" uniqueCount="321">
  <si>
    <t>rye</t>
  </si>
  <si>
    <t>18-007</t>
  </si>
  <si>
    <t>18-006</t>
  </si>
  <si>
    <t>18-005</t>
  </si>
  <si>
    <t>18-004</t>
  </si>
  <si>
    <t>17-067</t>
  </si>
  <si>
    <t>rum</t>
  </si>
  <si>
    <t>17-062</t>
  </si>
  <si>
    <t>17-061</t>
  </si>
  <si>
    <t>17-060</t>
  </si>
  <si>
    <t>17-059</t>
  </si>
  <si>
    <t>17-058</t>
  </si>
  <si>
    <t>17-057</t>
  </si>
  <si>
    <t>bourbon</t>
  </si>
  <si>
    <t>17-054</t>
  </si>
  <si>
    <t>malt</t>
  </si>
  <si>
    <t>17-048</t>
  </si>
  <si>
    <t>16-038</t>
  </si>
  <si>
    <t>16-027</t>
  </si>
  <si>
    <t>16-024</t>
  </si>
  <si>
    <t>15-089</t>
  </si>
  <si>
    <t>apple brandy</t>
  </si>
  <si>
    <t>15-086</t>
  </si>
  <si>
    <t>15-054</t>
  </si>
  <si>
    <t>15-031</t>
  </si>
  <si>
    <t>15-026</t>
  </si>
  <si>
    <t>ish</t>
  </si>
  <si>
    <t>still the one?</t>
  </si>
  <si>
    <t>18-003</t>
  </si>
  <si>
    <t>18-002</t>
  </si>
  <si>
    <t>18-001</t>
  </si>
  <si>
    <t>17-072</t>
  </si>
  <si>
    <t>17-071</t>
  </si>
  <si>
    <t>17-070</t>
  </si>
  <si>
    <t>17-069</t>
  </si>
  <si>
    <t>17-068</t>
  </si>
  <si>
    <t>17-066</t>
  </si>
  <si>
    <t>17-065</t>
  </si>
  <si>
    <t>17-056</t>
  </si>
  <si>
    <t>17-055</t>
  </si>
  <si>
    <t>17-053</t>
  </si>
  <si>
    <t>17-052</t>
  </si>
  <si>
    <t>17-051</t>
  </si>
  <si>
    <t>17-050</t>
  </si>
  <si>
    <t>17-049</t>
  </si>
  <si>
    <t>17-047</t>
  </si>
  <si>
    <t>17-046</t>
  </si>
  <si>
    <t>17-045</t>
  </si>
  <si>
    <t>17-044</t>
  </si>
  <si>
    <t>17-043</t>
  </si>
  <si>
    <t>17-042</t>
  </si>
  <si>
    <t>17-041</t>
  </si>
  <si>
    <t>17-040</t>
  </si>
  <si>
    <t>17-039</t>
  </si>
  <si>
    <t>17-038</t>
  </si>
  <si>
    <t>17-033</t>
  </si>
  <si>
    <t>17-032</t>
  </si>
  <si>
    <t>17-031</t>
  </si>
  <si>
    <t>17-030</t>
  </si>
  <si>
    <t>17-029</t>
  </si>
  <si>
    <t>17-028</t>
  </si>
  <si>
    <t>17-027</t>
  </si>
  <si>
    <t>17-026</t>
  </si>
  <si>
    <t>17-025</t>
  </si>
  <si>
    <t>17-024</t>
  </si>
  <si>
    <t>17-023</t>
  </si>
  <si>
    <t>17-016</t>
  </si>
  <si>
    <t>17-015</t>
  </si>
  <si>
    <t>17-014</t>
  </si>
  <si>
    <t>17-013</t>
  </si>
  <si>
    <t>17-012</t>
  </si>
  <si>
    <t>17-011</t>
  </si>
  <si>
    <t>17-010</t>
  </si>
  <si>
    <t>17-009</t>
  </si>
  <si>
    <t>17-008</t>
  </si>
  <si>
    <t>17-007</t>
  </si>
  <si>
    <t>17-006</t>
  </si>
  <si>
    <t>ap brandy</t>
  </si>
  <si>
    <t>17-005</t>
  </si>
  <si>
    <t>17-004</t>
  </si>
  <si>
    <t>17-003</t>
  </si>
  <si>
    <t>17-002</t>
  </si>
  <si>
    <t>17-001</t>
  </si>
  <si>
    <t>16-061</t>
  </si>
  <si>
    <t>16-060</t>
  </si>
  <si>
    <t>16-059</t>
  </si>
  <si>
    <t>16-058</t>
  </si>
  <si>
    <t>16-057</t>
  </si>
  <si>
    <t>16-056</t>
  </si>
  <si>
    <t>16-055</t>
  </si>
  <si>
    <t>16-054</t>
  </si>
  <si>
    <t>16-053</t>
  </si>
  <si>
    <t>16-052</t>
  </si>
  <si>
    <t>16-051</t>
  </si>
  <si>
    <t>16-050</t>
  </si>
  <si>
    <t>16-049</t>
  </si>
  <si>
    <t>16-048</t>
  </si>
  <si>
    <t>16-047</t>
  </si>
  <si>
    <t>16-046</t>
  </si>
  <si>
    <t>16-043</t>
  </si>
  <si>
    <t>16-042</t>
  </si>
  <si>
    <t>16-041</t>
  </si>
  <si>
    <t>16-040</t>
  </si>
  <si>
    <t>16-039</t>
  </si>
  <si>
    <t>16-037</t>
  </si>
  <si>
    <t>16-034</t>
  </si>
  <si>
    <t>16-033</t>
  </si>
  <si>
    <t>16-032</t>
  </si>
  <si>
    <t>16-031</t>
  </si>
  <si>
    <t>16-030</t>
  </si>
  <si>
    <t>16-029</t>
  </si>
  <si>
    <t>16-028</t>
  </si>
  <si>
    <t>16-026</t>
  </si>
  <si>
    <t>16-025</t>
  </si>
  <si>
    <t>16-023</t>
  </si>
  <si>
    <t>16-022</t>
  </si>
  <si>
    <t>16-021</t>
  </si>
  <si>
    <t>16-020</t>
  </si>
  <si>
    <t>16-019</t>
  </si>
  <si>
    <t>16-018</t>
  </si>
  <si>
    <t>16-017</t>
  </si>
  <si>
    <t>16-016</t>
  </si>
  <si>
    <t>16-015</t>
  </si>
  <si>
    <t>16-014</t>
  </si>
  <si>
    <t>16-013</t>
  </si>
  <si>
    <t>16-012</t>
  </si>
  <si>
    <t>16-011</t>
  </si>
  <si>
    <t>16-009</t>
  </si>
  <si>
    <t>16-008</t>
  </si>
  <si>
    <t>16-007</t>
  </si>
  <si>
    <t>16-006</t>
  </si>
  <si>
    <t>16-005</t>
  </si>
  <si>
    <t>16-004</t>
  </si>
  <si>
    <t>16-003</t>
  </si>
  <si>
    <t>16-002</t>
  </si>
  <si>
    <t>16-001</t>
  </si>
  <si>
    <t>15-085</t>
  </si>
  <si>
    <t>15-083</t>
  </si>
  <si>
    <t>15-082</t>
  </si>
  <si>
    <t>15-081</t>
  </si>
  <si>
    <t>15-080</t>
  </si>
  <si>
    <t>15-079</t>
  </si>
  <si>
    <t>15-066</t>
  </si>
  <si>
    <t>15-065</t>
  </si>
  <si>
    <t>15-064</t>
  </si>
  <si>
    <t>15-053</t>
  </si>
  <si>
    <t>15-048</t>
  </si>
  <si>
    <t>15-036</t>
  </si>
  <si>
    <t xml:space="preserve">rye (double oak) </t>
  </si>
  <si>
    <t>17-064</t>
  </si>
  <si>
    <t>14-003</t>
  </si>
  <si>
    <t>age</t>
  </si>
  <si>
    <t>date filled</t>
  </si>
  <si>
    <t>PG</t>
  </si>
  <si>
    <t>SPIRIT</t>
  </si>
  <si>
    <t>BARREL #</t>
  </si>
  <si>
    <t>18-008</t>
  </si>
  <si>
    <t>18-009</t>
  </si>
  <si>
    <t>18-010</t>
  </si>
  <si>
    <t>18-011</t>
  </si>
  <si>
    <t>18-012</t>
  </si>
  <si>
    <t>18-013</t>
  </si>
  <si>
    <t>18-014</t>
  </si>
  <si>
    <t>18-015</t>
  </si>
  <si>
    <t>18-016</t>
  </si>
  <si>
    <t>18-017</t>
  </si>
  <si>
    <t>18-018</t>
  </si>
  <si>
    <t>18-019</t>
  </si>
  <si>
    <t>18-020</t>
  </si>
  <si>
    <t>18-021</t>
  </si>
  <si>
    <t>18-022</t>
  </si>
  <si>
    <t>18-023</t>
  </si>
  <si>
    <t>18-024</t>
  </si>
  <si>
    <t>18-025</t>
  </si>
  <si>
    <t>18-026</t>
  </si>
  <si>
    <t>18-027</t>
  </si>
  <si>
    <t>18-028</t>
  </si>
  <si>
    <t>18-029</t>
  </si>
  <si>
    <t>18-030</t>
  </si>
  <si>
    <t>18-032</t>
  </si>
  <si>
    <t>18-031</t>
  </si>
  <si>
    <t>18-033</t>
  </si>
  <si>
    <t>18-034</t>
  </si>
  <si>
    <t>18-035</t>
  </si>
  <si>
    <t>18-036</t>
  </si>
  <si>
    <t>18-037</t>
  </si>
  <si>
    <t>Matt Petro</t>
  </si>
  <si>
    <t>Ronald J Vero</t>
  </si>
  <si>
    <t>Investor?</t>
  </si>
  <si>
    <t>Age</t>
  </si>
  <si>
    <t>Date Filled</t>
  </si>
  <si>
    <t>Spirit Type</t>
  </si>
  <si>
    <t>Barrel No.</t>
  </si>
  <si>
    <t>Jonathan Duda</t>
  </si>
  <si>
    <t>Lawrence Rigge</t>
  </si>
  <si>
    <t>Hans Anker</t>
  </si>
  <si>
    <t>Patricia Johnson</t>
  </si>
  <si>
    <t>Justin Beckerman</t>
  </si>
  <si>
    <t>Thomas Mercurio</t>
  </si>
  <si>
    <t>Peter Knapp</t>
  </si>
  <si>
    <t>Eugene Nachamkin</t>
  </si>
  <si>
    <t>Christopher Aiello</t>
  </si>
  <si>
    <t>Philip Potak - 2</t>
  </si>
  <si>
    <t>18-038</t>
  </si>
  <si>
    <t>18-039</t>
  </si>
  <si>
    <t>18-040</t>
  </si>
  <si>
    <t>18-041</t>
  </si>
  <si>
    <t>18-042</t>
  </si>
  <si>
    <t>18-043</t>
  </si>
  <si>
    <t>18-044</t>
  </si>
  <si>
    <t>18-045</t>
  </si>
  <si>
    <t>3 years 1 months 27 days</t>
  </si>
  <si>
    <t>3 years 0 months 15 days</t>
  </si>
  <si>
    <t>2 years 8 months 29 days</t>
  </si>
  <si>
    <t>2 years 7 months 14 days</t>
  </si>
  <si>
    <t>2 years 7 months 9 days</t>
  </si>
  <si>
    <t>2 years 5 months 7 days</t>
  </si>
  <si>
    <t>18-046</t>
  </si>
  <si>
    <t>18-047</t>
  </si>
  <si>
    <t>18-048</t>
  </si>
  <si>
    <t>18-049</t>
  </si>
  <si>
    <t>Tasters Club</t>
  </si>
  <si>
    <t>Philip Potak - 1</t>
  </si>
  <si>
    <t>Ricky Caliendo</t>
  </si>
  <si>
    <t>Shawn Gorden</t>
  </si>
  <si>
    <t>18-050</t>
  </si>
  <si>
    <t>18-051</t>
  </si>
  <si>
    <t>18-052</t>
  </si>
  <si>
    <t>18-053</t>
  </si>
  <si>
    <t>18-054</t>
  </si>
  <si>
    <t>18-055</t>
  </si>
  <si>
    <t>18-056</t>
  </si>
  <si>
    <t>18-057</t>
  </si>
  <si>
    <t>David Wachowiak</t>
  </si>
  <si>
    <t>Robert Beck</t>
  </si>
  <si>
    <t>Todd Stocking</t>
  </si>
  <si>
    <t>July</t>
  </si>
  <si>
    <t>End of June</t>
  </si>
  <si>
    <t>18-058</t>
  </si>
  <si>
    <t>18-059</t>
  </si>
  <si>
    <t>opened on 12/14/18</t>
  </si>
  <si>
    <t>18-060</t>
  </si>
  <si>
    <t>18-061</t>
  </si>
  <si>
    <t>18-062</t>
  </si>
  <si>
    <t>18-063</t>
  </si>
  <si>
    <t>Greg Bosch</t>
  </si>
  <si>
    <t>Leonard Smith</t>
  </si>
  <si>
    <t>18-064</t>
  </si>
  <si>
    <t>18-065</t>
  </si>
  <si>
    <t>18-066</t>
  </si>
  <si>
    <t>18-067</t>
  </si>
  <si>
    <t>18-068</t>
  </si>
  <si>
    <t>18-069</t>
  </si>
  <si>
    <t>18-070</t>
  </si>
  <si>
    <t>18-071</t>
  </si>
  <si>
    <t>18-072</t>
  </si>
  <si>
    <t>18-073</t>
  </si>
  <si>
    <t>18-074</t>
  </si>
  <si>
    <t>18-075</t>
  </si>
  <si>
    <t>18-076</t>
  </si>
  <si>
    <t>Noreen Prenty</t>
  </si>
  <si>
    <t>Tim Pasquini</t>
  </si>
  <si>
    <t>William Epple</t>
  </si>
  <si>
    <t>Jason Williams</t>
  </si>
  <si>
    <t>Jason Moreau</t>
  </si>
  <si>
    <t>Evan DeFilippo</t>
  </si>
  <si>
    <t>Kari and Bob</t>
  </si>
  <si>
    <t>2019 barrel loan investor</t>
  </si>
  <si>
    <t>Column1</t>
  </si>
  <si>
    <t>18-077</t>
  </si>
  <si>
    <t>18-078</t>
  </si>
  <si>
    <t>18-079</t>
  </si>
  <si>
    <t>Kevin Eherts</t>
  </si>
  <si>
    <t>19-001</t>
  </si>
  <si>
    <t>19-002</t>
  </si>
  <si>
    <t>19-003</t>
  </si>
  <si>
    <t>19-004</t>
  </si>
  <si>
    <t>19-005</t>
  </si>
  <si>
    <t>19-006</t>
  </si>
  <si>
    <t>19-007</t>
  </si>
  <si>
    <t>19-008</t>
  </si>
  <si>
    <t>19-009</t>
  </si>
  <si>
    <t>19-010</t>
  </si>
  <si>
    <t>19-011</t>
  </si>
  <si>
    <t>19-012</t>
  </si>
  <si>
    <t>19-013</t>
  </si>
  <si>
    <t>19-014</t>
  </si>
  <si>
    <t>19-015</t>
  </si>
  <si>
    <t>19-016</t>
  </si>
  <si>
    <t>19-017</t>
  </si>
  <si>
    <t>19-018</t>
  </si>
  <si>
    <t>19-019</t>
  </si>
  <si>
    <t>19-020</t>
  </si>
  <si>
    <t>19-021</t>
  </si>
  <si>
    <t>Downstairs</t>
  </si>
  <si>
    <t>STAIRS</t>
  </si>
  <si>
    <t>TOTES</t>
  </si>
  <si>
    <t>#330</t>
  </si>
  <si>
    <t>#328</t>
  </si>
  <si>
    <t>#327</t>
  </si>
  <si>
    <t>CRANE</t>
  </si>
  <si>
    <t>#329</t>
  </si>
  <si>
    <t>BOXES</t>
  </si>
  <si>
    <t>DOOR</t>
  </si>
  <si>
    <t>SWITCH</t>
  </si>
  <si>
    <t>Michael Lorka</t>
  </si>
  <si>
    <t>Michael Woellmer</t>
  </si>
  <si>
    <t>Brian Woellmer</t>
  </si>
  <si>
    <t>(Philip) Jared Danaher</t>
  </si>
  <si>
    <t>19-022</t>
  </si>
  <si>
    <t>19-023</t>
  </si>
  <si>
    <t>19-024</t>
  </si>
  <si>
    <t xml:space="preserve">Industrious Spirits Co. </t>
  </si>
  <si>
    <t>removed 33.459pg on 12/14/18 (opened on 4/11/19)</t>
  </si>
  <si>
    <t>(opened on 4/15/2019)</t>
  </si>
  <si>
    <t>(opened on 5/6/2019)</t>
  </si>
  <si>
    <t>19-025</t>
  </si>
  <si>
    <t>19-026</t>
  </si>
  <si>
    <t>19-027</t>
  </si>
  <si>
    <t>19-028</t>
  </si>
  <si>
    <t>Larry Fenton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</si>
</sst>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m/dd/yy;@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7"/>
      <name val="Calibri"/>
      <family val="2"/>
      <scheme val="minor"/>
    </font>
    <font>
      <b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0" fontId="3" fillId="0" borderId="1" xfId="0" applyFont="1" applyBorder="1"/>
    <xf numFmtId="164" fontId="0" fillId="0" borderId="1" xfId="0" applyNumberFormat="1" applyBorder="1"/>
    <xf numFmtId="0" fontId="0" fillId="3" borderId="1" xfId="0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0" fontId="3" fillId="2" borderId="1" xfId="0" applyFont="1" applyFill="1" applyBorder="1"/>
    <xf numFmtId="0" fontId="3" fillId="4" borderId="1" xfId="0" applyFont="1" applyFill="1" applyBorder="1"/>
    <xf numFmtId="0" fontId="1" fillId="0" borderId="0" xfId="0" applyFont="1"/>
    <xf numFmtId="165" fontId="4" fillId="0" borderId="1" xfId="0" applyNumberFormat="1" applyFont="1" applyBorder="1"/>
    <xf numFmtId="0" fontId="3" fillId="2" borderId="1" xfId="0" applyFont="1" applyFill="1" applyBorder="1" applyAlignment="1">
      <alignment horizontal="left"/>
    </xf>
    <xf numFmtId="165" fontId="3" fillId="0" borderId="1" xfId="0" applyNumberFormat="1" applyFont="1" applyBorder="1"/>
    <xf numFmtId="0" fontId="0" fillId="4" borderId="1" xfId="0" applyFill="1" applyBorder="1" applyAlignment="1">
      <alignment horizontal="left"/>
    </xf>
    <xf numFmtId="0" fontId="0" fillId="6" borderId="1" xfId="0" applyFill="1" applyBorder="1"/>
    <xf numFmtId="0" fontId="0" fillId="2" borderId="1" xfId="0" applyFill="1" applyBorder="1" applyAlignment="1">
      <alignment horizontal="left"/>
    </xf>
    <xf numFmtId="0" fontId="0" fillId="7" borderId="1" xfId="0" applyFill="1" applyBorder="1"/>
    <xf numFmtId="0" fontId="3" fillId="7" borderId="1" xfId="0" applyFont="1" applyFill="1" applyBorder="1"/>
    <xf numFmtId="164" fontId="0" fillId="7" borderId="1" xfId="0" applyNumberFormat="1" applyFill="1" applyBorder="1"/>
    <xf numFmtId="0" fontId="3" fillId="8" borderId="1" xfId="0" applyFont="1" applyFill="1" applyBorder="1"/>
    <xf numFmtId="0" fontId="3" fillId="8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0" xfId="0" quotePrefix="1" applyFont="1"/>
    <xf numFmtId="164" fontId="0" fillId="0" borderId="0" xfId="0" applyNumberFormat="1"/>
    <xf numFmtId="0" fontId="0" fillId="0" borderId="4" xfId="0" applyBorder="1"/>
    <xf numFmtId="0" fontId="3" fillId="0" borderId="0" xfId="0" applyFont="1"/>
    <xf numFmtId="0" fontId="3" fillId="0" borderId="5" xfId="0" applyFont="1" applyBorder="1"/>
    <xf numFmtId="0" fontId="0" fillId="0" borderId="7" xfId="0" applyBorder="1"/>
    <xf numFmtId="165" fontId="3" fillId="9" borderId="1" xfId="0" applyNumberFormat="1" applyFont="1" applyFill="1" applyBorder="1"/>
    <xf numFmtId="0" fontId="0" fillId="9" borderId="1" xfId="0" applyFill="1" applyBorder="1"/>
    <xf numFmtId="164" fontId="0" fillId="9" borderId="1" xfId="0" applyNumberFormat="1" applyFill="1" applyBorder="1"/>
    <xf numFmtId="0" fontId="0" fillId="9" borderId="0" xfId="0" applyFill="1"/>
    <xf numFmtId="14" fontId="0" fillId="0" borderId="0" xfId="0" applyNumberFormat="1"/>
    <xf numFmtId="0" fontId="0" fillId="0" borderId="7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10" borderId="0" xfId="0" applyFill="1"/>
    <xf numFmtId="0" fontId="7" fillId="0" borderId="0" xfId="0" applyFont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7" fillId="12" borderId="7" xfId="0" applyFont="1" applyFill="1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14" borderId="11" xfId="0" applyFont="1" applyFill="1" applyBorder="1" applyAlignment="1">
      <alignment horizontal="center"/>
    </xf>
    <xf numFmtId="0" fontId="7" fillId="14" borderId="7" xfId="0" applyFont="1" applyFill="1" applyBorder="1" applyAlignment="1">
      <alignment horizontal="center"/>
    </xf>
    <xf numFmtId="0" fontId="7" fillId="12" borderId="11" xfId="0" applyFont="1" applyFill="1" applyBorder="1" applyAlignment="1">
      <alignment horizontal="center"/>
    </xf>
    <xf numFmtId="0" fontId="0" fillId="13" borderId="0" xfId="0" applyFill="1"/>
    <xf numFmtId="0" fontId="0" fillId="10" borderId="1" xfId="0" applyFill="1" applyBorder="1"/>
    <xf numFmtId="0" fontId="0" fillId="10" borderId="7" xfId="0" applyFill="1" applyBorder="1"/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11" borderId="0" xfId="0" applyFill="1" applyAlignment="1">
      <alignment horizontal="center" vertical="center"/>
    </xf>
    <xf numFmtId="0" fontId="7" fillId="15" borderId="11" xfId="0" applyFont="1" applyFill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7" fillId="14" borderId="1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 vertical="center"/>
    </xf>
    <xf numFmtId="0" fontId="8" fillId="11" borderId="1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1">
    <cellStyle name="Normal" xfId="0" builtinId="0"/>
  </cellStyles>
  <dxfs count="2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9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437640-F7C5-45A3-911C-00E3992446CF}" name="Table2" displayName="Table2" ref="A1:G189" totalsRowShown="0" headerRowDxfId="21" headerRowBorderDxfId="20" tableBorderDxfId="19">
  <autoFilter ref="A1:G189" xr:uid="{0449702E-E640-4E88-BFC7-327B32141B66}"/>
  <sortState ref="A2:F165">
    <sortCondition ref="A1:A165"/>
  </sortState>
  <tableColumns count="7">
    <tableColumn id="1" xr3:uid="{A83BA5E0-DCB4-4D56-B45D-3C1822D00E4D}" name="Barrel No." dataDxfId="18"/>
    <tableColumn id="2" xr3:uid="{7B96C477-1C2B-4A5A-8DEE-DCD4D35CA1AC}" name="Spirit Type" dataDxfId="17"/>
    <tableColumn id="3" xr3:uid="{389D4549-4004-4B91-8243-F62372C4D000}" name="PG" dataDxfId="16"/>
    <tableColumn id="4" xr3:uid="{EBBDA084-9AFB-43A8-9924-39DD8E526742}" name="Date Filled" dataDxfId="15"/>
    <tableColumn id="5" xr3:uid="{376ECBA0-E5C7-4585-8A8C-6C2E8B839E2A}" name="Age" dataDxfId="14">
      <calculatedColumnFormula>DATEDIF(D2,TODAY(),"y")&amp;" years "&amp;DATEDIF(D2,TODAY(),"ym")&amp;" months "&amp;DATEDIF(D2,TODAY(),"md")&amp;" days"</calculatedColumnFormula>
    </tableColumn>
    <tableColumn id="6" xr3:uid="{C94BDF88-0AF3-4736-B047-DFF14E1D98EB}" name="Investor?"/>
    <tableColumn id="7" xr3:uid="{D5985ED0-18EF-42F2-A302-C447B66BB9AB}" name="Column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11624A-7BE4-4380-82E1-5AAC4A2EF6BC}" name="Table1" displayName="Table1" ref="A1:F10" totalsRowShown="0" headerRowDxfId="13" headerRowBorderDxfId="12">
  <autoFilter ref="A1:F10" xr:uid="{59757A80-FC4E-4AEC-8569-0A4E6F489D90}"/>
  <tableColumns count="6">
    <tableColumn id="1" xr3:uid="{101CAFA5-6FEC-410D-ACDD-5B4778A00CC2}" name="Barrel No." dataDxfId="11"/>
    <tableColumn id="2" xr3:uid="{219941D3-E86F-4814-8700-7AD054B71FF9}" name="Spirit Type" dataDxfId="10"/>
    <tableColumn id="3" xr3:uid="{0986DB7A-3C23-4CB3-8FE2-DBF1F17AC163}" name="PG" dataDxfId="9"/>
    <tableColumn id="4" xr3:uid="{013B4A0A-AC5D-481D-A6B0-AAB6A7381A8A}" name="Date Filled" dataDxfId="8"/>
    <tableColumn id="5" xr3:uid="{B1D16955-74EA-40D0-9585-2026B9D97C6B}" name="Age" dataDxfId="7">
      <calculatedColumnFormula>DATEDIF(D2,TODAY(),"y")&amp;" years "&amp;DATEDIF(D2,TODAY(),"ym")&amp;" months "&amp;DATEDIF(D2,TODAY(),"md")&amp;" days"</calculatedColumnFormula>
    </tableColumn>
    <tableColumn id="6" xr3:uid="{408916F8-0105-49A2-AF35-947A9D0A46BD}" name="Investor?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A99538-B3D7-48A4-A6FF-E312FD04181B}" name="Table3" displayName="Table3" ref="A1:F3" totalsRowShown="0" headerRowDxfId="6" headerRowBorderDxfId="5">
  <autoFilter ref="A1:F3" xr:uid="{72A2972D-7BFD-451B-A4E8-0000DE94A1BF}"/>
  <tableColumns count="6">
    <tableColumn id="1" xr3:uid="{4E6109CC-0321-4D46-B1F6-CCA7E02C68AC}" name="Barrel No." dataDxfId="4"/>
    <tableColumn id="2" xr3:uid="{9B06D280-AA2A-43DC-9D27-12A5690E5669}" name="Spirit Type" dataDxfId="3"/>
    <tableColumn id="3" xr3:uid="{FF43C7B5-4BB3-4F2B-A041-F249BA416A7B}" name="PG" dataDxfId="2"/>
    <tableColumn id="4" xr3:uid="{724308BE-A1B2-4804-8A1D-A6D25F16746F}" name="Date Filled" dataDxfId="1"/>
    <tableColumn id="5" xr3:uid="{0BCE71FE-7F07-4F32-9939-E88EF79CA5D4}" name="Age" dataDxfId="0">
      <calculatedColumnFormula>DATEDIF(D2,TODAY(),"y")&amp;" years "&amp;DATEDIF(D2,TODAY(),"ym")&amp;" months "&amp;DATEDIF(D2,TODAY(),"md")&amp;" days"</calculatedColumnFormula>
    </tableColumn>
    <tableColumn id="6" xr3:uid="{68DAAA60-7D99-4AE2-91CB-225C923C4952}" name="Investor?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BDF3A-053A-4668-B5F8-3FED5D6FB34B}">
  <sheetPr>
    <pageSetUpPr fitToPage="1"/>
  </sheetPr>
  <dimension ref="A1:AT209"/>
  <sheetViews>
    <sheetView showGridLines="0" topLeftCell="G7" zoomScale="70" zoomScaleNormal="70" workbookViewId="0">
      <selection activeCell="Z24" sqref="Z24"/>
    </sheetView>
  </sheetViews>
  <sheetFormatPr defaultRowHeight="14.5" x14ac:dyDescent="0.35"/>
  <cols>
    <col min="4" max="4" width="0.81640625" customWidth="1"/>
    <col min="7" max="7" width="8.7265625" customWidth="1"/>
    <col min="10" max="10" width="0.81640625" customWidth="1"/>
    <col min="13" max="13" width="0.81640625" customWidth="1"/>
    <col min="16" max="16" width="0.81640625" customWidth="1"/>
    <col min="19" max="19" width="0.81640625" customWidth="1"/>
    <col min="22" max="22" width="0.81640625" customWidth="1"/>
    <col min="25" max="25" width="0.81640625" customWidth="1"/>
    <col min="28" max="28" width="0.81640625" customWidth="1"/>
    <col min="31" max="31" width="0.81640625" customWidth="1"/>
    <col min="34" max="34" width="0.81640625" customWidth="1"/>
    <col min="37" max="37" width="0.81640625" customWidth="1"/>
    <col min="40" max="40" width="8.7265625" customWidth="1"/>
    <col min="41" max="41" width="0.81640625" customWidth="1"/>
    <col min="46" max="46" width="2.81640625" customWidth="1"/>
  </cols>
  <sheetData>
    <row r="1" spans="1:46" ht="15.5" x14ac:dyDescent="0.35">
      <c r="A1" s="68"/>
      <c r="B1" s="70" t="s">
        <v>60</v>
      </c>
      <c r="C1" s="70" t="s">
        <v>61</v>
      </c>
      <c r="D1" s="71"/>
      <c r="E1" s="70" t="s">
        <v>51</v>
      </c>
      <c r="F1" s="70" t="s">
        <v>54</v>
      </c>
      <c r="G1" s="87" t="s">
        <v>304</v>
      </c>
      <c r="H1" s="70" t="s">
        <v>173</v>
      </c>
      <c r="I1" s="70" t="s">
        <v>159</v>
      </c>
      <c r="J1" s="71"/>
      <c r="K1" s="70" t="s">
        <v>168</v>
      </c>
      <c r="L1" s="70" t="s">
        <v>34</v>
      </c>
      <c r="M1" s="71"/>
      <c r="N1" s="70" t="s">
        <v>161</v>
      </c>
      <c r="O1" s="70" t="s">
        <v>158</v>
      </c>
      <c r="P1" s="71"/>
      <c r="Q1" s="70" t="s">
        <v>174</v>
      </c>
      <c r="R1" s="70" t="s">
        <v>40</v>
      </c>
      <c r="S1" s="71"/>
      <c r="T1" s="70" t="s">
        <v>101</v>
      </c>
      <c r="U1" s="70" t="s">
        <v>91</v>
      </c>
      <c r="V1" s="71"/>
      <c r="W1" s="70" t="s">
        <v>118</v>
      </c>
      <c r="X1" s="70" t="s">
        <v>94</v>
      </c>
      <c r="Y1" s="71"/>
      <c r="Z1" s="70" t="s">
        <v>115</v>
      </c>
      <c r="AA1" s="70" t="s">
        <v>119</v>
      </c>
      <c r="AB1" s="71"/>
      <c r="AC1" s="85" t="s">
        <v>303</v>
      </c>
      <c r="AD1" s="85"/>
      <c r="AE1" s="71"/>
      <c r="AF1" s="70" t="s">
        <v>46</v>
      </c>
      <c r="AG1" s="70" t="s">
        <v>45</v>
      </c>
      <c r="AH1" s="71"/>
      <c r="AI1" s="70" t="s">
        <v>5</v>
      </c>
      <c r="AJ1" s="70" t="s">
        <v>31</v>
      </c>
      <c r="AK1" s="71"/>
      <c r="AL1" s="70" t="s">
        <v>181</v>
      </c>
      <c r="AM1" s="70" t="s">
        <v>23</v>
      </c>
      <c r="AO1" s="69"/>
      <c r="AP1" s="85" t="s">
        <v>302</v>
      </c>
      <c r="AQ1" s="85"/>
      <c r="AR1" s="85"/>
      <c r="AS1" s="85"/>
      <c r="AT1" s="68"/>
    </row>
    <row r="2" spans="1:46" ht="15.5" x14ac:dyDescent="0.35">
      <c r="A2" s="68"/>
      <c r="B2" s="70" t="s">
        <v>58</v>
      </c>
      <c r="C2" s="70" t="s">
        <v>92</v>
      </c>
      <c r="D2" s="71"/>
      <c r="E2" s="70" t="s">
        <v>108</v>
      </c>
      <c r="F2" s="70" t="s">
        <v>89</v>
      </c>
      <c r="G2" s="88"/>
      <c r="H2" s="70" t="s">
        <v>227</v>
      </c>
      <c r="I2" s="70" t="s">
        <v>226</v>
      </c>
      <c r="J2" s="71"/>
      <c r="K2" s="70" t="s">
        <v>207</v>
      </c>
      <c r="L2" s="70" t="s">
        <v>208</v>
      </c>
      <c r="M2" s="71"/>
      <c r="N2" s="70" t="s">
        <v>232</v>
      </c>
      <c r="O2" s="70" t="s">
        <v>230</v>
      </c>
      <c r="P2" s="71"/>
      <c r="Q2" s="70" t="s">
        <v>210</v>
      </c>
      <c r="R2" s="70" t="s">
        <v>209</v>
      </c>
      <c r="S2" s="71"/>
      <c r="T2" s="70" t="s">
        <v>243</v>
      </c>
      <c r="U2" s="70" t="s">
        <v>244</v>
      </c>
      <c r="V2" s="71"/>
      <c r="W2" s="70" t="s">
        <v>124</v>
      </c>
      <c r="X2" s="70" t="s">
        <v>164</v>
      </c>
      <c r="Y2" s="71"/>
      <c r="Z2" s="70" t="s">
        <v>44</v>
      </c>
      <c r="AA2" s="70" t="s">
        <v>43</v>
      </c>
      <c r="AB2" s="71"/>
      <c r="AC2" s="85"/>
      <c r="AD2" s="85"/>
      <c r="AE2" s="71"/>
      <c r="AF2" s="70" t="s">
        <v>85</v>
      </c>
      <c r="AG2" s="70" t="s">
        <v>100</v>
      </c>
      <c r="AH2" s="71"/>
      <c r="AI2" s="70" t="s">
        <v>116</v>
      </c>
      <c r="AJ2" s="70" t="s">
        <v>135</v>
      </c>
      <c r="AK2" s="71"/>
      <c r="AL2" s="70" t="s">
        <v>239</v>
      </c>
      <c r="AM2" s="70" t="s">
        <v>238</v>
      </c>
      <c r="AO2" s="69"/>
      <c r="AP2" s="85"/>
      <c r="AQ2" s="85"/>
      <c r="AR2" s="85"/>
      <c r="AS2" s="85"/>
      <c r="AT2" s="68"/>
    </row>
    <row r="3" spans="1:46" ht="16" thickBot="1" x14ac:dyDescent="0.4">
      <c r="A3" s="68"/>
      <c r="B3" s="77" t="s">
        <v>70</v>
      </c>
      <c r="C3" s="77" t="s">
        <v>49</v>
      </c>
      <c r="D3" s="71"/>
      <c r="E3" s="77" t="s">
        <v>74</v>
      </c>
      <c r="F3" s="77" t="s">
        <v>125</v>
      </c>
      <c r="G3" s="88"/>
      <c r="H3" s="77" t="s">
        <v>229</v>
      </c>
      <c r="I3" s="77" t="s">
        <v>231</v>
      </c>
      <c r="J3" s="71"/>
      <c r="K3" s="77" t="s">
        <v>24</v>
      </c>
      <c r="L3" s="77" t="s">
        <v>167</v>
      </c>
      <c r="M3" s="71"/>
      <c r="N3" s="77" t="s">
        <v>25</v>
      </c>
      <c r="O3" s="77" t="s">
        <v>185</v>
      </c>
      <c r="P3" s="71"/>
      <c r="Q3" s="77" t="s">
        <v>184</v>
      </c>
      <c r="R3" s="77" t="s">
        <v>182</v>
      </c>
      <c r="S3" s="71"/>
      <c r="T3" s="77" t="s">
        <v>241</v>
      </c>
      <c r="U3" s="77" t="s">
        <v>242</v>
      </c>
      <c r="V3" s="71"/>
      <c r="W3" s="77" t="s">
        <v>219</v>
      </c>
      <c r="X3" s="77" t="s">
        <v>220</v>
      </c>
      <c r="Y3" s="71"/>
      <c r="Z3" s="77" t="s">
        <v>160</v>
      </c>
      <c r="AA3" s="77" t="s">
        <v>36</v>
      </c>
      <c r="AB3" s="71"/>
      <c r="AC3" s="85"/>
      <c r="AD3" s="85"/>
      <c r="AE3" s="71"/>
      <c r="AF3" s="77" t="s">
        <v>128</v>
      </c>
      <c r="AG3" s="77" t="s">
        <v>57</v>
      </c>
      <c r="AH3" s="71"/>
      <c r="AI3" s="77" t="s">
        <v>81</v>
      </c>
      <c r="AJ3" s="77" t="s">
        <v>79</v>
      </c>
      <c r="AK3" s="71"/>
      <c r="AL3" s="77" t="s">
        <v>183</v>
      </c>
      <c r="AM3" s="77" t="s">
        <v>228</v>
      </c>
      <c r="AO3" s="69"/>
      <c r="AP3" s="85"/>
      <c r="AQ3" s="85"/>
      <c r="AR3" s="85"/>
      <c r="AS3" s="85"/>
      <c r="AT3" s="68"/>
    </row>
    <row r="4" spans="1:46" ht="15.5" x14ac:dyDescent="0.35">
      <c r="A4" s="68"/>
      <c r="B4" s="76"/>
      <c r="C4" s="76"/>
      <c r="D4" s="71"/>
      <c r="E4" s="76" t="s">
        <v>48</v>
      </c>
      <c r="F4" s="76" t="s">
        <v>139</v>
      </c>
      <c r="G4" s="71"/>
      <c r="H4" s="76" t="s">
        <v>273</v>
      </c>
      <c r="I4" s="76" t="s">
        <v>140</v>
      </c>
      <c r="J4" s="71"/>
      <c r="K4" s="76" t="s">
        <v>285</v>
      </c>
      <c r="L4" s="76" t="s">
        <v>83</v>
      </c>
      <c r="M4" s="71"/>
      <c r="N4" s="76"/>
      <c r="O4" s="76"/>
      <c r="P4" s="71"/>
      <c r="Q4" s="76"/>
      <c r="R4" s="76"/>
      <c r="S4" s="71"/>
      <c r="T4" s="76" t="s">
        <v>289</v>
      </c>
      <c r="U4" s="76" t="s">
        <v>288</v>
      </c>
      <c r="V4" s="71"/>
      <c r="W4" s="76"/>
      <c r="X4" s="76" t="s">
        <v>53</v>
      </c>
      <c r="Y4" s="71"/>
      <c r="Z4" s="76"/>
      <c r="AA4" s="76"/>
      <c r="AB4" s="71"/>
      <c r="AC4" s="71"/>
      <c r="AD4" s="71"/>
      <c r="AE4" s="71"/>
      <c r="AF4" s="76"/>
      <c r="AG4" s="76"/>
      <c r="AH4" s="71"/>
      <c r="AI4" s="76"/>
      <c r="AJ4" s="76"/>
      <c r="AK4" s="71"/>
      <c r="AL4" s="76"/>
      <c r="AM4" s="76"/>
      <c r="AO4" s="69"/>
      <c r="AP4" s="69"/>
      <c r="AQ4" s="69"/>
      <c r="AR4" s="69"/>
      <c r="AS4" s="69"/>
      <c r="AT4" s="68"/>
    </row>
    <row r="5" spans="1:46" ht="15.5" x14ac:dyDescent="0.35">
      <c r="A5" s="68"/>
      <c r="B5" s="72"/>
      <c r="C5" s="72"/>
      <c r="D5" s="71"/>
      <c r="E5" s="72" t="s">
        <v>287</v>
      </c>
      <c r="F5" s="72"/>
      <c r="G5" s="69"/>
      <c r="H5" s="72" t="s">
        <v>286</v>
      </c>
      <c r="I5" s="72" t="s">
        <v>284</v>
      </c>
      <c r="J5" s="71"/>
      <c r="K5" s="72"/>
      <c r="L5" s="72"/>
      <c r="M5" s="71"/>
      <c r="N5" s="72" t="s">
        <v>301</v>
      </c>
      <c r="O5" s="72"/>
      <c r="P5" s="71"/>
      <c r="Q5" s="72"/>
      <c r="R5" s="72"/>
      <c r="S5" s="71"/>
      <c r="T5" s="72" t="s">
        <v>291</v>
      </c>
      <c r="U5" s="72" t="s">
        <v>290</v>
      </c>
      <c r="V5" s="71"/>
      <c r="W5" s="72"/>
      <c r="X5" s="72"/>
      <c r="Y5" s="71"/>
      <c r="Z5" s="72"/>
      <c r="AA5" s="72"/>
      <c r="AB5" s="71"/>
      <c r="AC5" s="71"/>
      <c r="AD5" s="71"/>
      <c r="AE5" s="71"/>
      <c r="AF5" s="72"/>
      <c r="AG5" s="72"/>
      <c r="AH5" s="71"/>
      <c r="AI5" s="72"/>
      <c r="AJ5" s="72"/>
      <c r="AK5" s="71"/>
      <c r="AL5" s="72"/>
      <c r="AM5" s="72"/>
      <c r="AO5" s="69"/>
      <c r="AP5" s="70" t="s">
        <v>277</v>
      </c>
      <c r="AQ5" s="70" t="s">
        <v>279</v>
      </c>
      <c r="AR5" s="70" t="s">
        <v>275</v>
      </c>
      <c r="AS5" s="69"/>
      <c r="AT5" s="68"/>
    </row>
    <row r="6" spans="1:46" ht="15.5" x14ac:dyDescent="0.35">
      <c r="A6" s="83" t="s">
        <v>300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O6" s="69"/>
      <c r="AP6" s="70" t="s">
        <v>276</v>
      </c>
      <c r="AQ6" s="70" t="s">
        <v>280</v>
      </c>
      <c r="AR6" s="70" t="s">
        <v>281</v>
      </c>
      <c r="AS6" s="85" t="s">
        <v>295</v>
      </c>
      <c r="AT6" s="68"/>
    </row>
    <row r="7" spans="1:46" ht="15.5" x14ac:dyDescent="0.35">
      <c r="A7" s="83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0" t="s">
        <v>55</v>
      </c>
      <c r="AM7" s="70" t="s">
        <v>63</v>
      </c>
      <c r="AN7" s="70" t="s">
        <v>278</v>
      </c>
      <c r="AO7" s="69"/>
      <c r="AP7" s="71"/>
      <c r="AQ7" s="71"/>
      <c r="AR7" s="71"/>
      <c r="AS7" s="85"/>
      <c r="AT7" s="68"/>
    </row>
    <row r="8" spans="1:46" ht="15.5" x14ac:dyDescent="0.35">
      <c r="A8" s="83"/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0" t="s">
        <v>76</v>
      </c>
      <c r="AM8" s="70" t="s">
        <v>84</v>
      </c>
      <c r="AN8" s="70" t="s">
        <v>127</v>
      </c>
      <c r="AO8" s="69"/>
      <c r="AP8" s="69"/>
      <c r="AQ8" s="69"/>
      <c r="AR8" s="69"/>
      <c r="AS8" s="85"/>
      <c r="AT8" s="68"/>
    </row>
    <row r="9" spans="1:46" ht="15.5" x14ac:dyDescent="0.35">
      <c r="A9" s="83"/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O9" s="69"/>
      <c r="AP9" s="70" t="s">
        <v>251</v>
      </c>
      <c r="AQ9" s="70" t="s">
        <v>254</v>
      </c>
      <c r="AR9" s="70" t="s">
        <v>47</v>
      </c>
      <c r="AS9" s="85"/>
      <c r="AT9" s="68"/>
    </row>
    <row r="10" spans="1:46" ht="15.5" x14ac:dyDescent="0.35">
      <c r="A10" s="68"/>
      <c r="B10" s="73" t="s">
        <v>205</v>
      </c>
      <c r="C10" s="73" t="s">
        <v>206</v>
      </c>
      <c r="D10" s="86"/>
      <c r="E10" s="86"/>
      <c r="F10" s="71"/>
      <c r="G10" s="71"/>
      <c r="H10" s="72"/>
      <c r="I10" s="72"/>
      <c r="J10" s="71"/>
      <c r="K10" s="72"/>
      <c r="L10" s="72"/>
      <c r="M10" s="71"/>
      <c r="N10" s="72"/>
      <c r="O10" s="72"/>
      <c r="P10" s="71"/>
      <c r="Q10" s="72"/>
      <c r="R10" s="72"/>
      <c r="S10" s="71"/>
      <c r="T10" s="72" t="s">
        <v>256</v>
      </c>
      <c r="U10" s="72" t="s">
        <v>274</v>
      </c>
      <c r="V10" s="71"/>
      <c r="W10" s="72" t="s">
        <v>299</v>
      </c>
      <c r="X10" s="72" t="s">
        <v>293</v>
      </c>
      <c r="Y10" s="71"/>
      <c r="Z10" s="72" t="s">
        <v>292</v>
      </c>
      <c r="AA10" s="72" t="s">
        <v>298</v>
      </c>
      <c r="AB10" s="71"/>
      <c r="AC10" s="72" t="s">
        <v>255</v>
      </c>
      <c r="AD10" s="72"/>
      <c r="AE10" s="71"/>
      <c r="AF10" s="72"/>
      <c r="AG10" s="72"/>
      <c r="AH10" s="71"/>
      <c r="AI10" s="72"/>
      <c r="AJ10" s="72"/>
      <c r="AK10" s="71"/>
      <c r="AL10" s="72"/>
      <c r="AM10" s="72"/>
      <c r="AO10" s="69"/>
      <c r="AP10" s="70" t="s">
        <v>252</v>
      </c>
      <c r="AQ10" s="70" t="s">
        <v>253</v>
      </c>
      <c r="AR10" s="70" t="s">
        <v>150</v>
      </c>
      <c r="AS10" s="69"/>
      <c r="AT10" s="68"/>
    </row>
    <row r="11" spans="1:46" ht="16" thickBot="1" x14ac:dyDescent="0.4">
      <c r="A11" s="68"/>
      <c r="B11" s="70" t="s">
        <v>203</v>
      </c>
      <c r="C11" s="70" t="s">
        <v>204</v>
      </c>
      <c r="D11" s="86" t="s">
        <v>259</v>
      </c>
      <c r="E11" s="86"/>
      <c r="F11" s="71"/>
      <c r="G11" s="71"/>
      <c r="H11" s="75"/>
      <c r="I11" s="75"/>
      <c r="J11" s="71"/>
      <c r="K11" s="75"/>
      <c r="L11" s="75"/>
      <c r="M11" s="71"/>
      <c r="N11" s="75"/>
      <c r="O11" s="75" t="s">
        <v>257</v>
      </c>
      <c r="P11" s="71"/>
      <c r="Q11" s="75" t="s">
        <v>78</v>
      </c>
      <c r="R11" s="75" t="s">
        <v>56</v>
      </c>
      <c r="S11" s="71"/>
      <c r="T11" s="75"/>
      <c r="U11" s="75"/>
      <c r="V11" s="71"/>
      <c r="W11" s="75" t="s">
        <v>64</v>
      </c>
      <c r="X11" s="75" t="s">
        <v>122</v>
      </c>
      <c r="Y11" s="71"/>
      <c r="Z11" s="75" t="s">
        <v>297</v>
      </c>
      <c r="AA11" s="75" t="s">
        <v>271</v>
      </c>
      <c r="AB11" s="71"/>
      <c r="AC11" s="75" t="s">
        <v>270</v>
      </c>
      <c r="AD11" s="75" t="s">
        <v>269</v>
      </c>
      <c r="AE11" s="71"/>
      <c r="AF11" s="75"/>
      <c r="AG11" s="75"/>
      <c r="AH11" s="71"/>
      <c r="AI11" s="75"/>
      <c r="AJ11" s="75"/>
      <c r="AK11" s="71"/>
      <c r="AL11" s="75"/>
      <c r="AM11" s="75"/>
      <c r="AO11" s="69"/>
      <c r="AP11" s="69"/>
      <c r="AQ11" s="69"/>
      <c r="AR11" s="69"/>
      <c r="AS11" s="69"/>
      <c r="AT11" s="68"/>
    </row>
    <row r="12" spans="1:46" ht="15.5" x14ac:dyDescent="0.35">
      <c r="A12" s="68"/>
      <c r="B12" s="74"/>
      <c r="C12" s="74"/>
      <c r="D12" s="71"/>
      <c r="E12" s="71"/>
      <c r="F12" s="71"/>
      <c r="G12" s="71"/>
      <c r="H12" s="73" t="s">
        <v>86</v>
      </c>
      <c r="I12" s="73" t="s">
        <v>258</v>
      </c>
      <c r="J12" s="71"/>
      <c r="K12" s="73" t="s">
        <v>66</v>
      </c>
      <c r="L12" s="73" t="s">
        <v>68</v>
      </c>
      <c r="M12" s="71"/>
      <c r="N12" s="73" t="s">
        <v>4</v>
      </c>
      <c r="O12" s="73" t="s">
        <v>163</v>
      </c>
      <c r="P12" s="71"/>
      <c r="Q12" s="73" t="s">
        <v>248</v>
      </c>
      <c r="R12" s="73" t="s">
        <v>247</v>
      </c>
      <c r="S12" s="71"/>
      <c r="T12" s="73" t="s">
        <v>39</v>
      </c>
      <c r="U12" s="73" t="s">
        <v>249</v>
      </c>
      <c r="V12" s="71"/>
      <c r="W12" s="73" t="s">
        <v>52</v>
      </c>
      <c r="X12" s="73" t="s">
        <v>69</v>
      </c>
      <c r="Y12" s="71"/>
      <c r="Z12" s="73" t="s">
        <v>73</v>
      </c>
      <c r="AA12" s="73" t="s">
        <v>50</v>
      </c>
      <c r="AB12" s="71"/>
      <c r="AC12" s="73" t="s">
        <v>35</v>
      </c>
      <c r="AD12" s="73" t="s">
        <v>41</v>
      </c>
      <c r="AE12" s="71"/>
      <c r="AF12" s="73" t="s">
        <v>67</v>
      </c>
      <c r="AG12" s="73" t="s">
        <v>65</v>
      </c>
      <c r="AH12" s="71"/>
      <c r="AI12" s="73" t="s">
        <v>132</v>
      </c>
      <c r="AJ12" s="73" t="s">
        <v>33</v>
      </c>
      <c r="AK12" s="71"/>
      <c r="AL12" s="73" t="s">
        <v>175</v>
      </c>
      <c r="AM12" s="73" t="s">
        <v>178</v>
      </c>
      <c r="AO12" s="69"/>
      <c r="AP12" s="85" t="s">
        <v>296</v>
      </c>
      <c r="AQ12" s="85"/>
      <c r="AR12" s="85"/>
      <c r="AS12" s="85"/>
      <c r="AT12" s="68"/>
    </row>
    <row r="13" spans="1:46" ht="15.5" x14ac:dyDescent="0.35">
      <c r="A13" s="68"/>
      <c r="B13" s="85" t="s">
        <v>295</v>
      </c>
      <c r="C13" s="85"/>
      <c r="D13" s="71"/>
      <c r="E13" s="71"/>
      <c r="F13" s="71"/>
      <c r="G13" s="71"/>
      <c r="H13" s="70" t="s">
        <v>134</v>
      </c>
      <c r="I13" s="70" t="s">
        <v>90</v>
      </c>
      <c r="J13" s="71"/>
      <c r="K13" s="70" t="s">
        <v>99</v>
      </c>
      <c r="L13" s="70" t="s">
        <v>120</v>
      </c>
      <c r="M13" s="71"/>
      <c r="N13" s="70" t="s">
        <v>72</v>
      </c>
      <c r="O13" s="70" t="s">
        <v>71</v>
      </c>
      <c r="P13" s="71"/>
      <c r="Q13" s="70" t="s">
        <v>37</v>
      </c>
      <c r="R13" s="70" t="s">
        <v>171</v>
      </c>
      <c r="S13" s="71"/>
      <c r="T13" s="70" t="s">
        <v>156</v>
      </c>
      <c r="U13" s="70" t="s">
        <v>250</v>
      </c>
      <c r="V13" s="71"/>
      <c r="W13" s="70" t="s">
        <v>165</v>
      </c>
      <c r="X13" s="70" t="s">
        <v>172</v>
      </c>
      <c r="Y13" s="71"/>
      <c r="Z13" s="70" t="s">
        <v>170</v>
      </c>
      <c r="AA13" s="70" t="s">
        <v>3</v>
      </c>
      <c r="AB13" s="71"/>
      <c r="AC13" s="70" t="s">
        <v>166</v>
      </c>
      <c r="AD13" s="70" t="s">
        <v>162</v>
      </c>
      <c r="AE13" s="71"/>
      <c r="AF13" s="70" t="s">
        <v>42</v>
      </c>
      <c r="AG13" s="70" t="s">
        <v>169</v>
      </c>
      <c r="AH13" s="71"/>
      <c r="AI13" s="70" t="s">
        <v>104</v>
      </c>
      <c r="AJ13" s="70" t="s">
        <v>1</v>
      </c>
      <c r="AK13" s="71"/>
      <c r="AL13" s="70" t="s">
        <v>177</v>
      </c>
      <c r="AM13" s="70" t="s">
        <v>176</v>
      </c>
      <c r="AO13" s="69"/>
      <c r="AP13" s="85"/>
      <c r="AQ13" s="85"/>
      <c r="AR13" s="85"/>
      <c r="AS13" s="85"/>
      <c r="AT13" s="68"/>
    </row>
    <row r="14" spans="1:46" ht="15.5" x14ac:dyDescent="0.35">
      <c r="A14" s="68"/>
      <c r="B14" s="85"/>
      <c r="C14" s="85"/>
      <c r="D14" s="71"/>
      <c r="E14" s="71"/>
      <c r="F14" s="71"/>
      <c r="G14" s="72" t="s">
        <v>114</v>
      </c>
      <c r="H14" s="70" t="s">
        <v>121</v>
      </c>
      <c r="I14" s="70" t="s">
        <v>28</v>
      </c>
      <c r="J14" s="71"/>
      <c r="K14" s="70" t="s">
        <v>110</v>
      </c>
      <c r="L14" s="70" t="s">
        <v>98</v>
      </c>
      <c r="M14" s="71"/>
      <c r="N14" s="70" t="s">
        <v>123</v>
      </c>
      <c r="O14" s="70" t="s">
        <v>113</v>
      </c>
      <c r="P14" s="71"/>
      <c r="Q14" s="70" t="s">
        <v>157</v>
      </c>
      <c r="R14" s="70" t="s">
        <v>82</v>
      </c>
      <c r="S14" s="71"/>
      <c r="T14" s="70" t="s">
        <v>29</v>
      </c>
      <c r="U14" s="70" t="s">
        <v>30</v>
      </c>
      <c r="V14" s="71"/>
      <c r="W14" s="70" t="s">
        <v>126</v>
      </c>
      <c r="X14" s="70" t="s">
        <v>111</v>
      </c>
      <c r="Y14" s="71"/>
      <c r="Z14" s="70" t="s">
        <v>38</v>
      </c>
      <c r="AA14" s="70" t="s">
        <v>95</v>
      </c>
      <c r="AB14" s="71"/>
      <c r="AC14" s="70" t="s">
        <v>93</v>
      </c>
      <c r="AD14" s="70" t="s">
        <v>130</v>
      </c>
      <c r="AE14" s="71"/>
      <c r="AF14" s="70" t="s">
        <v>2</v>
      </c>
      <c r="AG14" s="70" t="s">
        <v>32</v>
      </c>
      <c r="AH14" s="71"/>
      <c r="AI14" s="70" t="s">
        <v>141</v>
      </c>
      <c r="AJ14" s="70" t="s">
        <v>117</v>
      </c>
      <c r="AK14" s="71"/>
      <c r="AL14" s="70" t="s">
        <v>179</v>
      </c>
      <c r="AM14" s="70" t="s">
        <v>180</v>
      </c>
      <c r="AO14" s="69"/>
      <c r="AP14" s="85"/>
      <c r="AQ14" s="85"/>
      <c r="AR14" s="85"/>
      <c r="AS14" s="85"/>
      <c r="AT14" s="68"/>
    </row>
    <row r="15" spans="1:46" x14ac:dyDescent="0.35">
      <c r="A15" s="68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</row>
    <row r="16" spans="1:46" x14ac:dyDescent="0.35">
      <c r="A16" s="78"/>
      <c r="B16" s="78"/>
    </row>
    <row r="17" spans="1:5" ht="16" thickBot="1" x14ac:dyDescent="0.4">
      <c r="B17" s="78"/>
      <c r="C17" s="84" t="s">
        <v>294</v>
      </c>
      <c r="D17" s="84"/>
      <c r="E17" s="84"/>
    </row>
    <row r="18" spans="1:5" x14ac:dyDescent="0.35">
      <c r="A18" s="78"/>
      <c r="B18" s="78"/>
      <c r="C18" s="33"/>
      <c r="D18" s="80"/>
      <c r="E18" s="33"/>
    </row>
    <row r="19" spans="1:5" x14ac:dyDescent="0.35">
      <c r="A19" s="78"/>
      <c r="B19" s="78"/>
      <c r="C19" s="2" t="s">
        <v>217</v>
      </c>
      <c r="D19" s="79"/>
      <c r="E19" s="2"/>
    </row>
    <row r="20" spans="1:5" x14ac:dyDescent="0.35">
      <c r="A20" s="78"/>
      <c r="B20" s="78"/>
      <c r="C20" s="2" t="s">
        <v>218</v>
      </c>
      <c r="D20" s="79"/>
      <c r="E20" s="2"/>
    </row>
    <row r="21" spans="1:5" x14ac:dyDescent="0.35">
      <c r="A21" s="78"/>
      <c r="B21" s="78"/>
      <c r="C21" s="2" t="s">
        <v>225</v>
      </c>
      <c r="D21" s="79"/>
      <c r="E21" s="2"/>
    </row>
    <row r="22" spans="1:5" x14ac:dyDescent="0.35">
      <c r="A22" s="78"/>
      <c r="B22" s="78"/>
      <c r="C22" s="2" t="s">
        <v>16</v>
      </c>
      <c r="D22" s="79"/>
      <c r="E22" s="2"/>
    </row>
    <row r="23" spans="1:5" x14ac:dyDescent="0.35">
      <c r="A23" s="78"/>
      <c r="B23" s="78"/>
      <c r="C23" s="2" t="s">
        <v>14</v>
      </c>
      <c r="D23" s="79"/>
      <c r="E23" s="2"/>
    </row>
    <row r="24" spans="1:5" x14ac:dyDescent="0.35">
      <c r="A24" s="78"/>
      <c r="B24" s="78"/>
    </row>
    <row r="25" spans="1:5" x14ac:dyDescent="0.35">
      <c r="A25" s="78"/>
      <c r="B25" s="78"/>
    </row>
    <row r="26" spans="1:5" x14ac:dyDescent="0.35">
      <c r="A26" s="78"/>
      <c r="B26" s="78"/>
    </row>
    <row r="27" spans="1:5" x14ac:dyDescent="0.35">
      <c r="A27" s="78"/>
      <c r="B27" s="78"/>
    </row>
    <row r="28" spans="1:5" x14ac:dyDescent="0.35">
      <c r="A28" s="78"/>
      <c r="B28" s="78"/>
    </row>
    <row r="29" spans="1:5" x14ac:dyDescent="0.35">
      <c r="A29" s="78"/>
      <c r="B29" s="78"/>
    </row>
    <row r="30" spans="1:5" x14ac:dyDescent="0.35">
      <c r="A30" s="78"/>
      <c r="B30" s="78"/>
    </row>
    <row r="31" spans="1:5" x14ac:dyDescent="0.35">
      <c r="A31" s="78"/>
      <c r="B31" s="78"/>
    </row>
    <row r="32" spans="1:5" x14ac:dyDescent="0.35">
      <c r="A32" s="78"/>
      <c r="B32" s="78"/>
    </row>
    <row r="33" spans="1:2" x14ac:dyDescent="0.35">
      <c r="A33" s="78"/>
      <c r="B33" s="78"/>
    </row>
    <row r="34" spans="1:2" x14ac:dyDescent="0.35">
      <c r="A34" s="78"/>
      <c r="B34" s="78"/>
    </row>
    <row r="35" spans="1:2" x14ac:dyDescent="0.35">
      <c r="A35" s="78"/>
      <c r="B35" s="78"/>
    </row>
    <row r="36" spans="1:2" x14ac:dyDescent="0.35">
      <c r="A36" s="78"/>
      <c r="B36" s="78"/>
    </row>
    <row r="37" spans="1:2" x14ac:dyDescent="0.35">
      <c r="A37" s="78"/>
      <c r="B37" s="78"/>
    </row>
    <row r="38" spans="1:2" x14ac:dyDescent="0.35">
      <c r="A38" s="78"/>
      <c r="B38" s="78"/>
    </row>
    <row r="39" spans="1:2" x14ac:dyDescent="0.35">
      <c r="A39" s="78"/>
      <c r="B39" s="78"/>
    </row>
    <row r="40" spans="1:2" x14ac:dyDescent="0.35">
      <c r="A40" s="78"/>
      <c r="B40" s="78"/>
    </row>
    <row r="41" spans="1:2" x14ac:dyDescent="0.35">
      <c r="A41" s="78"/>
      <c r="B41" s="78"/>
    </row>
    <row r="42" spans="1:2" x14ac:dyDescent="0.35">
      <c r="A42" s="78"/>
      <c r="B42" s="78"/>
    </row>
    <row r="43" spans="1:2" x14ac:dyDescent="0.35">
      <c r="A43" s="78"/>
      <c r="B43" s="78"/>
    </row>
    <row r="44" spans="1:2" x14ac:dyDescent="0.35">
      <c r="A44" s="78"/>
      <c r="B44" s="78"/>
    </row>
    <row r="45" spans="1:2" x14ac:dyDescent="0.35">
      <c r="A45" s="78"/>
      <c r="B45" s="78"/>
    </row>
    <row r="46" spans="1:2" x14ac:dyDescent="0.35">
      <c r="A46" s="78"/>
      <c r="B46" s="78"/>
    </row>
    <row r="47" spans="1:2" x14ac:dyDescent="0.35">
      <c r="A47" s="78"/>
      <c r="B47" s="78"/>
    </row>
    <row r="48" spans="1:2" x14ac:dyDescent="0.35">
      <c r="A48" s="78"/>
      <c r="B48" s="78"/>
    </row>
    <row r="49" spans="1:2" x14ac:dyDescent="0.35">
      <c r="A49" s="78"/>
      <c r="B49" s="78"/>
    </row>
    <row r="50" spans="1:2" x14ac:dyDescent="0.35">
      <c r="A50" s="78"/>
      <c r="B50" s="78"/>
    </row>
    <row r="51" spans="1:2" x14ac:dyDescent="0.35">
      <c r="A51" s="78"/>
      <c r="B51" s="78"/>
    </row>
    <row r="52" spans="1:2" x14ac:dyDescent="0.35">
      <c r="A52" s="78"/>
      <c r="B52" s="78"/>
    </row>
    <row r="53" spans="1:2" x14ac:dyDescent="0.35">
      <c r="A53" s="78"/>
      <c r="B53" s="78"/>
    </row>
    <row r="54" spans="1:2" x14ac:dyDescent="0.35">
      <c r="A54" s="78"/>
      <c r="B54" s="78"/>
    </row>
    <row r="55" spans="1:2" x14ac:dyDescent="0.35">
      <c r="A55" s="78"/>
      <c r="B55" s="78"/>
    </row>
    <row r="56" spans="1:2" x14ac:dyDescent="0.35">
      <c r="A56" s="78"/>
      <c r="B56" s="78"/>
    </row>
    <row r="57" spans="1:2" x14ac:dyDescent="0.35">
      <c r="A57" s="78"/>
      <c r="B57" s="78"/>
    </row>
    <row r="58" spans="1:2" x14ac:dyDescent="0.35">
      <c r="A58" s="78"/>
      <c r="B58" s="78"/>
    </row>
    <row r="59" spans="1:2" x14ac:dyDescent="0.35">
      <c r="A59" s="78"/>
      <c r="B59" s="78"/>
    </row>
    <row r="60" spans="1:2" x14ac:dyDescent="0.35">
      <c r="A60" s="78"/>
      <c r="B60" s="78"/>
    </row>
    <row r="61" spans="1:2" x14ac:dyDescent="0.35">
      <c r="A61" s="78"/>
      <c r="B61" s="78"/>
    </row>
    <row r="62" spans="1:2" x14ac:dyDescent="0.35">
      <c r="A62" s="78"/>
      <c r="B62" s="78"/>
    </row>
    <row r="63" spans="1:2" x14ac:dyDescent="0.35">
      <c r="A63" s="78"/>
      <c r="B63" s="78"/>
    </row>
    <row r="64" spans="1:2" x14ac:dyDescent="0.35">
      <c r="A64" s="78"/>
      <c r="B64" s="78"/>
    </row>
    <row r="65" spans="1:2" x14ac:dyDescent="0.35">
      <c r="A65" s="78"/>
      <c r="B65" s="78"/>
    </row>
    <row r="66" spans="1:2" x14ac:dyDescent="0.35">
      <c r="A66" s="78"/>
      <c r="B66" s="78"/>
    </row>
    <row r="67" spans="1:2" x14ac:dyDescent="0.35">
      <c r="A67" s="78"/>
      <c r="B67" s="78"/>
    </row>
    <row r="68" spans="1:2" x14ac:dyDescent="0.35">
      <c r="A68" s="78"/>
      <c r="B68" s="78"/>
    </row>
    <row r="69" spans="1:2" x14ac:dyDescent="0.35">
      <c r="A69" s="78"/>
      <c r="B69" s="78"/>
    </row>
    <row r="70" spans="1:2" x14ac:dyDescent="0.35">
      <c r="A70" s="78"/>
      <c r="B70" s="78"/>
    </row>
    <row r="71" spans="1:2" x14ac:dyDescent="0.35">
      <c r="A71" s="78"/>
      <c r="B71" s="78"/>
    </row>
    <row r="72" spans="1:2" x14ac:dyDescent="0.35">
      <c r="A72" s="78"/>
      <c r="B72" s="78"/>
    </row>
    <row r="73" spans="1:2" x14ac:dyDescent="0.35">
      <c r="A73" s="78"/>
      <c r="B73" s="78"/>
    </row>
    <row r="74" spans="1:2" x14ac:dyDescent="0.35">
      <c r="A74" s="78"/>
      <c r="B74" s="78"/>
    </row>
    <row r="75" spans="1:2" x14ac:dyDescent="0.35">
      <c r="A75" s="78"/>
      <c r="B75" s="78"/>
    </row>
    <row r="76" spans="1:2" x14ac:dyDescent="0.35">
      <c r="A76" s="78"/>
      <c r="B76" s="78"/>
    </row>
    <row r="77" spans="1:2" x14ac:dyDescent="0.35">
      <c r="A77" s="78"/>
      <c r="B77" s="78"/>
    </row>
    <row r="78" spans="1:2" x14ac:dyDescent="0.35">
      <c r="A78" s="78"/>
      <c r="B78" s="78"/>
    </row>
    <row r="79" spans="1:2" x14ac:dyDescent="0.35">
      <c r="A79" s="78"/>
      <c r="B79" s="78"/>
    </row>
    <row r="80" spans="1:2" x14ac:dyDescent="0.35">
      <c r="A80" s="78"/>
      <c r="B80" s="78"/>
    </row>
    <row r="81" spans="1:2" x14ac:dyDescent="0.35">
      <c r="A81" s="78"/>
      <c r="B81" s="78"/>
    </row>
    <row r="82" spans="1:2" x14ac:dyDescent="0.35">
      <c r="A82" s="78"/>
      <c r="B82" s="78"/>
    </row>
    <row r="83" spans="1:2" x14ac:dyDescent="0.35">
      <c r="A83" s="78"/>
      <c r="B83" s="78"/>
    </row>
    <row r="84" spans="1:2" x14ac:dyDescent="0.35">
      <c r="A84" s="78"/>
      <c r="B84" s="78"/>
    </row>
    <row r="85" spans="1:2" x14ac:dyDescent="0.35">
      <c r="A85" s="78"/>
      <c r="B85" s="78"/>
    </row>
    <row r="86" spans="1:2" x14ac:dyDescent="0.35">
      <c r="A86" s="78"/>
      <c r="B86" s="78"/>
    </row>
    <row r="87" spans="1:2" x14ac:dyDescent="0.35">
      <c r="A87" s="78"/>
      <c r="B87" s="78"/>
    </row>
    <row r="88" spans="1:2" x14ac:dyDescent="0.35">
      <c r="A88" s="78"/>
      <c r="B88" s="78"/>
    </row>
    <row r="89" spans="1:2" x14ac:dyDescent="0.35">
      <c r="A89" s="78"/>
      <c r="B89" s="78"/>
    </row>
    <row r="90" spans="1:2" x14ac:dyDescent="0.35">
      <c r="A90" s="78"/>
      <c r="B90" s="78"/>
    </row>
    <row r="91" spans="1:2" x14ac:dyDescent="0.35">
      <c r="A91" s="78"/>
      <c r="B91" s="78"/>
    </row>
    <row r="92" spans="1:2" x14ac:dyDescent="0.35">
      <c r="A92" s="78"/>
      <c r="B92" s="78"/>
    </row>
    <row r="93" spans="1:2" x14ac:dyDescent="0.35">
      <c r="A93" s="78"/>
      <c r="B93" s="78"/>
    </row>
    <row r="94" spans="1:2" x14ac:dyDescent="0.35">
      <c r="A94" s="78"/>
      <c r="B94" s="78"/>
    </row>
    <row r="95" spans="1:2" x14ac:dyDescent="0.35">
      <c r="A95" s="78"/>
      <c r="B95" s="78"/>
    </row>
    <row r="96" spans="1:2" x14ac:dyDescent="0.35">
      <c r="A96" s="78"/>
      <c r="B96" s="78"/>
    </row>
    <row r="97" spans="1:2" x14ac:dyDescent="0.35">
      <c r="A97" s="78"/>
      <c r="B97" s="78"/>
    </row>
    <row r="98" spans="1:2" x14ac:dyDescent="0.35">
      <c r="A98" s="78"/>
      <c r="B98" s="78"/>
    </row>
    <row r="99" spans="1:2" x14ac:dyDescent="0.35">
      <c r="A99" s="78"/>
      <c r="B99" s="78"/>
    </row>
    <row r="100" spans="1:2" x14ac:dyDescent="0.35">
      <c r="A100" s="78"/>
      <c r="B100" s="78"/>
    </row>
    <row r="101" spans="1:2" x14ac:dyDescent="0.35">
      <c r="A101" s="78"/>
      <c r="B101" s="78"/>
    </row>
    <row r="102" spans="1:2" x14ac:dyDescent="0.35">
      <c r="A102" s="78"/>
      <c r="B102" s="78"/>
    </row>
    <row r="103" spans="1:2" x14ac:dyDescent="0.35">
      <c r="A103" s="78"/>
      <c r="B103" s="78"/>
    </row>
    <row r="104" spans="1:2" x14ac:dyDescent="0.35">
      <c r="A104" s="78"/>
      <c r="B104" s="78"/>
    </row>
    <row r="105" spans="1:2" x14ac:dyDescent="0.35">
      <c r="A105" s="78"/>
      <c r="B105" s="78"/>
    </row>
    <row r="106" spans="1:2" x14ac:dyDescent="0.35">
      <c r="A106" s="78"/>
      <c r="B106" s="78"/>
    </row>
    <row r="107" spans="1:2" x14ac:dyDescent="0.35">
      <c r="A107" s="78"/>
      <c r="B107" s="78"/>
    </row>
    <row r="108" spans="1:2" x14ac:dyDescent="0.35">
      <c r="A108" s="78"/>
      <c r="B108" s="78"/>
    </row>
    <row r="109" spans="1:2" x14ac:dyDescent="0.35">
      <c r="A109" s="78"/>
      <c r="B109" s="78"/>
    </row>
    <row r="110" spans="1:2" x14ac:dyDescent="0.35">
      <c r="A110" s="78"/>
      <c r="B110" s="78"/>
    </row>
    <row r="111" spans="1:2" x14ac:dyDescent="0.35">
      <c r="A111" s="78"/>
      <c r="B111" s="78"/>
    </row>
    <row r="112" spans="1:2" x14ac:dyDescent="0.35">
      <c r="A112" s="78"/>
      <c r="B112" s="78"/>
    </row>
    <row r="113" spans="1:2" x14ac:dyDescent="0.35">
      <c r="A113" s="78"/>
      <c r="B113" s="78"/>
    </row>
    <row r="114" spans="1:2" x14ac:dyDescent="0.35">
      <c r="A114" s="78"/>
      <c r="B114" s="78"/>
    </row>
    <row r="115" spans="1:2" x14ac:dyDescent="0.35">
      <c r="A115" s="78"/>
      <c r="B115" s="78"/>
    </row>
    <row r="116" spans="1:2" x14ac:dyDescent="0.35">
      <c r="A116" s="78"/>
      <c r="B116" s="78"/>
    </row>
    <row r="117" spans="1:2" x14ac:dyDescent="0.35">
      <c r="A117" s="78"/>
      <c r="B117" s="78"/>
    </row>
    <row r="118" spans="1:2" x14ac:dyDescent="0.35">
      <c r="A118" s="78"/>
      <c r="B118" s="78"/>
    </row>
    <row r="119" spans="1:2" x14ac:dyDescent="0.35">
      <c r="A119" s="78"/>
      <c r="B119" s="78"/>
    </row>
    <row r="120" spans="1:2" x14ac:dyDescent="0.35">
      <c r="A120" s="78"/>
      <c r="B120" s="78"/>
    </row>
    <row r="121" spans="1:2" x14ac:dyDescent="0.35">
      <c r="A121" s="78"/>
      <c r="B121" s="78"/>
    </row>
    <row r="122" spans="1:2" x14ac:dyDescent="0.35">
      <c r="A122" s="78"/>
      <c r="B122" s="78"/>
    </row>
    <row r="123" spans="1:2" x14ac:dyDescent="0.35">
      <c r="A123" s="78"/>
      <c r="B123" s="78"/>
    </row>
    <row r="124" spans="1:2" x14ac:dyDescent="0.35">
      <c r="A124" s="78"/>
      <c r="B124" s="78"/>
    </row>
    <row r="125" spans="1:2" x14ac:dyDescent="0.35">
      <c r="A125" s="78"/>
      <c r="B125" s="78"/>
    </row>
    <row r="126" spans="1:2" x14ac:dyDescent="0.35">
      <c r="A126" s="78"/>
      <c r="B126" s="78"/>
    </row>
    <row r="127" spans="1:2" x14ac:dyDescent="0.35">
      <c r="A127" s="78"/>
      <c r="B127" s="78"/>
    </row>
    <row r="128" spans="1:2" x14ac:dyDescent="0.35">
      <c r="A128" s="78"/>
      <c r="B128" s="78"/>
    </row>
    <row r="129" spans="1:2" x14ac:dyDescent="0.35">
      <c r="A129" s="78"/>
      <c r="B129" s="78"/>
    </row>
    <row r="130" spans="1:2" x14ac:dyDescent="0.35">
      <c r="A130" s="78"/>
      <c r="B130" s="78"/>
    </row>
    <row r="131" spans="1:2" x14ac:dyDescent="0.35">
      <c r="A131" s="78"/>
      <c r="B131" s="78"/>
    </row>
    <row r="132" spans="1:2" x14ac:dyDescent="0.35">
      <c r="A132" s="78"/>
      <c r="B132" s="78"/>
    </row>
    <row r="133" spans="1:2" x14ac:dyDescent="0.35">
      <c r="A133" s="78"/>
      <c r="B133" s="78"/>
    </row>
    <row r="134" spans="1:2" x14ac:dyDescent="0.35">
      <c r="A134" s="78"/>
      <c r="B134" s="78"/>
    </row>
    <row r="135" spans="1:2" x14ac:dyDescent="0.35">
      <c r="A135" s="78"/>
      <c r="B135" s="78"/>
    </row>
    <row r="136" spans="1:2" x14ac:dyDescent="0.35">
      <c r="A136" s="78"/>
      <c r="B136" s="78"/>
    </row>
    <row r="137" spans="1:2" x14ac:dyDescent="0.35">
      <c r="A137" s="78"/>
      <c r="B137" s="78"/>
    </row>
    <row r="138" spans="1:2" x14ac:dyDescent="0.35">
      <c r="A138" s="78"/>
      <c r="B138" s="78"/>
    </row>
    <row r="139" spans="1:2" x14ac:dyDescent="0.35">
      <c r="A139" s="78"/>
      <c r="B139" s="78"/>
    </row>
    <row r="140" spans="1:2" x14ac:dyDescent="0.35">
      <c r="A140" s="78"/>
      <c r="B140" s="78"/>
    </row>
    <row r="141" spans="1:2" x14ac:dyDescent="0.35">
      <c r="A141" s="78"/>
      <c r="B141" s="78"/>
    </row>
    <row r="142" spans="1:2" x14ac:dyDescent="0.35">
      <c r="A142" s="78"/>
      <c r="B142" s="78"/>
    </row>
    <row r="143" spans="1:2" x14ac:dyDescent="0.35">
      <c r="A143" s="78"/>
      <c r="B143" s="78"/>
    </row>
    <row r="144" spans="1:2" x14ac:dyDescent="0.35">
      <c r="A144" s="78"/>
      <c r="B144" s="78"/>
    </row>
    <row r="145" spans="1:2" x14ac:dyDescent="0.35">
      <c r="A145" s="78"/>
      <c r="B145" s="78"/>
    </row>
    <row r="146" spans="1:2" x14ac:dyDescent="0.35">
      <c r="A146" s="78"/>
      <c r="B146" s="78"/>
    </row>
    <row r="147" spans="1:2" x14ac:dyDescent="0.35">
      <c r="A147" s="78"/>
      <c r="B147" s="78"/>
    </row>
    <row r="148" spans="1:2" x14ac:dyDescent="0.35">
      <c r="A148" s="78"/>
      <c r="B148" s="78"/>
    </row>
    <row r="149" spans="1:2" x14ac:dyDescent="0.35">
      <c r="A149" s="78"/>
      <c r="B149" s="78"/>
    </row>
    <row r="150" spans="1:2" x14ac:dyDescent="0.35">
      <c r="A150" s="78"/>
      <c r="B150" s="78"/>
    </row>
    <row r="151" spans="1:2" x14ac:dyDescent="0.35">
      <c r="A151" s="78"/>
      <c r="B151" s="78"/>
    </row>
    <row r="152" spans="1:2" x14ac:dyDescent="0.35">
      <c r="A152" s="78"/>
      <c r="B152" s="78"/>
    </row>
    <row r="153" spans="1:2" x14ac:dyDescent="0.35">
      <c r="A153" s="78"/>
      <c r="B153" s="78"/>
    </row>
    <row r="154" spans="1:2" x14ac:dyDescent="0.35">
      <c r="A154" s="78"/>
      <c r="B154" s="78"/>
    </row>
    <row r="155" spans="1:2" x14ac:dyDescent="0.35">
      <c r="A155" s="78"/>
      <c r="B155" s="78"/>
    </row>
    <row r="156" spans="1:2" x14ac:dyDescent="0.35">
      <c r="A156" s="78"/>
      <c r="B156" s="78"/>
    </row>
    <row r="157" spans="1:2" x14ac:dyDescent="0.35">
      <c r="A157" s="78"/>
      <c r="B157" s="78"/>
    </row>
    <row r="158" spans="1:2" x14ac:dyDescent="0.35">
      <c r="A158" s="78"/>
      <c r="B158" s="78"/>
    </row>
    <row r="159" spans="1:2" x14ac:dyDescent="0.35">
      <c r="A159" s="78"/>
      <c r="B159" s="78"/>
    </row>
    <row r="160" spans="1:2" x14ac:dyDescent="0.35">
      <c r="A160" s="78"/>
      <c r="B160" s="78"/>
    </row>
    <row r="161" spans="1:2" x14ac:dyDescent="0.35">
      <c r="A161" s="78"/>
      <c r="B161" s="78"/>
    </row>
    <row r="162" spans="1:2" x14ac:dyDescent="0.35">
      <c r="A162" s="78"/>
      <c r="B162" s="78"/>
    </row>
    <row r="163" spans="1:2" x14ac:dyDescent="0.35">
      <c r="A163" s="78"/>
      <c r="B163" s="78"/>
    </row>
    <row r="164" spans="1:2" x14ac:dyDescent="0.35">
      <c r="A164" s="78"/>
      <c r="B164" s="78"/>
    </row>
    <row r="165" spans="1:2" x14ac:dyDescent="0.35">
      <c r="A165" s="78"/>
      <c r="B165" s="78"/>
    </row>
    <row r="166" spans="1:2" x14ac:dyDescent="0.35">
      <c r="A166" s="78"/>
      <c r="B166" s="78"/>
    </row>
    <row r="167" spans="1:2" x14ac:dyDescent="0.35">
      <c r="A167" s="78"/>
      <c r="B167" s="78"/>
    </row>
    <row r="168" spans="1:2" x14ac:dyDescent="0.35">
      <c r="A168" s="78"/>
      <c r="B168" s="78"/>
    </row>
    <row r="169" spans="1:2" x14ac:dyDescent="0.35">
      <c r="A169" s="78"/>
      <c r="B169" s="78"/>
    </row>
    <row r="170" spans="1:2" x14ac:dyDescent="0.35">
      <c r="A170" s="78"/>
      <c r="B170" s="78"/>
    </row>
    <row r="171" spans="1:2" x14ac:dyDescent="0.35">
      <c r="A171" s="78"/>
      <c r="B171" s="78"/>
    </row>
    <row r="172" spans="1:2" x14ac:dyDescent="0.35">
      <c r="A172" s="78"/>
      <c r="B172" s="78"/>
    </row>
    <row r="173" spans="1:2" x14ac:dyDescent="0.35">
      <c r="A173" s="78"/>
      <c r="B173" s="78"/>
    </row>
    <row r="174" spans="1:2" x14ac:dyDescent="0.35">
      <c r="A174" s="78"/>
      <c r="B174" s="78"/>
    </row>
    <row r="175" spans="1:2" x14ac:dyDescent="0.35">
      <c r="A175" s="78"/>
      <c r="B175" s="78"/>
    </row>
    <row r="176" spans="1:2" x14ac:dyDescent="0.35">
      <c r="A176" s="78"/>
      <c r="B176" s="78"/>
    </row>
    <row r="177" spans="1:2" x14ac:dyDescent="0.35">
      <c r="A177" s="78"/>
      <c r="B177" s="78"/>
    </row>
    <row r="178" spans="1:2" x14ac:dyDescent="0.35">
      <c r="A178" s="78"/>
      <c r="B178" s="78"/>
    </row>
    <row r="179" spans="1:2" x14ac:dyDescent="0.35">
      <c r="A179" s="78"/>
      <c r="B179" s="78"/>
    </row>
    <row r="180" spans="1:2" x14ac:dyDescent="0.35">
      <c r="A180" s="78"/>
      <c r="B180" s="78"/>
    </row>
    <row r="181" spans="1:2" x14ac:dyDescent="0.35">
      <c r="A181" s="78"/>
      <c r="B181" s="78"/>
    </row>
    <row r="182" spans="1:2" x14ac:dyDescent="0.35">
      <c r="A182" s="78"/>
      <c r="B182" s="78"/>
    </row>
    <row r="183" spans="1:2" x14ac:dyDescent="0.35">
      <c r="A183" s="78"/>
      <c r="B183" s="78"/>
    </row>
    <row r="184" spans="1:2" x14ac:dyDescent="0.35">
      <c r="A184" s="78"/>
      <c r="B184" s="78"/>
    </row>
    <row r="185" spans="1:2" x14ac:dyDescent="0.35">
      <c r="A185" s="78"/>
      <c r="B185" s="78"/>
    </row>
    <row r="186" spans="1:2" x14ac:dyDescent="0.35">
      <c r="A186" s="78"/>
      <c r="B186" s="78"/>
    </row>
    <row r="187" spans="1:2" x14ac:dyDescent="0.35">
      <c r="A187" s="78"/>
      <c r="B187" s="78"/>
    </row>
    <row r="188" spans="1:2" x14ac:dyDescent="0.35">
      <c r="A188" s="78"/>
      <c r="B188" s="78"/>
    </row>
    <row r="189" spans="1:2" x14ac:dyDescent="0.35">
      <c r="A189" s="78"/>
      <c r="B189" s="78"/>
    </row>
    <row r="190" spans="1:2" x14ac:dyDescent="0.35">
      <c r="A190" s="78"/>
      <c r="B190" s="78"/>
    </row>
    <row r="191" spans="1:2" x14ac:dyDescent="0.35">
      <c r="A191" s="78"/>
      <c r="B191" s="78"/>
    </row>
    <row r="192" spans="1:2" x14ac:dyDescent="0.35">
      <c r="A192" s="78"/>
      <c r="B192" s="78"/>
    </row>
    <row r="193" spans="1:2" x14ac:dyDescent="0.35">
      <c r="A193" s="78"/>
      <c r="B193" s="78"/>
    </row>
    <row r="194" spans="1:2" x14ac:dyDescent="0.35">
      <c r="A194" s="78"/>
      <c r="B194" s="78"/>
    </row>
    <row r="195" spans="1:2" x14ac:dyDescent="0.35">
      <c r="A195" s="78"/>
      <c r="B195" s="78"/>
    </row>
    <row r="196" spans="1:2" x14ac:dyDescent="0.35">
      <c r="A196" s="78"/>
      <c r="B196" s="78"/>
    </row>
    <row r="197" spans="1:2" x14ac:dyDescent="0.35">
      <c r="A197" s="78"/>
      <c r="B197" s="78"/>
    </row>
    <row r="198" spans="1:2" x14ac:dyDescent="0.35">
      <c r="A198" s="78"/>
      <c r="B198" s="78"/>
    </row>
    <row r="199" spans="1:2" x14ac:dyDescent="0.35">
      <c r="A199" s="78"/>
      <c r="B199" s="78"/>
    </row>
    <row r="200" spans="1:2" x14ac:dyDescent="0.35">
      <c r="A200" s="78"/>
      <c r="B200" s="78"/>
    </row>
    <row r="201" spans="1:2" x14ac:dyDescent="0.35">
      <c r="A201" s="78"/>
      <c r="B201" s="78"/>
    </row>
    <row r="202" spans="1:2" x14ac:dyDescent="0.35">
      <c r="A202" s="78"/>
      <c r="B202" s="78"/>
    </row>
    <row r="203" spans="1:2" x14ac:dyDescent="0.35">
      <c r="A203" s="78"/>
      <c r="B203" s="78"/>
    </row>
    <row r="204" spans="1:2" x14ac:dyDescent="0.35">
      <c r="A204" s="78"/>
      <c r="B204" s="78"/>
    </row>
    <row r="205" spans="1:2" x14ac:dyDescent="0.35">
      <c r="A205" s="78"/>
      <c r="B205" s="78"/>
    </row>
    <row r="206" spans="1:2" x14ac:dyDescent="0.35">
      <c r="A206" s="78"/>
      <c r="B206" s="78"/>
    </row>
    <row r="207" spans="1:2" x14ac:dyDescent="0.35">
      <c r="A207" s="78"/>
      <c r="B207" s="78"/>
    </row>
    <row r="208" spans="1:2" x14ac:dyDescent="0.35">
      <c r="A208" s="78"/>
    </row>
    <row r="209" spans="1:1" x14ac:dyDescent="0.35">
      <c r="A209" s="78"/>
    </row>
  </sheetData>
  <mergeCells count="10">
    <mergeCell ref="A6:A9"/>
    <mergeCell ref="C17:E17"/>
    <mergeCell ref="AC1:AD3"/>
    <mergeCell ref="AP1:AS3"/>
    <mergeCell ref="AP12:AS14"/>
    <mergeCell ref="AS6:AS9"/>
    <mergeCell ref="B13:C14"/>
    <mergeCell ref="D10:E10"/>
    <mergeCell ref="D11:E11"/>
    <mergeCell ref="G1:G3"/>
  </mergeCells>
  <printOptions horizontalCentered="1" verticalCentered="1"/>
  <pageMargins left="0.25" right="0.25" top="0.75" bottom="0.75" header="0.3" footer="0.3"/>
  <pageSetup scale="1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A04AF-591C-4317-BC69-6C4CB4CC6A7F}">
  <sheetPr codeName="Sheet1"/>
  <dimension ref="A1:H189"/>
  <sheetViews>
    <sheetView tabSelected="1" topLeftCell="A133" zoomScaleNormal="100" workbookViewId="0">
      <selection activeCell="G142" sqref="G142"/>
    </sheetView>
  </sheetViews>
  <sheetFormatPr defaultRowHeight="14.5" x14ac:dyDescent="0.35"/>
  <cols>
    <col min="1" max="5" width="24.26953125" style="41" customWidth="1"/>
    <col min="6" max="6" width="17.453125" bestFit="1" customWidth="1"/>
  </cols>
  <sheetData>
    <row r="1" spans="1:7" x14ac:dyDescent="0.35">
      <c r="A1" s="43" t="s">
        <v>192</v>
      </c>
      <c r="B1" s="39" t="s">
        <v>191</v>
      </c>
      <c r="C1" s="39" t="s">
        <v>153</v>
      </c>
      <c r="D1" s="39" t="s">
        <v>190</v>
      </c>
      <c r="E1" s="39" t="s">
        <v>189</v>
      </c>
      <c r="F1" s="33" t="s">
        <v>188</v>
      </c>
      <c r="G1" s="33" t="s">
        <v>268</v>
      </c>
    </row>
    <row r="2" spans="1:7" x14ac:dyDescent="0.35">
      <c r="A2" s="52" t="s">
        <v>150</v>
      </c>
      <c r="B2" s="54" t="s">
        <v>15</v>
      </c>
      <c r="C2" s="61">
        <v>45.241</v>
      </c>
      <c r="D2" s="63">
        <v>41659</v>
      </c>
      <c r="E2" s="45" t="str">
        <f t="shared" ref="E2:E49" ca="1" si="0">DATEDIF(D2,TODAY(),"y")&amp;" years "&amp;DATEDIF(D2,TODAY(),"ym")&amp;" months "&amp;DATEDIF(D2,TODAY(),"md")&amp;" days"</f>
        <v>5 years 3 months 24 days</v>
      </c>
      <c r="F2" s="2"/>
    </row>
    <row r="3" spans="1:7" x14ac:dyDescent="0.35">
      <c r="A3" s="52" t="s">
        <v>25</v>
      </c>
      <c r="B3" s="55" t="s">
        <v>0</v>
      </c>
      <c r="C3" s="61">
        <v>62.387</v>
      </c>
      <c r="D3" s="63">
        <v>42104</v>
      </c>
      <c r="E3" s="48" t="str">
        <f t="shared" ca="1" si="0"/>
        <v>4 years 1 months 4 days</v>
      </c>
      <c r="F3" s="2"/>
    </row>
    <row r="4" spans="1:7" x14ac:dyDescent="0.35">
      <c r="A4" s="52" t="s">
        <v>24</v>
      </c>
      <c r="B4" s="55" t="s">
        <v>0</v>
      </c>
      <c r="C4" s="61">
        <v>62.444000000000003</v>
      </c>
      <c r="D4" s="63">
        <v>42137</v>
      </c>
      <c r="E4" s="48" t="str">
        <f t="shared" ca="1" si="0"/>
        <v>4 years 0 months 1 days</v>
      </c>
      <c r="F4" s="2"/>
    </row>
    <row r="5" spans="1:7" x14ac:dyDescent="0.35">
      <c r="A5" s="52" t="s">
        <v>23</v>
      </c>
      <c r="B5" s="56" t="s">
        <v>13</v>
      </c>
      <c r="C5" s="44">
        <v>64.438000000000002</v>
      </c>
      <c r="D5" s="47">
        <v>42240</v>
      </c>
      <c r="E5" s="48" t="str">
        <f t="shared" ca="1" si="0"/>
        <v>3 years 8 months 20 days</v>
      </c>
      <c r="F5" s="2"/>
    </row>
    <row r="6" spans="1:7" x14ac:dyDescent="0.35">
      <c r="A6" s="52" t="s">
        <v>141</v>
      </c>
      <c r="B6" s="55" t="s">
        <v>0</v>
      </c>
      <c r="C6" s="61">
        <v>34.01</v>
      </c>
      <c r="D6" s="63">
        <v>42347</v>
      </c>
      <c r="E6" s="45" t="str">
        <f t="shared" ca="1" si="0"/>
        <v>3 years 5 months 5 days</v>
      </c>
      <c r="F6" s="2"/>
    </row>
    <row r="7" spans="1:7" x14ac:dyDescent="0.35">
      <c r="A7" s="52" t="s">
        <v>140</v>
      </c>
      <c r="B7" s="55" t="s">
        <v>0</v>
      </c>
      <c r="C7" s="61">
        <v>33.75</v>
      </c>
      <c r="D7" s="64">
        <v>42347</v>
      </c>
      <c r="E7" s="45" t="str">
        <f t="shared" ca="1" si="0"/>
        <v>3 years 5 months 5 days</v>
      </c>
      <c r="F7" s="2"/>
    </row>
    <row r="8" spans="1:7" x14ac:dyDescent="0.35">
      <c r="A8" s="52" t="s">
        <v>139</v>
      </c>
      <c r="B8" s="55" t="s">
        <v>0</v>
      </c>
      <c r="C8" s="61">
        <v>33.56</v>
      </c>
      <c r="D8" s="63">
        <v>42347</v>
      </c>
      <c r="E8" s="45" t="str">
        <f t="shared" ca="1" si="0"/>
        <v>3 years 5 months 5 days</v>
      </c>
      <c r="F8" s="2"/>
    </row>
    <row r="9" spans="1:7" x14ac:dyDescent="0.35">
      <c r="A9" s="52" t="s">
        <v>135</v>
      </c>
      <c r="B9" s="56" t="s">
        <v>13</v>
      </c>
      <c r="C9" s="61">
        <v>33.576999999999998</v>
      </c>
      <c r="D9" s="63">
        <v>42387</v>
      </c>
      <c r="E9" s="45" t="str">
        <f t="shared" ca="1" si="0"/>
        <v>3 years 3 months 26 days</v>
      </c>
      <c r="F9" s="2"/>
    </row>
    <row r="10" spans="1:7" x14ac:dyDescent="0.35">
      <c r="A10" s="52" t="s">
        <v>134</v>
      </c>
      <c r="B10" s="56" t="s">
        <v>13</v>
      </c>
      <c r="C10" s="61">
        <v>34.225000000000001</v>
      </c>
      <c r="D10" s="63">
        <v>42387</v>
      </c>
      <c r="E10" s="45" t="str">
        <f t="shared" ca="1" si="0"/>
        <v>3 years 3 months 26 days</v>
      </c>
      <c r="F10" s="2"/>
    </row>
    <row r="11" spans="1:7" x14ac:dyDescent="0.35">
      <c r="A11" s="51" t="s">
        <v>132</v>
      </c>
      <c r="B11" s="57" t="s">
        <v>13</v>
      </c>
      <c r="C11" s="44">
        <v>32.713000000000001</v>
      </c>
      <c r="D11" s="63">
        <v>42387</v>
      </c>
      <c r="E11" s="48" t="str">
        <f t="shared" ca="1" si="0"/>
        <v>3 years 3 months 26 days</v>
      </c>
      <c r="F11" s="2"/>
    </row>
    <row r="12" spans="1:7" x14ac:dyDescent="0.35">
      <c r="A12" s="51" t="s">
        <v>130</v>
      </c>
      <c r="B12" s="58" t="s">
        <v>0</v>
      </c>
      <c r="C12" s="44">
        <v>33.356999999999999</v>
      </c>
      <c r="D12" s="64">
        <v>42417</v>
      </c>
      <c r="E12" s="48" t="str">
        <f t="shared" ca="1" si="0"/>
        <v>3 years 2 months 27 days</v>
      </c>
      <c r="F12" s="2"/>
    </row>
    <row r="13" spans="1:7" x14ac:dyDescent="0.35">
      <c r="A13" s="52" t="s">
        <v>128</v>
      </c>
      <c r="B13" s="55" t="s">
        <v>0</v>
      </c>
      <c r="C13" s="61">
        <v>60.65</v>
      </c>
      <c r="D13" s="47">
        <v>42417</v>
      </c>
      <c r="E13" s="45" t="str">
        <f t="shared" ca="1" si="0"/>
        <v>3 years 2 months 27 days</v>
      </c>
      <c r="F13" s="2"/>
    </row>
    <row r="14" spans="1:7" x14ac:dyDescent="0.35">
      <c r="A14" s="51" t="s">
        <v>127</v>
      </c>
      <c r="B14" s="58" t="s">
        <v>0</v>
      </c>
      <c r="C14" s="44">
        <v>33.174999999999997</v>
      </c>
      <c r="D14" s="64">
        <v>42417</v>
      </c>
      <c r="E14" s="48" t="str">
        <f t="shared" ca="1" si="0"/>
        <v>3 years 2 months 27 days</v>
      </c>
      <c r="F14" s="2"/>
    </row>
    <row r="15" spans="1:7" x14ac:dyDescent="0.35">
      <c r="A15" s="51" t="s">
        <v>126</v>
      </c>
      <c r="B15" s="57" t="s">
        <v>13</v>
      </c>
      <c r="C15" s="44">
        <v>62.281999999999996</v>
      </c>
      <c r="D15" s="46">
        <v>42446</v>
      </c>
      <c r="E15" s="48" t="str">
        <f t="shared" ca="1" si="0"/>
        <v>3 years 1 months 27 days</v>
      </c>
      <c r="F15" s="2"/>
    </row>
    <row r="16" spans="1:7" x14ac:dyDescent="0.35">
      <c r="A16" s="51" t="s">
        <v>125</v>
      </c>
      <c r="B16" s="57" t="s">
        <v>13</v>
      </c>
      <c r="C16" s="44">
        <v>62.37</v>
      </c>
      <c r="D16" s="46">
        <v>42446</v>
      </c>
      <c r="E16" s="48" t="str">
        <f t="shared" ca="1" si="0"/>
        <v>3 years 1 months 27 days</v>
      </c>
      <c r="F16" s="2"/>
    </row>
    <row r="17" spans="1:8" x14ac:dyDescent="0.35">
      <c r="A17" s="51" t="s">
        <v>124</v>
      </c>
      <c r="B17" s="57" t="s">
        <v>13</v>
      </c>
      <c r="C17" s="44">
        <v>34.090000000000003</v>
      </c>
      <c r="D17" s="63">
        <v>42446</v>
      </c>
      <c r="E17" s="48" t="str">
        <f t="shared" ca="1" si="0"/>
        <v>3 years 1 months 27 days</v>
      </c>
      <c r="F17" s="2"/>
    </row>
    <row r="18" spans="1:8" x14ac:dyDescent="0.35">
      <c r="A18" s="51" t="s">
        <v>123</v>
      </c>
      <c r="B18" s="57" t="s">
        <v>13</v>
      </c>
      <c r="C18" s="44">
        <v>33.630000000000003</v>
      </c>
      <c r="D18" s="63">
        <v>42446</v>
      </c>
      <c r="E18" s="48" t="str">
        <f t="shared" ca="1" si="0"/>
        <v>3 years 1 months 27 days</v>
      </c>
      <c r="F18" s="2"/>
    </row>
    <row r="19" spans="1:8" x14ac:dyDescent="0.35">
      <c r="A19" s="51" t="s">
        <v>122</v>
      </c>
      <c r="B19" s="57" t="s">
        <v>13</v>
      </c>
      <c r="C19" s="44">
        <v>33.844999999999999</v>
      </c>
      <c r="D19" s="63">
        <v>42446</v>
      </c>
      <c r="E19" s="48" t="str">
        <f t="shared" ca="1" si="0"/>
        <v>3 years 1 months 27 days</v>
      </c>
      <c r="F19" s="2"/>
    </row>
    <row r="20" spans="1:8" x14ac:dyDescent="0.35">
      <c r="A20" s="51" t="s">
        <v>121</v>
      </c>
      <c r="B20" s="57" t="s">
        <v>13</v>
      </c>
      <c r="C20" s="44">
        <v>34.28</v>
      </c>
      <c r="D20" s="63">
        <v>42446</v>
      </c>
      <c r="E20" s="48" t="str">
        <f t="shared" ca="1" si="0"/>
        <v>3 years 1 months 27 days</v>
      </c>
      <c r="F20" s="2"/>
    </row>
    <row r="21" spans="1:8" x14ac:dyDescent="0.35">
      <c r="A21" s="51" t="s">
        <v>120</v>
      </c>
      <c r="B21" s="58" t="s">
        <v>0</v>
      </c>
      <c r="C21" s="44">
        <v>32.731000000000002</v>
      </c>
      <c r="D21" s="63">
        <v>42475</v>
      </c>
      <c r="E21" s="48" t="str">
        <f t="shared" ca="1" si="0"/>
        <v>3 years 0 months 29 days</v>
      </c>
      <c r="F21" s="2"/>
    </row>
    <row r="22" spans="1:8" x14ac:dyDescent="0.35">
      <c r="A22" s="51" t="s">
        <v>119</v>
      </c>
      <c r="B22" s="58" t="s">
        <v>0</v>
      </c>
      <c r="C22" s="44">
        <v>32.671999999999997</v>
      </c>
      <c r="D22" s="64">
        <v>42475</v>
      </c>
      <c r="E22" s="48" t="str">
        <f t="shared" ca="1" si="0"/>
        <v>3 years 0 months 29 days</v>
      </c>
      <c r="F22" s="2"/>
    </row>
    <row r="23" spans="1:8" x14ac:dyDescent="0.35">
      <c r="A23" s="51" t="s">
        <v>118</v>
      </c>
      <c r="B23" s="58" t="s">
        <v>0</v>
      </c>
      <c r="C23" s="44">
        <v>28.952000000000002</v>
      </c>
      <c r="D23" s="63">
        <v>42475</v>
      </c>
      <c r="E23" s="48" t="str">
        <f t="shared" ca="1" si="0"/>
        <v>3 years 0 months 29 days</v>
      </c>
      <c r="F23" s="2"/>
    </row>
    <row r="24" spans="1:8" x14ac:dyDescent="0.35">
      <c r="A24" s="51" t="s">
        <v>117</v>
      </c>
      <c r="B24" s="58" t="s">
        <v>0</v>
      </c>
      <c r="C24" s="44">
        <v>32.820999999999998</v>
      </c>
      <c r="D24" s="64">
        <v>42475</v>
      </c>
      <c r="E24" s="48" t="str">
        <f t="shared" ca="1" si="0"/>
        <v>3 years 0 months 29 days</v>
      </c>
      <c r="F24" s="2"/>
    </row>
    <row r="25" spans="1:8" x14ac:dyDescent="0.35">
      <c r="A25" s="51" t="s">
        <v>116</v>
      </c>
      <c r="B25" s="58" t="s">
        <v>0</v>
      </c>
      <c r="C25" s="44">
        <v>33.296999999999997</v>
      </c>
      <c r="D25" s="63">
        <v>42481</v>
      </c>
      <c r="E25" s="48" t="str">
        <f t="shared" ca="1" si="0"/>
        <v>3 years 0 months 23 days</v>
      </c>
      <c r="F25" s="2"/>
    </row>
    <row r="26" spans="1:8" x14ac:dyDescent="0.35">
      <c r="A26" s="51" t="s">
        <v>115</v>
      </c>
      <c r="B26" s="58" t="s">
        <v>0</v>
      </c>
      <c r="C26" s="44">
        <v>33.267000000000003</v>
      </c>
      <c r="D26" s="64">
        <v>42481</v>
      </c>
      <c r="E26" s="48" t="str">
        <f t="shared" ca="1" si="0"/>
        <v>3 years 0 months 23 days</v>
      </c>
      <c r="F26" s="2"/>
    </row>
    <row r="27" spans="1:8" x14ac:dyDescent="0.35">
      <c r="A27" s="51" t="s">
        <v>114</v>
      </c>
      <c r="B27" s="58" t="s">
        <v>0</v>
      </c>
      <c r="C27" s="44">
        <v>32.552999999999997</v>
      </c>
      <c r="D27" s="63">
        <v>42481</v>
      </c>
      <c r="E27" s="48" t="str">
        <f t="shared" ca="1" si="0"/>
        <v>3 years 0 months 23 days</v>
      </c>
      <c r="F27" s="2"/>
    </row>
    <row r="28" spans="1:8" x14ac:dyDescent="0.35">
      <c r="A28" s="51" t="s">
        <v>113</v>
      </c>
      <c r="B28" s="58" t="s">
        <v>0</v>
      </c>
      <c r="C28" s="44">
        <v>33.142000000000003</v>
      </c>
      <c r="D28" s="63">
        <v>42482</v>
      </c>
      <c r="E28" s="48" t="str">
        <f t="shared" ca="1" si="0"/>
        <v>3 years 0 months 22 days</v>
      </c>
      <c r="F28" s="2"/>
    </row>
    <row r="29" spans="1:8" x14ac:dyDescent="0.35">
      <c r="A29" s="51" t="s">
        <v>111</v>
      </c>
      <c r="B29" s="57" t="s">
        <v>13</v>
      </c>
      <c r="C29" s="44">
        <v>59.304000000000002</v>
      </c>
      <c r="D29" s="46">
        <v>42538</v>
      </c>
      <c r="E29" s="48" t="str">
        <f t="shared" ca="1" si="0"/>
        <v>2 years 10 months 27 days</v>
      </c>
      <c r="F29" s="2"/>
      <c r="H29" s="11"/>
    </row>
    <row r="30" spans="1:8" x14ac:dyDescent="0.35">
      <c r="A30" s="51" t="s">
        <v>110</v>
      </c>
      <c r="B30" s="57" t="s">
        <v>13</v>
      </c>
      <c r="C30" s="44">
        <v>33.765000000000001</v>
      </c>
      <c r="D30" s="63">
        <v>42538</v>
      </c>
      <c r="E30" s="48" t="str">
        <f t="shared" ca="1" si="0"/>
        <v>2 years 10 months 27 days</v>
      </c>
      <c r="F30" s="2"/>
      <c r="H30" s="28"/>
    </row>
    <row r="31" spans="1:8" x14ac:dyDescent="0.35">
      <c r="A31" s="51" t="s">
        <v>108</v>
      </c>
      <c r="B31" s="57" t="s">
        <v>13</v>
      </c>
      <c r="C31" s="44">
        <v>33.380000000000003</v>
      </c>
      <c r="D31" s="63">
        <v>42538</v>
      </c>
      <c r="E31" s="48" t="str">
        <f t="shared" ca="1" si="0"/>
        <v>2 years 10 months 27 days</v>
      </c>
      <c r="F31" s="2"/>
    </row>
    <row r="32" spans="1:8" x14ac:dyDescent="0.35">
      <c r="A32" s="51" t="s">
        <v>104</v>
      </c>
      <c r="B32" s="58" t="s">
        <v>0</v>
      </c>
      <c r="C32" s="44">
        <v>35.280999999999999</v>
      </c>
      <c r="D32" s="46">
        <v>42648</v>
      </c>
      <c r="E32" s="48" t="str">
        <f t="shared" ca="1" si="0"/>
        <v>2 years 7 months 9 days</v>
      </c>
      <c r="F32" s="2"/>
    </row>
    <row r="33" spans="1:6" x14ac:dyDescent="0.35">
      <c r="A33" s="51" t="s">
        <v>101</v>
      </c>
      <c r="B33" s="58" t="s">
        <v>0</v>
      </c>
      <c r="C33" s="44">
        <v>34.473999999999997</v>
      </c>
      <c r="D33" s="46">
        <v>42660</v>
      </c>
      <c r="E33" s="48" t="str">
        <f t="shared" ca="1" si="0"/>
        <v>2 years 6 months 27 days</v>
      </c>
      <c r="F33" s="2"/>
    </row>
    <row r="34" spans="1:6" x14ac:dyDescent="0.35">
      <c r="A34" s="51" t="s">
        <v>100</v>
      </c>
      <c r="B34" s="58" t="s">
        <v>0</v>
      </c>
      <c r="C34" s="44">
        <v>59.643000000000001</v>
      </c>
      <c r="D34" s="46">
        <v>42660</v>
      </c>
      <c r="E34" s="48" t="str">
        <f t="shared" ca="1" si="0"/>
        <v>2 years 6 months 27 days</v>
      </c>
      <c r="F34" s="2"/>
    </row>
    <row r="35" spans="1:6" x14ac:dyDescent="0.35">
      <c r="A35" s="51" t="s">
        <v>99</v>
      </c>
      <c r="B35" s="58" t="s">
        <v>0</v>
      </c>
      <c r="C35" s="44">
        <v>31.564</v>
      </c>
      <c r="D35" s="46">
        <v>42664</v>
      </c>
      <c r="E35" s="48" t="str">
        <f t="shared" ca="1" si="0"/>
        <v>2 years 6 months 23 days</v>
      </c>
      <c r="F35" s="2"/>
    </row>
    <row r="36" spans="1:6" x14ac:dyDescent="0.35">
      <c r="A36" s="51" t="s">
        <v>98</v>
      </c>
      <c r="B36" s="57" t="s">
        <v>13</v>
      </c>
      <c r="C36" s="44">
        <v>35.058</v>
      </c>
      <c r="D36" s="46">
        <v>42685</v>
      </c>
      <c r="E36" s="48" t="str">
        <f t="shared" ca="1" si="0"/>
        <v>2 years 6 months 3 days</v>
      </c>
      <c r="F36" s="2"/>
    </row>
    <row r="37" spans="1:6" x14ac:dyDescent="0.35">
      <c r="A37" s="51" t="s">
        <v>95</v>
      </c>
      <c r="B37" s="57" t="s">
        <v>13</v>
      </c>
      <c r="C37" s="44">
        <v>34.015000000000001</v>
      </c>
      <c r="D37" s="46">
        <v>42685</v>
      </c>
      <c r="E37" s="48" t="str">
        <f t="shared" ca="1" si="0"/>
        <v>2 years 6 months 3 days</v>
      </c>
      <c r="F37" s="2"/>
    </row>
    <row r="38" spans="1:6" x14ac:dyDescent="0.35">
      <c r="A38" s="51" t="s">
        <v>94</v>
      </c>
      <c r="B38" s="57" t="s">
        <v>13</v>
      </c>
      <c r="C38" s="44">
        <v>33.950000000000003</v>
      </c>
      <c r="D38" s="46">
        <v>42691</v>
      </c>
      <c r="E38" s="48" t="str">
        <f t="shared" ca="1" si="0"/>
        <v>2 years 5 months 27 days</v>
      </c>
      <c r="F38" s="2"/>
    </row>
    <row r="39" spans="1:6" x14ac:dyDescent="0.35">
      <c r="A39" s="51" t="s">
        <v>93</v>
      </c>
      <c r="B39" s="57" t="s">
        <v>13</v>
      </c>
      <c r="C39" s="44">
        <v>33.36</v>
      </c>
      <c r="D39" s="46">
        <v>42691</v>
      </c>
      <c r="E39" s="48" t="str">
        <f t="shared" ca="1" si="0"/>
        <v>2 years 5 months 27 days</v>
      </c>
      <c r="F39" s="2"/>
    </row>
    <row r="40" spans="1:6" x14ac:dyDescent="0.35">
      <c r="A40" s="51" t="s">
        <v>92</v>
      </c>
      <c r="B40" s="57" t="s">
        <v>13</v>
      </c>
      <c r="C40" s="44">
        <v>34.61</v>
      </c>
      <c r="D40" s="46">
        <v>42691</v>
      </c>
      <c r="E40" s="48" t="str">
        <f t="shared" ca="1" si="0"/>
        <v>2 years 5 months 27 days</v>
      </c>
      <c r="F40" s="2"/>
    </row>
    <row r="41" spans="1:6" x14ac:dyDescent="0.35">
      <c r="A41" s="51" t="s">
        <v>91</v>
      </c>
      <c r="B41" s="57" t="s">
        <v>13</v>
      </c>
      <c r="C41" s="44">
        <v>34.01</v>
      </c>
      <c r="D41" s="46">
        <v>42709</v>
      </c>
      <c r="E41" s="48" t="str">
        <f t="shared" ca="1" si="0"/>
        <v>2 years 5 months 9 days</v>
      </c>
      <c r="F41" s="2"/>
    </row>
    <row r="42" spans="1:6" x14ac:dyDescent="0.35">
      <c r="A42" s="51" t="s">
        <v>90</v>
      </c>
      <c r="B42" s="57" t="s">
        <v>13</v>
      </c>
      <c r="C42" s="44">
        <v>33.729999999999997</v>
      </c>
      <c r="D42" s="46">
        <v>42709</v>
      </c>
      <c r="E42" s="48" t="str">
        <f t="shared" ca="1" si="0"/>
        <v>2 years 5 months 9 days</v>
      </c>
      <c r="F42" s="2"/>
    </row>
    <row r="43" spans="1:6" x14ac:dyDescent="0.35">
      <c r="A43" s="51" t="s">
        <v>89</v>
      </c>
      <c r="B43" s="57" t="s">
        <v>13</v>
      </c>
      <c r="C43" s="44">
        <v>33.36</v>
      </c>
      <c r="D43" s="46">
        <v>42709</v>
      </c>
      <c r="E43" s="48" t="str">
        <f t="shared" ca="1" si="0"/>
        <v>2 years 5 months 9 days</v>
      </c>
      <c r="F43" s="2"/>
    </row>
    <row r="44" spans="1:6" x14ac:dyDescent="0.35">
      <c r="A44" s="51" t="s">
        <v>86</v>
      </c>
      <c r="B44" s="58" t="s">
        <v>0</v>
      </c>
      <c r="C44" s="44">
        <v>59.709000000000003</v>
      </c>
      <c r="D44" s="46">
        <v>42718</v>
      </c>
      <c r="E44" s="48" t="str">
        <f t="shared" ca="1" si="0"/>
        <v>2 years 5 months 0 days</v>
      </c>
      <c r="F44" s="2"/>
    </row>
    <row r="45" spans="1:6" x14ac:dyDescent="0.35">
      <c r="A45" s="51" t="s">
        <v>85</v>
      </c>
      <c r="B45" s="58" t="s">
        <v>0</v>
      </c>
      <c r="C45" s="44">
        <v>59.771000000000001</v>
      </c>
      <c r="D45" s="46">
        <v>42718</v>
      </c>
      <c r="E45" s="48" t="str">
        <f t="shared" ca="1" si="0"/>
        <v>2 years 5 months 0 days</v>
      </c>
      <c r="F45" s="2"/>
    </row>
    <row r="46" spans="1:6" x14ac:dyDescent="0.35">
      <c r="A46" s="51" t="s">
        <v>84</v>
      </c>
      <c r="B46" s="58" t="s">
        <v>0</v>
      </c>
      <c r="C46" s="44">
        <v>36.543999999999997</v>
      </c>
      <c r="D46" s="46">
        <v>42718</v>
      </c>
      <c r="E46" s="48" t="str">
        <f t="shared" ca="1" si="0"/>
        <v>2 years 5 months 0 days</v>
      </c>
      <c r="F46" s="2"/>
    </row>
    <row r="47" spans="1:6" x14ac:dyDescent="0.35">
      <c r="A47" s="51" t="s">
        <v>82</v>
      </c>
      <c r="B47" s="57" t="s">
        <v>13</v>
      </c>
      <c r="C47" s="44">
        <v>59.393999999999998</v>
      </c>
      <c r="D47" s="46">
        <v>42752</v>
      </c>
      <c r="E47" s="48" t="str">
        <f t="shared" ca="1" si="0"/>
        <v>2 years 3 months 27 days</v>
      </c>
      <c r="F47" s="2"/>
    </row>
    <row r="48" spans="1:6" x14ac:dyDescent="0.35">
      <c r="A48" s="51" t="s">
        <v>81</v>
      </c>
      <c r="B48" s="56" t="s">
        <v>13</v>
      </c>
      <c r="C48" s="61">
        <v>57.542000000000002</v>
      </c>
      <c r="D48" s="47">
        <v>42752</v>
      </c>
      <c r="E48" s="45" t="str">
        <f t="shared" ca="1" si="0"/>
        <v>2 years 3 months 27 days</v>
      </c>
      <c r="F48" s="2"/>
    </row>
    <row r="49" spans="1:6" x14ac:dyDescent="0.35">
      <c r="A49" s="51" t="s">
        <v>79</v>
      </c>
      <c r="B49" s="58" t="s">
        <v>0</v>
      </c>
      <c r="C49" s="44">
        <v>59.750999999999998</v>
      </c>
      <c r="D49" s="46">
        <v>42752</v>
      </c>
      <c r="E49" s="48" t="str">
        <f t="shared" ca="1" si="0"/>
        <v>2 years 3 months 27 days</v>
      </c>
      <c r="F49" s="2"/>
    </row>
    <row r="50" spans="1:6" x14ac:dyDescent="0.35">
      <c r="A50" s="51" t="s">
        <v>74</v>
      </c>
      <c r="B50" s="57" t="s">
        <v>13</v>
      </c>
      <c r="C50" s="44">
        <v>56.462000000000003</v>
      </c>
      <c r="D50" s="46">
        <v>42774</v>
      </c>
      <c r="E50" s="48" t="str">
        <f t="shared" ref="E50:E92" ca="1" si="1">DATEDIF(D50,TODAY(),"y")&amp;" years "&amp;DATEDIF(D50,TODAY(),"ym")&amp;" months "&amp;DATEDIF(D50,TODAY(),"md")&amp;" days"</f>
        <v>2 years 3 months 6 days</v>
      </c>
    </row>
    <row r="51" spans="1:6" x14ac:dyDescent="0.35">
      <c r="A51" s="51" t="s">
        <v>73</v>
      </c>
      <c r="B51" s="57" t="s">
        <v>13</v>
      </c>
      <c r="C51" s="44">
        <v>57.517000000000003</v>
      </c>
      <c r="D51" s="46">
        <v>42774</v>
      </c>
      <c r="E51" s="48" t="str">
        <f t="shared" ca="1" si="1"/>
        <v>2 years 3 months 6 days</v>
      </c>
    </row>
    <row r="52" spans="1:6" x14ac:dyDescent="0.35">
      <c r="A52" s="51" t="s">
        <v>72</v>
      </c>
      <c r="B52" s="57" t="s">
        <v>13</v>
      </c>
      <c r="C52" s="44">
        <v>57.517000000000003</v>
      </c>
      <c r="D52" s="46">
        <v>42774</v>
      </c>
      <c r="E52" s="48" t="str">
        <f t="shared" ca="1" si="1"/>
        <v>2 years 3 months 6 days</v>
      </c>
    </row>
    <row r="53" spans="1:6" x14ac:dyDescent="0.35">
      <c r="A53" s="51" t="s">
        <v>71</v>
      </c>
      <c r="B53" s="58" t="s">
        <v>0</v>
      </c>
      <c r="C53" s="44">
        <v>58.597000000000001</v>
      </c>
      <c r="D53" s="46">
        <v>42787</v>
      </c>
      <c r="E53" s="48" t="str">
        <f t="shared" ca="1" si="1"/>
        <v>2 years 2 months 23 days</v>
      </c>
    </row>
    <row r="54" spans="1:6" x14ac:dyDescent="0.35">
      <c r="A54" s="51" t="s">
        <v>70</v>
      </c>
      <c r="B54" s="58" t="s">
        <v>0</v>
      </c>
      <c r="C54" s="44">
        <v>58.683999999999997</v>
      </c>
      <c r="D54" s="46">
        <v>42787</v>
      </c>
      <c r="E54" s="48" t="str">
        <f t="shared" ca="1" si="1"/>
        <v>2 years 2 months 23 days</v>
      </c>
    </row>
    <row r="55" spans="1:6" x14ac:dyDescent="0.35">
      <c r="A55" s="51" t="s">
        <v>69</v>
      </c>
      <c r="B55" s="58" t="s">
        <v>0</v>
      </c>
      <c r="C55" s="44">
        <v>58.042000000000002</v>
      </c>
      <c r="D55" s="46">
        <v>42787</v>
      </c>
      <c r="E55" s="48" t="str">
        <f t="shared" ca="1" si="1"/>
        <v>2 years 2 months 23 days</v>
      </c>
    </row>
    <row r="56" spans="1:6" x14ac:dyDescent="0.35">
      <c r="A56" s="52" t="s">
        <v>68</v>
      </c>
      <c r="B56" s="56" t="s">
        <v>13</v>
      </c>
      <c r="C56" s="61">
        <v>60.899000000000001</v>
      </c>
      <c r="D56" s="47">
        <v>42824</v>
      </c>
      <c r="E56" s="45" t="str">
        <f t="shared" ca="1" si="1"/>
        <v>2 years 1 months 14 days</v>
      </c>
    </row>
    <row r="57" spans="1:6" x14ac:dyDescent="0.35">
      <c r="A57" s="52" t="s">
        <v>67</v>
      </c>
      <c r="B57" s="56" t="s">
        <v>13</v>
      </c>
      <c r="C57" s="61">
        <v>61.167000000000002</v>
      </c>
      <c r="D57" s="47">
        <v>42824</v>
      </c>
      <c r="E57" s="45" t="str">
        <f t="shared" ca="1" si="1"/>
        <v>2 years 1 months 14 days</v>
      </c>
    </row>
    <row r="58" spans="1:6" x14ac:dyDescent="0.35">
      <c r="A58" s="52" t="s">
        <v>66</v>
      </c>
      <c r="B58" s="56" t="s">
        <v>13</v>
      </c>
      <c r="C58" s="61">
        <v>61.316000000000003</v>
      </c>
      <c r="D58" s="47">
        <v>42824</v>
      </c>
      <c r="E58" s="45" t="str">
        <f t="shared" ca="1" si="1"/>
        <v>2 years 1 months 14 days</v>
      </c>
    </row>
    <row r="59" spans="1:6" x14ac:dyDescent="0.35">
      <c r="A59" s="51" t="s">
        <v>65</v>
      </c>
      <c r="B59" s="58" t="s">
        <v>0</v>
      </c>
      <c r="C59" s="44">
        <v>63.32</v>
      </c>
      <c r="D59" s="46">
        <v>42849</v>
      </c>
      <c r="E59" s="48" t="str">
        <f t="shared" ca="1" si="1"/>
        <v>2 years 0 months 20 days</v>
      </c>
    </row>
    <row r="60" spans="1:6" x14ac:dyDescent="0.35">
      <c r="A60" s="51" t="s">
        <v>64</v>
      </c>
      <c r="B60" s="58" t="s">
        <v>0</v>
      </c>
      <c r="C60" s="44">
        <v>36.845999999999997</v>
      </c>
      <c r="D60" s="46">
        <v>42849</v>
      </c>
      <c r="E60" s="48" t="str">
        <f t="shared" ca="1" si="1"/>
        <v>2 years 0 months 20 days</v>
      </c>
    </row>
    <row r="61" spans="1:6" x14ac:dyDescent="0.35">
      <c r="A61" s="51" t="s">
        <v>63</v>
      </c>
      <c r="B61" s="58" t="s">
        <v>0</v>
      </c>
      <c r="C61" s="44">
        <v>37.344000000000001</v>
      </c>
      <c r="D61" s="46">
        <v>42849</v>
      </c>
      <c r="E61" s="48" t="str">
        <f t="shared" ca="1" si="1"/>
        <v>2 years 0 months 20 days</v>
      </c>
    </row>
    <row r="62" spans="1:6" x14ac:dyDescent="0.35">
      <c r="A62" s="51" t="s">
        <v>61</v>
      </c>
      <c r="B62" s="57" t="s">
        <v>13</v>
      </c>
      <c r="C62" s="44">
        <v>36.417999999999999</v>
      </c>
      <c r="D62" s="46">
        <v>42858</v>
      </c>
      <c r="E62" s="48" t="str">
        <f t="shared" ca="1" si="1"/>
        <v>2 years 0 months 11 days</v>
      </c>
    </row>
    <row r="63" spans="1:6" x14ac:dyDescent="0.35">
      <c r="A63" s="51" t="s">
        <v>60</v>
      </c>
      <c r="B63" s="57" t="s">
        <v>13</v>
      </c>
      <c r="C63" s="44">
        <v>36.356999999999999</v>
      </c>
      <c r="D63" s="46">
        <v>42858</v>
      </c>
      <c r="E63" s="48" t="str">
        <f t="shared" ca="1" si="1"/>
        <v>2 years 0 months 11 days</v>
      </c>
    </row>
    <row r="64" spans="1:6" x14ac:dyDescent="0.35">
      <c r="A64" s="51" t="s">
        <v>58</v>
      </c>
      <c r="B64" s="57" t="s">
        <v>13</v>
      </c>
      <c r="C64" s="44">
        <v>36.662999999999997</v>
      </c>
      <c r="D64" s="46">
        <v>42858</v>
      </c>
      <c r="E64" s="48" t="str">
        <f t="shared" ca="1" si="1"/>
        <v>2 years 0 months 11 days</v>
      </c>
    </row>
    <row r="65" spans="1:5" x14ac:dyDescent="0.35">
      <c r="A65" s="51" t="s">
        <v>57</v>
      </c>
      <c r="B65" s="57" t="s">
        <v>13</v>
      </c>
      <c r="C65" s="44">
        <v>61.078000000000003</v>
      </c>
      <c r="D65" s="46">
        <v>42865</v>
      </c>
      <c r="E65" s="48" t="str">
        <f t="shared" ca="1" si="1"/>
        <v>2 years 0 months 4 days</v>
      </c>
    </row>
    <row r="66" spans="1:5" x14ac:dyDescent="0.35">
      <c r="A66" s="51" t="s">
        <v>56</v>
      </c>
      <c r="B66" s="57" t="s">
        <v>13</v>
      </c>
      <c r="C66" s="44">
        <v>35.475000000000001</v>
      </c>
      <c r="D66" s="46">
        <v>42865</v>
      </c>
      <c r="E66" s="48" t="str">
        <f t="shared" ca="1" si="1"/>
        <v>2 years 0 months 4 days</v>
      </c>
    </row>
    <row r="67" spans="1:5" x14ac:dyDescent="0.35">
      <c r="A67" s="51" t="s">
        <v>55</v>
      </c>
      <c r="B67" s="57" t="s">
        <v>13</v>
      </c>
      <c r="C67" s="44">
        <v>33.420999999999999</v>
      </c>
      <c r="D67" s="46">
        <v>42865</v>
      </c>
      <c r="E67" s="48" t="str">
        <f t="shared" ca="1" si="1"/>
        <v>2 years 0 months 4 days</v>
      </c>
    </row>
    <row r="68" spans="1:5" x14ac:dyDescent="0.35">
      <c r="A68" s="51" t="s">
        <v>54</v>
      </c>
      <c r="B68" s="58" t="s">
        <v>0</v>
      </c>
      <c r="C68" s="44">
        <v>35.225000000000001</v>
      </c>
      <c r="D68" s="46">
        <v>42898</v>
      </c>
      <c r="E68" s="48" t="str">
        <f t="shared" ca="1" si="1"/>
        <v>1 years 11 months 2 days</v>
      </c>
    </row>
    <row r="69" spans="1:5" x14ac:dyDescent="0.35">
      <c r="A69" s="51" t="s">
        <v>53</v>
      </c>
      <c r="B69" s="58" t="s">
        <v>0</v>
      </c>
      <c r="C69" s="44">
        <v>35.314</v>
      </c>
      <c r="D69" s="46">
        <v>42898</v>
      </c>
      <c r="E69" s="48" t="str">
        <f t="shared" ca="1" si="1"/>
        <v>1 years 11 months 2 days</v>
      </c>
    </row>
    <row r="70" spans="1:5" x14ac:dyDescent="0.35">
      <c r="A70" s="51" t="s">
        <v>52</v>
      </c>
      <c r="B70" s="58" t="s">
        <v>0</v>
      </c>
      <c r="C70" s="44">
        <v>59.332000000000001</v>
      </c>
      <c r="D70" s="46">
        <v>42898</v>
      </c>
      <c r="E70" s="48" t="str">
        <f t="shared" ca="1" si="1"/>
        <v>1 years 11 months 2 days</v>
      </c>
    </row>
    <row r="71" spans="1:5" x14ac:dyDescent="0.35">
      <c r="A71" s="51" t="s">
        <v>51</v>
      </c>
      <c r="B71" s="58" t="s">
        <v>0</v>
      </c>
      <c r="C71" s="44">
        <v>35.106000000000002</v>
      </c>
      <c r="D71" s="46">
        <v>42898</v>
      </c>
      <c r="E71" s="48" t="str">
        <f t="shared" ca="1" si="1"/>
        <v>1 years 11 months 2 days</v>
      </c>
    </row>
    <row r="72" spans="1:5" x14ac:dyDescent="0.35">
      <c r="A72" s="51" t="s">
        <v>50</v>
      </c>
      <c r="B72" s="58" t="s">
        <v>0</v>
      </c>
      <c r="C72" s="44">
        <v>59.332000000000001</v>
      </c>
      <c r="D72" s="46">
        <v>42898</v>
      </c>
      <c r="E72" s="48" t="str">
        <f t="shared" ca="1" si="1"/>
        <v>1 years 11 months 2 days</v>
      </c>
    </row>
    <row r="73" spans="1:5" x14ac:dyDescent="0.35">
      <c r="A73" s="51" t="s">
        <v>49</v>
      </c>
      <c r="B73" s="58" t="s">
        <v>0</v>
      </c>
      <c r="C73" s="44">
        <v>59.034999999999997</v>
      </c>
      <c r="D73" s="46">
        <v>42898</v>
      </c>
      <c r="E73" s="48" t="str">
        <f t="shared" ca="1" si="1"/>
        <v>1 years 11 months 2 days</v>
      </c>
    </row>
    <row r="74" spans="1:5" x14ac:dyDescent="0.35">
      <c r="A74" s="52" t="s">
        <v>48</v>
      </c>
      <c r="B74" s="56" t="s">
        <v>13</v>
      </c>
      <c r="C74" s="61">
        <v>62.31</v>
      </c>
      <c r="D74" s="46">
        <v>42935</v>
      </c>
      <c r="E74" s="45" t="str">
        <f t="shared" ca="1" si="1"/>
        <v>1 years 9 months 25 days</v>
      </c>
    </row>
    <row r="75" spans="1:5" x14ac:dyDescent="0.35">
      <c r="A75" s="52" t="s">
        <v>47</v>
      </c>
      <c r="B75" s="56" t="s">
        <v>13</v>
      </c>
      <c r="C75" s="61">
        <v>62.183</v>
      </c>
      <c r="D75" s="46">
        <v>42935</v>
      </c>
      <c r="E75" s="45" t="str">
        <f t="shared" ca="1" si="1"/>
        <v>1 years 9 months 25 days</v>
      </c>
    </row>
    <row r="76" spans="1:5" x14ac:dyDescent="0.35">
      <c r="A76" s="52" t="s">
        <v>46</v>
      </c>
      <c r="B76" s="56" t="s">
        <v>13</v>
      </c>
      <c r="C76" s="61">
        <v>37.039000000000001</v>
      </c>
      <c r="D76" s="46">
        <v>42935</v>
      </c>
      <c r="E76" s="45" t="str">
        <f t="shared" ca="1" si="1"/>
        <v>1 years 9 months 25 days</v>
      </c>
    </row>
    <row r="77" spans="1:5" x14ac:dyDescent="0.35">
      <c r="A77" s="52" t="s">
        <v>45</v>
      </c>
      <c r="B77" s="56" t="s">
        <v>13</v>
      </c>
      <c r="C77" s="61">
        <v>36.881</v>
      </c>
      <c r="D77" s="46">
        <v>42935</v>
      </c>
      <c r="E77" s="45" t="str">
        <f t="shared" ca="1" si="1"/>
        <v>1 years 9 months 25 days</v>
      </c>
    </row>
    <row r="78" spans="1:5" x14ac:dyDescent="0.35">
      <c r="A78" s="52" t="s">
        <v>16</v>
      </c>
      <c r="B78" s="60" t="s">
        <v>15</v>
      </c>
      <c r="C78" s="61">
        <v>13.984999999999999</v>
      </c>
      <c r="D78" s="47">
        <v>43019</v>
      </c>
      <c r="E78" s="45" t="str">
        <f t="shared" ca="1" si="1"/>
        <v>1 years 7 months 3 days</v>
      </c>
    </row>
    <row r="79" spans="1:5" x14ac:dyDescent="0.35">
      <c r="A79" s="52" t="s">
        <v>44</v>
      </c>
      <c r="B79" s="56" t="s">
        <v>13</v>
      </c>
      <c r="C79" s="61">
        <v>65.53</v>
      </c>
      <c r="D79" s="46">
        <v>43019</v>
      </c>
      <c r="E79" s="45" t="str">
        <f t="shared" ca="1" si="1"/>
        <v>1 years 7 months 3 days</v>
      </c>
    </row>
    <row r="80" spans="1:5" x14ac:dyDescent="0.35">
      <c r="A80" s="52" t="s">
        <v>43</v>
      </c>
      <c r="B80" s="56" t="s">
        <v>13</v>
      </c>
      <c r="C80" s="61">
        <v>65.227999999999994</v>
      </c>
      <c r="D80" s="46">
        <v>43019</v>
      </c>
      <c r="E80" s="45" t="str">
        <f t="shared" ca="1" si="1"/>
        <v>1 years 7 months 3 days</v>
      </c>
    </row>
    <row r="81" spans="1:5" x14ac:dyDescent="0.35">
      <c r="A81" s="52" t="s">
        <v>42</v>
      </c>
      <c r="B81" s="56" t="s">
        <v>13</v>
      </c>
      <c r="C81" s="61">
        <v>65.438999999999993</v>
      </c>
      <c r="D81" s="46">
        <v>43019</v>
      </c>
      <c r="E81" s="45" t="str">
        <f t="shared" ca="1" si="1"/>
        <v>1 years 7 months 3 days</v>
      </c>
    </row>
    <row r="82" spans="1:5" x14ac:dyDescent="0.35">
      <c r="A82" s="52" t="s">
        <v>41</v>
      </c>
      <c r="B82" s="56" t="s">
        <v>13</v>
      </c>
      <c r="C82" s="61">
        <v>65.53</v>
      </c>
      <c r="D82" s="46">
        <v>43019</v>
      </c>
      <c r="E82" s="45" t="str">
        <f t="shared" ca="1" si="1"/>
        <v>1 years 7 months 3 days</v>
      </c>
    </row>
    <row r="83" spans="1:5" x14ac:dyDescent="0.35">
      <c r="A83" s="52" t="s">
        <v>40</v>
      </c>
      <c r="B83" s="56" t="s">
        <v>13</v>
      </c>
      <c r="C83" s="61">
        <v>65.801000000000002</v>
      </c>
      <c r="D83" s="46">
        <v>43019</v>
      </c>
      <c r="E83" s="45" t="str">
        <f t="shared" ca="1" si="1"/>
        <v>1 years 7 months 3 days</v>
      </c>
    </row>
    <row r="84" spans="1:5" x14ac:dyDescent="0.35">
      <c r="A84" s="51" t="s">
        <v>14</v>
      </c>
      <c r="B84" s="56" t="s">
        <v>13</v>
      </c>
      <c r="C84" s="61">
        <v>13.534000000000001</v>
      </c>
      <c r="D84" s="47">
        <v>43019</v>
      </c>
      <c r="E84" s="45" t="str">
        <f t="shared" ca="1" si="1"/>
        <v>1 years 7 months 3 days</v>
      </c>
    </row>
    <row r="85" spans="1:5" x14ac:dyDescent="0.35">
      <c r="A85" s="52" t="s">
        <v>39</v>
      </c>
      <c r="B85" s="55" t="s">
        <v>0</v>
      </c>
      <c r="C85" s="61">
        <v>65.228999999999999</v>
      </c>
      <c r="D85" s="46">
        <v>43033</v>
      </c>
      <c r="E85" s="45" t="str">
        <f t="shared" ca="1" si="1"/>
        <v>1 years 6 months 19 days</v>
      </c>
    </row>
    <row r="86" spans="1:5" x14ac:dyDescent="0.35">
      <c r="A86" s="52" t="s">
        <v>38</v>
      </c>
      <c r="B86" s="55" t="s">
        <v>0</v>
      </c>
      <c r="C86" s="61">
        <v>33.561</v>
      </c>
      <c r="D86" s="46">
        <v>43046</v>
      </c>
      <c r="E86" s="45" t="str">
        <f t="shared" ca="1" si="1"/>
        <v>1 years 6 months 7 days</v>
      </c>
    </row>
    <row r="87" spans="1:5" x14ac:dyDescent="0.35">
      <c r="A87" s="52" t="s">
        <v>37</v>
      </c>
      <c r="B87" s="55" t="s">
        <v>0</v>
      </c>
      <c r="C87" s="61">
        <v>62.777000000000001</v>
      </c>
      <c r="D87" s="46">
        <v>43069</v>
      </c>
      <c r="E87" s="45" t="str">
        <f t="shared" ca="1" si="1"/>
        <v>1 years 5 months 14 days</v>
      </c>
    </row>
    <row r="88" spans="1:5" x14ac:dyDescent="0.35">
      <c r="A88" s="52" t="s">
        <v>36</v>
      </c>
      <c r="B88" s="55" t="s">
        <v>0</v>
      </c>
      <c r="C88" s="61">
        <v>62.456000000000003</v>
      </c>
      <c r="D88" s="46">
        <v>43069</v>
      </c>
      <c r="E88" s="45" t="str">
        <f t="shared" ca="1" si="1"/>
        <v>1 years 5 months 14 days</v>
      </c>
    </row>
    <row r="89" spans="1:5" x14ac:dyDescent="0.35">
      <c r="A89" s="51" t="s">
        <v>5</v>
      </c>
      <c r="B89" s="55" t="s">
        <v>0</v>
      </c>
      <c r="C89" s="45">
        <v>25.437000000000001</v>
      </c>
      <c r="D89" s="47">
        <v>43069</v>
      </c>
      <c r="E89" s="45" t="str">
        <f t="shared" ca="1" si="1"/>
        <v>1 years 5 months 14 days</v>
      </c>
    </row>
    <row r="90" spans="1:5" x14ac:dyDescent="0.35">
      <c r="A90" s="52" t="s">
        <v>35</v>
      </c>
      <c r="B90" s="56" t="s">
        <v>13</v>
      </c>
      <c r="C90" s="61">
        <v>65.620999999999995</v>
      </c>
      <c r="D90" s="46">
        <v>43082</v>
      </c>
      <c r="E90" s="45" t="str">
        <f t="shared" ca="1" si="1"/>
        <v>1 years 5 months 1 days</v>
      </c>
    </row>
    <row r="91" spans="1:5" x14ac:dyDescent="0.35">
      <c r="A91" s="52" t="s">
        <v>34</v>
      </c>
      <c r="B91" s="56" t="s">
        <v>13</v>
      </c>
      <c r="C91" s="61">
        <v>65.012</v>
      </c>
      <c r="D91" s="46">
        <v>43082</v>
      </c>
      <c r="E91" s="45" t="str">
        <f t="shared" ca="1" si="1"/>
        <v>1 years 5 months 1 days</v>
      </c>
    </row>
    <row r="92" spans="1:5" x14ac:dyDescent="0.35">
      <c r="A92" s="52" t="s">
        <v>33</v>
      </c>
      <c r="B92" s="56" t="s">
        <v>13</v>
      </c>
      <c r="C92" s="61">
        <v>34.590000000000003</v>
      </c>
      <c r="D92" s="46">
        <v>43082</v>
      </c>
      <c r="E92" s="45" t="str">
        <f t="shared" ca="1" si="1"/>
        <v>1 years 5 months 1 days</v>
      </c>
    </row>
    <row r="93" spans="1:5" x14ac:dyDescent="0.35">
      <c r="A93" s="52" t="s">
        <v>32</v>
      </c>
      <c r="B93" s="56" t="s">
        <v>13</v>
      </c>
      <c r="C93" s="61">
        <v>34.225000000000001</v>
      </c>
      <c r="D93" s="46">
        <v>43082</v>
      </c>
      <c r="E93" s="45" t="str">
        <f t="shared" ref="E93:E124" ca="1" si="2">DATEDIF(D93,TODAY(),"y")&amp;" years "&amp;DATEDIF(D93,TODAY(),"ym")&amp;" months "&amp;DATEDIF(D93,TODAY(),"md")&amp;" days"</f>
        <v>1 years 5 months 1 days</v>
      </c>
    </row>
    <row r="94" spans="1:5" x14ac:dyDescent="0.35">
      <c r="A94" s="52" t="s">
        <v>31</v>
      </c>
      <c r="B94" s="56" t="s">
        <v>13</v>
      </c>
      <c r="C94" s="61">
        <v>34.225000000000001</v>
      </c>
      <c r="D94" s="46">
        <v>43082</v>
      </c>
      <c r="E94" s="45" t="str">
        <f t="shared" ca="1" si="2"/>
        <v>1 years 5 months 1 days</v>
      </c>
    </row>
    <row r="95" spans="1:5" x14ac:dyDescent="0.35">
      <c r="A95" s="52" t="s">
        <v>30</v>
      </c>
      <c r="B95" s="56" t="s">
        <v>13</v>
      </c>
      <c r="C95" s="61">
        <v>33.006999999999998</v>
      </c>
      <c r="D95" s="46">
        <v>43103</v>
      </c>
      <c r="E95" s="45" t="str">
        <f t="shared" ca="1" si="2"/>
        <v>1 years 4 months 11 days</v>
      </c>
    </row>
    <row r="96" spans="1:5" x14ac:dyDescent="0.35">
      <c r="A96" s="52" t="s">
        <v>29</v>
      </c>
      <c r="B96" s="56" t="s">
        <v>13</v>
      </c>
      <c r="C96" s="61">
        <v>33.122999999999998</v>
      </c>
      <c r="D96" s="46">
        <v>43103</v>
      </c>
      <c r="E96" s="45" t="str">
        <f t="shared" ca="1" si="2"/>
        <v>1 years 4 months 11 days</v>
      </c>
    </row>
    <row r="97" spans="1:6" x14ac:dyDescent="0.35">
      <c r="A97" s="52" t="s">
        <v>28</v>
      </c>
      <c r="B97" s="56" t="s">
        <v>13</v>
      </c>
      <c r="C97" s="61">
        <v>32.542000000000002</v>
      </c>
      <c r="D97" s="46">
        <v>43103</v>
      </c>
      <c r="E97" s="45" t="str">
        <f t="shared" ca="1" si="2"/>
        <v>1 years 4 months 11 days</v>
      </c>
    </row>
    <row r="98" spans="1:6" x14ac:dyDescent="0.35">
      <c r="A98" s="51" t="s">
        <v>4</v>
      </c>
      <c r="B98" s="55" t="s">
        <v>0</v>
      </c>
      <c r="C98" s="45">
        <v>64.248000000000005</v>
      </c>
      <c r="D98" s="47">
        <v>43123</v>
      </c>
      <c r="E98" s="45" t="str">
        <f t="shared" ca="1" si="2"/>
        <v>1 years 3 months 21 days</v>
      </c>
    </row>
    <row r="99" spans="1:6" x14ac:dyDescent="0.35">
      <c r="A99" s="51" t="s">
        <v>3</v>
      </c>
      <c r="B99" s="55" t="s">
        <v>0</v>
      </c>
      <c r="C99" s="45">
        <v>64.608000000000004</v>
      </c>
      <c r="D99" s="47">
        <v>43123</v>
      </c>
      <c r="E99" s="45" t="str">
        <f t="shared" ca="1" si="2"/>
        <v>1 years 3 months 21 days</v>
      </c>
    </row>
    <row r="100" spans="1:6" x14ac:dyDescent="0.35">
      <c r="A100" s="51" t="s">
        <v>2</v>
      </c>
      <c r="B100" s="55" t="s">
        <v>0</v>
      </c>
      <c r="C100" s="45">
        <v>34.475000000000001</v>
      </c>
      <c r="D100" s="47">
        <v>43123</v>
      </c>
      <c r="E100" s="45" t="str">
        <f t="shared" ca="1" si="2"/>
        <v>1 years 3 months 21 days</v>
      </c>
    </row>
    <row r="101" spans="1:6" x14ac:dyDescent="0.35">
      <c r="A101" s="51" t="s">
        <v>1</v>
      </c>
      <c r="B101" s="55" t="s">
        <v>0</v>
      </c>
      <c r="C101" s="45">
        <v>33.996000000000002</v>
      </c>
      <c r="D101" s="47">
        <v>43123</v>
      </c>
      <c r="E101" s="45" t="str">
        <f t="shared" ca="1" si="2"/>
        <v>1 years 3 months 21 days</v>
      </c>
    </row>
    <row r="102" spans="1:6" x14ac:dyDescent="0.35">
      <c r="A102" s="51" t="s">
        <v>156</v>
      </c>
      <c r="B102" s="56" t="s">
        <v>13</v>
      </c>
      <c r="C102" s="45">
        <v>60.186</v>
      </c>
      <c r="D102" s="47">
        <v>43146</v>
      </c>
      <c r="E102" s="45" t="str">
        <f t="shared" ca="1" si="2"/>
        <v>1 years 2 months 29 days</v>
      </c>
      <c r="F102" t="s">
        <v>198</v>
      </c>
    </row>
    <row r="103" spans="1:6" x14ac:dyDescent="0.35">
      <c r="A103" s="51" t="s">
        <v>157</v>
      </c>
      <c r="B103" s="56" t="s">
        <v>13</v>
      </c>
      <c r="C103" s="45">
        <v>60.392000000000003</v>
      </c>
      <c r="D103" s="47">
        <v>43146</v>
      </c>
      <c r="E103" s="45" t="str">
        <f t="shared" ca="1" si="2"/>
        <v>1 years 2 months 29 days</v>
      </c>
    </row>
    <row r="104" spans="1:6" x14ac:dyDescent="0.35">
      <c r="A104" s="51" t="s">
        <v>158</v>
      </c>
      <c r="B104" s="56" t="s">
        <v>13</v>
      </c>
      <c r="C104" s="45">
        <v>59.843000000000004</v>
      </c>
      <c r="D104" s="47">
        <v>43146</v>
      </c>
      <c r="E104" s="45" t="str">
        <f t="shared" ca="1" si="2"/>
        <v>1 years 2 months 29 days</v>
      </c>
    </row>
    <row r="105" spans="1:6" x14ac:dyDescent="0.35">
      <c r="A105" s="51" t="s">
        <v>159</v>
      </c>
      <c r="B105" s="56" t="s">
        <v>13</v>
      </c>
      <c r="C105" s="45">
        <v>59.591000000000001</v>
      </c>
      <c r="D105" s="47">
        <v>43146</v>
      </c>
      <c r="E105" s="45" t="str">
        <f t="shared" ca="1" si="2"/>
        <v>1 years 2 months 29 days</v>
      </c>
    </row>
    <row r="106" spans="1:6" x14ac:dyDescent="0.35">
      <c r="A106" s="51" t="s">
        <v>160</v>
      </c>
      <c r="B106" s="56" t="s">
        <v>13</v>
      </c>
      <c r="C106" s="45">
        <v>59.216000000000001</v>
      </c>
      <c r="D106" s="47">
        <v>43154</v>
      </c>
      <c r="E106" s="45" t="str">
        <f t="shared" ca="1" si="2"/>
        <v>1 years 2 months 21 days</v>
      </c>
      <c r="F106" t="s">
        <v>199</v>
      </c>
    </row>
    <row r="107" spans="1:6" x14ac:dyDescent="0.35">
      <c r="A107" s="51" t="s">
        <v>161</v>
      </c>
      <c r="B107" s="56" t="s">
        <v>13</v>
      </c>
      <c r="C107" s="45">
        <v>59.451999999999998</v>
      </c>
      <c r="D107" s="47">
        <v>43154</v>
      </c>
      <c r="E107" s="45" t="str">
        <f t="shared" ca="1" si="2"/>
        <v>1 years 2 months 21 days</v>
      </c>
      <c r="F107" t="s">
        <v>200</v>
      </c>
    </row>
    <row r="108" spans="1:6" x14ac:dyDescent="0.35">
      <c r="A108" s="51" t="s">
        <v>162</v>
      </c>
      <c r="B108" s="56" t="s">
        <v>13</v>
      </c>
      <c r="C108" s="45">
        <v>59.741999999999997</v>
      </c>
      <c r="D108" s="47">
        <v>43154</v>
      </c>
      <c r="E108" s="45" t="str">
        <f t="shared" ca="1" si="2"/>
        <v>1 years 2 months 21 days</v>
      </c>
    </row>
    <row r="109" spans="1:6" x14ac:dyDescent="0.35">
      <c r="A109" s="51" t="s">
        <v>163</v>
      </c>
      <c r="B109" s="56" t="s">
        <v>13</v>
      </c>
      <c r="C109" s="45">
        <v>58.801000000000002</v>
      </c>
      <c r="D109" s="47">
        <v>43154</v>
      </c>
      <c r="E109" s="45" t="str">
        <f t="shared" ca="1" si="2"/>
        <v>1 years 2 months 21 days</v>
      </c>
    </row>
    <row r="110" spans="1:6" x14ac:dyDescent="0.35">
      <c r="A110" s="51" t="s">
        <v>164</v>
      </c>
      <c r="B110" s="56" t="s">
        <v>13</v>
      </c>
      <c r="C110" s="45">
        <v>27.600999999999999</v>
      </c>
      <c r="D110" s="47">
        <v>43154</v>
      </c>
      <c r="E110" s="45" t="str">
        <f t="shared" ca="1" si="2"/>
        <v>1 years 2 months 21 days</v>
      </c>
    </row>
    <row r="111" spans="1:6" x14ac:dyDescent="0.35">
      <c r="A111" s="51" t="s">
        <v>165</v>
      </c>
      <c r="B111" s="55" t="s">
        <v>0</v>
      </c>
      <c r="C111" s="45">
        <v>58.968000000000004</v>
      </c>
      <c r="D111" s="47">
        <v>43185</v>
      </c>
      <c r="E111" s="45" t="str">
        <f t="shared" ca="1" si="2"/>
        <v>1 years 1 months 18 days</v>
      </c>
    </row>
    <row r="112" spans="1:6" x14ac:dyDescent="0.35">
      <c r="A112" s="51" t="s">
        <v>166</v>
      </c>
      <c r="B112" s="55" t="s">
        <v>0</v>
      </c>
      <c r="C112" s="45">
        <v>58.758000000000003</v>
      </c>
      <c r="D112" s="47">
        <v>43185</v>
      </c>
      <c r="E112" s="45" t="str">
        <f t="shared" ca="1" si="2"/>
        <v>1 years 1 months 18 days</v>
      </c>
    </row>
    <row r="113" spans="1:6" x14ac:dyDescent="0.35">
      <c r="A113" s="51" t="s">
        <v>167</v>
      </c>
      <c r="B113" s="55" t="s">
        <v>0</v>
      </c>
      <c r="C113" s="45">
        <v>58.518000000000001</v>
      </c>
      <c r="D113" s="47">
        <v>43185</v>
      </c>
      <c r="E113" s="45" t="str">
        <f t="shared" ca="1" si="2"/>
        <v>1 years 1 months 18 days</v>
      </c>
    </row>
    <row r="114" spans="1:6" x14ac:dyDescent="0.35">
      <c r="A114" s="51" t="s">
        <v>168</v>
      </c>
      <c r="B114" s="55" t="s">
        <v>0</v>
      </c>
      <c r="C114" s="45">
        <v>58.593000000000004</v>
      </c>
      <c r="D114" s="47">
        <v>43185</v>
      </c>
      <c r="E114" s="45" t="str">
        <f t="shared" ca="1" si="2"/>
        <v>1 years 1 months 18 days</v>
      </c>
      <c r="F114" t="s">
        <v>197</v>
      </c>
    </row>
    <row r="115" spans="1:6" x14ac:dyDescent="0.35">
      <c r="A115" s="51" t="s">
        <v>169</v>
      </c>
      <c r="B115" s="55" t="s">
        <v>0</v>
      </c>
      <c r="C115" s="45">
        <v>58.412999999999997</v>
      </c>
      <c r="D115" s="47">
        <v>43185</v>
      </c>
      <c r="E115" s="45" t="str">
        <f t="shared" ca="1" si="2"/>
        <v>1 years 1 months 18 days</v>
      </c>
      <c r="F115" t="s">
        <v>196</v>
      </c>
    </row>
    <row r="116" spans="1:6" x14ac:dyDescent="0.35">
      <c r="A116" s="51" t="s">
        <v>170</v>
      </c>
      <c r="B116" s="56" t="s">
        <v>13</v>
      </c>
      <c r="C116" s="45">
        <v>64.947000000000003</v>
      </c>
      <c r="D116" s="47">
        <v>43230</v>
      </c>
      <c r="E116" s="45" t="str">
        <f t="shared" ca="1" si="2"/>
        <v>1 years 0 months 4 days</v>
      </c>
    </row>
    <row r="117" spans="1:6" x14ac:dyDescent="0.35">
      <c r="A117" s="51" t="s">
        <v>171</v>
      </c>
      <c r="B117" s="56" t="s">
        <v>13</v>
      </c>
      <c r="C117" s="45">
        <v>65.100999999999999</v>
      </c>
      <c r="D117" s="47">
        <v>43230</v>
      </c>
      <c r="E117" s="45" t="str">
        <f t="shared" ca="1" si="2"/>
        <v>1 years 0 months 4 days</v>
      </c>
    </row>
    <row r="118" spans="1:6" x14ac:dyDescent="0.35">
      <c r="A118" s="51" t="s">
        <v>172</v>
      </c>
      <c r="B118" s="56" t="s">
        <v>13</v>
      </c>
      <c r="C118" s="45">
        <v>65.408000000000001</v>
      </c>
      <c r="D118" s="47">
        <v>43230</v>
      </c>
      <c r="E118" s="45" t="str">
        <f t="shared" ca="1" si="2"/>
        <v>1 years 0 months 4 days</v>
      </c>
    </row>
    <row r="119" spans="1:6" x14ac:dyDescent="0.35">
      <c r="A119" s="51" t="s">
        <v>173</v>
      </c>
      <c r="B119" s="56" t="s">
        <v>13</v>
      </c>
      <c r="C119" s="45">
        <v>65.408000000000001</v>
      </c>
      <c r="D119" s="47">
        <v>43230</v>
      </c>
      <c r="E119" s="45" t="str">
        <f t="shared" ca="1" si="2"/>
        <v>1 years 0 months 4 days</v>
      </c>
    </row>
    <row r="120" spans="1:6" x14ac:dyDescent="0.35">
      <c r="A120" s="51" t="s">
        <v>174</v>
      </c>
      <c r="B120" s="56" t="s">
        <v>13</v>
      </c>
      <c r="C120" s="45">
        <v>65.408000000000001</v>
      </c>
      <c r="D120" s="47">
        <v>43230</v>
      </c>
      <c r="E120" s="45" t="str">
        <f t="shared" ca="1" si="2"/>
        <v>1 years 0 months 4 days</v>
      </c>
    </row>
    <row r="121" spans="1:6" x14ac:dyDescent="0.35">
      <c r="A121" s="51" t="s">
        <v>175</v>
      </c>
      <c r="B121" s="56" t="s">
        <v>13</v>
      </c>
      <c r="C121" s="45">
        <v>65.561999999999998</v>
      </c>
      <c r="D121" s="47">
        <v>43230</v>
      </c>
      <c r="E121" s="45" t="str">
        <f t="shared" ca="1" si="2"/>
        <v>1 years 0 months 4 days</v>
      </c>
      <c r="F121" t="s">
        <v>193</v>
      </c>
    </row>
    <row r="122" spans="1:6" x14ac:dyDescent="0.35">
      <c r="A122" s="51" t="s">
        <v>176</v>
      </c>
      <c r="B122" s="56" t="s">
        <v>13</v>
      </c>
      <c r="C122" s="45">
        <v>65.715999999999994</v>
      </c>
      <c r="D122" s="47">
        <v>43230</v>
      </c>
      <c r="E122" s="45" t="str">
        <f t="shared" ca="1" si="2"/>
        <v>1 years 0 months 4 days</v>
      </c>
      <c r="F122" t="s">
        <v>194</v>
      </c>
    </row>
    <row r="123" spans="1:6" x14ac:dyDescent="0.35">
      <c r="A123" s="51" t="s">
        <v>177</v>
      </c>
      <c r="B123" s="56" t="s">
        <v>13</v>
      </c>
      <c r="C123" s="45">
        <v>65.408000000000001</v>
      </c>
      <c r="D123" s="47">
        <v>43230</v>
      </c>
      <c r="E123" s="45" t="str">
        <f t="shared" ca="1" si="2"/>
        <v>1 years 0 months 4 days</v>
      </c>
      <c r="F123" t="s">
        <v>195</v>
      </c>
    </row>
    <row r="124" spans="1:6" x14ac:dyDescent="0.35">
      <c r="A124" s="51" t="s">
        <v>178</v>
      </c>
      <c r="B124" s="55" t="s">
        <v>0</v>
      </c>
      <c r="C124" s="45">
        <v>63.951000000000001</v>
      </c>
      <c r="D124" s="47">
        <v>43230</v>
      </c>
      <c r="E124" s="45" t="str">
        <f t="shared" ca="1" si="2"/>
        <v>1 years 0 months 4 days</v>
      </c>
    </row>
    <row r="125" spans="1:6" x14ac:dyDescent="0.35">
      <c r="A125" s="51" t="s">
        <v>180</v>
      </c>
      <c r="B125" s="55" t="s">
        <v>0</v>
      </c>
      <c r="C125" s="45">
        <v>63.639000000000003</v>
      </c>
      <c r="D125" s="47">
        <v>43256</v>
      </c>
      <c r="E125" s="45" t="str">
        <f t="shared" ref="E125:E156" ca="1" si="3">DATEDIF(D125,TODAY(),"y")&amp;" years "&amp;DATEDIF(D125,TODAY(),"ym")&amp;" months "&amp;DATEDIF(D125,TODAY(),"md")&amp;" days"</f>
        <v>0 years 11 months 9 days</v>
      </c>
      <c r="F125" t="s">
        <v>201</v>
      </c>
    </row>
    <row r="126" spans="1:6" x14ac:dyDescent="0.35">
      <c r="A126" s="51" t="s">
        <v>179</v>
      </c>
      <c r="B126" s="55" t="s">
        <v>0</v>
      </c>
      <c r="C126" s="45">
        <v>63.194000000000003</v>
      </c>
      <c r="D126" s="47">
        <v>43256</v>
      </c>
      <c r="E126" s="45" t="str">
        <f t="shared" ca="1" si="3"/>
        <v>0 years 11 months 9 days</v>
      </c>
      <c r="F126" t="s">
        <v>202</v>
      </c>
    </row>
    <row r="127" spans="1:6" x14ac:dyDescent="0.35">
      <c r="A127" s="51" t="s">
        <v>181</v>
      </c>
      <c r="B127" s="55" t="s">
        <v>0</v>
      </c>
      <c r="C127" s="45">
        <v>63.786999999999999</v>
      </c>
      <c r="D127" s="47">
        <v>43256</v>
      </c>
      <c r="E127" s="45" t="str">
        <f t="shared" ca="1" si="3"/>
        <v>0 years 11 months 9 days</v>
      </c>
    </row>
    <row r="128" spans="1:6" x14ac:dyDescent="0.35">
      <c r="A128" s="51" t="s">
        <v>182</v>
      </c>
      <c r="B128" s="60" t="s">
        <v>15</v>
      </c>
      <c r="C128" s="45">
        <v>61.734000000000002</v>
      </c>
      <c r="D128" s="47">
        <v>43256</v>
      </c>
      <c r="E128" s="45" t="str">
        <f t="shared" ca="1" si="3"/>
        <v>0 years 11 months 9 days</v>
      </c>
      <c r="F128" t="s">
        <v>186</v>
      </c>
    </row>
    <row r="129" spans="1:6" x14ac:dyDescent="0.35">
      <c r="A129" s="51" t="s">
        <v>183</v>
      </c>
      <c r="B129" s="60" t="s">
        <v>15</v>
      </c>
      <c r="C129" s="45">
        <v>61.591000000000001</v>
      </c>
      <c r="D129" s="47">
        <v>43256</v>
      </c>
      <c r="E129" s="45" t="str">
        <f t="shared" ca="1" si="3"/>
        <v>0 years 11 months 9 days</v>
      </c>
      <c r="F129" t="s">
        <v>187</v>
      </c>
    </row>
    <row r="130" spans="1:6" x14ac:dyDescent="0.35">
      <c r="A130" s="51" t="s">
        <v>184</v>
      </c>
      <c r="B130" s="60" t="s">
        <v>15</v>
      </c>
      <c r="C130" s="45">
        <v>61.018999999999998</v>
      </c>
      <c r="D130" s="47">
        <v>43256</v>
      </c>
      <c r="E130" s="45" t="str">
        <f t="shared" ca="1" si="3"/>
        <v>0 years 11 months 9 days</v>
      </c>
    </row>
    <row r="131" spans="1:6" x14ac:dyDescent="0.35">
      <c r="A131" s="51" t="s">
        <v>185</v>
      </c>
      <c r="B131" s="60" t="s">
        <v>15</v>
      </c>
      <c r="C131" s="45">
        <v>60.448</v>
      </c>
      <c r="D131" s="47">
        <v>43256</v>
      </c>
      <c r="E131" s="45" t="str">
        <f t="shared" ca="1" si="3"/>
        <v>0 years 11 months 9 days</v>
      </c>
    </row>
    <row r="132" spans="1:6" x14ac:dyDescent="0.35">
      <c r="A132" s="52" t="s">
        <v>203</v>
      </c>
      <c r="B132" s="56" t="s">
        <v>13</v>
      </c>
      <c r="C132" s="45">
        <v>66.875</v>
      </c>
      <c r="D132" s="47">
        <v>43272</v>
      </c>
      <c r="E132" s="45" t="str">
        <f t="shared" ca="1" si="3"/>
        <v>0 years 10 months 23 days</v>
      </c>
      <c r="F132" s="31" t="s">
        <v>222</v>
      </c>
    </row>
    <row r="133" spans="1:6" x14ac:dyDescent="0.35">
      <c r="A133" s="52" t="s">
        <v>204</v>
      </c>
      <c r="B133" s="56" t="s">
        <v>13</v>
      </c>
      <c r="C133" s="45">
        <v>66.718000000000004</v>
      </c>
      <c r="D133" s="47">
        <v>43272</v>
      </c>
      <c r="E133" s="45" t="str">
        <f t="shared" ca="1" si="3"/>
        <v>0 years 10 months 23 days</v>
      </c>
      <c r="F133" s="31" t="s">
        <v>223</v>
      </c>
    </row>
    <row r="134" spans="1:6" x14ac:dyDescent="0.35">
      <c r="A134" s="52" t="s">
        <v>205</v>
      </c>
      <c r="B134" s="56" t="s">
        <v>13</v>
      </c>
      <c r="C134" s="45">
        <v>67.033000000000001</v>
      </c>
      <c r="D134" s="47">
        <v>43272</v>
      </c>
      <c r="E134" s="45" t="str">
        <f t="shared" ca="1" si="3"/>
        <v>0 years 10 months 23 days</v>
      </c>
    </row>
    <row r="135" spans="1:6" x14ac:dyDescent="0.35">
      <c r="A135" s="52" t="s">
        <v>206</v>
      </c>
      <c r="B135" s="56" t="s">
        <v>13</v>
      </c>
      <c r="C135" s="45">
        <v>66.718000000000004</v>
      </c>
      <c r="D135" s="47">
        <v>43272</v>
      </c>
      <c r="E135" s="45" t="str">
        <f t="shared" ca="1" si="3"/>
        <v>0 years 10 months 23 days</v>
      </c>
    </row>
    <row r="136" spans="1:6" x14ac:dyDescent="0.35">
      <c r="A136" s="52" t="s">
        <v>207</v>
      </c>
      <c r="B136" s="55" t="s">
        <v>0</v>
      </c>
      <c r="C136" s="45">
        <v>63.613</v>
      </c>
      <c r="D136" s="47">
        <v>43301</v>
      </c>
      <c r="E136" s="45" t="str">
        <f t="shared" ca="1" si="3"/>
        <v>0 years 9 months 24 days</v>
      </c>
    </row>
    <row r="137" spans="1:6" x14ac:dyDescent="0.35">
      <c r="A137" s="52" t="s">
        <v>208</v>
      </c>
      <c r="B137" s="55" t="s">
        <v>0</v>
      </c>
      <c r="C137" s="45">
        <v>64.212999999999994</v>
      </c>
      <c r="D137" s="47">
        <v>43301</v>
      </c>
      <c r="E137" s="45" t="str">
        <f t="shared" ca="1" si="3"/>
        <v>0 years 9 months 24 days</v>
      </c>
      <c r="F137" s="31" t="s">
        <v>224</v>
      </c>
    </row>
    <row r="138" spans="1:6" x14ac:dyDescent="0.35">
      <c r="A138" s="52" t="s">
        <v>209</v>
      </c>
      <c r="B138" s="55" t="s">
        <v>0</v>
      </c>
      <c r="C138" s="45">
        <v>64.212999999999994</v>
      </c>
      <c r="D138" s="47">
        <v>43301</v>
      </c>
      <c r="E138" s="45" t="str">
        <f t="shared" ca="1" si="3"/>
        <v>0 years 9 months 24 days</v>
      </c>
    </row>
    <row r="139" spans="1:6" x14ac:dyDescent="0.35">
      <c r="A139" s="52" t="s">
        <v>210</v>
      </c>
      <c r="B139" s="55" t="s">
        <v>0</v>
      </c>
      <c r="C139" s="45">
        <v>63.012</v>
      </c>
      <c r="D139" s="47">
        <v>43301</v>
      </c>
      <c r="E139" s="45" t="str">
        <f t="shared" ca="1" si="3"/>
        <v>0 years 9 months 24 days</v>
      </c>
    </row>
    <row r="140" spans="1:6" x14ac:dyDescent="0.35">
      <c r="A140" s="52" t="s">
        <v>217</v>
      </c>
      <c r="B140" s="55" t="s">
        <v>0</v>
      </c>
      <c r="C140" s="45">
        <v>72.009</v>
      </c>
      <c r="D140" s="47">
        <v>43306</v>
      </c>
      <c r="E140" s="45" t="str">
        <f t="shared" ca="1" si="3"/>
        <v>0 years 9 months 19 days</v>
      </c>
      <c r="F140" t="s">
        <v>221</v>
      </c>
    </row>
    <row r="141" spans="1:6" x14ac:dyDescent="0.35">
      <c r="A141" s="52" t="s">
        <v>218</v>
      </c>
      <c r="B141" s="55" t="s">
        <v>0</v>
      </c>
      <c r="C141" s="45">
        <v>69.974000000000004</v>
      </c>
      <c r="D141" s="47">
        <v>43306</v>
      </c>
      <c r="E141" s="45" t="str">
        <f t="shared" ca="1" si="3"/>
        <v>0 years 9 months 19 days</v>
      </c>
      <c r="F141" t="s">
        <v>221</v>
      </c>
    </row>
    <row r="142" spans="1:6" x14ac:dyDescent="0.35">
      <c r="A142" s="52" t="s">
        <v>219</v>
      </c>
      <c r="B142" s="55" t="s">
        <v>0</v>
      </c>
      <c r="C142" s="45">
        <v>71.225999999999999</v>
      </c>
      <c r="D142" s="47">
        <v>43306</v>
      </c>
      <c r="E142" s="45" t="str">
        <f t="shared" ca="1" si="3"/>
        <v>0 years 9 months 19 days</v>
      </c>
      <c r="F142" t="s">
        <v>221</v>
      </c>
    </row>
    <row r="143" spans="1:6" x14ac:dyDescent="0.35">
      <c r="A143" s="52" t="s">
        <v>220</v>
      </c>
      <c r="B143" s="55" t="s">
        <v>0</v>
      </c>
      <c r="C143" s="45">
        <v>71.539000000000001</v>
      </c>
      <c r="D143" s="47">
        <v>43306</v>
      </c>
      <c r="E143" s="45" t="str">
        <f t="shared" ca="1" si="3"/>
        <v>0 years 9 months 19 days</v>
      </c>
      <c r="F143" t="s">
        <v>221</v>
      </c>
    </row>
    <row r="144" spans="1:6" x14ac:dyDescent="0.35">
      <c r="A144" s="52" t="s">
        <v>226</v>
      </c>
      <c r="B144" s="56" t="s">
        <v>13</v>
      </c>
      <c r="C144" s="45">
        <v>63.877000000000002</v>
      </c>
      <c r="D144" s="65">
        <v>43323</v>
      </c>
      <c r="E144" s="45" t="str">
        <f t="shared" ca="1" si="3"/>
        <v>0 years 9 months 3 days</v>
      </c>
    </row>
    <row r="145" spans="1:6" x14ac:dyDescent="0.35">
      <c r="A145" s="52" t="s">
        <v>227</v>
      </c>
      <c r="B145" s="56" t="s">
        <v>13</v>
      </c>
      <c r="C145" s="45">
        <v>64.331000000000003</v>
      </c>
      <c r="D145" s="65">
        <v>43323</v>
      </c>
      <c r="E145" s="45" t="str">
        <f t="shared" ca="1" si="3"/>
        <v>0 years 9 months 3 days</v>
      </c>
      <c r="F145" t="s">
        <v>233</v>
      </c>
    </row>
    <row r="146" spans="1:6" x14ac:dyDescent="0.35">
      <c r="A146" s="52" t="s">
        <v>228</v>
      </c>
      <c r="B146" s="56" t="s">
        <v>13</v>
      </c>
      <c r="C146" s="45">
        <v>64.179000000000002</v>
      </c>
      <c r="D146" s="65">
        <v>43323</v>
      </c>
      <c r="E146" s="45" t="str">
        <f t="shared" ca="1" si="3"/>
        <v>0 years 9 months 3 days</v>
      </c>
    </row>
    <row r="147" spans="1:6" x14ac:dyDescent="0.35">
      <c r="A147" s="52" t="s">
        <v>229</v>
      </c>
      <c r="B147" s="56" t="s">
        <v>13</v>
      </c>
      <c r="C147" s="45">
        <v>63.573999999999998</v>
      </c>
      <c r="D147" s="65">
        <v>43323</v>
      </c>
      <c r="E147" s="45" t="str">
        <f t="shared" ca="1" si="3"/>
        <v>0 years 9 months 3 days</v>
      </c>
      <c r="F147" t="s">
        <v>234</v>
      </c>
    </row>
    <row r="148" spans="1:6" x14ac:dyDescent="0.35">
      <c r="A148" s="52" t="s">
        <v>230</v>
      </c>
      <c r="B148" s="56" t="s">
        <v>13</v>
      </c>
      <c r="C148" s="45">
        <v>64.179000000000002</v>
      </c>
      <c r="D148" s="65">
        <v>43323</v>
      </c>
      <c r="E148" s="45" t="str">
        <f t="shared" ca="1" si="3"/>
        <v>0 years 9 months 3 days</v>
      </c>
    </row>
    <row r="149" spans="1:6" x14ac:dyDescent="0.35">
      <c r="A149" s="52" t="s">
        <v>231</v>
      </c>
      <c r="B149" s="56" t="s">
        <v>13</v>
      </c>
      <c r="C149" s="45">
        <v>63.725000000000001</v>
      </c>
      <c r="D149" s="65">
        <v>43323</v>
      </c>
      <c r="E149" s="45" t="str">
        <f t="shared" ca="1" si="3"/>
        <v>0 years 9 months 3 days</v>
      </c>
      <c r="F149" t="s">
        <v>235</v>
      </c>
    </row>
    <row r="150" spans="1:6" x14ac:dyDescent="0.35">
      <c r="A150" s="52" t="s">
        <v>232</v>
      </c>
      <c r="B150" s="56" t="s">
        <v>13</v>
      </c>
      <c r="C150" s="45">
        <v>64.028000000000006</v>
      </c>
      <c r="D150" s="65">
        <v>43323</v>
      </c>
      <c r="E150" s="45" t="str">
        <f t="shared" ca="1" si="3"/>
        <v>0 years 9 months 3 days</v>
      </c>
    </row>
    <row r="151" spans="1:6" x14ac:dyDescent="0.35">
      <c r="A151" s="52" t="s">
        <v>238</v>
      </c>
      <c r="B151" s="56" t="s">
        <v>13</v>
      </c>
      <c r="C151" s="45">
        <v>64.116</v>
      </c>
      <c r="D151" s="65">
        <v>43350</v>
      </c>
      <c r="E151" s="45" t="str">
        <f t="shared" ca="1" si="3"/>
        <v>0 years 8 months 7 days</v>
      </c>
    </row>
    <row r="152" spans="1:6" x14ac:dyDescent="0.35">
      <c r="A152" s="52" t="s">
        <v>239</v>
      </c>
      <c r="B152" s="56" t="s">
        <v>13</v>
      </c>
      <c r="C152" s="45">
        <v>61.454000000000001</v>
      </c>
      <c r="D152" s="65">
        <v>43350</v>
      </c>
      <c r="E152" s="45" t="str">
        <f t="shared" ca="1" si="3"/>
        <v>0 years 8 months 7 days</v>
      </c>
    </row>
    <row r="153" spans="1:6" x14ac:dyDescent="0.35">
      <c r="A153" s="52" t="s">
        <v>241</v>
      </c>
      <c r="B153" s="55" t="s">
        <v>0</v>
      </c>
      <c r="C153" s="45">
        <v>56.960999999999999</v>
      </c>
      <c r="D153" s="47">
        <v>43377</v>
      </c>
      <c r="E153" s="45" t="str">
        <f t="shared" ca="1" si="3"/>
        <v>0 years 7 months 10 days</v>
      </c>
    </row>
    <row r="154" spans="1:6" x14ac:dyDescent="0.35">
      <c r="A154" s="52" t="s">
        <v>242</v>
      </c>
      <c r="B154" s="55" t="s">
        <v>0</v>
      </c>
      <c r="C154" s="45">
        <v>56.960999999999999</v>
      </c>
      <c r="D154" s="47">
        <v>43377</v>
      </c>
      <c r="E154" s="45" t="str">
        <f t="shared" ca="1" si="3"/>
        <v>0 years 7 months 10 days</v>
      </c>
      <c r="F154" t="s">
        <v>245</v>
      </c>
    </row>
    <row r="155" spans="1:6" x14ac:dyDescent="0.35">
      <c r="A155" s="52" t="s">
        <v>243</v>
      </c>
      <c r="B155" s="55" t="s">
        <v>0</v>
      </c>
      <c r="C155" s="45">
        <v>57.100999999999999</v>
      </c>
      <c r="D155" s="47">
        <v>43377</v>
      </c>
      <c r="E155" s="45" t="str">
        <f t="shared" ca="1" si="3"/>
        <v>0 years 7 months 10 days</v>
      </c>
    </row>
    <row r="156" spans="1:6" x14ac:dyDescent="0.35">
      <c r="A156" s="52" t="s">
        <v>244</v>
      </c>
      <c r="B156" s="55" t="s">
        <v>0</v>
      </c>
      <c r="C156" s="45">
        <v>56.820999999999998</v>
      </c>
      <c r="D156" s="47">
        <v>43377</v>
      </c>
      <c r="E156" s="45" t="str">
        <f t="shared" ca="1" si="3"/>
        <v>0 years 7 months 10 days</v>
      </c>
      <c r="F156" t="s">
        <v>246</v>
      </c>
    </row>
    <row r="157" spans="1:6" x14ac:dyDescent="0.35">
      <c r="A157" s="52" t="s">
        <v>247</v>
      </c>
      <c r="B157" s="56" t="s">
        <v>13</v>
      </c>
      <c r="C157" s="45">
        <v>62.820999999999998</v>
      </c>
      <c r="D157" s="47">
        <v>43382</v>
      </c>
      <c r="E157" s="45" t="str">
        <f t="shared" ref="E157:E182" ca="1" si="4">DATEDIF(D157,TODAY(),"y")&amp;" years "&amp;DATEDIF(D157,TODAY(),"ym")&amp;" months "&amp;DATEDIF(D157,TODAY(),"md")&amp;" days"</f>
        <v>0 years 7 months 5 days</v>
      </c>
    </row>
    <row r="158" spans="1:6" x14ac:dyDescent="0.35">
      <c r="A158" s="52" t="s">
        <v>248</v>
      </c>
      <c r="B158" s="56" t="s">
        <v>13</v>
      </c>
      <c r="C158" s="45">
        <v>62.966999999999999</v>
      </c>
      <c r="D158" s="47">
        <v>43382</v>
      </c>
      <c r="E158" s="45" t="str">
        <f t="shared" ca="1" si="4"/>
        <v>0 years 7 months 5 days</v>
      </c>
      <c r="F158" t="s">
        <v>262</v>
      </c>
    </row>
    <row r="159" spans="1:6" x14ac:dyDescent="0.35">
      <c r="A159" s="52" t="s">
        <v>249</v>
      </c>
      <c r="B159" s="56" t="s">
        <v>13</v>
      </c>
      <c r="C159" s="45">
        <v>62.234000000000002</v>
      </c>
      <c r="D159" s="47">
        <v>43382</v>
      </c>
      <c r="E159" s="45" t="str">
        <f t="shared" ca="1" si="4"/>
        <v>0 years 7 months 5 days</v>
      </c>
    </row>
    <row r="160" spans="1:6" x14ac:dyDescent="0.35">
      <c r="A160" s="52" t="s">
        <v>250</v>
      </c>
      <c r="B160" s="56" t="s">
        <v>13</v>
      </c>
      <c r="C160" s="45">
        <v>62.966999999999999</v>
      </c>
      <c r="D160" s="47">
        <v>43382</v>
      </c>
      <c r="E160" s="45" t="str">
        <f t="shared" ca="1" si="4"/>
        <v>0 years 7 months 5 days</v>
      </c>
      <c r="F160" t="s">
        <v>263</v>
      </c>
    </row>
    <row r="161" spans="1:7" x14ac:dyDescent="0.35">
      <c r="A161" s="52" t="s">
        <v>251</v>
      </c>
      <c r="B161" s="56" t="s">
        <v>13</v>
      </c>
      <c r="C161" s="45">
        <v>65.094999999999999</v>
      </c>
      <c r="D161" s="47">
        <v>43417</v>
      </c>
      <c r="E161" s="45" t="str">
        <f t="shared" ca="1" si="4"/>
        <v>0 years 6 months 1 days</v>
      </c>
    </row>
    <row r="162" spans="1:7" x14ac:dyDescent="0.35">
      <c r="A162" s="52" t="s">
        <v>252</v>
      </c>
      <c r="B162" s="56" t="s">
        <v>13</v>
      </c>
      <c r="C162" s="45">
        <v>65.713999999999999</v>
      </c>
      <c r="D162" s="47">
        <v>43417</v>
      </c>
      <c r="E162" s="45" t="str">
        <f t="shared" ca="1" si="4"/>
        <v>0 years 6 months 1 days</v>
      </c>
      <c r="F162" t="s">
        <v>264</v>
      </c>
    </row>
    <row r="163" spans="1:7" x14ac:dyDescent="0.35">
      <c r="A163" s="52" t="s">
        <v>253</v>
      </c>
      <c r="B163" s="56" t="s">
        <v>13</v>
      </c>
      <c r="C163" s="45">
        <v>65.867999999999995</v>
      </c>
      <c r="D163" s="47">
        <v>43417</v>
      </c>
      <c r="E163" s="45" t="str">
        <f t="shared" ca="1" si="4"/>
        <v>0 years 6 months 1 days</v>
      </c>
    </row>
    <row r="164" spans="1:7" x14ac:dyDescent="0.35">
      <c r="A164" s="52" t="s">
        <v>254</v>
      </c>
      <c r="B164" s="56" t="s">
        <v>13</v>
      </c>
      <c r="C164" s="45">
        <v>65.25</v>
      </c>
      <c r="D164" s="47">
        <v>43417</v>
      </c>
      <c r="E164" s="45" t="str">
        <f t="shared" ca="1" si="4"/>
        <v>0 years 6 months 1 days</v>
      </c>
      <c r="F164" t="s">
        <v>265</v>
      </c>
    </row>
    <row r="165" spans="1:7" x14ac:dyDescent="0.35">
      <c r="A165" s="52" t="s">
        <v>255</v>
      </c>
      <c r="B165" s="56" t="s">
        <v>13</v>
      </c>
      <c r="C165" s="45">
        <v>62.156999999999996</v>
      </c>
      <c r="D165" s="47">
        <v>43417</v>
      </c>
      <c r="E165" s="45" t="str">
        <f t="shared" ca="1" si="4"/>
        <v>0 years 6 months 1 days</v>
      </c>
    </row>
    <row r="166" spans="1:7" x14ac:dyDescent="0.35">
      <c r="A166" s="52" t="s">
        <v>256</v>
      </c>
      <c r="B166" s="55" t="s">
        <v>0</v>
      </c>
      <c r="C166" s="45">
        <v>58.722000000000001</v>
      </c>
      <c r="D166" s="47">
        <v>43430</v>
      </c>
      <c r="E166" s="45" t="str">
        <f t="shared" ca="1" si="4"/>
        <v>0 years 5 months 18 days</v>
      </c>
      <c r="F166" t="s">
        <v>260</v>
      </c>
    </row>
    <row r="167" spans="1:7" x14ac:dyDescent="0.35">
      <c r="A167" s="52" t="s">
        <v>257</v>
      </c>
      <c r="B167" s="55" t="s">
        <v>0</v>
      </c>
      <c r="C167" s="45">
        <v>58.866</v>
      </c>
      <c r="D167" s="47">
        <v>43430</v>
      </c>
      <c r="E167" s="45" t="str">
        <f t="shared" ca="1" si="4"/>
        <v>0 years 5 months 18 days</v>
      </c>
    </row>
    <row r="168" spans="1:7" x14ac:dyDescent="0.35">
      <c r="A168" s="52" t="s">
        <v>258</v>
      </c>
      <c r="B168" s="55" t="s">
        <v>0</v>
      </c>
      <c r="C168" s="45">
        <v>58.234999999999999</v>
      </c>
      <c r="D168" s="47">
        <v>43430</v>
      </c>
      <c r="E168" s="45" t="str">
        <f t="shared" ca="1" si="4"/>
        <v>0 years 5 months 18 days</v>
      </c>
      <c r="F168" t="s">
        <v>261</v>
      </c>
    </row>
    <row r="169" spans="1:7" x14ac:dyDescent="0.35">
      <c r="A169" s="52" t="s">
        <v>259</v>
      </c>
      <c r="B169" s="55" t="s">
        <v>0</v>
      </c>
      <c r="C169" s="45">
        <v>59.01</v>
      </c>
      <c r="D169" s="47">
        <v>43430</v>
      </c>
      <c r="E169" s="45" t="str">
        <f t="shared" ca="1" si="4"/>
        <v>0 years 5 months 18 days</v>
      </c>
    </row>
    <row r="170" spans="1:7" x14ac:dyDescent="0.35">
      <c r="A170" s="53" t="s">
        <v>269</v>
      </c>
      <c r="B170" s="60" t="s">
        <v>15</v>
      </c>
      <c r="C170" s="62">
        <v>66.394000000000005</v>
      </c>
      <c r="D170" s="66">
        <v>43454</v>
      </c>
      <c r="E170" s="45" t="str">
        <f t="shared" ca="1" si="4"/>
        <v>0 years 4 months 24 days</v>
      </c>
      <c r="F170" t="s">
        <v>266</v>
      </c>
      <c r="G170" t="s">
        <v>267</v>
      </c>
    </row>
    <row r="171" spans="1:7" x14ac:dyDescent="0.35">
      <c r="A171" s="53" t="s">
        <v>270</v>
      </c>
      <c r="B171" s="60" t="s">
        <v>15</v>
      </c>
      <c r="C171" s="62">
        <v>66.558999999999997</v>
      </c>
      <c r="D171" s="66">
        <v>43454</v>
      </c>
      <c r="E171" s="45" t="str">
        <f t="shared" ca="1" si="4"/>
        <v>0 years 4 months 24 days</v>
      </c>
      <c r="F171" t="s">
        <v>272</v>
      </c>
      <c r="G171" t="s">
        <v>267</v>
      </c>
    </row>
    <row r="172" spans="1:7" x14ac:dyDescent="0.35">
      <c r="A172" s="53" t="s">
        <v>271</v>
      </c>
      <c r="B172" s="60" t="s">
        <v>15</v>
      </c>
      <c r="C172" s="62">
        <v>67.55</v>
      </c>
      <c r="D172" s="66">
        <v>43454</v>
      </c>
      <c r="E172" s="45" t="str">
        <f t="shared" ca="1" si="4"/>
        <v>0 years 4 months 24 days</v>
      </c>
    </row>
    <row r="173" spans="1:7" x14ac:dyDescent="0.35">
      <c r="A173" s="51" t="s">
        <v>284</v>
      </c>
      <c r="B173" s="56" t="s">
        <v>13</v>
      </c>
      <c r="C173" s="45">
        <v>65.230999999999995</v>
      </c>
      <c r="D173" s="47">
        <v>43494</v>
      </c>
      <c r="E173" s="45" t="str">
        <f t="shared" ca="1" si="4"/>
        <v>0 years 3 months 15 days</v>
      </c>
      <c r="F173" t="s">
        <v>305</v>
      </c>
    </row>
    <row r="174" spans="1:7" x14ac:dyDescent="0.35">
      <c r="A174" s="51" t="s">
        <v>285</v>
      </c>
      <c r="B174" s="56" t="s">
        <v>13</v>
      </c>
      <c r="C174" s="45">
        <v>63.774000000000001</v>
      </c>
      <c r="D174" s="47">
        <v>43494</v>
      </c>
      <c r="E174" s="45" t="str">
        <f t="shared" ca="1" si="4"/>
        <v>0 years 3 months 15 days</v>
      </c>
    </row>
    <row r="175" spans="1:7" x14ac:dyDescent="0.35">
      <c r="A175" s="51" t="s">
        <v>286</v>
      </c>
      <c r="B175" s="56" t="s">
        <v>13</v>
      </c>
      <c r="C175" s="45">
        <v>64.260000000000005</v>
      </c>
      <c r="D175" s="47">
        <v>43494</v>
      </c>
      <c r="E175" s="45" t="str">
        <f t="shared" ca="1" si="4"/>
        <v>0 years 3 months 15 days</v>
      </c>
      <c r="F175" t="s">
        <v>201</v>
      </c>
    </row>
    <row r="176" spans="1:7" x14ac:dyDescent="0.35">
      <c r="A176" s="51" t="s">
        <v>287</v>
      </c>
      <c r="B176" s="56" t="s">
        <v>13</v>
      </c>
      <c r="C176" s="45">
        <v>64.097999999999999</v>
      </c>
      <c r="D176" s="47">
        <v>43494</v>
      </c>
      <c r="E176" s="45" t="str">
        <f t="shared" ca="1" si="4"/>
        <v>0 years 3 months 15 days</v>
      </c>
    </row>
    <row r="177" spans="1:6" x14ac:dyDescent="0.35">
      <c r="A177" s="51" t="s">
        <v>288</v>
      </c>
      <c r="B177" s="56" t="s">
        <v>13</v>
      </c>
      <c r="C177" s="45">
        <v>61.679000000000002</v>
      </c>
      <c r="D177" s="47">
        <v>43524</v>
      </c>
      <c r="E177" s="45" t="str">
        <f t="shared" ca="1" si="4"/>
        <v>0 years 2 months 16 days</v>
      </c>
    </row>
    <row r="178" spans="1:6" x14ac:dyDescent="0.35">
      <c r="A178" s="51" t="s">
        <v>289</v>
      </c>
      <c r="B178" s="56" t="s">
        <v>13</v>
      </c>
      <c r="C178" s="45">
        <v>61.981999999999999</v>
      </c>
      <c r="D178" s="47">
        <v>43524</v>
      </c>
      <c r="E178" s="45" t="str">
        <f t="shared" ca="1" si="4"/>
        <v>0 years 2 months 16 days</v>
      </c>
      <c r="F178" t="s">
        <v>306</v>
      </c>
    </row>
    <row r="179" spans="1:6" x14ac:dyDescent="0.35">
      <c r="A179" s="51" t="s">
        <v>290</v>
      </c>
      <c r="B179" s="56" t="s">
        <v>13</v>
      </c>
      <c r="C179" s="45">
        <v>62.134</v>
      </c>
      <c r="D179" s="47">
        <v>43524</v>
      </c>
      <c r="E179" s="45" t="str">
        <f t="shared" ca="1" si="4"/>
        <v>0 years 2 months 16 days</v>
      </c>
    </row>
    <row r="180" spans="1:6" x14ac:dyDescent="0.35">
      <c r="A180" s="51" t="s">
        <v>291</v>
      </c>
      <c r="B180" s="56" t="s">
        <v>13</v>
      </c>
      <c r="C180" s="45">
        <v>61.679000000000002</v>
      </c>
      <c r="D180" s="47">
        <v>43524</v>
      </c>
      <c r="E180" s="45" t="str">
        <f t="shared" ca="1" si="4"/>
        <v>0 years 2 months 16 days</v>
      </c>
      <c r="F180" t="s">
        <v>307</v>
      </c>
    </row>
    <row r="181" spans="1:6" x14ac:dyDescent="0.35">
      <c r="A181" s="51" t="s">
        <v>292</v>
      </c>
      <c r="B181" s="56" t="s">
        <v>13</v>
      </c>
      <c r="C181" s="45">
        <v>61.073</v>
      </c>
      <c r="D181" s="47">
        <v>43524</v>
      </c>
      <c r="E181" s="45" t="str">
        <f t="shared" ca="1" si="4"/>
        <v>0 years 2 months 16 days</v>
      </c>
    </row>
    <row r="182" spans="1:6" x14ac:dyDescent="0.35">
      <c r="A182" s="53" t="s">
        <v>293</v>
      </c>
      <c r="B182" s="67" t="s">
        <v>13</v>
      </c>
      <c r="C182" s="62">
        <v>61.223999999999997</v>
      </c>
      <c r="D182" s="66">
        <v>43524</v>
      </c>
      <c r="E182" s="62" t="str">
        <f t="shared" ca="1" si="4"/>
        <v>0 years 2 months 16 days</v>
      </c>
      <c r="F182" t="s">
        <v>308</v>
      </c>
    </row>
    <row r="183" spans="1:6" x14ac:dyDescent="0.35">
      <c r="A183" s="53" t="s">
        <v>309</v>
      </c>
      <c r="B183" s="56" t="s">
        <v>13</v>
      </c>
      <c r="C183" s="45">
        <v>61.709000000000003</v>
      </c>
      <c r="D183" s="47">
        <v>43560</v>
      </c>
      <c r="E183" s="45" t="str">
        <f ca="1">DATEDIF(D183,TODAY(),"y")&amp;" years "&amp;DATEDIF(D183,TODAY(),"ym")&amp;" months "&amp;DATEDIF(D183,TODAY(),"md")&amp;" days"</f>
        <v>0 years 1 months 9 days</v>
      </c>
    </row>
    <row r="184" spans="1:6" x14ac:dyDescent="0.35">
      <c r="A184" s="53" t="s">
        <v>310</v>
      </c>
      <c r="B184" s="56" t="s">
        <v>13</v>
      </c>
      <c r="C184" s="45">
        <v>61.709000000000003</v>
      </c>
      <c r="D184" s="47">
        <v>43560</v>
      </c>
      <c r="E184" s="45" t="str">
        <f ca="1">DATEDIF(D184,TODAY(),"y")&amp;" years "&amp;DATEDIF(D184,TODAY(),"ym")&amp;" months "&amp;DATEDIF(D184,TODAY(),"md")&amp;" days"</f>
        <v>0 years 1 months 9 days</v>
      </c>
    </row>
    <row r="185" spans="1:6" x14ac:dyDescent="0.35">
      <c r="A185" s="53" t="s">
        <v>311</v>
      </c>
      <c r="B185" s="56" t="s">
        <v>13</v>
      </c>
      <c r="C185" s="45">
        <v>61.709000000000003</v>
      </c>
      <c r="D185" s="47">
        <v>43560</v>
      </c>
      <c r="E185" s="45" t="str">
        <f ca="1">DATEDIF(D185,TODAY(),"y")&amp;" years "&amp;DATEDIF(D185,TODAY(),"ym")&amp;" months "&amp;DATEDIF(D185,TODAY(),"md")&amp;" days"</f>
        <v>0 years 1 months 9 days</v>
      </c>
      <c r="F185" t="s">
        <v>312</v>
      </c>
    </row>
    <row r="186" spans="1:6" x14ac:dyDescent="0.35">
      <c r="A186" s="53" t="s">
        <v>316</v>
      </c>
      <c r="B186" s="55" t="s">
        <v>0</v>
      </c>
      <c r="C186" s="81">
        <v>60.097000000000001</v>
      </c>
      <c r="D186" s="82">
        <v>43592</v>
      </c>
      <c r="E186" s="81" t="str">
        <f t="shared" ref="E186:E189" ca="1" si="5">DATEDIF(D186,TODAY(),"y")&amp;" years "&amp;DATEDIF(D186,TODAY(),"ym")&amp;" months "&amp;DATEDIF(D186,TODAY(),"md")&amp;" days"</f>
        <v>0 years 0 months 7 days</v>
      </c>
      <c r="F186" t="s">
        <v>320</v>
      </c>
    </row>
    <row r="187" spans="1:6" x14ac:dyDescent="0.35">
      <c r="A187" s="53" t="s">
        <v>317</v>
      </c>
      <c r="B187" s="55" t="s">
        <v>0</v>
      </c>
      <c r="C187" s="81">
        <v>60.097000000000001</v>
      </c>
      <c r="D187" s="82">
        <v>43592</v>
      </c>
      <c r="E187" s="81" t="str">
        <f t="shared" ca="1" si="5"/>
        <v>0 years 0 months 7 days</v>
      </c>
    </row>
    <row r="188" spans="1:6" x14ac:dyDescent="0.35">
      <c r="A188" s="53" t="s">
        <v>318</v>
      </c>
      <c r="B188" s="55" t="s">
        <v>0</v>
      </c>
      <c r="C188" s="81">
        <v>60.247</v>
      </c>
      <c r="D188" s="82">
        <v>43592</v>
      </c>
      <c r="E188" s="81" t="str">
        <f t="shared" ca="1" si="5"/>
        <v>0 years 0 months 7 days</v>
      </c>
    </row>
    <row r="189" spans="1:6" x14ac:dyDescent="0.35">
      <c r="A189" s="53" t="s">
        <v>319</v>
      </c>
      <c r="B189" s="55" t="s">
        <v>0</v>
      </c>
      <c r="C189" s="81">
        <v>60.247</v>
      </c>
      <c r="D189" s="82">
        <v>43592</v>
      </c>
      <c r="E189" s="81" t="str">
        <f t="shared" ca="1" si="5"/>
        <v>0 years 0 months 7 days</v>
      </c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01D7C-940C-451E-AD9D-D55BA1B809B6}">
  <dimension ref="A1:G10"/>
  <sheetViews>
    <sheetView workbookViewId="0">
      <selection activeCell="B12" sqref="B12"/>
    </sheetView>
  </sheetViews>
  <sheetFormatPr defaultRowHeight="14.5" x14ac:dyDescent="0.35"/>
  <cols>
    <col min="1" max="1" width="19.7265625" style="41" customWidth="1"/>
    <col min="2" max="2" width="21.54296875" style="41" customWidth="1"/>
    <col min="3" max="3" width="9.1796875" style="41"/>
    <col min="4" max="4" width="22.1796875" style="41" customWidth="1"/>
    <col min="5" max="5" width="23" style="41" customWidth="1"/>
    <col min="6" max="6" width="11.453125" customWidth="1"/>
    <col min="7" max="7" width="22.1796875" customWidth="1"/>
  </cols>
  <sheetData>
    <row r="1" spans="1:7" x14ac:dyDescent="0.35">
      <c r="A1" s="43" t="s">
        <v>192</v>
      </c>
      <c r="B1" s="39" t="s">
        <v>191</v>
      </c>
      <c r="C1" s="39" t="s">
        <v>153</v>
      </c>
      <c r="D1" s="39" t="s">
        <v>190</v>
      </c>
      <c r="E1" s="39" t="s">
        <v>189</v>
      </c>
      <c r="F1" s="33" t="s">
        <v>188</v>
      </c>
      <c r="G1" s="33"/>
    </row>
    <row r="2" spans="1:7" x14ac:dyDescent="0.35">
      <c r="A2" s="41" t="s">
        <v>273</v>
      </c>
      <c r="B2" s="42" t="s">
        <v>6</v>
      </c>
      <c r="C2" s="41">
        <v>59.497999999999998</v>
      </c>
      <c r="D2" s="40">
        <v>43474</v>
      </c>
      <c r="E2" s="41" t="str">
        <f t="shared" ref="E2:E10" ca="1" si="0">DATEDIF(D2,TODAY(),"y")&amp;" years "&amp;DATEDIF(D2,TODAY(),"ym")&amp;" months "&amp;DATEDIF(D2,TODAY(),"md")&amp;" days"</f>
        <v>0 years 4 months 5 days</v>
      </c>
    </row>
    <row r="3" spans="1:7" x14ac:dyDescent="0.35">
      <c r="A3" s="41" t="s">
        <v>274</v>
      </c>
      <c r="B3" s="42" t="s">
        <v>6</v>
      </c>
      <c r="C3" s="41">
        <v>58.591999999999999</v>
      </c>
      <c r="D3" s="40">
        <v>43474</v>
      </c>
      <c r="E3" s="41" t="str">
        <f t="shared" ca="1" si="0"/>
        <v>0 years 4 months 5 days</v>
      </c>
    </row>
    <row r="4" spans="1:7" x14ac:dyDescent="0.35">
      <c r="A4" s="41" t="s">
        <v>275</v>
      </c>
      <c r="B4" s="42" t="s">
        <v>6</v>
      </c>
      <c r="C4" s="41">
        <v>32.164999999999999</v>
      </c>
      <c r="D4" s="40">
        <v>43474</v>
      </c>
      <c r="E4" s="41" t="str">
        <f t="shared" ca="1" si="0"/>
        <v>0 years 4 months 5 days</v>
      </c>
    </row>
    <row r="5" spans="1:7" x14ac:dyDescent="0.35">
      <c r="A5" s="41" t="s">
        <v>276</v>
      </c>
      <c r="B5" s="42" t="s">
        <v>6</v>
      </c>
      <c r="C5" s="41">
        <v>32.768999999999998</v>
      </c>
      <c r="D5" s="40">
        <v>43474</v>
      </c>
      <c r="E5" s="41" t="str">
        <f t="shared" ca="1" si="0"/>
        <v>0 years 4 months 5 days</v>
      </c>
    </row>
    <row r="6" spans="1:7" x14ac:dyDescent="0.35">
      <c r="A6" s="41" t="s">
        <v>277</v>
      </c>
      <c r="B6" s="42" t="s">
        <v>6</v>
      </c>
      <c r="C6" s="41">
        <v>33.826000000000001</v>
      </c>
      <c r="D6" s="40">
        <v>43474</v>
      </c>
      <c r="E6" s="41" t="str">
        <f t="shared" ca="1" si="0"/>
        <v>0 years 4 months 5 days</v>
      </c>
    </row>
    <row r="7" spans="1:7" x14ac:dyDescent="0.35">
      <c r="A7" s="41" t="s">
        <v>278</v>
      </c>
      <c r="B7" s="42" t="s">
        <v>6</v>
      </c>
      <c r="C7" s="41">
        <v>33.222000000000001</v>
      </c>
      <c r="D7" s="40">
        <v>43474</v>
      </c>
      <c r="E7" s="41" t="str">
        <f t="shared" ca="1" si="0"/>
        <v>0 years 4 months 5 days</v>
      </c>
    </row>
    <row r="8" spans="1:7" x14ac:dyDescent="0.35">
      <c r="A8" s="41" t="s">
        <v>279</v>
      </c>
      <c r="B8" s="42" t="s">
        <v>6</v>
      </c>
      <c r="C8" s="41">
        <v>33.372999999999998</v>
      </c>
      <c r="D8" s="40">
        <v>43474</v>
      </c>
      <c r="E8" s="41" t="str">
        <f t="shared" ca="1" si="0"/>
        <v>0 years 4 months 5 days</v>
      </c>
    </row>
    <row r="9" spans="1:7" x14ac:dyDescent="0.35">
      <c r="A9" s="41" t="s">
        <v>280</v>
      </c>
      <c r="B9" s="42" t="s">
        <v>6</v>
      </c>
      <c r="C9" s="41">
        <v>33.222000000000001</v>
      </c>
      <c r="D9" s="40">
        <v>43474</v>
      </c>
      <c r="E9" s="41" t="str">
        <f t="shared" ca="1" si="0"/>
        <v>0 years 4 months 5 days</v>
      </c>
    </row>
    <row r="10" spans="1:7" x14ac:dyDescent="0.35">
      <c r="A10" s="41" t="s">
        <v>281</v>
      </c>
      <c r="B10" s="42" t="s">
        <v>6</v>
      </c>
      <c r="C10" s="41">
        <v>33.674999999999997</v>
      </c>
      <c r="D10" s="40">
        <v>43474</v>
      </c>
      <c r="E10" s="41" t="str">
        <f t="shared" ca="1" si="0"/>
        <v>0 years 4 months 5 days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CC154-1073-4491-93D2-19A401A44371}">
  <dimension ref="A1:G18"/>
  <sheetViews>
    <sheetView topLeftCell="A13" workbookViewId="0">
      <selection activeCell="A18" sqref="A18"/>
    </sheetView>
  </sheetViews>
  <sheetFormatPr defaultRowHeight="14.5" x14ac:dyDescent="0.35"/>
  <cols>
    <col min="1" max="1" width="20.7265625" style="41" customWidth="1"/>
    <col min="2" max="2" width="20.54296875" style="41" customWidth="1"/>
    <col min="3" max="3" width="9.1796875" style="41"/>
    <col min="4" max="4" width="23.453125" style="41" customWidth="1"/>
    <col min="5" max="5" width="25" style="41" customWidth="1"/>
    <col min="6" max="6" width="14" customWidth="1"/>
  </cols>
  <sheetData>
    <row r="1" spans="1:7" x14ac:dyDescent="0.35">
      <c r="A1" s="43" t="s">
        <v>192</v>
      </c>
      <c r="B1" s="39" t="s">
        <v>191</v>
      </c>
      <c r="C1" s="39" t="s">
        <v>153</v>
      </c>
      <c r="D1" s="39" t="s">
        <v>190</v>
      </c>
      <c r="E1" s="39" t="s">
        <v>189</v>
      </c>
      <c r="F1" s="33" t="s">
        <v>188</v>
      </c>
      <c r="G1" s="33"/>
    </row>
    <row r="2" spans="1:7" x14ac:dyDescent="0.35">
      <c r="A2" s="51" t="s">
        <v>78</v>
      </c>
      <c r="B2" s="49" t="s">
        <v>21</v>
      </c>
      <c r="C2" s="44">
        <v>34.773000000000003</v>
      </c>
      <c r="D2" s="46">
        <v>42753</v>
      </c>
      <c r="E2" s="48" t="str">
        <f ca="1">DATEDIF(D2,TODAY(),"y")&amp;" years "&amp;DATEDIF(D2,TODAY(),"ym")&amp;" months "&amp;DATEDIF(D2,TODAY(),"md")&amp;" days"</f>
        <v>2 years 3 months 26 days</v>
      </c>
    </row>
    <row r="3" spans="1:7" x14ac:dyDescent="0.35">
      <c r="A3" s="52" t="s">
        <v>225</v>
      </c>
      <c r="B3" s="50" t="s">
        <v>21</v>
      </c>
      <c r="C3" s="45">
        <v>38.293999999999997</v>
      </c>
      <c r="D3" s="47">
        <v>43313</v>
      </c>
      <c r="E3" s="45" t="str">
        <f ca="1">DATEDIF(D3,TODAY(),"y")&amp;" years "&amp;DATEDIF(D3,TODAY(),"ym")&amp;" months "&amp;DATEDIF(D3,TODAY(),"md")&amp;" days"</f>
        <v>0 years 9 months 13 days</v>
      </c>
    </row>
    <row r="16" spans="1:7" x14ac:dyDescent="0.35">
      <c r="A16" s="41">
        <v>600</v>
      </c>
    </row>
    <row r="17" spans="1:2" x14ac:dyDescent="0.35">
      <c r="A17" s="41">
        <f>600/7</f>
        <v>85.714285714285708</v>
      </c>
    </row>
    <row r="18" spans="1:2" x14ac:dyDescent="0.35">
      <c r="A18" s="41">
        <f>0.8*(5*(A17))+(1.5*(2*(A17)))</f>
        <v>600</v>
      </c>
      <c r="B18" s="41">
        <f>0.8*5</f>
        <v>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DACE-12F4-4AFF-9EFE-DD72F8E63CA9}">
  <dimension ref="A1:H7"/>
  <sheetViews>
    <sheetView workbookViewId="0">
      <selection activeCell="F17" sqref="F17"/>
    </sheetView>
  </sheetViews>
  <sheetFormatPr defaultRowHeight="14.5" x14ac:dyDescent="0.35"/>
  <cols>
    <col min="1" max="1" width="15.54296875" customWidth="1"/>
    <col min="2" max="2" width="23.26953125" customWidth="1"/>
    <col min="3" max="3" width="17.453125" customWidth="1"/>
    <col min="4" max="4" width="19.1796875" customWidth="1"/>
    <col min="5" max="5" width="24.54296875" customWidth="1"/>
    <col min="6" max="6" width="17.54296875" customWidth="1"/>
  </cols>
  <sheetData>
    <row r="1" spans="1:8" x14ac:dyDescent="0.35">
      <c r="A1" s="2" t="s">
        <v>155</v>
      </c>
      <c r="B1" s="26" t="s">
        <v>154</v>
      </c>
      <c r="C1" s="5" t="s">
        <v>153</v>
      </c>
      <c r="D1" s="25" t="s">
        <v>152</v>
      </c>
      <c r="E1" s="24" t="s">
        <v>151</v>
      </c>
      <c r="F1" t="s">
        <v>188</v>
      </c>
    </row>
    <row r="2" spans="1:8" x14ac:dyDescent="0.35">
      <c r="A2" s="18" t="s">
        <v>27</v>
      </c>
      <c r="B2" s="18"/>
      <c r="C2" s="20">
        <v>45</v>
      </c>
      <c r="D2" s="19" t="s">
        <v>26</v>
      </c>
      <c r="E2" s="18"/>
    </row>
    <row r="3" spans="1:8" x14ac:dyDescent="0.35">
      <c r="A3" s="18" t="s">
        <v>27</v>
      </c>
      <c r="B3" s="18"/>
      <c r="C3" s="20">
        <v>65</v>
      </c>
      <c r="D3" s="19" t="s">
        <v>26</v>
      </c>
      <c r="E3" s="18"/>
    </row>
    <row r="4" spans="1:8" x14ac:dyDescent="0.35">
      <c r="A4" s="18" t="s">
        <v>27</v>
      </c>
      <c r="B4" s="18"/>
      <c r="C4" s="20">
        <v>65</v>
      </c>
      <c r="D4" s="19" t="s">
        <v>26</v>
      </c>
      <c r="E4" s="18"/>
    </row>
    <row r="5" spans="1:8" x14ac:dyDescent="0.35">
      <c r="A5" s="18" t="s">
        <v>27</v>
      </c>
      <c r="B5" s="18"/>
      <c r="C5" s="20">
        <v>65</v>
      </c>
      <c r="D5" s="19" t="s">
        <v>26</v>
      </c>
      <c r="E5" s="18"/>
    </row>
    <row r="6" spans="1:8" x14ac:dyDescent="0.35">
      <c r="A6" s="18" t="s">
        <v>27</v>
      </c>
      <c r="B6" s="18"/>
      <c r="C6" s="20">
        <v>65</v>
      </c>
      <c r="D6" s="19" t="s">
        <v>26</v>
      </c>
      <c r="E6" s="18"/>
      <c r="H6" s="29"/>
    </row>
    <row r="7" spans="1:8" x14ac:dyDescent="0.35">
      <c r="A7" s="18" t="s">
        <v>27</v>
      </c>
      <c r="B7" s="18"/>
      <c r="C7" s="20">
        <v>65</v>
      </c>
      <c r="D7" s="19" t="s">
        <v>26</v>
      </c>
      <c r="E7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35B8A-1138-4680-BA87-6AA6CA921D10}">
  <sheetPr codeName="Sheet2"/>
  <dimension ref="A1:M46"/>
  <sheetViews>
    <sheetView topLeftCell="A28" workbookViewId="0">
      <selection activeCell="F47" sqref="F47"/>
    </sheetView>
  </sheetViews>
  <sheetFormatPr defaultRowHeight="14.5" x14ac:dyDescent="0.35"/>
  <cols>
    <col min="1" max="1" width="11.81640625" customWidth="1"/>
    <col min="2" max="2" width="16.1796875" bestFit="1" customWidth="1"/>
    <col min="3" max="4" width="13.1796875" customWidth="1"/>
    <col min="5" max="5" width="24" bestFit="1" customWidth="1"/>
    <col min="6" max="6" width="22" customWidth="1"/>
  </cols>
  <sheetData>
    <row r="1" spans="1:13" x14ac:dyDescent="0.35">
      <c r="A1" s="4" t="s">
        <v>107</v>
      </c>
      <c r="B1" s="21" t="s">
        <v>15</v>
      </c>
      <c r="C1" s="8">
        <v>56.186999999999998</v>
      </c>
      <c r="D1" s="7">
        <v>42543</v>
      </c>
      <c r="E1" s="4" t="str">
        <f ca="1">DATEDIF(D1,TODAY(),"y")&amp;" years "&amp;DATEDIF(D1,TODAY(),"ym")&amp;" months "&amp;DATEDIF(D1,TODAY(),"md")&amp;" days"</f>
        <v>2 years 10 months 22 days</v>
      </c>
    </row>
    <row r="2" spans="1:13" x14ac:dyDescent="0.35">
      <c r="A2" s="4" t="s">
        <v>133</v>
      </c>
      <c r="B2" s="23" t="s">
        <v>13</v>
      </c>
      <c r="C2" s="8">
        <v>32.929000000000002</v>
      </c>
      <c r="D2" s="14">
        <v>42387</v>
      </c>
      <c r="E2" s="4" t="str">
        <f ca="1">DATEDIF(D2,TODAY(),"y")&amp;" years "&amp;DATEDIF(D2,TODAY(),"ym")&amp;" months "&amp;DATEDIF(D2,TODAY(),"md")&amp;" days"</f>
        <v>3 years 3 months 26 days</v>
      </c>
      <c r="F2" s="2"/>
    </row>
    <row r="3" spans="1:13" x14ac:dyDescent="0.35">
      <c r="A3" s="4" t="s">
        <v>18</v>
      </c>
      <c r="B3" s="10" t="s">
        <v>13</v>
      </c>
      <c r="C3" s="8">
        <v>60.44</v>
      </c>
      <c r="D3" s="7">
        <v>42538</v>
      </c>
      <c r="E3" s="4" t="str">
        <f ca="1">DATEDIF(D3,TODAY(),"y")&amp;" years "&amp;DATEDIF(D3,TODAY(),"ym")&amp;" months "&amp;DATEDIF(D3,TODAY(),"md")&amp;" days"</f>
        <v>2 years 10 months 27 days</v>
      </c>
      <c r="F3" s="2"/>
    </row>
    <row r="4" spans="1:13" x14ac:dyDescent="0.35">
      <c r="A4" s="2" t="s">
        <v>20</v>
      </c>
      <c r="B4" s="15" t="s">
        <v>13</v>
      </c>
      <c r="C4" s="5">
        <v>33.11</v>
      </c>
      <c r="D4" s="14">
        <v>42369</v>
      </c>
      <c r="E4" s="4" t="str">
        <f ca="1">DATEDIF(D4,TODAY(),"y")&amp;" years "&amp;DATEDIF(D4,TODAY(),"ym")&amp;" months "&amp;DATEDIF(D4,TODAY(),"md")&amp;" days"</f>
        <v>3 years 4 months 13 days</v>
      </c>
      <c r="F4" s="2"/>
    </row>
    <row r="5" spans="1:13" ht="18.5" x14ac:dyDescent="0.45">
      <c r="A5" s="89" t="s">
        <v>236</v>
      </c>
      <c r="B5" s="90"/>
      <c r="C5" s="90"/>
      <c r="D5" s="90"/>
      <c r="E5" s="90"/>
      <c r="F5" s="90"/>
    </row>
    <row r="6" spans="1:13" x14ac:dyDescent="0.35">
      <c r="A6" s="4" t="s">
        <v>106</v>
      </c>
      <c r="B6" s="22" t="s">
        <v>15</v>
      </c>
      <c r="C6" s="8">
        <v>32.545999999999999</v>
      </c>
      <c r="D6" s="14">
        <v>42543</v>
      </c>
      <c r="E6" s="4" t="str">
        <f ca="1">DATEDIF(D6,TODAY(),"y")&amp;" years "&amp;DATEDIF(D6,TODAY(),"ym")&amp;" months "&amp;DATEDIF(D6,TODAY(),"md")&amp;" days"</f>
        <v>2 years 10 months 22 days</v>
      </c>
    </row>
    <row r="7" spans="1:13" x14ac:dyDescent="0.35">
      <c r="A7" s="2" t="s">
        <v>136</v>
      </c>
      <c r="B7" s="16" t="s">
        <v>77</v>
      </c>
      <c r="C7" s="5">
        <v>32.715000000000003</v>
      </c>
      <c r="D7" s="1">
        <v>42359</v>
      </c>
      <c r="E7" s="2" t="str">
        <f ca="1">DATEDIF(D7,TODAY(),"y")&amp;" years "&amp;DATEDIF(D7,TODAY(),"ym")&amp;" months "&amp;DATEDIF(D7,TODAY(),"md")&amp;" days"</f>
        <v>3 years 4 months 23 days</v>
      </c>
      <c r="M7" s="29">
        <f>C18+'Empty Barrels'!I29</f>
        <v>565.029</v>
      </c>
    </row>
    <row r="8" spans="1:13" x14ac:dyDescent="0.35">
      <c r="A8" s="4" t="s">
        <v>22</v>
      </c>
      <c r="B8" s="16" t="s">
        <v>21</v>
      </c>
      <c r="C8" s="5">
        <v>17.28</v>
      </c>
      <c r="D8" s="14">
        <v>42359</v>
      </c>
      <c r="E8" s="4" t="str">
        <f ca="1">DATEDIF(D8,TODAY(),"y")&amp;" years "&amp;DATEDIF(D8,TODAY(),"ym")&amp;" months "&amp;DATEDIF(D8,TODAY(),"md")&amp;" days"</f>
        <v>3 years 4 months 23 days</v>
      </c>
      <c r="F8" s="2"/>
    </row>
    <row r="9" spans="1:13" x14ac:dyDescent="0.35">
      <c r="A9" s="2" t="s">
        <v>147</v>
      </c>
      <c r="B9" s="3" t="s">
        <v>0</v>
      </c>
      <c r="C9" s="5">
        <v>35.637</v>
      </c>
      <c r="D9" s="1">
        <v>42151</v>
      </c>
      <c r="E9" s="2" t="s">
        <v>211</v>
      </c>
      <c r="F9" s="2"/>
    </row>
    <row r="10" spans="1:13" x14ac:dyDescent="0.35">
      <c r="A10" s="2" t="s">
        <v>146</v>
      </c>
      <c r="B10" s="17" t="s">
        <v>0</v>
      </c>
      <c r="C10" s="5">
        <v>63.164000000000001</v>
      </c>
      <c r="D10" s="14">
        <v>42194</v>
      </c>
      <c r="E10" s="2" t="s">
        <v>212</v>
      </c>
      <c r="F10" s="2"/>
    </row>
    <row r="11" spans="1:13" x14ac:dyDescent="0.35">
      <c r="A11" s="2" t="s">
        <v>145</v>
      </c>
      <c r="B11" s="17" t="s">
        <v>0</v>
      </c>
      <c r="C11" s="5">
        <v>60.42</v>
      </c>
      <c r="D11" s="14">
        <v>42213</v>
      </c>
      <c r="E11" s="2" t="str">
        <f ca="1">DATEDIF(D11,TODAY(),"y")&amp;" years "&amp;DATEDIF(D11,TODAY(),"ym")&amp;" months "&amp;DATEDIF(D11,TODAY(),"md")&amp;" days"</f>
        <v>3 years 9 months 16 days</v>
      </c>
      <c r="F11" s="2"/>
    </row>
    <row r="12" spans="1:13" x14ac:dyDescent="0.35">
      <c r="A12" s="2" t="s">
        <v>144</v>
      </c>
      <c r="B12" s="17" t="s">
        <v>0</v>
      </c>
      <c r="C12" s="5">
        <v>34.234000000000002</v>
      </c>
      <c r="D12" s="12">
        <v>42302</v>
      </c>
      <c r="E12" s="2" t="s">
        <v>213</v>
      </c>
      <c r="F12" s="2"/>
    </row>
    <row r="13" spans="1:13" x14ac:dyDescent="0.35">
      <c r="A13" s="2" t="s">
        <v>143</v>
      </c>
      <c r="B13" s="17" t="s">
        <v>0</v>
      </c>
      <c r="C13" s="5">
        <v>33.143000000000001</v>
      </c>
      <c r="D13" s="12">
        <v>42302</v>
      </c>
      <c r="E13" s="2" t="s">
        <v>213</v>
      </c>
      <c r="F13" s="2"/>
    </row>
    <row r="14" spans="1:13" x14ac:dyDescent="0.35">
      <c r="A14" s="2" t="s">
        <v>142</v>
      </c>
      <c r="B14" s="17" t="s">
        <v>0</v>
      </c>
      <c r="C14" s="5">
        <v>33.485999999999997</v>
      </c>
      <c r="D14" s="14">
        <v>42302</v>
      </c>
      <c r="E14" s="2" t="s">
        <v>213</v>
      </c>
      <c r="F14" s="2"/>
    </row>
    <row r="15" spans="1:13" s="11" customFormat="1" x14ac:dyDescent="0.35">
      <c r="A15" s="2" t="s">
        <v>138</v>
      </c>
      <c r="B15" s="3" t="s">
        <v>0</v>
      </c>
      <c r="C15" s="5">
        <v>63.95</v>
      </c>
      <c r="D15" s="1">
        <v>42348</v>
      </c>
      <c r="E15" s="2" t="s">
        <v>214</v>
      </c>
      <c r="F15" s="27"/>
    </row>
    <row r="16" spans="1:13" x14ac:dyDescent="0.35">
      <c r="A16" s="2" t="s">
        <v>137</v>
      </c>
      <c r="B16" s="3" t="s">
        <v>0</v>
      </c>
      <c r="C16" s="5">
        <v>64.850999999999999</v>
      </c>
      <c r="D16" s="1">
        <v>42353</v>
      </c>
      <c r="E16" s="2" t="s">
        <v>215</v>
      </c>
      <c r="F16" s="2"/>
    </row>
    <row r="17" spans="1:9" x14ac:dyDescent="0.35">
      <c r="A17" s="4" t="s">
        <v>131</v>
      </c>
      <c r="B17" s="13" t="s">
        <v>0</v>
      </c>
      <c r="C17" s="8">
        <v>32.933</v>
      </c>
      <c r="D17" s="14">
        <v>42417</v>
      </c>
      <c r="E17" s="4" t="s">
        <v>216</v>
      </c>
      <c r="F17" s="2"/>
    </row>
    <row r="18" spans="1:9" x14ac:dyDescent="0.35">
      <c r="C18" s="29">
        <f>SUM(C6:C17)</f>
        <v>504.35899999999998</v>
      </c>
    </row>
    <row r="19" spans="1:9" ht="14.25" customHeight="1" x14ac:dyDescent="0.35"/>
    <row r="20" spans="1:9" x14ac:dyDescent="0.35">
      <c r="A20" s="4" t="s">
        <v>12</v>
      </c>
      <c r="B20" s="6" t="s">
        <v>6</v>
      </c>
      <c r="C20" s="2">
        <v>33.784999999999997</v>
      </c>
      <c r="D20" s="1">
        <v>43055</v>
      </c>
      <c r="E20" s="2" t="str">
        <f t="shared" ref="E20:E39" ca="1" si="0">DATEDIF(D20,TODAY(),"y")&amp;" years "&amp;DATEDIF(D20,TODAY(),"ym")&amp;" months "&amp;DATEDIF(D20,TODAY(),"md")&amp;" days"</f>
        <v>1 years 5 months 28 days</v>
      </c>
      <c r="F20" s="2"/>
    </row>
    <row r="21" spans="1:9" x14ac:dyDescent="0.35">
      <c r="A21" s="4" t="s">
        <v>11</v>
      </c>
      <c r="B21" s="6" t="s">
        <v>6</v>
      </c>
      <c r="C21" s="2">
        <v>63.807000000000002</v>
      </c>
      <c r="D21" s="1">
        <v>43055</v>
      </c>
      <c r="E21" s="2" t="str">
        <f t="shared" ca="1" si="0"/>
        <v>1 years 5 months 28 days</v>
      </c>
      <c r="F21" s="2"/>
    </row>
    <row r="22" spans="1:9" x14ac:dyDescent="0.35">
      <c r="A22" s="4" t="s">
        <v>10</v>
      </c>
      <c r="B22" s="6" t="s">
        <v>6</v>
      </c>
      <c r="C22" s="2">
        <v>62.127000000000002</v>
      </c>
      <c r="D22" s="1">
        <v>43055</v>
      </c>
      <c r="E22" s="2" t="str">
        <f t="shared" ca="1" si="0"/>
        <v>1 years 5 months 28 days</v>
      </c>
      <c r="F22" s="2"/>
    </row>
    <row r="23" spans="1:9" x14ac:dyDescent="0.35">
      <c r="A23" s="4" t="s">
        <v>9</v>
      </c>
      <c r="B23" s="6" t="s">
        <v>6</v>
      </c>
      <c r="C23" s="2">
        <v>59.957999999999998</v>
      </c>
      <c r="D23" s="1">
        <v>43055</v>
      </c>
      <c r="E23" s="2" t="str">
        <f t="shared" ca="1" si="0"/>
        <v>1 years 5 months 28 days</v>
      </c>
      <c r="F23" s="2"/>
    </row>
    <row r="24" spans="1:9" x14ac:dyDescent="0.35">
      <c r="A24" s="4" t="s">
        <v>8</v>
      </c>
      <c r="B24" s="6" t="s">
        <v>6</v>
      </c>
      <c r="C24" s="2">
        <v>60.506</v>
      </c>
      <c r="D24" s="1">
        <v>43055</v>
      </c>
      <c r="E24" s="2" t="str">
        <f t="shared" ca="1" si="0"/>
        <v>1 years 5 months 28 days</v>
      </c>
      <c r="F24" s="2"/>
    </row>
    <row r="25" spans="1:9" x14ac:dyDescent="0.35">
      <c r="A25" s="4" t="s">
        <v>7</v>
      </c>
      <c r="B25" s="6" t="s">
        <v>6</v>
      </c>
      <c r="C25" s="5">
        <v>62.64</v>
      </c>
      <c r="D25" s="1">
        <v>43055</v>
      </c>
      <c r="E25" s="2" t="str">
        <f t="shared" ca="1" si="0"/>
        <v>1 years 5 months 28 days</v>
      </c>
      <c r="F25" s="2"/>
    </row>
    <row r="26" spans="1:9" x14ac:dyDescent="0.35">
      <c r="A26" s="4" t="s">
        <v>129</v>
      </c>
      <c r="B26" s="13" t="s">
        <v>0</v>
      </c>
      <c r="C26" s="8">
        <v>33.206000000000003</v>
      </c>
      <c r="D26" s="14">
        <v>42417</v>
      </c>
      <c r="E26" s="4" t="str">
        <f t="shared" ca="1" si="0"/>
        <v>3 years 2 months 27 days</v>
      </c>
      <c r="F26" s="2"/>
    </row>
    <row r="27" spans="1:9" x14ac:dyDescent="0.35">
      <c r="A27" s="4" t="s">
        <v>19</v>
      </c>
      <c r="B27" s="13" t="s">
        <v>0</v>
      </c>
      <c r="C27" s="8">
        <v>33.743000000000002</v>
      </c>
      <c r="D27" s="12">
        <v>42482</v>
      </c>
      <c r="E27" s="4" t="str">
        <f t="shared" ca="1" si="0"/>
        <v>3 years 0 months 22 days</v>
      </c>
      <c r="F27" s="2"/>
    </row>
    <row r="28" spans="1:9" x14ac:dyDescent="0.35">
      <c r="A28" s="4" t="s">
        <v>17</v>
      </c>
      <c r="B28" s="9" t="s">
        <v>0</v>
      </c>
      <c r="C28" s="8">
        <v>35.25</v>
      </c>
      <c r="D28" s="7">
        <v>42648</v>
      </c>
      <c r="E28" s="4" t="str">
        <f t="shared" ca="1" si="0"/>
        <v>2 years 7 months 9 days</v>
      </c>
      <c r="F28" s="2"/>
      <c r="I28" s="30" t="s">
        <v>237</v>
      </c>
    </row>
    <row r="29" spans="1:9" x14ac:dyDescent="0.35">
      <c r="A29" s="4" t="s">
        <v>103</v>
      </c>
      <c r="B29" s="9" t="s">
        <v>0</v>
      </c>
      <c r="C29" s="8">
        <v>60.67</v>
      </c>
      <c r="D29" s="7">
        <v>42648</v>
      </c>
      <c r="E29" s="4" t="str">
        <f t="shared" ca="1" si="0"/>
        <v>2 years 7 months 9 days</v>
      </c>
      <c r="F29" s="2"/>
      <c r="I29" s="29">
        <f>SUM(C29:C29)</f>
        <v>60.67</v>
      </c>
    </row>
    <row r="30" spans="1:9" x14ac:dyDescent="0.35">
      <c r="A30" s="4" t="s">
        <v>112</v>
      </c>
      <c r="B30" s="23" t="s">
        <v>13</v>
      </c>
      <c r="C30" s="8">
        <v>61.183999999999997</v>
      </c>
      <c r="D30" s="14">
        <v>42538</v>
      </c>
      <c r="E30" s="4" t="str">
        <f t="shared" ca="1" si="0"/>
        <v>2 years 10 months 27 days</v>
      </c>
    </row>
    <row r="31" spans="1:9" x14ac:dyDescent="0.35">
      <c r="A31" s="4" t="s">
        <v>109</v>
      </c>
      <c r="B31" s="23" t="s">
        <v>13</v>
      </c>
      <c r="C31" s="8">
        <v>34.103999999999999</v>
      </c>
      <c r="D31" s="14">
        <v>42538</v>
      </c>
      <c r="E31" s="4" t="str">
        <f t="shared" ca="1" si="0"/>
        <v>2 years 10 months 27 days</v>
      </c>
    </row>
    <row r="32" spans="1:9" x14ac:dyDescent="0.35">
      <c r="A32" s="4" t="s">
        <v>105</v>
      </c>
      <c r="B32" s="21" t="s">
        <v>15</v>
      </c>
      <c r="C32" s="8">
        <v>55.13</v>
      </c>
      <c r="D32" s="7">
        <v>42543</v>
      </c>
      <c r="E32" s="4" t="str">
        <f t="shared" ca="1" si="0"/>
        <v>2 years 10 months 22 days</v>
      </c>
    </row>
    <row r="33" spans="1:6" x14ac:dyDescent="0.35">
      <c r="A33" s="4" t="s">
        <v>88</v>
      </c>
      <c r="B33" s="21" t="s">
        <v>15</v>
      </c>
      <c r="C33" s="8">
        <v>54.134</v>
      </c>
      <c r="D33" s="7">
        <v>42718</v>
      </c>
      <c r="E33" s="4" t="str">
        <f t="shared" ca="1" si="0"/>
        <v>2 years 5 months 0 days</v>
      </c>
      <c r="F33" t="s">
        <v>240</v>
      </c>
    </row>
    <row r="34" spans="1:6" x14ac:dyDescent="0.35">
      <c r="A34" s="35" t="s">
        <v>149</v>
      </c>
      <c r="B34" s="17" t="s">
        <v>148</v>
      </c>
      <c r="C34" s="36">
        <v>35.164000000000001</v>
      </c>
      <c r="D34" s="34">
        <v>41972</v>
      </c>
      <c r="E34" s="35" t="str">
        <f t="shared" ca="1" si="0"/>
        <v>4 years 5 months 15 days</v>
      </c>
      <c r="F34" s="37"/>
    </row>
    <row r="35" spans="1:6" x14ac:dyDescent="0.35">
      <c r="A35" s="4" t="s">
        <v>97</v>
      </c>
      <c r="B35" s="10" t="s">
        <v>13</v>
      </c>
      <c r="C35" s="8">
        <v>34.6</v>
      </c>
      <c r="D35" s="7">
        <v>42685</v>
      </c>
      <c r="E35" s="4" t="str">
        <f t="shared" ca="1" si="0"/>
        <v>2 years 6 months 3 days</v>
      </c>
    </row>
    <row r="36" spans="1:6" x14ac:dyDescent="0.35">
      <c r="A36" s="32" t="s">
        <v>96</v>
      </c>
      <c r="B36" s="10" t="s">
        <v>13</v>
      </c>
      <c r="C36" s="8">
        <v>60.526000000000003</v>
      </c>
      <c r="D36" s="7">
        <v>42685</v>
      </c>
      <c r="E36" s="4" t="str">
        <f t="shared" ca="1" si="0"/>
        <v>2 years 6 months 3 days</v>
      </c>
      <c r="F36" s="2"/>
    </row>
    <row r="37" spans="1:6" x14ac:dyDescent="0.35">
      <c r="A37" s="32" t="s">
        <v>102</v>
      </c>
      <c r="B37" s="9" t="s">
        <v>0</v>
      </c>
      <c r="C37" s="8">
        <v>33.549999999999997</v>
      </c>
      <c r="D37" s="7">
        <v>42660</v>
      </c>
      <c r="E37" s="4" t="str">
        <f t="shared" ca="1" si="0"/>
        <v>2 years 6 months 27 days</v>
      </c>
      <c r="F37" s="2"/>
    </row>
    <row r="38" spans="1:6" x14ac:dyDescent="0.35">
      <c r="A38" t="s">
        <v>283</v>
      </c>
      <c r="B38" s="6" t="s">
        <v>6</v>
      </c>
      <c r="C38">
        <v>17.366</v>
      </c>
      <c r="D38" s="38">
        <v>43474</v>
      </c>
      <c r="E38" t="str">
        <f t="shared" ca="1" si="0"/>
        <v>0 years 4 months 5 days</v>
      </c>
    </row>
    <row r="39" spans="1:6" x14ac:dyDescent="0.35">
      <c r="A39" t="s">
        <v>282</v>
      </c>
      <c r="B39" s="6" t="s">
        <v>6</v>
      </c>
      <c r="C39">
        <v>34.279000000000003</v>
      </c>
      <c r="D39" s="38">
        <v>43474</v>
      </c>
      <c r="E39" t="str">
        <f t="shared" ca="1" si="0"/>
        <v>0 years 4 months 5 days</v>
      </c>
    </row>
    <row r="40" spans="1:6" x14ac:dyDescent="0.35">
      <c r="A40" s="32" t="s">
        <v>80</v>
      </c>
      <c r="B40" s="10" t="s">
        <v>13</v>
      </c>
      <c r="C40" s="8">
        <v>59.085000000000001</v>
      </c>
      <c r="D40" s="7">
        <v>42752</v>
      </c>
      <c r="E40" s="4" t="str">
        <f t="shared" ref="E40:E46" ca="1" si="1">DATEDIF(D40,TODAY(),"y")&amp;" years "&amp;DATEDIF(D40,TODAY(),"ym")&amp;" months "&amp;DATEDIF(D40,TODAY(),"md")&amp;" days"</f>
        <v>2 years 3 months 27 days</v>
      </c>
      <c r="F40" s="2"/>
    </row>
    <row r="41" spans="1:6" x14ac:dyDescent="0.35">
      <c r="A41" s="32" t="s">
        <v>75</v>
      </c>
      <c r="B41" s="10" t="s">
        <v>13</v>
      </c>
      <c r="C41" s="8">
        <v>34.219000000000001</v>
      </c>
      <c r="D41" s="7">
        <v>42774</v>
      </c>
      <c r="E41" s="4" t="str">
        <f t="shared" ca="1" si="1"/>
        <v>2 years 3 months 6 days</v>
      </c>
    </row>
    <row r="42" spans="1:6" x14ac:dyDescent="0.35">
      <c r="A42" s="51" t="s">
        <v>83</v>
      </c>
      <c r="B42" s="58" t="s">
        <v>0</v>
      </c>
      <c r="C42" s="44">
        <v>34.220999999999997</v>
      </c>
      <c r="D42" s="46">
        <v>42718</v>
      </c>
      <c r="E42" s="48" t="str">
        <f t="shared" ca="1" si="1"/>
        <v>2 years 5 months 0 days</v>
      </c>
      <c r="F42" s="2"/>
    </row>
    <row r="43" spans="1:6" x14ac:dyDescent="0.35">
      <c r="A43" s="51" t="s">
        <v>87</v>
      </c>
      <c r="B43" s="59" t="s">
        <v>15</v>
      </c>
      <c r="C43" s="44">
        <v>20.867000000000001</v>
      </c>
      <c r="D43" s="46">
        <v>42718</v>
      </c>
      <c r="E43" s="48" t="str">
        <f t="shared" ca="1" si="1"/>
        <v>2 years 5 months 0 days</v>
      </c>
      <c r="F43" s="2" t="s">
        <v>313</v>
      </c>
    </row>
    <row r="44" spans="1:6" x14ac:dyDescent="0.35">
      <c r="A44" s="51" t="s">
        <v>76</v>
      </c>
      <c r="B44" s="58" t="s">
        <v>0</v>
      </c>
      <c r="C44" s="44">
        <v>37.299999999999997</v>
      </c>
      <c r="D44" s="46">
        <v>42767</v>
      </c>
      <c r="E44" s="48" t="str">
        <f t="shared" ca="1" si="1"/>
        <v>2 years 3 months 13 days</v>
      </c>
      <c r="F44" t="s">
        <v>314</v>
      </c>
    </row>
    <row r="45" spans="1:6" x14ac:dyDescent="0.35">
      <c r="A45" s="51" t="s">
        <v>62</v>
      </c>
      <c r="B45" s="56" t="s">
        <v>13</v>
      </c>
      <c r="C45" s="61">
        <v>63.241</v>
      </c>
      <c r="D45" s="47">
        <v>42858</v>
      </c>
      <c r="E45" s="45" t="str">
        <f t="shared" ca="1" si="1"/>
        <v>2 years 0 months 11 days</v>
      </c>
      <c r="F45" t="s">
        <v>315</v>
      </c>
    </row>
    <row r="46" spans="1:6" x14ac:dyDescent="0.35">
      <c r="A46" s="51" t="s">
        <v>59</v>
      </c>
      <c r="B46" s="57" t="s">
        <v>13</v>
      </c>
      <c r="C46" s="44">
        <v>36.448999999999998</v>
      </c>
      <c r="D46" s="46">
        <v>42858</v>
      </c>
      <c r="E46" s="48" t="str">
        <f t="shared" ca="1" si="1"/>
        <v>2 years 0 months 11 days</v>
      </c>
      <c r="F46" t="s">
        <v>315</v>
      </c>
    </row>
  </sheetData>
  <mergeCells count="1">
    <mergeCell ref="A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Barrel Map</vt:lpstr>
      <vt:lpstr>78 Montgomery Whiskey</vt:lpstr>
      <vt:lpstr>78 Montgomery Rum</vt:lpstr>
      <vt:lpstr>78 Montgomery Apple Brandy</vt:lpstr>
      <vt:lpstr>Still The One</vt:lpstr>
      <vt:lpstr>Empty Barrels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RickyRick</dc:creator>
  <cp:lastModifiedBy>Nick Pafundi</cp:lastModifiedBy>
  <cp:lastPrinted>2018-07-05T18:25:37Z</cp:lastPrinted>
  <dcterms:created xsi:type="dcterms:W3CDTF">2018-02-07T16:24:26Z</dcterms:created>
  <dcterms:modified xsi:type="dcterms:W3CDTF">2019-05-14T18:50:26Z</dcterms:modified>
</cp:coreProperties>
</file>