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6200s075\CE\300 EAD\Equipe\2-PRODUÇÃO DE CURSOS\1-Producao_de_Cursos\Excel\1_Conteudo\Midia\Imagens\Tema3_Criando_Graficos\"/>
    </mc:Choice>
  </mc:AlternateContent>
  <xr:revisionPtr revIDLastSave="0" documentId="13_ncr:1_{80539321-D40E-497E-9CA9-4F39053CFB1F}" xr6:coauthVersionLast="45" xr6:coauthVersionMax="45" xr10:uidLastSave="{00000000-0000-0000-0000-000000000000}"/>
  <bookViews>
    <workbookView xWindow="-110" yWindow="-110" windowWidth="19420" windowHeight="10420" xr2:uid="{78FB0243-17DD-40A6-9105-416B2DBFF14E}"/>
  </bookViews>
  <sheets>
    <sheet name="Orçamento_Janeiro" sheetId="1" r:id="rId1"/>
    <sheet name="Orçamento_Fevereiro" sheetId="2" r:id="rId2"/>
    <sheet name="Orçamento_Março" sheetId="3" r:id="rId3"/>
    <sheet name="Total Geral_Trimestral" sheetId="4" r:id="rId4"/>
  </sheets>
  <definedNames>
    <definedName name="_FilterDatabase" localSheetId="3" hidden="1">'Total Geral_Trimestral'!$A$1:$F$12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C26" i="1"/>
  <c r="C25" i="1"/>
  <c r="C24" i="1"/>
  <c r="C23" i="1"/>
  <c r="C22" i="1"/>
  <c r="D4" i="4" l="1"/>
  <c r="D5" i="4"/>
  <c r="D3" i="4"/>
  <c r="D9" i="4"/>
  <c r="D8" i="4"/>
  <c r="D2" i="4"/>
  <c r="D7" i="4"/>
  <c r="D6" i="4"/>
  <c r="C4" i="4"/>
  <c r="C5" i="4"/>
  <c r="C9" i="4"/>
  <c r="C8" i="4"/>
  <c r="C2" i="4"/>
  <c r="C7" i="4"/>
  <c r="C6" i="4"/>
  <c r="B3" i="4"/>
  <c r="B9" i="4"/>
  <c r="B8" i="4"/>
  <c r="B2" i="4"/>
  <c r="B7" i="4"/>
  <c r="B6" i="4"/>
  <c r="E6" i="4" s="1"/>
  <c r="X17" i="3"/>
  <c r="U17" i="3"/>
  <c r="R17" i="3"/>
  <c r="O17" i="3"/>
  <c r="L17" i="3"/>
  <c r="I17" i="3"/>
  <c r="F17" i="3"/>
  <c r="C17" i="3"/>
  <c r="X17" i="2"/>
  <c r="U17" i="2"/>
  <c r="R17" i="2"/>
  <c r="C3" i="4" s="1"/>
  <c r="O17" i="2"/>
  <c r="L17" i="2"/>
  <c r="I17" i="2"/>
  <c r="F17" i="2"/>
  <c r="C17" i="2"/>
  <c r="F2" i="4" l="1"/>
  <c r="F3" i="4"/>
  <c r="E7" i="4"/>
  <c r="E8" i="4"/>
  <c r="F9" i="4"/>
  <c r="D10" i="4"/>
  <c r="E2" i="4"/>
  <c r="F8" i="4"/>
  <c r="E3" i="4"/>
  <c r="E9" i="4"/>
  <c r="F6" i="4"/>
  <c r="F7" i="4"/>
  <c r="C10" i="4"/>
  <c r="C3" i="3"/>
  <c r="C4" i="3" s="1"/>
  <c r="C3" i="2"/>
  <c r="C4" i="2" s="1"/>
  <c r="C17" i="1" l="1"/>
  <c r="X17" i="1"/>
  <c r="U17" i="1"/>
  <c r="R17" i="1"/>
  <c r="O17" i="1"/>
  <c r="I17" i="1"/>
  <c r="F17" i="1"/>
  <c r="L17" i="1"/>
  <c r="C29" i="1" l="1"/>
  <c r="B4" i="4"/>
  <c r="C28" i="1"/>
  <c r="B5" i="4"/>
  <c r="C3" i="1"/>
  <c r="C4" i="1" s="1"/>
  <c r="F4" i="4" l="1"/>
  <c r="E4" i="4"/>
  <c r="B10" i="4"/>
  <c r="E5" i="4"/>
  <c r="F5" i="4"/>
  <c r="F10" i="4" l="1"/>
  <c r="E10" i="4"/>
  <c r="F11" i="4"/>
  <c r="F12" i="4"/>
</calcChain>
</file>

<file path=xl/sharedStrings.xml><?xml version="1.0" encoding="utf-8"?>
<sst xmlns="http://schemas.openxmlformats.org/spreadsheetml/2006/main" count="193" uniqueCount="51">
  <si>
    <t>Moradia</t>
  </si>
  <si>
    <t>Custo</t>
  </si>
  <si>
    <t>Aluguel</t>
  </si>
  <si>
    <t>Condomínio</t>
  </si>
  <si>
    <t>Celular</t>
  </si>
  <si>
    <t>Luz</t>
  </si>
  <si>
    <t>Gás</t>
  </si>
  <si>
    <t>Água/esgoto</t>
  </si>
  <si>
    <t>Internet</t>
  </si>
  <si>
    <t>Serviços Streaming</t>
  </si>
  <si>
    <t>IPTU</t>
  </si>
  <si>
    <t>SUBTOTAL</t>
  </si>
  <si>
    <t>Saúde</t>
  </si>
  <si>
    <t>Remédios</t>
  </si>
  <si>
    <t>Plano de Saúde</t>
  </si>
  <si>
    <t>Consulta médica</t>
  </si>
  <si>
    <t>Exame</t>
  </si>
  <si>
    <t>Dentista</t>
  </si>
  <si>
    <t>Alimentação</t>
  </si>
  <si>
    <t>Transporte</t>
  </si>
  <si>
    <t>Vestuário</t>
  </si>
  <si>
    <t>Educação</t>
  </si>
  <si>
    <t>Lazer</t>
  </si>
  <si>
    <t>Investimentos</t>
  </si>
  <si>
    <t>Supermercado</t>
  </si>
  <si>
    <t>Feira</t>
  </si>
  <si>
    <t>Transporte Público</t>
  </si>
  <si>
    <t>Carro/Combustível</t>
  </si>
  <si>
    <t>Roupas</t>
  </si>
  <si>
    <t>Calçados</t>
  </si>
  <si>
    <t>Mensalidade/Universidade</t>
  </si>
  <si>
    <t>Material Escolar</t>
  </si>
  <si>
    <t>Passeios</t>
  </si>
  <si>
    <t>Viagens</t>
  </si>
  <si>
    <t>Poupança</t>
  </si>
  <si>
    <t>Açougue</t>
  </si>
  <si>
    <t>Transporte Escolar</t>
  </si>
  <si>
    <t>IPVA</t>
  </si>
  <si>
    <t>ORÇAMENTO DOMÉSTICO/JANEIRO</t>
  </si>
  <si>
    <t>RENDA FAMILIAR</t>
  </si>
  <si>
    <t>GASTOS TOTAIS</t>
  </si>
  <si>
    <t>SALDO DO MÊS</t>
  </si>
  <si>
    <t>ORÇAMENTO DOMÉSTICO/FEVEREIRO</t>
  </si>
  <si>
    <t>Categoria</t>
  </si>
  <si>
    <t>MARÇO</t>
  </si>
  <si>
    <t xml:space="preserve">JANEIRO </t>
  </si>
  <si>
    <t>FEVEREIRO</t>
  </si>
  <si>
    <t>Investimento</t>
  </si>
  <si>
    <t>TOTAL GERAL</t>
  </si>
  <si>
    <t>MÉDIA GERAL</t>
  </si>
  <si>
    <t>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</si>
</sst>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7" x14ac:knownFonts="1">
    <font>
      <sz val="11"/>
      <color theme="1"/>
      <name val="Calibri"/>
      <family val="2"/>
      <scheme val="minor"/>
    </font>
    <font>
      <sz val="12"/>
      <color theme="2" tint="-0.499984740745262"/>
      <name val="Arial"/>
      <family val="2"/>
    </font>
    <font>
      <b/>
      <sz val="12"/>
      <color theme="2" tint="-0.499984740745262"/>
      <name val="Arial"/>
      <family val="2"/>
    </font>
    <font>
      <b/>
      <sz val="12"/>
      <color theme="1"/>
      <name val="Arial"/>
      <family val="2"/>
    </font>
    <font>
      <b/>
      <sz val="20"/>
      <color theme="9" tint="-0.249977111117893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indexed="64"/>
      </left>
      <right style="thin">
        <color theme="2" tint="-0.499984740745262"/>
      </right>
      <top style="thin">
        <color indexed="64"/>
      </top>
      <bottom/>
      <diagonal/>
    </border>
    <border>
      <left/>
      <right style="thin">
        <color theme="2" tint="-0.499984740745262"/>
      </right>
      <top style="thin">
        <color indexed="64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/>
      <right style="thin">
        <color rgb="FF92D050"/>
      </right>
      <top style="thin">
        <color rgb="FF92D050"/>
      </top>
      <bottom style="thin">
        <color rgb="FF92D050"/>
      </bottom>
      <diagonal/>
    </border>
    <border>
      <left/>
      <right style="thin">
        <color rgb="FF92D050"/>
      </right>
      <top/>
      <bottom/>
      <diagonal/>
    </border>
    <border>
      <left style="thin">
        <color rgb="FF92D050"/>
      </left>
      <right style="thin">
        <color rgb="FF92D050"/>
      </right>
      <top/>
      <bottom style="thin">
        <color rgb="FF92D050"/>
      </bottom>
      <diagonal/>
    </border>
    <border>
      <left style="thin">
        <color rgb="FF92D050"/>
      </left>
      <right style="thin">
        <color rgb="FF92D050"/>
      </right>
      <top style="thin">
        <color rgb="FF92D050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1" fillId="3" borderId="0" xfId="0" applyNumberFormat="1" applyFont="1" applyFill="1" applyAlignment="1">
      <alignment horizontal="right"/>
    </xf>
    <xf numFmtId="164" fontId="2" fillId="3" borderId="0" xfId="0" applyNumberFormat="1" applyFont="1" applyFill="1" applyAlignment="1">
      <alignment horizontal="right"/>
    </xf>
    <xf numFmtId="0" fontId="4" fillId="0" borderId="0" xfId="0" applyFont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0" borderId="1" xfId="0" applyFont="1" applyBorder="1"/>
    <xf numFmtId="0" fontId="6" fillId="0" borderId="6" xfId="0" applyFont="1" applyBorder="1"/>
    <xf numFmtId="0" fontId="5" fillId="2" borderId="6" xfId="0" applyFont="1" applyFill="1" applyBorder="1" applyAlignment="1">
      <alignment horizontal="center"/>
    </xf>
    <xf numFmtId="164" fontId="6" fillId="0" borderId="5" xfId="0" applyNumberFormat="1" applyFont="1" applyBorder="1"/>
    <xf numFmtId="164" fontId="5" fillId="2" borderId="5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4" fontId="0" fillId="0" borderId="0" xfId="0" applyNumberFormat="1"/>
    <xf numFmtId="0" fontId="3" fillId="4" borderId="0" xfId="0" applyFont="1" applyFill="1" applyAlignment="1"/>
    <xf numFmtId="164" fontId="1" fillId="0" borderId="0" xfId="0" applyNumberFormat="1" applyFont="1"/>
    <xf numFmtId="164" fontId="2" fillId="0" borderId="9" xfId="0" applyNumberFormat="1" applyFont="1" applyFill="1" applyBorder="1" applyAlignment="1">
      <alignment horizontal="right"/>
    </xf>
    <xf numFmtId="0" fontId="1" fillId="0" borderId="8" xfId="0" applyFont="1" applyFill="1" applyBorder="1" applyAlignment="1">
      <alignment horizontal="left"/>
    </xf>
    <xf numFmtId="0" fontId="1" fillId="0" borderId="10" xfId="0" applyFont="1" applyBorder="1" applyAlignment="1">
      <alignment horizontal="center"/>
    </xf>
    <xf numFmtId="164" fontId="2" fillId="0" borderId="11" xfId="0" applyNumberFormat="1" applyFont="1" applyFill="1" applyBorder="1" applyAlignment="1">
      <alignment horizontal="right"/>
    </xf>
    <xf numFmtId="164" fontId="2" fillId="0" borderId="8" xfId="0" applyNumberFormat="1" applyFont="1" applyFill="1" applyBorder="1" applyAlignment="1">
      <alignment horizontal="right"/>
    </xf>
    <xf numFmtId="0" fontId="1" fillId="0" borderId="12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3" fillId="4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6"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</dxfs>
  <tableStyles count="0" defaultTableStyle="TableStyleMedium2" defaultPivotStyle="PivotStyleLight16"/>
  <colors>
    <mruColors>
      <color rgb="FFCC99FF"/>
      <color rgb="FF00CC66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Orçamento Doméstico</a:t>
            </a:r>
          </a:p>
          <a:p>
            <a:pPr>
              <a:defRPr/>
            </a:pPr>
            <a:r>
              <a:rPr lang="pt-BR"/>
              <a:t>JANEIRO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Orçamento_Janeiro!$B$21</c:f>
              <c:strCache>
                <c:ptCount val="1"/>
                <c:pt idx="0">
                  <c:v>GASTOS TOTAIS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Orçamento_Janeiro!$B$22:$B$29</c:f>
              <c:strCache>
                <c:ptCount val="8"/>
                <c:pt idx="0">
                  <c:v>Moradia</c:v>
                </c:pt>
                <c:pt idx="1">
                  <c:v>Saúde</c:v>
                </c:pt>
                <c:pt idx="2">
                  <c:v>Alimentação</c:v>
                </c:pt>
                <c:pt idx="3">
                  <c:v>Transporte</c:v>
                </c:pt>
                <c:pt idx="4">
                  <c:v>Vestuário</c:v>
                </c:pt>
                <c:pt idx="5">
                  <c:v>Educação</c:v>
                </c:pt>
                <c:pt idx="6">
                  <c:v>Lazer</c:v>
                </c:pt>
                <c:pt idx="7">
                  <c:v>Investimentos</c:v>
                </c:pt>
              </c:strCache>
            </c:strRef>
          </c:cat>
          <c:val>
            <c:numRef>
              <c:f>Orçamento_Janeiro!#REF!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5-4218-9379-9CD4FD664953}"/>
            </c:ext>
          </c:extLst>
        </c:ser>
        <c:ser>
          <c:idx val="1"/>
          <c:order val="1"/>
          <c:tx>
            <c:strRef>
              <c:f>Orçamento_Janeiro!$C$21</c:f>
              <c:strCache>
                <c:ptCount val="1"/>
                <c:pt idx="0">
                  <c:v>CUSTO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Orçamento_Janeiro!$B$22:$B$29</c:f>
              <c:strCache>
                <c:ptCount val="8"/>
                <c:pt idx="0">
                  <c:v>Moradia</c:v>
                </c:pt>
                <c:pt idx="1">
                  <c:v>Saúde</c:v>
                </c:pt>
                <c:pt idx="2">
                  <c:v>Alimentação</c:v>
                </c:pt>
                <c:pt idx="3">
                  <c:v>Transporte</c:v>
                </c:pt>
                <c:pt idx="4">
                  <c:v>Vestuário</c:v>
                </c:pt>
                <c:pt idx="5">
                  <c:v>Educação</c:v>
                </c:pt>
                <c:pt idx="6">
                  <c:v>Lazer</c:v>
                </c:pt>
                <c:pt idx="7">
                  <c:v>Investimentos</c:v>
                </c:pt>
              </c:strCache>
            </c:strRef>
          </c:cat>
          <c:val>
            <c:numRef>
              <c:f>Orçamento_Janeiro!$C$22:$C$29</c:f>
              <c:numCache>
                <c:formatCode>"R$"\ #,##0.00</c:formatCode>
                <c:ptCount val="8"/>
                <c:pt idx="0">
                  <c:v>1650</c:v>
                </c:pt>
                <c:pt idx="1">
                  <c:v>200</c:v>
                </c:pt>
                <c:pt idx="2">
                  <c:v>850</c:v>
                </c:pt>
                <c:pt idx="3">
                  <c:v>270</c:v>
                </c:pt>
                <c:pt idx="4">
                  <c:v>400</c:v>
                </c:pt>
                <c:pt idx="5">
                  <c:v>1500</c:v>
                </c:pt>
                <c:pt idx="6">
                  <c:v>150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5-4218-9379-9CD4FD664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823184"/>
        <c:axId val="152428832"/>
      </c:barChart>
      <c:catAx>
        <c:axId val="7082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428832"/>
        <c:crosses val="autoZero"/>
        <c:auto val="1"/>
        <c:lblAlgn val="ctr"/>
        <c:lblOffset val="100"/>
        <c:noMultiLvlLbl val="0"/>
      </c:catAx>
      <c:valAx>
        <c:axId val="1524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82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baseline="0">
                <a:effectLst/>
              </a:rPr>
              <a:t>Orçamento Doméstico</a:t>
            </a:r>
            <a:endParaRPr lang="pt-BR" sz="1400">
              <a:effectLst/>
            </a:endParaRPr>
          </a:p>
          <a:p>
            <a:pPr>
              <a:defRPr/>
            </a:pPr>
            <a:r>
              <a:rPr lang="pt-BR" sz="1600" b="1" i="0" baseline="0">
                <a:effectLst/>
              </a:rPr>
              <a:t>JANEIRO</a:t>
            </a:r>
            <a:endParaRPr lang="pt-BR"/>
          </a:p>
        </c:rich>
      </c:tx>
      <c:layout>
        <c:manualLayout>
          <c:xMode val="edge"/>
          <c:yMode val="edge"/>
          <c:x val="0.32751752230350178"/>
          <c:y val="4.7767609278894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1A7-46A8-B6B6-98FCF3D0339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31A7-46A8-B6B6-98FCF3D03390}"/>
              </c:ext>
            </c:extLst>
          </c:dPt>
          <c:dLbls>
            <c:dLbl>
              <c:idx val="0"/>
              <c:layout>
                <c:manualLayout>
                  <c:x val="0.15490106597453121"/>
                  <c:y val="-3.30698833469268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A7-46A8-B6B6-98FCF3D03390}"/>
                </c:ext>
              </c:extLst>
            </c:dLbl>
            <c:dLbl>
              <c:idx val="1"/>
              <c:layout>
                <c:manualLayout>
                  <c:x val="-7.1492799680552901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A7-46A8-B6B6-98FCF3D0339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Orçamento_Janeiro!$B$3:$B$4</c:f>
              <c:strCache>
                <c:ptCount val="2"/>
                <c:pt idx="0">
                  <c:v>GASTOS TOTAIS</c:v>
                </c:pt>
                <c:pt idx="1">
                  <c:v>SALDO DO MÊS</c:v>
                </c:pt>
              </c:strCache>
            </c:strRef>
          </c:cat>
          <c:val>
            <c:numRef>
              <c:f>Orçamento_Janeiro!$C$3:$C$4</c:f>
              <c:numCache>
                <c:formatCode>"R$"\ #,##0.00</c:formatCode>
                <c:ptCount val="2"/>
                <c:pt idx="0">
                  <c:v>5120</c:v>
                </c:pt>
                <c:pt idx="1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A7-46A8-B6B6-98FCF3D0339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56972</xdr:colOff>
      <xdr:row>19</xdr:row>
      <xdr:rowOff>130823</xdr:rowOff>
    </xdr:from>
    <xdr:to>
      <xdr:col>10</xdr:col>
      <xdr:colOff>1126226</xdr:colOff>
      <xdr:row>38</xdr:row>
      <xdr:rowOff>71885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470242-FE29-496A-9450-4913CEF5B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373812</xdr:colOff>
      <xdr:row>19</xdr:row>
      <xdr:rowOff>185948</xdr:rowOff>
    </xdr:from>
    <xdr:to>
      <xdr:col>17</xdr:col>
      <xdr:colOff>335472</xdr:colOff>
      <xdr:row>38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9E227A3-D0F8-4CAF-8C96-64ACA2E9B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9E5B-DC92-4222-BD21-E75436AF7A24}">
  <sheetPr>
    <pageSetUpPr fitToPage="1"/>
  </sheetPr>
  <dimension ref="A1:X29"/>
  <sheetViews>
    <sheetView tabSelected="1" zoomScale="53" zoomScaleNormal="53" workbookViewId="0">
      <selection activeCell="B3" sqref="B3:C4"/>
    </sheetView>
  </sheetViews>
  <sheetFormatPr defaultRowHeight="15.5" x14ac:dyDescent="0.35"/>
  <cols>
    <col min="1" max="1" width="5.6328125" style="1" customWidth="1"/>
    <col min="2" max="2" width="20" style="2" customWidth="1"/>
    <col min="3" max="3" width="18.90625" style="4" customWidth="1"/>
    <col min="4" max="4" width="5.54296875" style="1" customWidth="1"/>
    <col min="5" max="5" width="19.1796875" style="2" customWidth="1"/>
    <col min="6" max="6" width="11.26953125" style="4" bestFit="1" customWidth="1"/>
    <col min="7" max="7" width="5.54296875" style="1" customWidth="1"/>
    <col min="8" max="8" width="17.453125" style="2" bestFit="1" customWidth="1"/>
    <col min="9" max="9" width="11.26953125" style="4" bestFit="1" customWidth="1"/>
    <col min="10" max="10" width="5.54296875" style="1" customWidth="1"/>
    <col min="11" max="11" width="21.6328125" style="2" bestFit="1" customWidth="1"/>
    <col min="12" max="12" width="11.26953125" style="4" bestFit="1" customWidth="1"/>
    <col min="13" max="13" width="5.54296875" style="1" customWidth="1"/>
    <col min="14" max="14" width="13.08984375" style="2" bestFit="1" customWidth="1"/>
    <col min="15" max="15" width="11.26953125" style="4" bestFit="1" customWidth="1"/>
    <col min="16" max="16" width="5.6328125" style="1" customWidth="1"/>
    <col min="17" max="17" width="30.08984375" style="2" bestFit="1" customWidth="1"/>
    <col min="18" max="18" width="13.08984375" style="4" bestFit="1" customWidth="1"/>
    <col min="19" max="19" width="5.54296875" style="1" customWidth="1"/>
    <col min="20" max="20" width="13.08984375" style="2" bestFit="1" customWidth="1"/>
    <col min="21" max="21" width="11.54296875" style="4" bestFit="1" customWidth="1"/>
    <col min="22" max="22" width="5.54296875" style="1" customWidth="1"/>
    <col min="23" max="23" width="16.1796875" style="2" bestFit="1" customWidth="1"/>
    <col min="24" max="24" width="11.26953125" style="4" bestFit="1" customWidth="1"/>
    <col min="25" max="16384" width="8.7265625" style="2"/>
  </cols>
  <sheetData>
    <row r="1" spans="1:24" ht="25" x14ac:dyDescent="0.5">
      <c r="B1" s="41" t="s">
        <v>38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25" x14ac:dyDescent="0.5">
      <c r="B2" s="31" t="s">
        <v>39</v>
      </c>
      <c r="C2" s="30">
        <v>5500</v>
      </c>
      <c r="D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ht="25" x14ac:dyDescent="0.5">
      <c r="A3" s="32"/>
      <c r="B3" s="35" t="s">
        <v>40</v>
      </c>
      <c r="C3" s="34">
        <f>SUM(C17+F17+I17+L17+O17+R17+U17+X17)</f>
        <v>5120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ht="25" x14ac:dyDescent="0.5">
      <c r="A4" s="32"/>
      <c r="B4" s="31" t="s">
        <v>41</v>
      </c>
      <c r="C4" s="33">
        <f>C2-C3</f>
        <v>380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ht="25" x14ac:dyDescent="0.5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s="3" customFormat="1" x14ac:dyDescent="0.35">
      <c r="A6" s="42" t="s">
        <v>0</v>
      </c>
      <c r="B6" s="42"/>
      <c r="C6" s="42"/>
      <c r="D6" s="43" t="s">
        <v>12</v>
      </c>
      <c r="E6" s="43"/>
      <c r="F6" s="43"/>
      <c r="G6" s="42" t="s">
        <v>18</v>
      </c>
      <c r="H6" s="42"/>
      <c r="I6" s="42"/>
      <c r="J6" s="43" t="s">
        <v>19</v>
      </c>
      <c r="K6" s="43"/>
      <c r="L6" s="43"/>
      <c r="M6" s="42" t="s">
        <v>20</v>
      </c>
      <c r="N6" s="42"/>
      <c r="O6" s="42"/>
      <c r="P6" s="43" t="s">
        <v>21</v>
      </c>
      <c r="Q6" s="43"/>
      <c r="R6" s="43"/>
      <c r="S6" s="42" t="s">
        <v>22</v>
      </c>
      <c r="T6" s="42"/>
      <c r="U6" s="42"/>
      <c r="V6" s="43" t="s">
        <v>23</v>
      </c>
      <c r="W6" s="43"/>
      <c r="X6" s="43"/>
    </row>
    <row r="7" spans="1:24" s="3" customFormat="1" x14ac:dyDescent="0.35">
      <c r="A7" s="5"/>
      <c r="B7" s="6"/>
      <c r="C7" s="7" t="s">
        <v>1</v>
      </c>
      <c r="D7" s="8"/>
      <c r="E7" s="9"/>
      <c r="F7" s="10" t="s">
        <v>1</v>
      </c>
      <c r="G7" s="5"/>
      <c r="H7" s="6"/>
      <c r="I7" s="7" t="s">
        <v>1</v>
      </c>
      <c r="J7" s="8"/>
      <c r="K7" s="9"/>
      <c r="L7" s="10" t="s">
        <v>1</v>
      </c>
      <c r="M7" s="5"/>
      <c r="N7" s="6"/>
      <c r="O7" s="7" t="s">
        <v>1</v>
      </c>
      <c r="P7" s="8"/>
      <c r="Q7" s="9"/>
      <c r="R7" s="10" t="s">
        <v>1</v>
      </c>
      <c r="S7" s="5"/>
      <c r="T7" s="6"/>
      <c r="U7" s="7" t="s">
        <v>1</v>
      </c>
      <c r="V7" s="8"/>
      <c r="W7" s="9"/>
      <c r="X7" s="10" t="s">
        <v>1</v>
      </c>
    </row>
    <row r="8" spans="1:24" x14ac:dyDescent="0.35">
      <c r="A8" s="1">
        <v>1</v>
      </c>
      <c r="B8" s="2" t="s">
        <v>2</v>
      </c>
      <c r="C8" s="11">
        <v>900</v>
      </c>
      <c r="D8" s="1">
        <v>1</v>
      </c>
      <c r="E8" s="2" t="s">
        <v>13</v>
      </c>
      <c r="F8" s="11">
        <v>200</v>
      </c>
      <c r="G8" s="1">
        <v>1</v>
      </c>
      <c r="H8" s="2" t="s">
        <v>24</v>
      </c>
      <c r="I8" s="11">
        <v>700</v>
      </c>
      <c r="J8" s="1">
        <v>1</v>
      </c>
      <c r="K8" s="2" t="s">
        <v>26</v>
      </c>
      <c r="L8" s="12"/>
      <c r="M8" s="1">
        <v>1</v>
      </c>
      <c r="N8" s="2" t="s">
        <v>28</v>
      </c>
      <c r="O8" s="11">
        <v>200</v>
      </c>
      <c r="P8" s="1">
        <v>1</v>
      </c>
      <c r="Q8" s="2" t="s">
        <v>30</v>
      </c>
      <c r="R8" s="11">
        <v>1000</v>
      </c>
      <c r="S8" s="1">
        <v>1</v>
      </c>
      <c r="T8" s="2" t="s">
        <v>32</v>
      </c>
      <c r="U8" s="11">
        <v>150</v>
      </c>
      <c r="V8" s="1">
        <v>1</v>
      </c>
      <c r="W8" s="2" t="s">
        <v>34</v>
      </c>
      <c r="X8" s="11">
        <v>100</v>
      </c>
    </row>
    <row r="9" spans="1:24" x14ac:dyDescent="0.35">
      <c r="A9" s="1">
        <v>2</v>
      </c>
      <c r="B9" s="2" t="s">
        <v>3</v>
      </c>
      <c r="C9" s="11">
        <v>0</v>
      </c>
      <c r="D9" s="1">
        <v>2</v>
      </c>
      <c r="E9" s="2" t="s">
        <v>14</v>
      </c>
      <c r="F9" s="12"/>
      <c r="G9" s="1">
        <v>2</v>
      </c>
      <c r="H9" s="2" t="s">
        <v>25</v>
      </c>
      <c r="I9" s="11">
        <v>150</v>
      </c>
      <c r="J9" s="1">
        <v>2</v>
      </c>
      <c r="K9" s="2" t="s">
        <v>27</v>
      </c>
      <c r="L9" s="11">
        <v>270</v>
      </c>
      <c r="M9" s="1">
        <v>2</v>
      </c>
      <c r="N9" s="2" t="s">
        <v>29</v>
      </c>
      <c r="O9" s="11">
        <v>200</v>
      </c>
      <c r="P9" s="1">
        <v>2</v>
      </c>
      <c r="Q9" s="2" t="s">
        <v>31</v>
      </c>
      <c r="R9" s="11">
        <v>500</v>
      </c>
      <c r="S9" s="1">
        <v>2</v>
      </c>
      <c r="T9" s="2" t="s">
        <v>33</v>
      </c>
      <c r="U9" s="12"/>
      <c r="X9" s="12"/>
    </row>
    <row r="10" spans="1:24" x14ac:dyDescent="0.35">
      <c r="A10" s="1">
        <v>3</v>
      </c>
      <c r="B10" s="2" t="s">
        <v>4</v>
      </c>
      <c r="C10" s="11">
        <v>80</v>
      </c>
      <c r="D10" s="1">
        <v>3</v>
      </c>
      <c r="E10" s="2" t="s">
        <v>15</v>
      </c>
      <c r="F10" s="12"/>
      <c r="G10" s="1">
        <v>3</v>
      </c>
      <c r="H10" s="2" t="s">
        <v>35</v>
      </c>
      <c r="I10" s="12"/>
      <c r="J10" s="1">
        <v>3</v>
      </c>
      <c r="K10" s="2" t="s">
        <v>37</v>
      </c>
      <c r="L10" s="11"/>
      <c r="O10" s="12"/>
      <c r="P10" s="1">
        <v>3</v>
      </c>
      <c r="Q10" s="2" t="s">
        <v>36</v>
      </c>
      <c r="R10" s="12"/>
      <c r="U10" s="12"/>
      <c r="X10" s="12"/>
    </row>
    <row r="11" spans="1:24" x14ac:dyDescent="0.35">
      <c r="A11" s="1">
        <v>4</v>
      </c>
      <c r="B11" s="2" t="s">
        <v>5</v>
      </c>
      <c r="C11" s="11">
        <v>120</v>
      </c>
      <c r="D11" s="1">
        <v>4</v>
      </c>
      <c r="E11" s="2" t="s">
        <v>16</v>
      </c>
      <c r="F11" s="12"/>
      <c r="I11" s="12"/>
      <c r="L11" s="12"/>
      <c r="O11" s="12"/>
      <c r="R11" s="12"/>
      <c r="U11" s="12"/>
      <c r="X11" s="12"/>
    </row>
    <row r="12" spans="1:24" x14ac:dyDescent="0.35">
      <c r="A12" s="1">
        <v>5</v>
      </c>
      <c r="B12" s="2" t="s">
        <v>6</v>
      </c>
      <c r="C12" s="11">
        <v>110</v>
      </c>
      <c r="D12" s="1">
        <v>5</v>
      </c>
      <c r="E12" s="2" t="s">
        <v>17</v>
      </c>
      <c r="F12" s="12"/>
      <c r="I12" s="12"/>
      <c r="L12" s="12"/>
      <c r="O12" s="12"/>
      <c r="R12" s="12"/>
      <c r="U12" s="12"/>
      <c r="X12" s="12"/>
    </row>
    <row r="13" spans="1:24" x14ac:dyDescent="0.35">
      <c r="A13" s="1">
        <v>6</v>
      </c>
      <c r="B13" s="2" t="s">
        <v>7</v>
      </c>
      <c r="C13" s="11">
        <v>80</v>
      </c>
      <c r="F13" s="12"/>
      <c r="I13" s="12"/>
      <c r="L13" s="12"/>
      <c r="O13" s="12"/>
      <c r="R13" s="12"/>
      <c r="U13" s="12"/>
      <c r="X13" s="12"/>
    </row>
    <row r="14" spans="1:24" x14ac:dyDescent="0.35">
      <c r="A14" s="1">
        <v>7</v>
      </c>
      <c r="B14" s="2" t="s">
        <v>8</v>
      </c>
      <c r="C14" s="11">
        <v>100</v>
      </c>
      <c r="F14" s="12"/>
      <c r="I14" s="12"/>
      <c r="L14" s="12"/>
      <c r="O14" s="12"/>
      <c r="R14" s="12"/>
      <c r="U14" s="12"/>
      <c r="X14" s="12"/>
    </row>
    <row r="15" spans="1:24" x14ac:dyDescent="0.35">
      <c r="A15" s="1">
        <v>8</v>
      </c>
      <c r="B15" s="2" t="s">
        <v>9</v>
      </c>
      <c r="C15" s="11">
        <v>60</v>
      </c>
      <c r="F15" s="12"/>
      <c r="I15" s="12"/>
      <c r="L15" s="12"/>
      <c r="O15" s="12"/>
      <c r="R15" s="12"/>
      <c r="U15" s="12"/>
      <c r="X15" s="12"/>
    </row>
    <row r="16" spans="1:24" x14ac:dyDescent="0.35">
      <c r="A16" s="1">
        <v>9</v>
      </c>
      <c r="B16" s="2" t="s">
        <v>10</v>
      </c>
      <c r="C16" s="11">
        <v>200</v>
      </c>
      <c r="F16" s="12"/>
      <c r="I16" s="12"/>
      <c r="L16" s="12"/>
      <c r="O16" s="12"/>
      <c r="R16" s="12"/>
      <c r="U16" s="12"/>
      <c r="X16" s="12"/>
    </row>
    <row r="17" spans="1:24" x14ac:dyDescent="0.35">
      <c r="B17" s="3" t="s">
        <v>11</v>
      </c>
      <c r="C17" s="15">
        <f>SUM(C8:C16)</f>
        <v>1650</v>
      </c>
      <c r="E17" s="3" t="s">
        <v>11</v>
      </c>
      <c r="F17" s="15">
        <f>SUM(F8:F16)</f>
        <v>200</v>
      </c>
      <c r="H17" s="3" t="s">
        <v>11</v>
      </c>
      <c r="I17" s="15">
        <f>SUM(I8:I16)</f>
        <v>850</v>
      </c>
      <c r="K17" s="3" t="s">
        <v>11</v>
      </c>
      <c r="L17" s="15">
        <f>SUM(L9:L16)</f>
        <v>270</v>
      </c>
      <c r="N17" s="3" t="s">
        <v>11</v>
      </c>
      <c r="O17" s="15">
        <f>SUM(O8:O16)</f>
        <v>400</v>
      </c>
      <c r="Q17" s="3" t="s">
        <v>11</v>
      </c>
      <c r="R17" s="15">
        <f>SUM(R8:R16)</f>
        <v>1500</v>
      </c>
      <c r="T17" s="3" t="s">
        <v>11</v>
      </c>
      <c r="U17" s="14">
        <f>SUM(U8:U16)</f>
        <v>150</v>
      </c>
      <c r="W17" s="3" t="s">
        <v>11</v>
      </c>
      <c r="X17" s="14">
        <f>SUM(X8:X16)</f>
        <v>100</v>
      </c>
    </row>
    <row r="18" spans="1:24" x14ac:dyDescent="0.35">
      <c r="E18" s="3"/>
    </row>
    <row r="20" spans="1:24" x14ac:dyDescent="0.35">
      <c r="A20" s="36"/>
      <c r="B20" s="37"/>
      <c r="C20" s="38"/>
    </row>
    <row r="21" spans="1:24" x14ac:dyDescent="0.35">
      <c r="A21" s="39"/>
      <c r="B21" s="40" t="s">
        <v>40</v>
      </c>
      <c r="C21" s="40" t="s">
        <v>50</v>
      </c>
      <c r="D21" s="28"/>
    </row>
    <row r="22" spans="1:24" x14ac:dyDescent="0.35">
      <c r="B22" s="2" t="s">
        <v>0</v>
      </c>
      <c r="C22" s="29">
        <f>C17</f>
        <v>1650</v>
      </c>
    </row>
    <row r="23" spans="1:24" x14ac:dyDescent="0.35">
      <c r="B23" s="2" t="s">
        <v>12</v>
      </c>
      <c r="C23" s="29">
        <f>F17</f>
        <v>200</v>
      </c>
    </row>
    <row r="24" spans="1:24" x14ac:dyDescent="0.35">
      <c r="B24" s="2" t="s">
        <v>18</v>
      </c>
      <c r="C24" s="29">
        <f>I17</f>
        <v>850</v>
      </c>
    </row>
    <row r="25" spans="1:24" x14ac:dyDescent="0.35">
      <c r="B25" s="2" t="s">
        <v>19</v>
      </c>
      <c r="C25" s="29">
        <f>L17</f>
        <v>270</v>
      </c>
    </row>
    <row r="26" spans="1:24" x14ac:dyDescent="0.35">
      <c r="B26" s="2" t="s">
        <v>20</v>
      </c>
      <c r="C26" s="29">
        <f>O17</f>
        <v>400</v>
      </c>
    </row>
    <row r="27" spans="1:24" x14ac:dyDescent="0.35">
      <c r="B27" s="2" t="s">
        <v>21</v>
      </c>
      <c r="C27" s="29">
        <f>R17</f>
        <v>1500</v>
      </c>
    </row>
    <row r="28" spans="1:24" x14ac:dyDescent="0.35">
      <c r="B28" s="2" t="s">
        <v>22</v>
      </c>
      <c r="C28" s="29">
        <f>U17</f>
        <v>150</v>
      </c>
    </row>
    <row r="29" spans="1:24" x14ac:dyDescent="0.35">
      <c r="B29" s="2" t="s">
        <v>23</v>
      </c>
      <c r="C29" s="29">
        <f>X17</f>
        <v>100</v>
      </c>
    </row>
  </sheetData>
  <mergeCells count="9">
    <mergeCell ref="B1:X1"/>
    <mergeCell ref="A6:C6"/>
    <mergeCell ref="D6:F6"/>
    <mergeCell ref="G6:I6"/>
    <mergeCell ref="J6:L6"/>
    <mergeCell ref="M6:O6"/>
    <mergeCell ref="P6:R6"/>
    <mergeCell ref="S6:U6"/>
    <mergeCell ref="V6:X6"/>
  </mergeCells>
  <conditionalFormatting sqref="C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511811024" right="0.511811024" top="0.78740157499999996" bottom="0.78740157499999996" header="0.31496062000000002" footer="0.31496062000000002"/>
  <pageSetup paperSize="9" scale="4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2FA5-26A1-4A2F-A1A7-C1BE7D685AF9}">
  <dimension ref="A1:X18"/>
  <sheetViews>
    <sheetView topLeftCell="C1" zoomScale="69" zoomScaleNormal="69" workbookViewId="0">
      <selection activeCell="R9" sqref="R9"/>
    </sheetView>
  </sheetViews>
  <sheetFormatPr defaultRowHeight="15.5" x14ac:dyDescent="0.35"/>
  <cols>
    <col min="1" max="1" width="3" style="1" customWidth="1"/>
    <col min="2" max="2" width="20.1796875" style="2" customWidth="1"/>
    <col min="3" max="3" width="18.90625" style="4" customWidth="1"/>
    <col min="4" max="4" width="3" style="1" customWidth="1"/>
    <col min="5" max="5" width="16.54296875" style="2" customWidth="1"/>
    <col min="6" max="6" width="11.26953125" style="4" bestFit="1" customWidth="1"/>
    <col min="7" max="7" width="3.453125" style="1" customWidth="1"/>
    <col min="8" max="8" width="14.81640625" style="2" customWidth="1"/>
    <col min="9" max="9" width="11.26953125" style="4" bestFit="1" customWidth="1"/>
    <col min="10" max="10" width="3.453125" style="1" customWidth="1"/>
    <col min="11" max="11" width="18.453125" style="2" customWidth="1"/>
    <col min="12" max="12" width="11.26953125" style="4" bestFit="1" customWidth="1"/>
    <col min="13" max="13" width="3" style="1" customWidth="1"/>
    <col min="14" max="14" width="13.08984375" style="2" bestFit="1" customWidth="1"/>
    <col min="15" max="15" width="11.26953125" style="4" bestFit="1" customWidth="1"/>
    <col min="16" max="16" width="3.453125" style="1" customWidth="1"/>
    <col min="17" max="17" width="26.54296875" style="2" customWidth="1"/>
    <col min="18" max="18" width="13.08984375" style="4" bestFit="1" customWidth="1"/>
    <col min="19" max="19" width="3.453125" style="1" customWidth="1"/>
    <col min="20" max="20" width="12.81640625" style="2" bestFit="1" customWidth="1"/>
    <col min="21" max="21" width="10.08984375" style="4" customWidth="1"/>
    <col min="22" max="22" width="3.26953125" style="1" customWidth="1"/>
    <col min="23" max="23" width="12.6328125" style="2" customWidth="1"/>
    <col min="24" max="24" width="11.26953125" style="4" bestFit="1" customWidth="1"/>
    <col min="25" max="16384" width="8.7265625" style="2"/>
  </cols>
  <sheetData>
    <row r="1" spans="1:24" ht="25" x14ac:dyDescent="0.5">
      <c r="B1" s="41" t="s">
        <v>42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25" x14ac:dyDescent="0.5">
      <c r="A2" s="44" t="s">
        <v>39</v>
      </c>
      <c r="B2" s="44"/>
      <c r="C2" s="13">
        <v>5500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ht="25" x14ac:dyDescent="0.5">
      <c r="A3" s="44" t="s">
        <v>40</v>
      </c>
      <c r="B3" s="44"/>
      <c r="C3" s="13">
        <f>SUM(C17+F17+I17+L17+O17+R17+U17+X17)</f>
        <v>3850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ht="25" x14ac:dyDescent="0.5">
      <c r="A4" s="44" t="s">
        <v>41</v>
      </c>
      <c r="B4" s="44"/>
      <c r="C4" s="13">
        <f>C2-C3</f>
        <v>1650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ht="25" x14ac:dyDescent="0.5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s="3" customFormat="1" x14ac:dyDescent="0.35">
      <c r="A6" s="42" t="s">
        <v>0</v>
      </c>
      <c r="B6" s="42"/>
      <c r="C6" s="42"/>
      <c r="D6" s="43" t="s">
        <v>12</v>
      </c>
      <c r="E6" s="43"/>
      <c r="F6" s="43"/>
      <c r="G6" s="42" t="s">
        <v>18</v>
      </c>
      <c r="H6" s="42"/>
      <c r="I6" s="42"/>
      <c r="J6" s="43" t="s">
        <v>19</v>
      </c>
      <c r="K6" s="43"/>
      <c r="L6" s="43"/>
      <c r="M6" s="42" t="s">
        <v>20</v>
      </c>
      <c r="N6" s="42"/>
      <c r="O6" s="42"/>
      <c r="P6" s="43" t="s">
        <v>21</v>
      </c>
      <c r="Q6" s="43"/>
      <c r="R6" s="43"/>
      <c r="S6" s="42" t="s">
        <v>22</v>
      </c>
      <c r="T6" s="42"/>
      <c r="U6" s="42"/>
      <c r="V6" s="43" t="s">
        <v>23</v>
      </c>
      <c r="W6" s="43"/>
      <c r="X6" s="43"/>
    </row>
    <row r="7" spans="1:24" s="3" customFormat="1" x14ac:dyDescent="0.35">
      <c r="A7" s="5"/>
      <c r="B7" s="6"/>
      <c r="C7" s="7" t="s">
        <v>1</v>
      </c>
      <c r="D7" s="8"/>
      <c r="E7" s="9"/>
      <c r="F7" s="10" t="s">
        <v>1</v>
      </c>
      <c r="G7" s="5"/>
      <c r="H7" s="6"/>
      <c r="I7" s="7" t="s">
        <v>1</v>
      </c>
      <c r="J7" s="8"/>
      <c r="K7" s="9"/>
      <c r="L7" s="10" t="s">
        <v>1</v>
      </c>
      <c r="M7" s="5"/>
      <c r="N7" s="6"/>
      <c r="O7" s="7" t="s">
        <v>1</v>
      </c>
      <c r="P7" s="8"/>
      <c r="Q7" s="9"/>
      <c r="R7" s="10" t="s">
        <v>1</v>
      </c>
      <c r="S7" s="5"/>
      <c r="T7" s="6"/>
      <c r="U7" s="7" t="s">
        <v>1</v>
      </c>
      <c r="V7" s="8"/>
      <c r="W7" s="9"/>
      <c r="X7" s="10" t="s">
        <v>1</v>
      </c>
    </row>
    <row r="8" spans="1:24" x14ac:dyDescent="0.35">
      <c r="A8" s="1">
        <v>1</v>
      </c>
      <c r="B8" s="2" t="s">
        <v>2</v>
      </c>
      <c r="C8" s="11">
        <v>900</v>
      </c>
      <c r="D8" s="1">
        <v>1</v>
      </c>
      <c r="E8" s="2" t="s">
        <v>13</v>
      </c>
      <c r="F8" s="11">
        <v>50</v>
      </c>
      <c r="G8" s="1">
        <v>1</v>
      </c>
      <c r="H8" s="2" t="s">
        <v>24</v>
      </c>
      <c r="I8" s="11">
        <v>500</v>
      </c>
      <c r="J8" s="1">
        <v>1</v>
      </c>
      <c r="K8" s="2" t="s">
        <v>26</v>
      </c>
      <c r="L8" s="12"/>
      <c r="M8" s="1">
        <v>1</v>
      </c>
      <c r="N8" s="2" t="s">
        <v>28</v>
      </c>
      <c r="O8" s="11">
        <v>80</v>
      </c>
      <c r="P8" s="1">
        <v>1</v>
      </c>
      <c r="Q8" s="2" t="s">
        <v>30</v>
      </c>
      <c r="R8" s="11">
        <v>1000</v>
      </c>
      <c r="S8" s="1">
        <v>1</v>
      </c>
      <c r="T8" s="2" t="s">
        <v>32</v>
      </c>
      <c r="U8" s="12">
        <v>50</v>
      </c>
      <c r="V8" s="1">
        <v>1</v>
      </c>
      <c r="W8" s="2" t="s">
        <v>34</v>
      </c>
      <c r="X8" s="12">
        <v>100</v>
      </c>
    </row>
    <row r="9" spans="1:24" x14ac:dyDescent="0.35">
      <c r="A9" s="1">
        <v>2</v>
      </c>
      <c r="B9" s="2" t="s">
        <v>3</v>
      </c>
      <c r="C9" s="11">
        <v>0</v>
      </c>
      <c r="D9" s="1">
        <v>2</v>
      </c>
      <c r="E9" s="2" t="s">
        <v>14</v>
      </c>
      <c r="F9" s="12"/>
      <c r="G9" s="1">
        <v>2</v>
      </c>
      <c r="H9" s="2" t="s">
        <v>25</v>
      </c>
      <c r="I9" s="11">
        <v>150</v>
      </c>
      <c r="J9" s="1">
        <v>2</v>
      </c>
      <c r="K9" s="2" t="s">
        <v>27</v>
      </c>
      <c r="L9" s="11">
        <v>270</v>
      </c>
      <c r="M9" s="1">
        <v>2</v>
      </c>
      <c r="N9" s="2" t="s">
        <v>29</v>
      </c>
      <c r="O9" s="11">
        <v>0</v>
      </c>
      <c r="P9" s="1">
        <v>2</v>
      </c>
      <c r="Q9" s="2" t="s">
        <v>31</v>
      </c>
      <c r="R9" s="11"/>
      <c r="S9" s="1">
        <v>2</v>
      </c>
      <c r="T9" s="2" t="s">
        <v>33</v>
      </c>
      <c r="U9" s="12"/>
      <c r="X9" s="12"/>
    </row>
    <row r="10" spans="1:24" x14ac:dyDescent="0.35">
      <c r="A10" s="1">
        <v>3</v>
      </c>
      <c r="B10" s="2" t="s">
        <v>4</v>
      </c>
      <c r="C10" s="11">
        <v>80</v>
      </c>
      <c r="D10" s="1">
        <v>3</v>
      </c>
      <c r="E10" s="2" t="s">
        <v>15</v>
      </c>
      <c r="F10" s="12"/>
      <c r="G10" s="1">
        <v>3</v>
      </c>
      <c r="H10" s="2" t="s">
        <v>35</v>
      </c>
      <c r="I10" s="12"/>
      <c r="J10" s="1">
        <v>3</v>
      </c>
      <c r="K10" s="2" t="s">
        <v>37</v>
      </c>
      <c r="L10" s="11"/>
      <c r="O10" s="12"/>
      <c r="P10" s="1">
        <v>3</v>
      </c>
      <c r="Q10" s="2" t="s">
        <v>36</v>
      </c>
      <c r="R10" s="12"/>
      <c r="U10" s="12"/>
      <c r="X10" s="12"/>
    </row>
    <row r="11" spans="1:24" x14ac:dyDescent="0.35">
      <c r="A11" s="1">
        <v>4</v>
      </c>
      <c r="B11" s="2" t="s">
        <v>5</v>
      </c>
      <c r="C11" s="11">
        <v>120</v>
      </c>
      <c r="D11" s="1">
        <v>4</v>
      </c>
      <c r="E11" s="2" t="s">
        <v>16</v>
      </c>
      <c r="F11" s="12"/>
      <c r="I11" s="12"/>
      <c r="L11" s="12"/>
      <c r="O11" s="12"/>
      <c r="R11" s="12"/>
      <c r="U11" s="12"/>
      <c r="X11" s="12"/>
    </row>
    <row r="12" spans="1:24" x14ac:dyDescent="0.35">
      <c r="A12" s="1">
        <v>5</v>
      </c>
      <c r="B12" s="2" t="s">
        <v>6</v>
      </c>
      <c r="C12" s="11">
        <v>110</v>
      </c>
      <c r="D12" s="1">
        <v>5</v>
      </c>
      <c r="E12" s="2" t="s">
        <v>17</v>
      </c>
      <c r="F12" s="12"/>
      <c r="I12" s="12"/>
      <c r="L12" s="12"/>
      <c r="O12" s="12"/>
      <c r="R12" s="12"/>
      <c r="U12" s="12"/>
      <c r="X12" s="12"/>
    </row>
    <row r="13" spans="1:24" x14ac:dyDescent="0.35">
      <c r="A13" s="1">
        <v>6</v>
      </c>
      <c r="B13" s="2" t="s">
        <v>7</v>
      </c>
      <c r="C13" s="11">
        <v>80</v>
      </c>
      <c r="F13" s="12"/>
      <c r="I13" s="12"/>
      <c r="L13" s="12"/>
      <c r="O13" s="12"/>
      <c r="R13" s="12"/>
      <c r="U13" s="12"/>
      <c r="X13" s="12"/>
    </row>
    <row r="14" spans="1:24" x14ac:dyDescent="0.35">
      <c r="A14" s="1">
        <v>7</v>
      </c>
      <c r="B14" s="2" t="s">
        <v>8</v>
      </c>
      <c r="C14" s="11">
        <v>100</v>
      </c>
      <c r="F14" s="12"/>
      <c r="I14" s="12"/>
      <c r="L14" s="12"/>
      <c r="O14" s="12"/>
      <c r="R14" s="12"/>
      <c r="U14" s="12"/>
      <c r="X14" s="12"/>
    </row>
    <row r="15" spans="1:24" x14ac:dyDescent="0.35">
      <c r="A15" s="1">
        <v>8</v>
      </c>
      <c r="B15" s="2" t="s">
        <v>9</v>
      </c>
      <c r="C15" s="11">
        <v>60</v>
      </c>
      <c r="F15" s="12"/>
      <c r="I15" s="12"/>
      <c r="L15" s="12"/>
      <c r="O15" s="12"/>
      <c r="R15" s="12"/>
      <c r="U15" s="12"/>
      <c r="X15" s="12"/>
    </row>
    <row r="16" spans="1:24" x14ac:dyDescent="0.35">
      <c r="A16" s="1">
        <v>9</v>
      </c>
      <c r="B16" s="2" t="s">
        <v>10</v>
      </c>
      <c r="C16" s="11">
        <v>200</v>
      </c>
      <c r="F16" s="12"/>
      <c r="I16" s="12"/>
      <c r="L16" s="12"/>
      <c r="O16" s="12"/>
      <c r="R16" s="12"/>
      <c r="U16" s="12"/>
      <c r="X16" s="12"/>
    </row>
    <row r="17" spans="2:24" x14ac:dyDescent="0.35">
      <c r="B17" s="3" t="s">
        <v>11</v>
      </c>
      <c r="C17" s="15">
        <f>SUM(C8:C16)</f>
        <v>1650</v>
      </c>
      <c r="E17" s="3" t="s">
        <v>11</v>
      </c>
      <c r="F17" s="15">
        <f>SUM(F8:F16)</f>
        <v>50</v>
      </c>
      <c r="H17" s="3" t="s">
        <v>11</v>
      </c>
      <c r="I17" s="15">
        <f>SUM(I8:I16)</f>
        <v>650</v>
      </c>
      <c r="K17" s="3" t="s">
        <v>11</v>
      </c>
      <c r="L17" s="15">
        <f>SUM(L9:L16)</f>
        <v>270</v>
      </c>
      <c r="N17" s="3" t="s">
        <v>11</v>
      </c>
      <c r="O17" s="15">
        <f>SUM(O8:O16)</f>
        <v>80</v>
      </c>
      <c r="Q17" s="3" t="s">
        <v>11</v>
      </c>
      <c r="R17" s="15">
        <f>SUM(R8:R16)</f>
        <v>1000</v>
      </c>
      <c r="T17" s="3" t="s">
        <v>11</v>
      </c>
      <c r="U17" s="14">
        <f>SUM(U8:U16)</f>
        <v>50</v>
      </c>
      <c r="W17" s="3" t="s">
        <v>11</v>
      </c>
      <c r="X17" s="14">
        <f>SUM(X8:X16)</f>
        <v>100</v>
      </c>
    </row>
    <row r="18" spans="2:24" x14ac:dyDescent="0.35">
      <c r="E18" s="3"/>
    </row>
  </sheetData>
  <mergeCells count="12">
    <mergeCell ref="S6:U6"/>
    <mergeCell ref="V6:X6"/>
    <mergeCell ref="B1:X1"/>
    <mergeCell ref="A2:B2"/>
    <mergeCell ref="A3:B3"/>
    <mergeCell ref="A4:B4"/>
    <mergeCell ref="A6:C6"/>
    <mergeCell ref="D6:F6"/>
    <mergeCell ref="G6:I6"/>
    <mergeCell ref="J6:L6"/>
    <mergeCell ref="M6:O6"/>
    <mergeCell ref="P6:R6"/>
  </mergeCells>
  <conditionalFormatting sqref="C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EC0D6-A311-4C83-849B-A8FDEF3A7DBE}">
  <dimension ref="A1:X18"/>
  <sheetViews>
    <sheetView zoomScale="69" zoomScaleNormal="69" workbookViewId="0">
      <selection activeCell="A6" sqref="A6:C6"/>
    </sheetView>
  </sheetViews>
  <sheetFormatPr defaultRowHeight="15.5" x14ac:dyDescent="0.35"/>
  <cols>
    <col min="1" max="1" width="3" style="1" customWidth="1"/>
    <col min="2" max="2" width="20.1796875" style="2" customWidth="1"/>
    <col min="3" max="3" width="18.90625" style="4" customWidth="1"/>
    <col min="4" max="4" width="3" style="1" customWidth="1"/>
    <col min="5" max="5" width="16.54296875" style="2" customWidth="1"/>
    <col min="6" max="6" width="11.26953125" style="4" bestFit="1" customWidth="1"/>
    <col min="7" max="7" width="3.453125" style="1" customWidth="1"/>
    <col min="8" max="8" width="14.81640625" style="2" customWidth="1"/>
    <col min="9" max="9" width="11.26953125" style="4" bestFit="1" customWidth="1"/>
    <col min="10" max="10" width="3.453125" style="1" customWidth="1"/>
    <col min="11" max="11" width="18.453125" style="2" customWidth="1"/>
    <col min="12" max="12" width="11.26953125" style="4" bestFit="1" customWidth="1"/>
    <col min="13" max="13" width="3" style="1" customWidth="1"/>
    <col min="14" max="14" width="13.08984375" style="2" bestFit="1" customWidth="1"/>
    <col min="15" max="15" width="11.26953125" style="4" bestFit="1" customWidth="1"/>
    <col min="16" max="16" width="3.453125" style="1" customWidth="1"/>
    <col min="17" max="17" width="26.54296875" style="2" customWidth="1"/>
    <col min="18" max="18" width="13.08984375" style="4" bestFit="1" customWidth="1"/>
    <col min="19" max="19" width="3.453125" style="1" customWidth="1"/>
    <col min="20" max="20" width="12.81640625" style="2" bestFit="1" customWidth="1"/>
    <col min="21" max="21" width="10.08984375" style="4" customWidth="1"/>
    <col min="22" max="22" width="3.26953125" style="1" customWidth="1"/>
    <col min="23" max="23" width="12.6328125" style="2" customWidth="1"/>
    <col min="24" max="24" width="11.26953125" style="4" bestFit="1" customWidth="1"/>
    <col min="25" max="16384" width="8.7265625" style="2"/>
  </cols>
  <sheetData>
    <row r="1" spans="1:24" ht="25" x14ac:dyDescent="0.5">
      <c r="B1" s="41" t="s">
        <v>42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25" x14ac:dyDescent="0.5">
      <c r="A2" s="44" t="s">
        <v>39</v>
      </c>
      <c r="B2" s="44"/>
      <c r="C2" s="13">
        <v>5500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ht="25" x14ac:dyDescent="0.5">
      <c r="A3" s="44" t="s">
        <v>40</v>
      </c>
      <c r="B3" s="44"/>
      <c r="C3" s="13">
        <f>SUM(C17+F17+I17+L17+O17+R17+U17+X17)</f>
        <v>3990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ht="25" x14ac:dyDescent="0.5">
      <c r="A4" s="44" t="s">
        <v>41</v>
      </c>
      <c r="B4" s="44"/>
      <c r="C4" s="13">
        <f>C2-C3</f>
        <v>1510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ht="25" x14ac:dyDescent="0.5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s="3" customFormat="1" x14ac:dyDescent="0.35">
      <c r="A6" s="42" t="s">
        <v>0</v>
      </c>
      <c r="B6" s="42"/>
      <c r="C6" s="42"/>
      <c r="D6" s="43" t="s">
        <v>12</v>
      </c>
      <c r="E6" s="43"/>
      <c r="F6" s="43"/>
      <c r="G6" s="42" t="s">
        <v>18</v>
      </c>
      <c r="H6" s="42"/>
      <c r="I6" s="42"/>
      <c r="J6" s="43" t="s">
        <v>19</v>
      </c>
      <c r="K6" s="43"/>
      <c r="L6" s="43"/>
      <c r="M6" s="42" t="s">
        <v>20</v>
      </c>
      <c r="N6" s="42"/>
      <c r="O6" s="42"/>
      <c r="P6" s="43" t="s">
        <v>21</v>
      </c>
      <c r="Q6" s="43"/>
      <c r="R6" s="43"/>
      <c r="S6" s="42" t="s">
        <v>22</v>
      </c>
      <c r="T6" s="42"/>
      <c r="U6" s="42"/>
      <c r="V6" s="43" t="s">
        <v>23</v>
      </c>
      <c r="W6" s="43"/>
      <c r="X6" s="43"/>
    </row>
    <row r="7" spans="1:24" s="3" customFormat="1" x14ac:dyDescent="0.35">
      <c r="A7" s="5"/>
      <c r="B7" s="6"/>
      <c r="C7" s="7" t="s">
        <v>1</v>
      </c>
      <c r="D7" s="8"/>
      <c r="E7" s="9"/>
      <c r="F7" s="10" t="s">
        <v>1</v>
      </c>
      <c r="G7" s="5"/>
      <c r="H7" s="6"/>
      <c r="I7" s="7" t="s">
        <v>1</v>
      </c>
      <c r="J7" s="8"/>
      <c r="K7" s="9"/>
      <c r="L7" s="10" t="s">
        <v>1</v>
      </c>
      <c r="M7" s="5"/>
      <c r="N7" s="6"/>
      <c r="O7" s="7" t="s">
        <v>1</v>
      </c>
      <c r="P7" s="8"/>
      <c r="Q7" s="9"/>
      <c r="R7" s="10" t="s">
        <v>1</v>
      </c>
      <c r="S7" s="5"/>
      <c r="T7" s="6"/>
      <c r="U7" s="7" t="s">
        <v>1</v>
      </c>
      <c r="V7" s="8"/>
      <c r="W7" s="9"/>
      <c r="X7" s="10" t="s">
        <v>1</v>
      </c>
    </row>
    <row r="8" spans="1:24" x14ac:dyDescent="0.35">
      <c r="A8" s="1">
        <v>1</v>
      </c>
      <c r="B8" s="2" t="s">
        <v>2</v>
      </c>
      <c r="C8" s="11">
        <v>900</v>
      </c>
      <c r="D8" s="1">
        <v>1</v>
      </c>
      <c r="E8" s="2" t="s">
        <v>13</v>
      </c>
      <c r="F8" s="11">
        <v>120</v>
      </c>
      <c r="G8" s="1">
        <v>1</v>
      </c>
      <c r="H8" s="2" t="s">
        <v>24</v>
      </c>
      <c r="I8" s="11">
        <v>550</v>
      </c>
      <c r="J8" s="1">
        <v>1</v>
      </c>
      <c r="K8" s="2" t="s">
        <v>26</v>
      </c>
      <c r="L8" s="12"/>
      <c r="M8" s="1">
        <v>1</v>
      </c>
      <c r="N8" s="2" t="s">
        <v>28</v>
      </c>
      <c r="O8" s="11">
        <v>40</v>
      </c>
      <c r="P8" s="1">
        <v>1</v>
      </c>
      <c r="Q8" s="2" t="s">
        <v>30</v>
      </c>
      <c r="R8" s="11">
        <v>1000</v>
      </c>
      <c r="S8" s="1">
        <v>1</v>
      </c>
      <c r="T8" s="2" t="s">
        <v>32</v>
      </c>
      <c r="U8" s="12">
        <v>50</v>
      </c>
      <c r="V8" s="1">
        <v>1</v>
      </c>
      <c r="W8" s="2" t="s">
        <v>34</v>
      </c>
      <c r="X8" s="12">
        <v>100</v>
      </c>
    </row>
    <row r="9" spans="1:24" x14ac:dyDescent="0.35">
      <c r="A9" s="1">
        <v>2</v>
      </c>
      <c r="B9" s="2" t="s">
        <v>3</v>
      </c>
      <c r="C9" s="11">
        <v>0</v>
      </c>
      <c r="D9" s="1">
        <v>2</v>
      </c>
      <c r="E9" s="2" t="s">
        <v>14</v>
      </c>
      <c r="F9" s="12"/>
      <c r="G9" s="1">
        <v>2</v>
      </c>
      <c r="H9" s="2" t="s">
        <v>25</v>
      </c>
      <c r="I9" s="11">
        <v>150</v>
      </c>
      <c r="J9" s="1">
        <v>2</v>
      </c>
      <c r="K9" s="2" t="s">
        <v>27</v>
      </c>
      <c r="L9" s="11">
        <v>270</v>
      </c>
      <c r="M9" s="1">
        <v>2</v>
      </c>
      <c r="N9" s="2" t="s">
        <v>29</v>
      </c>
      <c r="O9" s="11">
        <v>60</v>
      </c>
      <c r="P9" s="1">
        <v>2</v>
      </c>
      <c r="Q9" s="2" t="s">
        <v>31</v>
      </c>
      <c r="R9" s="11"/>
      <c r="S9" s="1">
        <v>2</v>
      </c>
      <c r="T9" s="2" t="s">
        <v>33</v>
      </c>
      <c r="U9" s="12"/>
      <c r="X9" s="12"/>
    </row>
    <row r="10" spans="1:24" x14ac:dyDescent="0.35">
      <c r="A10" s="1">
        <v>3</v>
      </c>
      <c r="B10" s="2" t="s">
        <v>4</v>
      </c>
      <c r="C10" s="11">
        <v>80</v>
      </c>
      <c r="D10" s="1">
        <v>3</v>
      </c>
      <c r="E10" s="2" t="s">
        <v>15</v>
      </c>
      <c r="F10" s="12"/>
      <c r="G10" s="1">
        <v>3</v>
      </c>
      <c r="H10" s="2" t="s">
        <v>35</v>
      </c>
      <c r="I10" s="12"/>
      <c r="J10" s="1">
        <v>3</v>
      </c>
      <c r="K10" s="2" t="s">
        <v>37</v>
      </c>
      <c r="L10" s="11"/>
      <c r="O10" s="12"/>
      <c r="P10" s="1">
        <v>3</v>
      </c>
      <c r="Q10" s="2" t="s">
        <v>36</v>
      </c>
      <c r="R10" s="12"/>
      <c r="U10" s="12"/>
      <c r="X10" s="12"/>
    </row>
    <row r="11" spans="1:24" x14ac:dyDescent="0.35">
      <c r="A11" s="1">
        <v>4</v>
      </c>
      <c r="B11" s="2" t="s">
        <v>5</v>
      </c>
      <c r="C11" s="11">
        <v>120</v>
      </c>
      <c r="D11" s="1">
        <v>4</v>
      </c>
      <c r="E11" s="2" t="s">
        <v>16</v>
      </c>
      <c r="F11" s="12"/>
      <c r="I11" s="12"/>
      <c r="L11" s="12"/>
      <c r="O11" s="12"/>
      <c r="R11" s="12"/>
      <c r="U11" s="12"/>
      <c r="X11" s="12"/>
    </row>
    <row r="12" spans="1:24" x14ac:dyDescent="0.35">
      <c r="A12" s="1">
        <v>5</v>
      </c>
      <c r="B12" s="2" t="s">
        <v>6</v>
      </c>
      <c r="C12" s="11">
        <v>110</v>
      </c>
      <c r="D12" s="1">
        <v>5</v>
      </c>
      <c r="E12" s="2" t="s">
        <v>17</v>
      </c>
      <c r="F12" s="12"/>
      <c r="I12" s="12"/>
      <c r="L12" s="12"/>
      <c r="O12" s="12"/>
      <c r="R12" s="12"/>
      <c r="U12" s="12"/>
      <c r="X12" s="12"/>
    </row>
    <row r="13" spans="1:24" x14ac:dyDescent="0.35">
      <c r="A13" s="1">
        <v>6</v>
      </c>
      <c r="B13" s="2" t="s">
        <v>7</v>
      </c>
      <c r="C13" s="11">
        <v>80</v>
      </c>
      <c r="F13" s="12"/>
      <c r="I13" s="12"/>
      <c r="L13" s="12"/>
      <c r="O13" s="12"/>
      <c r="R13" s="12"/>
      <c r="U13" s="12"/>
      <c r="X13" s="12"/>
    </row>
    <row r="14" spans="1:24" x14ac:dyDescent="0.35">
      <c r="A14" s="1">
        <v>7</v>
      </c>
      <c r="B14" s="2" t="s">
        <v>8</v>
      </c>
      <c r="C14" s="11">
        <v>100</v>
      </c>
      <c r="F14" s="12"/>
      <c r="I14" s="12"/>
      <c r="L14" s="12"/>
      <c r="O14" s="12"/>
      <c r="R14" s="12"/>
      <c r="U14" s="12"/>
      <c r="X14" s="12"/>
    </row>
    <row r="15" spans="1:24" x14ac:dyDescent="0.35">
      <c r="A15" s="1">
        <v>8</v>
      </c>
      <c r="B15" s="2" t="s">
        <v>9</v>
      </c>
      <c r="C15" s="11">
        <v>60</v>
      </c>
      <c r="F15" s="12"/>
      <c r="I15" s="12"/>
      <c r="L15" s="12"/>
      <c r="O15" s="12"/>
      <c r="R15" s="12"/>
      <c r="U15" s="12"/>
      <c r="X15" s="12"/>
    </row>
    <row r="16" spans="1:24" x14ac:dyDescent="0.35">
      <c r="A16" s="1">
        <v>9</v>
      </c>
      <c r="B16" s="2" t="s">
        <v>10</v>
      </c>
      <c r="C16" s="11">
        <v>200</v>
      </c>
      <c r="F16" s="12"/>
      <c r="I16" s="12"/>
      <c r="L16" s="12"/>
      <c r="O16" s="12"/>
      <c r="R16" s="12"/>
      <c r="U16" s="12"/>
      <c r="X16" s="12"/>
    </row>
    <row r="17" spans="2:24" x14ac:dyDescent="0.35">
      <c r="B17" s="3" t="s">
        <v>11</v>
      </c>
      <c r="C17" s="15">
        <f>SUM(C8:C16)</f>
        <v>1650</v>
      </c>
      <c r="E17" s="3" t="s">
        <v>11</v>
      </c>
      <c r="F17" s="15">
        <f>SUM(F8:F16)</f>
        <v>120</v>
      </c>
      <c r="H17" s="3" t="s">
        <v>11</v>
      </c>
      <c r="I17" s="15">
        <f>SUM(I8:I16)</f>
        <v>700</v>
      </c>
      <c r="K17" s="3" t="s">
        <v>11</v>
      </c>
      <c r="L17" s="15">
        <f>SUM(L9:L16)</f>
        <v>270</v>
      </c>
      <c r="N17" s="3" t="s">
        <v>11</v>
      </c>
      <c r="O17" s="15">
        <f>SUM(O8:O16)</f>
        <v>100</v>
      </c>
      <c r="Q17" s="3" t="s">
        <v>11</v>
      </c>
      <c r="R17" s="15">
        <f>SUM(R8:R16)</f>
        <v>1000</v>
      </c>
      <c r="T17" s="3" t="s">
        <v>11</v>
      </c>
      <c r="U17" s="14">
        <f>SUM(U8:U16)</f>
        <v>50</v>
      </c>
      <c r="W17" s="3" t="s">
        <v>11</v>
      </c>
      <c r="X17" s="14">
        <f>SUM(X8:X16)</f>
        <v>100</v>
      </c>
    </row>
    <row r="18" spans="2:24" x14ac:dyDescent="0.35">
      <c r="E18" s="3"/>
    </row>
  </sheetData>
  <mergeCells count="12">
    <mergeCell ref="S6:U6"/>
    <mergeCell ref="V6:X6"/>
    <mergeCell ref="B1:X1"/>
    <mergeCell ref="A2:B2"/>
    <mergeCell ref="A3:B3"/>
    <mergeCell ref="A4:B4"/>
    <mergeCell ref="A6:C6"/>
    <mergeCell ref="D6:F6"/>
    <mergeCell ref="G6:I6"/>
    <mergeCell ref="J6:L6"/>
    <mergeCell ref="M6:O6"/>
    <mergeCell ref="P6:R6"/>
  </mergeCells>
  <conditionalFormatting sqref="C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4B9E-F579-4BC9-AD5B-6E272CDC4EF5}">
  <dimension ref="A1:F12"/>
  <sheetViews>
    <sheetView workbookViewId="0">
      <selection activeCell="F19" sqref="F19"/>
    </sheetView>
  </sheetViews>
  <sheetFormatPr defaultRowHeight="14.5" x14ac:dyDescent="0.35"/>
  <cols>
    <col min="1" max="1" width="15.36328125" bestFit="1" customWidth="1"/>
    <col min="2" max="2" width="11.6328125" customWidth="1"/>
    <col min="3" max="3" width="14" customWidth="1"/>
    <col min="4" max="4" width="12.54296875" customWidth="1"/>
    <col min="5" max="6" width="16.08984375" customWidth="1"/>
  </cols>
  <sheetData>
    <row r="1" spans="1:6" x14ac:dyDescent="0.35">
      <c r="A1" s="17" t="s">
        <v>43</v>
      </c>
      <c r="B1" s="18" t="s">
        <v>45</v>
      </c>
      <c r="C1" s="18" t="s">
        <v>46</v>
      </c>
      <c r="D1" s="24" t="s">
        <v>44</v>
      </c>
      <c r="E1" s="25" t="s">
        <v>48</v>
      </c>
      <c r="F1" s="26" t="s">
        <v>49</v>
      </c>
    </row>
    <row r="2" spans="1:6" x14ac:dyDescent="0.35">
      <c r="A2" s="19" t="s">
        <v>18</v>
      </c>
      <c r="B2" s="22">
        <f>Orçamento_Janeiro!I17</f>
        <v>850</v>
      </c>
      <c r="C2" s="22">
        <f>Orçamento_Fevereiro!I17</f>
        <v>650</v>
      </c>
      <c r="D2" s="22">
        <f>Orçamento_Março!I17</f>
        <v>700</v>
      </c>
      <c r="E2" s="22">
        <f t="shared" ref="E2:E9" si="0">SUM(B2:D2)</f>
        <v>2200</v>
      </c>
      <c r="F2" s="22">
        <f t="shared" ref="F2:F9" si="1">AVERAGE(B2:D2)</f>
        <v>733.33333333333337</v>
      </c>
    </row>
    <row r="3" spans="1:6" x14ac:dyDescent="0.35">
      <c r="A3" s="20" t="s">
        <v>21</v>
      </c>
      <c r="B3" s="22">
        <f>Orçamento_Janeiro!R17</f>
        <v>1500</v>
      </c>
      <c r="C3" s="22">
        <f>Orçamento_Fevereiro!R17</f>
        <v>1000</v>
      </c>
      <c r="D3" s="22">
        <f>Orçamento_Março!R17</f>
        <v>1000</v>
      </c>
      <c r="E3" s="22">
        <f t="shared" si="0"/>
        <v>3500</v>
      </c>
      <c r="F3" s="22">
        <f t="shared" si="1"/>
        <v>1166.6666666666667</v>
      </c>
    </row>
    <row r="4" spans="1:6" x14ac:dyDescent="0.35">
      <c r="A4" s="20" t="s">
        <v>47</v>
      </c>
      <c r="B4" s="22">
        <f>Orçamento_Janeiro!X17</f>
        <v>100</v>
      </c>
      <c r="C4" s="22">
        <f>Orçamento_Fevereiro!X17</f>
        <v>100</v>
      </c>
      <c r="D4" s="22">
        <f>Orçamento_Março!X17</f>
        <v>100</v>
      </c>
      <c r="E4" s="22">
        <f t="shared" si="0"/>
        <v>300</v>
      </c>
      <c r="F4" s="22">
        <f t="shared" si="1"/>
        <v>100</v>
      </c>
    </row>
    <row r="5" spans="1:6" x14ac:dyDescent="0.35">
      <c r="A5" s="19" t="s">
        <v>22</v>
      </c>
      <c r="B5" s="22">
        <f>Orçamento_Janeiro!U17</f>
        <v>150</v>
      </c>
      <c r="C5" s="22">
        <f>Orçamento_Fevereiro!U17</f>
        <v>50</v>
      </c>
      <c r="D5" s="22">
        <f>Orçamento_Março!U17</f>
        <v>50</v>
      </c>
      <c r="E5" s="22">
        <f t="shared" si="0"/>
        <v>250</v>
      </c>
      <c r="F5" s="22">
        <f t="shared" si="1"/>
        <v>83.333333333333329</v>
      </c>
    </row>
    <row r="6" spans="1:6" x14ac:dyDescent="0.35">
      <c r="A6" s="19" t="s">
        <v>0</v>
      </c>
      <c r="B6" s="22">
        <f>Orçamento_Janeiro!C17</f>
        <v>1650</v>
      </c>
      <c r="C6" s="22">
        <f>Orçamento_Fevereiro!C17</f>
        <v>1650</v>
      </c>
      <c r="D6" s="22">
        <f>Orçamento_Março!C17</f>
        <v>1650</v>
      </c>
      <c r="E6" s="22">
        <f t="shared" si="0"/>
        <v>4950</v>
      </c>
      <c r="F6" s="22">
        <f t="shared" si="1"/>
        <v>1650</v>
      </c>
    </row>
    <row r="7" spans="1:6" x14ac:dyDescent="0.35">
      <c r="A7" s="19" t="s">
        <v>12</v>
      </c>
      <c r="B7" s="22">
        <f>Orçamento_Janeiro!F17</f>
        <v>200</v>
      </c>
      <c r="C7" s="22">
        <f>Orçamento_Fevereiro!F17</f>
        <v>50</v>
      </c>
      <c r="D7" s="22">
        <f>Orçamento_Março!F17</f>
        <v>120</v>
      </c>
      <c r="E7" s="22">
        <f t="shared" si="0"/>
        <v>370</v>
      </c>
      <c r="F7" s="22">
        <f t="shared" si="1"/>
        <v>123.33333333333333</v>
      </c>
    </row>
    <row r="8" spans="1:6" x14ac:dyDescent="0.35">
      <c r="A8" s="20" t="s">
        <v>19</v>
      </c>
      <c r="B8" s="22">
        <f>Orçamento_Janeiro!L17</f>
        <v>270</v>
      </c>
      <c r="C8" s="22">
        <f>Orçamento_Fevereiro!L17</f>
        <v>270</v>
      </c>
      <c r="D8" s="22">
        <f>Orçamento_Março!L17</f>
        <v>270</v>
      </c>
      <c r="E8" s="22">
        <f t="shared" si="0"/>
        <v>810</v>
      </c>
      <c r="F8" s="22">
        <f t="shared" si="1"/>
        <v>270</v>
      </c>
    </row>
    <row r="9" spans="1:6" x14ac:dyDescent="0.35">
      <c r="A9" s="20" t="s">
        <v>20</v>
      </c>
      <c r="B9" s="22">
        <f>Orçamento_Janeiro!O17</f>
        <v>400</v>
      </c>
      <c r="C9" s="22">
        <f>Orçamento_Fevereiro!O17</f>
        <v>80</v>
      </c>
      <c r="D9" s="22">
        <f>Orçamento_Março!O17</f>
        <v>100</v>
      </c>
      <c r="E9" s="22">
        <f t="shared" si="0"/>
        <v>580</v>
      </c>
      <c r="F9" s="22">
        <f t="shared" si="1"/>
        <v>193.33333333333334</v>
      </c>
    </row>
    <row r="10" spans="1:6" x14ac:dyDescent="0.35">
      <c r="A10" s="21" t="s">
        <v>48</v>
      </c>
      <c r="B10" s="23">
        <f>SUM(B2:B9)</f>
        <v>5120</v>
      </c>
      <c r="C10" s="23">
        <f>SUM(C2:C9)</f>
        <v>3850</v>
      </c>
      <c r="D10" s="23">
        <f>SUM(D2:D9)</f>
        <v>3990</v>
      </c>
      <c r="E10" s="23">
        <f t="shared" ref="E10" si="2">SUM(B10:D10)</f>
        <v>12960</v>
      </c>
      <c r="F10" s="23">
        <f t="shared" ref="F10" si="3">AVERAGE(B10:D10)</f>
        <v>4320</v>
      </c>
    </row>
    <row r="11" spans="1:6" x14ac:dyDescent="0.35">
      <c r="F11" s="27">
        <f>MAX(F2:F9)</f>
        <v>1650</v>
      </c>
    </row>
    <row r="12" spans="1:6" x14ac:dyDescent="0.35">
      <c r="F12" s="27">
        <f>MIN(F2:F9)</f>
        <v>83.333333333333329</v>
      </c>
    </row>
  </sheetData>
  <autoFilter ref="A1:F12" xr:uid="{E9D27E31-A63E-4412-BFE4-4573D32CB249}"/>
  <sortState xmlns:xlrd2="http://schemas.microsoft.com/office/spreadsheetml/2017/richdata2" ref="A2:F9">
    <sortCondition ref="A2:A9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Orçamento_Janeiro</vt:lpstr>
      <vt:lpstr>Orçamento_Fevereiro</vt:lpstr>
      <vt:lpstr>Orçamento_Março</vt:lpstr>
      <vt:lpstr>Total Geral_Trimestral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Sayuri Ito</dc:creator>
  <cp:lastModifiedBy>Ivete Martins</cp:lastModifiedBy>
  <cp:lastPrinted>2022-11-03T18:10:18Z</cp:lastPrinted>
  <dcterms:created xsi:type="dcterms:W3CDTF">2022-09-02T10:52:36Z</dcterms:created>
  <dcterms:modified xsi:type="dcterms:W3CDTF">2022-11-03T19:32:29Z</dcterms:modified>
</cp:coreProperties>
</file>