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ah\Meu Drive\Workspace\Excel\01 - Excel na Prática\"/>
    </mc:Choice>
  </mc:AlternateContent>
  <xr:revisionPtr revIDLastSave="0" documentId="13_ncr:1_{88E986FC-E848-449C-90EA-5C6BECDF892E}" xr6:coauthVersionLast="47" xr6:coauthVersionMax="47" xr10:uidLastSave="{00000000-0000-0000-0000-000000000000}"/>
  <bookViews>
    <workbookView xWindow="-120" yWindow="-120" windowWidth="20640" windowHeight="11040" firstSheet="1" activeTab="1" xr2:uid="{B8158551-4EC9-43AE-94DA-3C56FE675757}"/>
  </bookViews>
  <sheets>
    <sheet name="Gráfico" sheetId="5" r:id="rId1"/>
    <sheet name="Orçamento_Janeiro" sheetId="1" r:id="rId2"/>
    <sheet name="Orçamento_Fevereiro" sheetId="2" r:id="rId3"/>
    <sheet name="Orçamento_Março" sheetId="3" r:id="rId4"/>
    <sheet name="Total_Geral_Trimestral" sheetId="4" r:id="rId5"/>
  </sheets>
  <definedNames>
    <definedName name="_xlnm._FilterDatabase" localSheetId="4" hidden="1">Total_Geral_Trimestral!$A$1:$F$10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D4" i="4"/>
  <c r="C4" i="4"/>
  <c r="B4" i="4"/>
  <c r="F4" i="4" s="1"/>
  <c r="D5" i="4"/>
  <c r="C5" i="4"/>
  <c r="B5" i="4"/>
  <c r="F5" i="4" s="1"/>
  <c r="D3" i="4"/>
  <c r="C3" i="4"/>
  <c r="B3" i="4"/>
  <c r="D9" i="4"/>
  <c r="C9" i="4"/>
  <c r="B9" i="4"/>
  <c r="F9" i="4" s="1"/>
  <c r="D8" i="4"/>
  <c r="C8" i="4"/>
  <c r="B8" i="4"/>
  <c r="F8" i="4" s="1"/>
  <c r="D2" i="4"/>
  <c r="C2" i="4"/>
  <c r="B2" i="4"/>
  <c r="D7" i="4"/>
  <c r="C7" i="4"/>
  <c r="B7" i="4"/>
  <c r="F7" i="4" s="1"/>
  <c r="D6" i="4"/>
  <c r="C6" i="4"/>
  <c r="B6" i="4"/>
  <c r="X17" i="3"/>
  <c r="U17" i="3"/>
  <c r="R17" i="3"/>
  <c r="O17" i="3"/>
  <c r="L17" i="3"/>
  <c r="I17" i="3"/>
  <c r="F17" i="3"/>
  <c r="C17" i="3"/>
  <c r="X17" i="2"/>
  <c r="U17" i="2"/>
  <c r="R17" i="2"/>
  <c r="O17" i="2"/>
  <c r="L17" i="2"/>
  <c r="I17" i="2"/>
  <c r="F17" i="2"/>
  <c r="C17" i="2"/>
  <c r="C4" i="1"/>
  <c r="X17" i="1"/>
  <c r="U17" i="1"/>
  <c r="R17" i="1"/>
  <c r="C3" i="1" s="1"/>
  <c r="O17" i="1"/>
  <c r="L17" i="1"/>
  <c r="I17" i="1"/>
  <c r="F17" i="1"/>
  <c r="C17" i="1"/>
  <c r="F2" i="4" l="1"/>
  <c r="F3" i="4"/>
  <c r="B10" i="4"/>
  <c r="E3" i="4"/>
  <c r="E9" i="4"/>
  <c r="D10" i="4"/>
  <c r="E8" i="4"/>
  <c r="E2" i="4"/>
  <c r="E10" i="4" s="1"/>
  <c r="E7" i="4"/>
  <c r="E6" i="4"/>
  <c r="F6" i="4"/>
  <c r="F12" i="4" s="1"/>
  <c r="C10" i="4"/>
  <c r="E4" i="4"/>
  <c r="E5" i="4"/>
  <c r="C3" i="3"/>
  <c r="C4" i="3" s="1"/>
  <c r="C3" i="2"/>
  <c r="C4" i="2" s="1"/>
  <c r="F11" i="4" l="1"/>
  <c r="F10" i="4"/>
</calcChain>
</file>

<file path=xl/sharedStrings.xml><?xml version="1.0" encoding="utf-8"?>
<sst xmlns="http://schemas.openxmlformats.org/spreadsheetml/2006/main" count="190" uniqueCount="49">
  <si>
    <t>ORÇAMENTO DOMÉSTICO</t>
  </si>
  <si>
    <t>Moradia</t>
  </si>
  <si>
    <t>Aluguel</t>
  </si>
  <si>
    <t>Condomínio</t>
  </si>
  <si>
    <t>Celular</t>
  </si>
  <si>
    <t>Luz</t>
  </si>
  <si>
    <t>Gás</t>
  </si>
  <si>
    <t>Água/esgoto</t>
  </si>
  <si>
    <t>Internet</t>
  </si>
  <si>
    <t>IPTU</t>
  </si>
  <si>
    <t>SUBTOTAL</t>
  </si>
  <si>
    <t>Serviços de Streaming</t>
  </si>
  <si>
    <t xml:space="preserve">Custos </t>
  </si>
  <si>
    <t>Saúde</t>
  </si>
  <si>
    <t>Alimentação</t>
  </si>
  <si>
    <t>Transporte</t>
  </si>
  <si>
    <t>Vestuário</t>
  </si>
  <si>
    <t>Educação</t>
  </si>
  <si>
    <t>Lazer</t>
  </si>
  <si>
    <t>Investimentos</t>
  </si>
  <si>
    <t>Remédios</t>
  </si>
  <si>
    <t>Consulta médica</t>
  </si>
  <si>
    <t>Plano de saúde</t>
  </si>
  <si>
    <t>Exame</t>
  </si>
  <si>
    <t>Dentista</t>
  </si>
  <si>
    <t>Supermercado</t>
  </si>
  <si>
    <t>Feira</t>
  </si>
  <si>
    <t>Açougue</t>
  </si>
  <si>
    <t>Transporte público</t>
  </si>
  <si>
    <t>Carro/Conbustível</t>
  </si>
  <si>
    <t>IPVA</t>
  </si>
  <si>
    <t>Roupas</t>
  </si>
  <si>
    <t>Calçados</t>
  </si>
  <si>
    <t>Mensalidade/Universidade</t>
  </si>
  <si>
    <t>Material Escolar</t>
  </si>
  <si>
    <t>Passeios</t>
  </si>
  <si>
    <t>Viagens</t>
  </si>
  <si>
    <t>Poupança</t>
  </si>
  <si>
    <t>RENDA FAMILIAR</t>
  </si>
  <si>
    <t>GASTOS TOTAIS</t>
  </si>
  <si>
    <t>SALDO DO MÊS</t>
  </si>
  <si>
    <t>Categoria</t>
  </si>
  <si>
    <t>JANEIRO</t>
  </si>
  <si>
    <t>FEVEREIRO</t>
  </si>
  <si>
    <t>MARÇO</t>
  </si>
  <si>
    <t>Investimento</t>
  </si>
  <si>
    <t>TOTAL GERAL</t>
  </si>
  <si>
    <t>MÉDIA GERAL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</si>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</sst>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2"/>
      <color theme="2" tint="-0.499984740745262"/>
      <name val="Arial"/>
      <family val="2"/>
    </font>
    <font>
      <b/>
      <sz val="12"/>
      <color theme="2" tint="-0.499984740745262"/>
      <name val="Arial"/>
      <family val="2"/>
    </font>
    <font>
      <b/>
      <sz val="20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2" fontId="1" fillId="0" borderId="0" xfId="0" applyNumberFormat="1" applyFont="1"/>
    <xf numFmtId="2" fontId="2" fillId="3" borderId="0" xfId="0" applyNumberFormat="1" applyFont="1" applyFill="1"/>
    <xf numFmtId="0" fontId="5" fillId="0" borderId="0" xfId="0" applyFont="1"/>
    <xf numFmtId="44" fontId="2" fillId="0" borderId="0" xfId="1" applyFont="1"/>
    <xf numFmtId="0" fontId="6" fillId="0" borderId="0" xfId="0" applyFont="1"/>
    <xf numFmtId="0" fontId="6" fillId="4" borderId="1" xfId="0" applyFont="1" applyFill="1" applyBorder="1"/>
    <xf numFmtId="0" fontId="0" fillId="0" borderId="1" xfId="0" applyBorder="1"/>
    <xf numFmtId="44" fontId="0" fillId="0" borderId="1" xfId="1" applyFont="1" applyBorder="1"/>
    <xf numFmtId="44" fontId="6" fillId="4" borderId="1" xfId="1" applyFont="1" applyFill="1" applyBorder="1"/>
    <xf numFmtId="44" fontId="0" fillId="0" borderId="0" xfId="0" applyNumberForma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0" xfId="0" applyFont="1"/>
    <xf numFmtId="0" fontId="7" fillId="3" borderId="0" xfId="0" applyFont="1" applyFill="1"/>
    <xf numFmtId="0" fontId="7" fillId="2" borderId="0" xfId="0" applyFont="1" applyFill="1"/>
    <xf numFmtId="0" fontId="8" fillId="0" borderId="0" xfId="0" applyFont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6"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 Doméstico</a:t>
            </a:r>
          </a:p>
          <a:p>
            <a:pPr>
              <a:defRPr/>
            </a:pPr>
            <a:r>
              <a:rPr lang="pt-BR"/>
              <a:t>JANEIRO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Orçamento_Janeiro!$C$21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Orçamento_Janeiro!$B$22:$B$29</c:f>
              <c:strCache>
                <c:ptCount val="8"/>
                <c:pt idx="0">
                  <c:v>Moradia</c:v>
                </c:pt>
                <c:pt idx="1">
                  <c:v>Saúde</c:v>
                </c:pt>
                <c:pt idx="2">
                  <c:v>Alimentação</c:v>
                </c:pt>
                <c:pt idx="3">
                  <c:v>Transporte</c:v>
                </c:pt>
                <c:pt idx="4">
                  <c:v>Vestuário</c:v>
                </c:pt>
                <c:pt idx="5">
                  <c:v>Educação</c:v>
                </c:pt>
                <c:pt idx="6">
                  <c:v>Lazer</c:v>
                </c:pt>
                <c:pt idx="7">
                  <c:v>Investimentos</c:v>
                </c:pt>
              </c:strCache>
            </c:strRef>
          </c:cat>
          <c:val>
            <c:numRef>
              <c:f>Orçamento_Janeiro!$C$22:$C$29</c:f>
              <c:numCache>
                <c:formatCode>0.00</c:formatCode>
                <c:ptCount val="8"/>
                <c:pt idx="0">
                  <c:v>1650</c:v>
                </c:pt>
                <c:pt idx="1">
                  <c:v>200</c:v>
                </c:pt>
                <c:pt idx="2">
                  <c:v>850</c:v>
                </c:pt>
                <c:pt idx="3">
                  <c:v>270</c:v>
                </c:pt>
                <c:pt idx="4">
                  <c:v>400</c:v>
                </c:pt>
                <c:pt idx="5">
                  <c:v>1500</c:v>
                </c:pt>
                <c:pt idx="6">
                  <c:v>150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E27-AE0D-D0C76A24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5108800"/>
        <c:axId val="1279061520"/>
        <c:axId val="0"/>
      </c:bar3DChart>
      <c:catAx>
        <c:axId val="12751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061520"/>
        <c:crosses val="autoZero"/>
        <c:auto val="1"/>
        <c:lblAlgn val="ctr"/>
        <c:lblOffset val="100"/>
        <c:noMultiLvlLbl val="0"/>
      </c:catAx>
      <c:valAx>
        <c:axId val="12790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1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</a:t>
            </a:r>
            <a:r>
              <a:rPr lang="pt-BR" baseline="0"/>
              <a:t> Doméstico</a:t>
            </a:r>
          </a:p>
          <a:p>
            <a:pPr>
              <a:defRPr/>
            </a:pPr>
            <a:r>
              <a:rPr lang="pt-BR" baseline="0"/>
              <a:t>JANEIRO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Orçamento_Janeiro!$B$3:$B$4</c:f>
              <c:strCache>
                <c:ptCount val="2"/>
                <c:pt idx="0">
                  <c:v>GASTOS TOTAIS</c:v>
                </c:pt>
                <c:pt idx="1">
                  <c:v>SALDO DO MÊS</c:v>
                </c:pt>
              </c:strCache>
            </c:strRef>
          </c:cat>
          <c:val>
            <c:numRef>
              <c:f>Orçamento_Janeiro!$C$3:$C$4</c:f>
              <c:numCache>
                <c:formatCode>_("R$"* #,##0.00_);_("R$"* \(#,##0.00\);_("R$"* "-"??_);_(@_)</c:formatCode>
                <c:ptCount val="2"/>
                <c:pt idx="0">
                  <c:v>5120</c:v>
                </c:pt>
                <c:pt idx="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1-4195-8904-B1568082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7E08E1-C009-45E0-A899-3157EBEFAF15}">
  <sheetPr/>
  <sheetViews>
    <sheetView zoomScale="7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A0381D-69CA-59CE-4E5E-86B553A9FF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5603</xdr:colOff>
      <xdr:row>19</xdr:row>
      <xdr:rowOff>12325</xdr:rowOff>
    </xdr:from>
    <xdr:to>
      <xdr:col>11</xdr:col>
      <xdr:colOff>330574</xdr:colOff>
      <xdr:row>33</xdr:row>
      <xdr:rowOff>77319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5E1B56-9D00-BB2B-EA8A-D7DA1A584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385-9798-4CBC-8722-661FEBB6EB07}">
  <sheetPr>
    <pageSetUpPr fitToPage="1"/>
  </sheetPr>
  <dimension ref="A1:X29"/>
  <sheetViews>
    <sheetView tabSelected="1" topLeftCell="A14" zoomScale="85" zoomScaleNormal="85" workbookViewId="0">
      <selection activeCell="H27" sqref="H27"/>
    </sheetView>
  </sheetViews>
  <sheetFormatPr defaultRowHeight="15" x14ac:dyDescent="0.2"/>
  <cols>
    <col min="1" max="1" width="2.5703125" style="1" bestFit="1" customWidth="1"/>
    <col min="2" max="2" width="25.5703125" style="1" bestFit="1" customWidth="1"/>
    <col min="3" max="3" width="16.140625" style="1" bestFit="1" customWidth="1"/>
    <col min="4" max="4" width="2.5703125" style="1" bestFit="1" customWidth="1"/>
    <col min="5" max="5" width="19.140625" style="1" bestFit="1" customWidth="1"/>
    <col min="6" max="6" width="10" style="1" bestFit="1" customWidth="1"/>
    <col min="7" max="7" width="2.5703125" style="1" bestFit="1" customWidth="1"/>
    <col min="8" max="8" width="17" style="1" bestFit="1" customWidth="1"/>
    <col min="9" max="9" width="10" style="1" bestFit="1" customWidth="1"/>
    <col min="10" max="10" width="2.5703125" style="1" bestFit="1" customWidth="1"/>
    <col min="11" max="11" width="21.42578125" style="1" bestFit="1" customWidth="1"/>
    <col min="12" max="12" width="10" style="1" bestFit="1" customWidth="1"/>
    <col min="13" max="13" width="2.5703125" style="1" bestFit="1" customWidth="1"/>
    <col min="14" max="14" width="14" style="1" bestFit="1" customWidth="1"/>
    <col min="15" max="15" width="10" style="1" bestFit="1" customWidth="1"/>
    <col min="16" max="16" width="2.5703125" style="1" bestFit="1" customWidth="1"/>
    <col min="17" max="17" width="29.7109375" style="1" bestFit="1" customWidth="1"/>
    <col min="18" max="18" width="10" style="1" bestFit="1" customWidth="1"/>
    <col min="19" max="19" width="2.5703125" style="1" bestFit="1" customWidth="1"/>
    <col min="20" max="20" width="14" style="1" bestFit="1" customWidth="1"/>
    <col min="21" max="21" width="10" style="1" bestFit="1" customWidth="1"/>
    <col min="22" max="22" width="2.5703125" style="1" bestFit="1" customWidth="1"/>
    <col min="23" max="23" width="14" style="1" bestFit="1" customWidth="1"/>
    <col min="24" max="24" width="10" style="1" bestFit="1" customWidth="1"/>
    <col min="25" max="16384" width="9.140625" style="1"/>
  </cols>
  <sheetData>
    <row r="1" spans="1:24" ht="26.25" x14ac:dyDescent="0.4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.75" x14ac:dyDescent="0.25">
      <c r="B2" s="1" t="s">
        <v>38</v>
      </c>
      <c r="C2" s="8">
        <v>5500</v>
      </c>
    </row>
    <row r="3" spans="1:24" ht="15.75" x14ac:dyDescent="0.25">
      <c r="B3" s="1" t="s">
        <v>39</v>
      </c>
      <c r="C3" s="8">
        <f>SUM(C17+F17+I17+L17+O17+R17+U17+X17)</f>
        <v>5120</v>
      </c>
    </row>
    <row r="4" spans="1:24" ht="15.75" x14ac:dyDescent="0.25">
      <c r="B4" s="1" t="s">
        <v>40</v>
      </c>
      <c r="C4" s="8">
        <f>C2-C3</f>
        <v>380</v>
      </c>
    </row>
    <row r="5" spans="1:24" s="7" customFormat="1" x14ac:dyDescent="0.25"/>
    <row r="6" spans="1:24" s="19" customFormat="1" ht="15.75" x14ac:dyDescent="0.25">
      <c r="A6" s="23" t="s">
        <v>1</v>
      </c>
      <c r="B6" s="23"/>
      <c r="C6" s="23"/>
      <c r="D6" s="18" t="s">
        <v>13</v>
      </c>
      <c r="E6" s="18"/>
      <c r="F6" s="18"/>
      <c r="G6" s="23" t="s">
        <v>14</v>
      </c>
      <c r="H6" s="23"/>
      <c r="I6" s="23"/>
      <c r="J6" s="18" t="s">
        <v>15</v>
      </c>
      <c r="K6" s="18"/>
      <c r="L6" s="18"/>
      <c r="M6" s="23" t="s">
        <v>16</v>
      </c>
      <c r="N6" s="23"/>
      <c r="O6" s="23"/>
      <c r="P6" s="18" t="s">
        <v>17</v>
      </c>
      <c r="Q6" s="18"/>
      <c r="R6" s="18"/>
      <c r="S6" s="23" t="s">
        <v>18</v>
      </c>
      <c r="T6" s="23"/>
      <c r="U6" s="23"/>
      <c r="V6" s="18" t="s">
        <v>19</v>
      </c>
      <c r="W6" s="18"/>
      <c r="X6" s="18"/>
    </row>
    <row r="7" spans="1:24" s="19" customFormat="1" ht="15.75" x14ac:dyDescent="0.25">
      <c r="A7" s="20"/>
      <c r="B7" s="20"/>
      <c r="C7" s="20" t="s">
        <v>12</v>
      </c>
      <c r="D7" s="21"/>
      <c r="E7" s="24"/>
      <c r="F7" s="24" t="s">
        <v>12</v>
      </c>
      <c r="G7" s="20"/>
      <c r="H7" s="20"/>
      <c r="I7" s="20" t="s">
        <v>12</v>
      </c>
      <c r="J7" s="24"/>
      <c r="K7" s="24"/>
      <c r="L7" s="24" t="s">
        <v>12</v>
      </c>
      <c r="M7" s="20"/>
      <c r="N7" s="20"/>
      <c r="O7" s="20" t="s">
        <v>12</v>
      </c>
      <c r="P7" s="21"/>
      <c r="Q7" s="24"/>
      <c r="R7" s="24" t="s">
        <v>12</v>
      </c>
      <c r="S7" s="20"/>
      <c r="T7" s="20"/>
      <c r="U7" s="20" t="s">
        <v>12</v>
      </c>
      <c r="V7" s="24"/>
      <c r="W7" s="24"/>
      <c r="X7" s="24" t="s">
        <v>12</v>
      </c>
    </row>
    <row r="8" spans="1:24" x14ac:dyDescent="0.2">
      <c r="A8" s="1">
        <v>1</v>
      </c>
      <c r="B8" s="1" t="s">
        <v>2</v>
      </c>
      <c r="C8" s="5">
        <v>900</v>
      </c>
      <c r="D8" s="1">
        <v>1</v>
      </c>
      <c r="E8" s="1" t="s">
        <v>20</v>
      </c>
      <c r="F8" s="5">
        <v>200</v>
      </c>
      <c r="G8" s="1">
        <v>1</v>
      </c>
      <c r="H8" s="1" t="s">
        <v>25</v>
      </c>
      <c r="I8" s="5">
        <v>700</v>
      </c>
      <c r="J8" s="1">
        <v>1</v>
      </c>
      <c r="K8" s="1" t="s">
        <v>28</v>
      </c>
      <c r="L8" s="5"/>
      <c r="M8" s="1">
        <v>1</v>
      </c>
      <c r="N8" s="1" t="s">
        <v>31</v>
      </c>
      <c r="O8" s="5">
        <v>200</v>
      </c>
      <c r="P8" s="1">
        <v>1</v>
      </c>
      <c r="Q8" s="1" t="s">
        <v>33</v>
      </c>
      <c r="R8" s="5">
        <v>1000</v>
      </c>
      <c r="S8" s="1">
        <v>1</v>
      </c>
      <c r="T8" s="1" t="s">
        <v>35</v>
      </c>
      <c r="U8" s="5">
        <v>150</v>
      </c>
      <c r="V8" s="1">
        <v>1</v>
      </c>
      <c r="W8" s="1" t="s">
        <v>37</v>
      </c>
      <c r="X8" s="5">
        <v>100</v>
      </c>
    </row>
    <row r="9" spans="1:24" x14ac:dyDescent="0.2">
      <c r="A9" s="1">
        <v>2</v>
      </c>
      <c r="B9" s="1" t="s">
        <v>3</v>
      </c>
      <c r="C9" s="5"/>
      <c r="D9" s="1">
        <v>2</v>
      </c>
      <c r="E9" s="1" t="s">
        <v>22</v>
      </c>
      <c r="F9" s="5"/>
      <c r="G9" s="1">
        <v>2</v>
      </c>
      <c r="H9" s="1" t="s">
        <v>26</v>
      </c>
      <c r="I9" s="5">
        <v>150</v>
      </c>
      <c r="J9" s="1">
        <v>2</v>
      </c>
      <c r="K9" s="1" t="s">
        <v>29</v>
      </c>
      <c r="L9" s="5">
        <v>270</v>
      </c>
      <c r="M9" s="1">
        <v>2</v>
      </c>
      <c r="N9" s="1" t="s">
        <v>32</v>
      </c>
      <c r="O9" s="5">
        <v>200</v>
      </c>
      <c r="P9" s="1">
        <v>2</v>
      </c>
      <c r="Q9" s="1" t="s">
        <v>34</v>
      </c>
      <c r="R9" s="5">
        <v>500</v>
      </c>
      <c r="S9" s="1">
        <v>2</v>
      </c>
      <c r="T9" s="1" t="s">
        <v>36</v>
      </c>
      <c r="U9" s="5"/>
      <c r="X9" s="5"/>
    </row>
    <row r="10" spans="1:24" x14ac:dyDescent="0.2">
      <c r="A10" s="1">
        <v>3</v>
      </c>
      <c r="B10" s="1" t="s">
        <v>4</v>
      </c>
      <c r="C10" s="5">
        <v>80</v>
      </c>
      <c r="D10" s="1">
        <v>3</v>
      </c>
      <c r="E10" s="1" t="s">
        <v>21</v>
      </c>
      <c r="F10" s="5"/>
      <c r="G10" s="1">
        <v>3</v>
      </c>
      <c r="H10" s="1" t="s">
        <v>27</v>
      </c>
      <c r="I10" s="5"/>
      <c r="J10" s="1">
        <v>3</v>
      </c>
      <c r="K10" s="1" t="s">
        <v>30</v>
      </c>
      <c r="L10" s="5"/>
      <c r="O10" s="5"/>
      <c r="R10" s="5"/>
      <c r="U10" s="5"/>
      <c r="X10" s="5"/>
    </row>
    <row r="11" spans="1:24" x14ac:dyDescent="0.2">
      <c r="A11" s="1">
        <v>4</v>
      </c>
      <c r="B11" s="1" t="s">
        <v>5</v>
      </c>
      <c r="C11" s="5">
        <v>120</v>
      </c>
      <c r="D11" s="1">
        <v>4</v>
      </c>
      <c r="E11" s="1" t="s">
        <v>23</v>
      </c>
      <c r="F11" s="5"/>
      <c r="I11" s="5"/>
      <c r="L11" s="5"/>
      <c r="O11" s="5"/>
      <c r="R11" s="5"/>
      <c r="U11" s="5"/>
      <c r="X11" s="5"/>
    </row>
    <row r="12" spans="1:24" x14ac:dyDescent="0.2">
      <c r="A12" s="1">
        <v>5</v>
      </c>
      <c r="B12" s="1" t="s">
        <v>6</v>
      </c>
      <c r="C12" s="5">
        <v>110</v>
      </c>
      <c r="D12" s="1">
        <v>5</v>
      </c>
      <c r="E12" s="1" t="s">
        <v>24</v>
      </c>
      <c r="F12" s="5"/>
      <c r="I12" s="5"/>
      <c r="L12" s="5"/>
      <c r="O12" s="5"/>
      <c r="R12" s="5"/>
      <c r="U12" s="5"/>
      <c r="X12" s="5"/>
    </row>
    <row r="13" spans="1:24" x14ac:dyDescent="0.2">
      <c r="A13" s="1">
        <v>6</v>
      </c>
      <c r="B13" s="1" t="s">
        <v>7</v>
      </c>
      <c r="C13" s="5">
        <v>80</v>
      </c>
      <c r="F13" s="5"/>
      <c r="I13" s="5"/>
      <c r="L13" s="5"/>
      <c r="O13" s="5"/>
      <c r="R13" s="5"/>
      <c r="U13" s="5"/>
      <c r="X13" s="5"/>
    </row>
    <row r="14" spans="1:24" x14ac:dyDescent="0.2">
      <c r="A14" s="1">
        <v>7</v>
      </c>
      <c r="B14" s="1" t="s">
        <v>8</v>
      </c>
      <c r="C14" s="5">
        <v>100</v>
      </c>
      <c r="F14" s="5"/>
      <c r="I14" s="5"/>
      <c r="L14" s="5"/>
      <c r="O14" s="5"/>
      <c r="R14" s="5"/>
      <c r="U14" s="5"/>
      <c r="X14" s="5"/>
    </row>
    <row r="15" spans="1:24" x14ac:dyDescent="0.2">
      <c r="A15" s="1">
        <v>8</v>
      </c>
      <c r="B15" s="1" t="s">
        <v>11</v>
      </c>
      <c r="C15" s="5">
        <v>60</v>
      </c>
      <c r="F15" s="5"/>
      <c r="I15" s="5"/>
      <c r="L15" s="5"/>
      <c r="O15" s="5"/>
      <c r="R15" s="5"/>
      <c r="U15" s="5"/>
      <c r="X15" s="5"/>
    </row>
    <row r="16" spans="1:24" x14ac:dyDescent="0.2">
      <c r="A16" s="1">
        <v>9</v>
      </c>
      <c r="B16" s="1" t="s">
        <v>9</v>
      </c>
      <c r="C16" s="5">
        <v>200</v>
      </c>
      <c r="F16" s="5"/>
      <c r="I16" s="5"/>
      <c r="L16" s="5"/>
      <c r="O16" s="5"/>
      <c r="R16" s="5"/>
      <c r="U16" s="5"/>
      <c r="X16" s="5"/>
    </row>
    <row r="17" spans="2:24" s="2" customFormat="1" ht="15.75" x14ac:dyDescent="0.25">
      <c r="B17" s="2" t="s">
        <v>10</v>
      </c>
      <c r="C17" s="6">
        <f>SUM(C8:C16)</f>
        <v>1650</v>
      </c>
      <c r="E17" s="2" t="s">
        <v>10</v>
      </c>
      <c r="F17" s="6">
        <f>SUM(F8:F16)</f>
        <v>200</v>
      </c>
      <c r="H17" s="2" t="s">
        <v>10</v>
      </c>
      <c r="I17" s="6">
        <f>SUM(I8:I16)</f>
        <v>850</v>
      </c>
      <c r="K17" s="2" t="s">
        <v>10</v>
      </c>
      <c r="L17" s="6">
        <f>SUM(L8:L16)</f>
        <v>270</v>
      </c>
      <c r="N17" s="2" t="s">
        <v>10</v>
      </c>
      <c r="O17" s="6">
        <f>SUM(O8:O16)</f>
        <v>400</v>
      </c>
      <c r="Q17" s="2" t="s">
        <v>10</v>
      </c>
      <c r="R17" s="6">
        <f>SUM(R8:R16)</f>
        <v>1500</v>
      </c>
      <c r="T17" s="2" t="s">
        <v>10</v>
      </c>
      <c r="U17" s="6">
        <f>SUM(U8:U16)</f>
        <v>150</v>
      </c>
      <c r="W17" s="2" t="s">
        <v>10</v>
      </c>
      <c r="X17" s="6">
        <f>SUM(X8:X16)</f>
        <v>100</v>
      </c>
    </row>
    <row r="21" spans="2:24" s="22" customFormat="1" ht="15.75" x14ac:dyDescent="0.25">
      <c r="B21" s="25" t="s">
        <v>39</v>
      </c>
      <c r="C21" s="25" t="s">
        <v>48</v>
      </c>
    </row>
    <row r="22" spans="2:24" x14ac:dyDescent="0.2">
      <c r="B22" s="1" t="s">
        <v>1</v>
      </c>
      <c r="C22" s="5">
        <f>C17</f>
        <v>1650</v>
      </c>
    </row>
    <row r="23" spans="2:24" x14ac:dyDescent="0.2">
      <c r="B23" s="1" t="s">
        <v>13</v>
      </c>
      <c r="C23" s="5">
        <f>F17</f>
        <v>200</v>
      </c>
    </row>
    <row r="24" spans="2:24" x14ac:dyDescent="0.2">
      <c r="B24" s="1" t="s">
        <v>14</v>
      </c>
      <c r="C24" s="5">
        <f>I17</f>
        <v>850</v>
      </c>
    </row>
    <row r="25" spans="2:24" x14ac:dyDescent="0.2">
      <c r="B25" s="1" t="s">
        <v>15</v>
      </c>
      <c r="C25" s="5">
        <f>L17</f>
        <v>270</v>
      </c>
    </row>
    <row r="26" spans="2:24" x14ac:dyDescent="0.2">
      <c r="B26" s="1" t="s">
        <v>16</v>
      </c>
      <c r="C26" s="5">
        <f>O17</f>
        <v>400</v>
      </c>
    </row>
    <row r="27" spans="2:24" x14ac:dyDescent="0.2">
      <c r="B27" s="1" t="s">
        <v>17</v>
      </c>
      <c r="C27" s="5">
        <f>R17</f>
        <v>1500</v>
      </c>
    </row>
    <row r="28" spans="2:24" x14ac:dyDescent="0.2">
      <c r="B28" s="1" t="s">
        <v>18</v>
      </c>
      <c r="C28" s="5">
        <f>U17</f>
        <v>150</v>
      </c>
    </row>
    <row r="29" spans="2:24" x14ac:dyDescent="0.2">
      <c r="B29" s="1" t="s">
        <v>19</v>
      </c>
      <c r="C29" s="5">
        <f>X17</f>
        <v>100</v>
      </c>
    </row>
  </sheetData>
  <mergeCells count="9">
    <mergeCell ref="B1:X1"/>
    <mergeCell ref="P6:R6"/>
    <mergeCell ref="S6:U6"/>
    <mergeCell ref="V6:X6"/>
    <mergeCell ref="A6:C6"/>
    <mergeCell ref="D6:F6"/>
    <mergeCell ref="G6:I6"/>
    <mergeCell ref="J6:L6"/>
    <mergeCell ref="M6:O6"/>
  </mergeCells>
  <conditionalFormatting sqref="C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D14B-493E-4625-9D44-E37EBECC5897}">
  <sheetPr>
    <pageSetUpPr fitToPage="1"/>
  </sheetPr>
  <dimension ref="A1:X17"/>
  <sheetViews>
    <sheetView zoomScale="85" zoomScaleNormal="85" workbookViewId="0">
      <selection activeCell="A9" sqref="A9"/>
    </sheetView>
  </sheetViews>
  <sheetFormatPr defaultRowHeight="15" x14ac:dyDescent="0.2"/>
  <cols>
    <col min="1" max="1" width="2.5703125" style="1" bestFit="1" customWidth="1"/>
    <col min="2" max="2" width="25.5703125" style="1" bestFit="1" customWidth="1"/>
    <col min="3" max="3" width="16.140625" style="1" bestFit="1" customWidth="1"/>
    <col min="4" max="4" width="2.5703125" style="1" bestFit="1" customWidth="1"/>
    <col min="5" max="5" width="19.140625" style="1" bestFit="1" customWidth="1"/>
    <col min="6" max="6" width="10" style="1" bestFit="1" customWidth="1"/>
    <col min="7" max="7" width="2.5703125" style="1" bestFit="1" customWidth="1"/>
    <col min="8" max="8" width="17" style="1" bestFit="1" customWidth="1"/>
    <col min="9" max="9" width="10" style="1" bestFit="1" customWidth="1"/>
    <col min="10" max="10" width="2.5703125" style="1" bestFit="1" customWidth="1"/>
    <col min="11" max="11" width="21.42578125" style="1" bestFit="1" customWidth="1"/>
    <col min="12" max="12" width="10" style="1" bestFit="1" customWidth="1"/>
    <col min="13" max="13" width="2.5703125" style="1" bestFit="1" customWidth="1"/>
    <col min="14" max="14" width="14" style="1" bestFit="1" customWidth="1"/>
    <col min="15" max="15" width="10" style="1" bestFit="1" customWidth="1"/>
    <col min="16" max="16" width="2.5703125" style="1" bestFit="1" customWidth="1"/>
    <col min="17" max="17" width="29.7109375" style="1" bestFit="1" customWidth="1"/>
    <col min="18" max="18" width="10" style="1" bestFit="1" customWidth="1"/>
    <col min="19" max="19" width="2.5703125" style="1" bestFit="1" customWidth="1"/>
    <col min="20" max="20" width="14" style="1" bestFit="1" customWidth="1"/>
    <col min="21" max="21" width="10" style="1" bestFit="1" customWidth="1"/>
    <col min="22" max="22" width="2.5703125" style="1" bestFit="1" customWidth="1"/>
    <col min="23" max="23" width="14" style="1" bestFit="1" customWidth="1"/>
    <col min="24" max="24" width="10" style="1" bestFit="1" customWidth="1"/>
    <col min="25" max="16384" width="9.140625" style="1"/>
  </cols>
  <sheetData>
    <row r="1" spans="1:24" ht="26.25" x14ac:dyDescent="0.4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.75" x14ac:dyDescent="0.25">
      <c r="B2" s="1" t="s">
        <v>38</v>
      </c>
      <c r="C2" s="8">
        <v>5500</v>
      </c>
    </row>
    <row r="3" spans="1:24" ht="15.75" x14ac:dyDescent="0.25">
      <c r="B3" s="1" t="s">
        <v>39</v>
      </c>
      <c r="C3" s="8">
        <f>SUM(C17+F17+I17+L17+O17+R17+U17+X17)</f>
        <v>3850</v>
      </c>
    </row>
    <row r="4" spans="1:24" ht="15.75" x14ac:dyDescent="0.25">
      <c r="B4" s="1" t="s">
        <v>40</v>
      </c>
      <c r="C4" s="8">
        <f>C2-C3</f>
        <v>1650</v>
      </c>
    </row>
    <row r="5" spans="1:24" s="7" customFormat="1" x14ac:dyDescent="0.25"/>
    <row r="6" spans="1:24" s="2" customFormat="1" ht="15.75" x14ac:dyDescent="0.25">
      <c r="A6" s="17" t="s">
        <v>1</v>
      </c>
      <c r="B6" s="17"/>
      <c r="C6" s="17"/>
      <c r="D6" s="16" t="s">
        <v>13</v>
      </c>
      <c r="E6" s="16"/>
      <c r="F6" s="16"/>
      <c r="G6" s="17" t="s">
        <v>14</v>
      </c>
      <c r="H6" s="17"/>
      <c r="I6" s="17"/>
      <c r="J6" s="16" t="s">
        <v>15</v>
      </c>
      <c r="K6" s="16"/>
      <c r="L6" s="16"/>
      <c r="M6" s="17" t="s">
        <v>16</v>
      </c>
      <c r="N6" s="17"/>
      <c r="O6" s="17"/>
      <c r="P6" s="16" t="s">
        <v>17</v>
      </c>
      <c r="Q6" s="16"/>
      <c r="R6" s="16"/>
      <c r="S6" s="17" t="s">
        <v>18</v>
      </c>
      <c r="T6" s="17"/>
      <c r="U6" s="17"/>
      <c r="V6" s="16" t="s">
        <v>19</v>
      </c>
      <c r="W6" s="16"/>
      <c r="X6" s="16"/>
    </row>
    <row r="7" spans="1:24" s="2" customFormat="1" ht="15.75" x14ac:dyDescent="0.25">
      <c r="A7" s="3"/>
      <c r="B7" s="3"/>
      <c r="C7" s="3" t="s">
        <v>12</v>
      </c>
      <c r="D7" s="4"/>
      <c r="E7" s="4"/>
      <c r="F7" s="4" t="s">
        <v>12</v>
      </c>
      <c r="G7" s="3"/>
      <c r="H7" s="3"/>
      <c r="I7" s="3" t="s">
        <v>12</v>
      </c>
      <c r="J7" s="4"/>
      <c r="K7" s="4"/>
      <c r="L7" s="4" t="s">
        <v>12</v>
      </c>
      <c r="M7" s="3"/>
      <c r="N7" s="3"/>
      <c r="O7" s="3" t="s">
        <v>12</v>
      </c>
      <c r="P7" s="4"/>
      <c r="Q7" s="4"/>
      <c r="R7" s="4" t="s">
        <v>12</v>
      </c>
      <c r="S7" s="3"/>
      <c r="T7" s="3"/>
      <c r="U7" s="3" t="s">
        <v>12</v>
      </c>
      <c r="V7" s="4"/>
      <c r="W7" s="4"/>
      <c r="X7" s="4" t="s">
        <v>12</v>
      </c>
    </row>
    <row r="8" spans="1:24" x14ac:dyDescent="0.2">
      <c r="A8" s="1">
        <v>1</v>
      </c>
      <c r="B8" s="1" t="s">
        <v>2</v>
      </c>
      <c r="C8" s="5">
        <v>900</v>
      </c>
      <c r="D8" s="1">
        <v>1</v>
      </c>
      <c r="E8" s="1" t="s">
        <v>20</v>
      </c>
      <c r="F8" s="5">
        <v>50</v>
      </c>
      <c r="G8" s="1">
        <v>1</v>
      </c>
      <c r="H8" s="1" t="s">
        <v>25</v>
      </c>
      <c r="I8" s="5">
        <v>650</v>
      </c>
      <c r="J8" s="1">
        <v>1</v>
      </c>
      <c r="K8" s="1" t="s">
        <v>28</v>
      </c>
      <c r="L8" s="5"/>
      <c r="M8" s="1">
        <v>1</v>
      </c>
      <c r="N8" s="1" t="s">
        <v>31</v>
      </c>
      <c r="O8" s="5">
        <v>80</v>
      </c>
      <c r="P8" s="1">
        <v>1</v>
      </c>
      <c r="Q8" s="1" t="s">
        <v>33</v>
      </c>
      <c r="R8" s="5">
        <v>1000</v>
      </c>
      <c r="S8" s="1">
        <v>1</v>
      </c>
      <c r="T8" s="1" t="s">
        <v>35</v>
      </c>
      <c r="U8" s="5">
        <v>50</v>
      </c>
      <c r="V8" s="1">
        <v>1</v>
      </c>
      <c r="W8" s="1" t="s">
        <v>37</v>
      </c>
      <c r="X8" s="5">
        <v>100</v>
      </c>
    </row>
    <row r="9" spans="1:24" x14ac:dyDescent="0.2">
      <c r="A9" s="1">
        <v>2</v>
      </c>
      <c r="B9" s="1" t="s">
        <v>3</v>
      </c>
      <c r="C9" s="5"/>
      <c r="D9" s="1">
        <v>2</v>
      </c>
      <c r="E9" s="1" t="s">
        <v>22</v>
      </c>
      <c r="F9" s="5"/>
      <c r="G9" s="1">
        <v>2</v>
      </c>
      <c r="H9" s="1" t="s">
        <v>26</v>
      </c>
      <c r="I9" s="5"/>
      <c r="J9" s="1">
        <v>2</v>
      </c>
      <c r="K9" s="1" t="s">
        <v>29</v>
      </c>
      <c r="L9" s="5">
        <v>270</v>
      </c>
      <c r="M9" s="1">
        <v>2</v>
      </c>
      <c r="N9" s="1" t="s">
        <v>32</v>
      </c>
      <c r="O9" s="5"/>
      <c r="P9" s="1">
        <v>2</v>
      </c>
      <c r="Q9" s="1" t="s">
        <v>34</v>
      </c>
      <c r="R9" s="5"/>
      <c r="S9" s="1">
        <v>2</v>
      </c>
      <c r="T9" s="1" t="s">
        <v>36</v>
      </c>
      <c r="U9" s="5"/>
      <c r="X9" s="5"/>
    </row>
    <row r="10" spans="1:24" x14ac:dyDescent="0.2">
      <c r="A10" s="1">
        <v>3</v>
      </c>
      <c r="B10" s="1" t="s">
        <v>4</v>
      </c>
      <c r="C10" s="5">
        <v>80</v>
      </c>
      <c r="D10" s="1">
        <v>3</v>
      </c>
      <c r="E10" s="1" t="s">
        <v>21</v>
      </c>
      <c r="F10" s="5"/>
      <c r="G10" s="1">
        <v>3</v>
      </c>
      <c r="H10" s="1" t="s">
        <v>27</v>
      </c>
      <c r="I10" s="5"/>
      <c r="J10" s="1">
        <v>3</v>
      </c>
      <c r="K10" s="1" t="s">
        <v>30</v>
      </c>
      <c r="L10" s="5"/>
      <c r="O10" s="5"/>
      <c r="R10" s="5"/>
      <c r="U10" s="5"/>
      <c r="X10" s="5"/>
    </row>
    <row r="11" spans="1:24" x14ac:dyDescent="0.2">
      <c r="A11" s="1">
        <v>4</v>
      </c>
      <c r="B11" s="1" t="s">
        <v>5</v>
      </c>
      <c r="C11" s="5">
        <v>120</v>
      </c>
      <c r="D11" s="1">
        <v>4</v>
      </c>
      <c r="E11" s="1" t="s">
        <v>23</v>
      </c>
      <c r="F11" s="5"/>
      <c r="I11" s="5"/>
      <c r="L11" s="5"/>
      <c r="O11" s="5"/>
      <c r="R11" s="5"/>
      <c r="U11" s="5"/>
      <c r="X11" s="5"/>
    </row>
    <row r="12" spans="1:24" x14ac:dyDescent="0.2">
      <c r="A12" s="1">
        <v>5</v>
      </c>
      <c r="B12" s="1" t="s">
        <v>6</v>
      </c>
      <c r="C12" s="5">
        <v>110</v>
      </c>
      <c r="D12" s="1">
        <v>5</v>
      </c>
      <c r="E12" s="1" t="s">
        <v>24</v>
      </c>
      <c r="F12" s="5"/>
      <c r="I12" s="5"/>
      <c r="L12" s="5"/>
      <c r="O12" s="5"/>
      <c r="R12" s="5"/>
      <c r="U12" s="5"/>
      <c r="X12" s="5"/>
    </row>
    <row r="13" spans="1:24" x14ac:dyDescent="0.2">
      <c r="A13" s="1">
        <v>6</v>
      </c>
      <c r="B13" s="1" t="s">
        <v>7</v>
      </c>
      <c r="C13" s="5">
        <v>80</v>
      </c>
      <c r="F13" s="5"/>
      <c r="I13" s="5"/>
      <c r="L13" s="5"/>
      <c r="O13" s="5"/>
      <c r="R13" s="5"/>
      <c r="U13" s="5"/>
      <c r="X13" s="5"/>
    </row>
    <row r="14" spans="1:24" x14ac:dyDescent="0.2">
      <c r="A14" s="1">
        <v>7</v>
      </c>
      <c r="B14" s="1" t="s">
        <v>8</v>
      </c>
      <c r="C14" s="5">
        <v>100</v>
      </c>
      <c r="F14" s="5"/>
      <c r="I14" s="5"/>
      <c r="L14" s="5"/>
      <c r="O14" s="5"/>
      <c r="R14" s="5"/>
      <c r="U14" s="5"/>
      <c r="X14" s="5"/>
    </row>
    <row r="15" spans="1:24" x14ac:dyDescent="0.2">
      <c r="A15" s="1">
        <v>8</v>
      </c>
      <c r="B15" s="1" t="s">
        <v>11</v>
      </c>
      <c r="C15" s="5">
        <v>60</v>
      </c>
      <c r="F15" s="5"/>
      <c r="I15" s="5"/>
      <c r="L15" s="5"/>
      <c r="O15" s="5"/>
      <c r="R15" s="5"/>
      <c r="U15" s="5"/>
      <c r="X15" s="5"/>
    </row>
    <row r="16" spans="1:24" x14ac:dyDescent="0.2">
      <c r="A16" s="1">
        <v>9</v>
      </c>
      <c r="B16" s="1" t="s">
        <v>9</v>
      </c>
      <c r="C16" s="5">
        <v>200</v>
      </c>
      <c r="F16" s="5"/>
      <c r="I16" s="5"/>
      <c r="L16" s="5"/>
      <c r="O16" s="5"/>
      <c r="R16" s="5"/>
      <c r="U16" s="5"/>
      <c r="X16" s="5"/>
    </row>
    <row r="17" spans="2:24" s="2" customFormat="1" ht="15.75" x14ac:dyDescent="0.25">
      <c r="B17" s="2" t="s">
        <v>10</v>
      </c>
      <c r="C17" s="6">
        <f>SUM(C8:C16)</f>
        <v>1650</v>
      </c>
      <c r="E17" s="2" t="s">
        <v>10</v>
      </c>
      <c r="F17" s="6">
        <f>SUM(F8:F16)</f>
        <v>50</v>
      </c>
      <c r="H17" s="2" t="s">
        <v>10</v>
      </c>
      <c r="I17" s="6">
        <f>SUM(I8:I16)</f>
        <v>650</v>
      </c>
      <c r="K17" s="2" t="s">
        <v>10</v>
      </c>
      <c r="L17" s="6">
        <f>SUM(L8:L16)</f>
        <v>270</v>
      </c>
      <c r="N17" s="2" t="s">
        <v>10</v>
      </c>
      <c r="O17" s="6">
        <f>SUM(O8:O16)</f>
        <v>80</v>
      </c>
      <c r="Q17" s="2" t="s">
        <v>10</v>
      </c>
      <c r="R17" s="6">
        <f>SUM(R8:R16)</f>
        <v>1000</v>
      </c>
      <c r="T17" s="2" t="s">
        <v>10</v>
      </c>
      <c r="U17" s="6">
        <f>SUM(U8:U16)</f>
        <v>50</v>
      </c>
      <c r="W17" s="2" t="s">
        <v>10</v>
      </c>
      <c r="X17" s="6">
        <f>SUM(X8:X16)</f>
        <v>100</v>
      </c>
    </row>
  </sheetData>
  <mergeCells count="9">
    <mergeCell ref="B1:X1"/>
    <mergeCell ref="A6:C6"/>
    <mergeCell ref="D6:F6"/>
    <mergeCell ref="G6:I6"/>
    <mergeCell ref="J6:L6"/>
    <mergeCell ref="M6:O6"/>
    <mergeCell ref="P6:R6"/>
    <mergeCell ref="S6:U6"/>
    <mergeCell ref="V6:X6"/>
  </mergeCells>
  <conditionalFormatting sqref="C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6578-5DA7-4A6E-8E7C-60A18609BAFD}">
  <sheetPr>
    <pageSetUpPr fitToPage="1"/>
  </sheetPr>
  <dimension ref="A1:X17"/>
  <sheetViews>
    <sheetView zoomScale="85" zoomScaleNormal="85" workbookViewId="0">
      <selection activeCell="T11" sqref="T11"/>
    </sheetView>
  </sheetViews>
  <sheetFormatPr defaultRowHeight="15" x14ac:dyDescent="0.2"/>
  <cols>
    <col min="1" max="1" width="2.5703125" style="1" bestFit="1" customWidth="1"/>
    <col min="2" max="2" width="25.5703125" style="1" bestFit="1" customWidth="1"/>
    <col min="3" max="3" width="16.140625" style="1" bestFit="1" customWidth="1"/>
    <col min="4" max="4" width="2.5703125" style="1" bestFit="1" customWidth="1"/>
    <col min="5" max="5" width="19.140625" style="1" bestFit="1" customWidth="1"/>
    <col min="6" max="6" width="10" style="1" bestFit="1" customWidth="1"/>
    <col min="7" max="7" width="2.5703125" style="1" bestFit="1" customWidth="1"/>
    <col min="8" max="8" width="17" style="1" bestFit="1" customWidth="1"/>
    <col min="9" max="9" width="10" style="1" bestFit="1" customWidth="1"/>
    <col min="10" max="10" width="2.5703125" style="1" bestFit="1" customWidth="1"/>
    <col min="11" max="11" width="21.42578125" style="1" bestFit="1" customWidth="1"/>
    <col min="12" max="12" width="10" style="1" bestFit="1" customWidth="1"/>
    <col min="13" max="13" width="2.5703125" style="1" bestFit="1" customWidth="1"/>
    <col min="14" max="14" width="14" style="1" bestFit="1" customWidth="1"/>
    <col min="15" max="15" width="10" style="1" bestFit="1" customWidth="1"/>
    <col min="16" max="16" width="2.5703125" style="1" bestFit="1" customWidth="1"/>
    <col min="17" max="17" width="29.7109375" style="1" bestFit="1" customWidth="1"/>
    <col min="18" max="18" width="10" style="1" bestFit="1" customWidth="1"/>
    <col min="19" max="19" width="2.5703125" style="1" bestFit="1" customWidth="1"/>
    <col min="20" max="20" width="14" style="1" bestFit="1" customWidth="1"/>
    <col min="21" max="21" width="10" style="1" bestFit="1" customWidth="1"/>
    <col min="22" max="22" width="2.5703125" style="1" bestFit="1" customWidth="1"/>
    <col min="23" max="23" width="14" style="1" bestFit="1" customWidth="1"/>
    <col min="24" max="24" width="10" style="1" bestFit="1" customWidth="1"/>
    <col min="25" max="16384" width="9.140625" style="1"/>
  </cols>
  <sheetData>
    <row r="1" spans="1:24" ht="26.25" x14ac:dyDescent="0.4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.75" x14ac:dyDescent="0.25">
      <c r="B2" s="1" t="s">
        <v>38</v>
      </c>
      <c r="C2" s="8">
        <v>5500</v>
      </c>
    </row>
    <row r="3" spans="1:24" ht="15.75" x14ac:dyDescent="0.25">
      <c r="B3" s="1" t="s">
        <v>39</v>
      </c>
      <c r="C3" s="8">
        <f>SUM(C17+F17+I17+L17+O17+R17+U17+X17)</f>
        <v>3990</v>
      </c>
    </row>
    <row r="4" spans="1:24" ht="15.75" x14ac:dyDescent="0.25">
      <c r="B4" s="1" t="s">
        <v>40</v>
      </c>
      <c r="C4" s="8">
        <f>C2-C3</f>
        <v>1510</v>
      </c>
    </row>
    <row r="5" spans="1:24" s="7" customFormat="1" x14ac:dyDescent="0.25"/>
    <row r="6" spans="1:24" s="2" customFormat="1" ht="15.75" x14ac:dyDescent="0.25">
      <c r="A6" s="17" t="s">
        <v>1</v>
      </c>
      <c r="B6" s="17"/>
      <c r="C6" s="17"/>
      <c r="D6" s="16" t="s">
        <v>13</v>
      </c>
      <c r="E6" s="16"/>
      <c r="F6" s="16"/>
      <c r="G6" s="17" t="s">
        <v>14</v>
      </c>
      <c r="H6" s="17"/>
      <c r="I6" s="17"/>
      <c r="J6" s="16" t="s">
        <v>15</v>
      </c>
      <c r="K6" s="16"/>
      <c r="L6" s="16"/>
      <c r="M6" s="17" t="s">
        <v>16</v>
      </c>
      <c r="N6" s="17"/>
      <c r="O6" s="17"/>
      <c r="P6" s="16" t="s">
        <v>17</v>
      </c>
      <c r="Q6" s="16"/>
      <c r="R6" s="16"/>
      <c r="S6" s="17" t="s">
        <v>18</v>
      </c>
      <c r="T6" s="17"/>
      <c r="U6" s="17"/>
      <c r="V6" s="16" t="s">
        <v>19</v>
      </c>
      <c r="W6" s="16"/>
      <c r="X6" s="16"/>
    </row>
    <row r="7" spans="1:24" s="2" customFormat="1" ht="15.75" x14ac:dyDescent="0.25">
      <c r="A7" s="3"/>
      <c r="B7" s="3"/>
      <c r="C7" s="3" t="s">
        <v>12</v>
      </c>
      <c r="D7" s="4"/>
      <c r="E7" s="4"/>
      <c r="F7" s="4" t="s">
        <v>12</v>
      </c>
      <c r="G7" s="3"/>
      <c r="H7" s="3"/>
      <c r="I7" s="3" t="s">
        <v>12</v>
      </c>
      <c r="J7" s="4"/>
      <c r="K7" s="4"/>
      <c r="L7" s="4" t="s">
        <v>12</v>
      </c>
      <c r="M7" s="3"/>
      <c r="N7" s="3"/>
      <c r="O7" s="3" t="s">
        <v>12</v>
      </c>
      <c r="P7" s="4"/>
      <c r="Q7" s="4"/>
      <c r="R7" s="4" t="s">
        <v>12</v>
      </c>
      <c r="S7" s="3"/>
      <c r="T7" s="3"/>
      <c r="U7" s="3" t="s">
        <v>12</v>
      </c>
      <c r="V7" s="4"/>
      <c r="W7" s="4"/>
      <c r="X7" s="4" t="s">
        <v>12</v>
      </c>
    </row>
    <row r="8" spans="1:24" x14ac:dyDescent="0.2">
      <c r="A8" s="1">
        <v>1</v>
      </c>
      <c r="B8" s="1" t="s">
        <v>2</v>
      </c>
      <c r="C8" s="5">
        <v>900</v>
      </c>
      <c r="D8" s="1">
        <v>1</v>
      </c>
      <c r="E8" s="1" t="s">
        <v>20</v>
      </c>
      <c r="F8" s="5">
        <v>120</v>
      </c>
      <c r="G8" s="1">
        <v>1</v>
      </c>
      <c r="H8" s="1" t="s">
        <v>25</v>
      </c>
      <c r="I8" s="5">
        <v>700</v>
      </c>
      <c r="J8" s="1">
        <v>1</v>
      </c>
      <c r="K8" s="1" t="s">
        <v>28</v>
      </c>
      <c r="L8" s="5"/>
      <c r="M8" s="1">
        <v>1</v>
      </c>
      <c r="N8" s="1" t="s">
        <v>31</v>
      </c>
      <c r="O8" s="5">
        <v>100</v>
      </c>
      <c r="P8" s="1">
        <v>1</v>
      </c>
      <c r="Q8" s="1" t="s">
        <v>33</v>
      </c>
      <c r="R8" s="5">
        <v>1000</v>
      </c>
      <c r="S8" s="1">
        <v>1</v>
      </c>
      <c r="T8" s="1" t="s">
        <v>35</v>
      </c>
      <c r="U8" s="5">
        <v>50</v>
      </c>
      <c r="V8" s="1">
        <v>1</v>
      </c>
      <c r="W8" s="1" t="s">
        <v>37</v>
      </c>
      <c r="X8" s="5">
        <v>100</v>
      </c>
    </row>
    <row r="9" spans="1:24" x14ac:dyDescent="0.2">
      <c r="A9" s="1">
        <v>2</v>
      </c>
      <c r="B9" s="1" t="s">
        <v>3</v>
      </c>
      <c r="C9" s="5"/>
      <c r="D9" s="1">
        <v>2</v>
      </c>
      <c r="E9" s="1" t="s">
        <v>22</v>
      </c>
      <c r="F9" s="5"/>
      <c r="G9" s="1">
        <v>2</v>
      </c>
      <c r="H9" s="1" t="s">
        <v>26</v>
      </c>
      <c r="I9" s="5"/>
      <c r="J9" s="1">
        <v>2</v>
      </c>
      <c r="K9" s="1" t="s">
        <v>29</v>
      </c>
      <c r="L9" s="5">
        <v>270</v>
      </c>
      <c r="M9" s="1">
        <v>2</v>
      </c>
      <c r="N9" s="1" t="s">
        <v>32</v>
      </c>
      <c r="O9" s="5"/>
      <c r="P9" s="1">
        <v>2</v>
      </c>
      <c r="Q9" s="1" t="s">
        <v>34</v>
      </c>
      <c r="R9" s="5"/>
      <c r="S9" s="1">
        <v>2</v>
      </c>
      <c r="T9" s="1" t="s">
        <v>36</v>
      </c>
      <c r="U9" s="5"/>
      <c r="X9" s="5"/>
    </row>
    <row r="10" spans="1:24" x14ac:dyDescent="0.2">
      <c r="A10" s="1">
        <v>3</v>
      </c>
      <c r="B10" s="1" t="s">
        <v>4</v>
      </c>
      <c r="C10" s="5">
        <v>80</v>
      </c>
      <c r="D10" s="1">
        <v>3</v>
      </c>
      <c r="E10" s="1" t="s">
        <v>21</v>
      </c>
      <c r="F10" s="5"/>
      <c r="G10" s="1">
        <v>3</v>
      </c>
      <c r="H10" s="1" t="s">
        <v>27</v>
      </c>
      <c r="I10" s="5"/>
      <c r="J10" s="1">
        <v>3</v>
      </c>
      <c r="K10" s="1" t="s">
        <v>30</v>
      </c>
      <c r="L10" s="5"/>
      <c r="O10" s="5"/>
      <c r="R10" s="5"/>
      <c r="U10" s="5"/>
      <c r="X10" s="5"/>
    </row>
    <row r="11" spans="1:24" x14ac:dyDescent="0.2">
      <c r="A11" s="1">
        <v>4</v>
      </c>
      <c r="B11" s="1" t="s">
        <v>5</v>
      </c>
      <c r="C11" s="5">
        <v>120</v>
      </c>
      <c r="D11" s="1">
        <v>4</v>
      </c>
      <c r="E11" s="1" t="s">
        <v>23</v>
      </c>
      <c r="F11" s="5"/>
      <c r="I11" s="5"/>
      <c r="L11" s="5"/>
      <c r="O11" s="5"/>
      <c r="R11" s="5"/>
      <c r="U11" s="5"/>
      <c r="X11" s="5"/>
    </row>
    <row r="12" spans="1:24" x14ac:dyDescent="0.2">
      <c r="A12" s="1">
        <v>5</v>
      </c>
      <c r="B12" s="1" t="s">
        <v>6</v>
      </c>
      <c r="C12" s="5">
        <v>110</v>
      </c>
      <c r="D12" s="1">
        <v>5</v>
      </c>
      <c r="E12" s="1" t="s">
        <v>24</v>
      </c>
      <c r="F12" s="5"/>
      <c r="I12" s="5"/>
      <c r="L12" s="5"/>
      <c r="O12" s="5"/>
      <c r="R12" s="5"/>
      <c r="U12" s="5"/>
      <c r="X12" s="5"/>
    </row>
    <row r="13" spans="1:24" x14ac:dyDescent="0.2">
      <c r="A13" s="1">
        <v>6</v>
      </c>
      <c r="B13" s="1" t="s">
        <v>7</v>
      </c>
      <c r="C13" s="5">
        <v>80</v>
      </c>
      <c r="F13" s="5"/>
      <c r="I13" s="5"/>
      <c r="L13" s="5"/>
      <c r="O13" s="5"/>
      <c r="R13" s="5"/>
      <c r="U13" s="5"/>
      <c r="X13" s="5"/>
    </row>
    <row r="14" spans="1:24" x14ac:dyDescent="0.2">
      <c r="A14" s="1">
        <v>7</v>
      </c>
      <c r="B14" s="1" t="s">
        <v>8</v>
      </c>
      <c r="C14" s="5">
        <v>100</v>
      </c>
      <c r="F14" s="5"/>
      <c r="I14" s="5"/>
      <c r="L14" s="5"/>
      <c r="O14" s="5"/>
      <c r="R14" s="5"/>
      <c r="U14" s="5"/>
      <c r="X14" s="5"/>
    </row>
    <row r="15" spans="1:24" x14ac:dyDescent="0.2">
      <c r="A15" s="1">
        <v>8</v>
      </c>
      <c r="B15" s="1" t="s">
        <v>11</v>
      </c>
      <c r="C15" s="5">
        <v>60</v>
      </c>
      <c r="F15" s="5"/>
      <c r="I15" s="5"/>
      <c r="L15" s="5"/>
      <c r="O15" s="5"/>
      <c r="R15" s="5"/>
      <c r="U15" s="5"/>
      <c r="X15" s="5"/>
    </row>
    <row r="16" spans="1:24" x14ac:dyDescent="0.2">
      <c r="A16" s="1">
        <v>9</v>
      </c>
      <c r="B16" s="1" t="s">
        <v>9</v>
      </c>
      <c r="C16" s="5">
        <v>200</v>
      </c>
      <c r="F16" s="5"/>
      <c r="I16" s="5"/>
      <c r="L16" s="5"/>
      <c r="O16" s="5"/>
      <c r="R16" s="5"/>
      <c r="U16" s="5"/>
      <c r="X16" s="5"/>
    </row>
    <row r="17" spans="2:24" s="2" customFormat="1" ht="15.75" x14ac:dyDescent="0.25">
      <c r="B17" s="2" t="s">
        <v>10</v>
      </c>
      <c r="C17" s="6">
        <f>SUM(C8:C16)</f>
        <v>1650</v>
      </c>
      <c r="E17" s="2" t="s">
        <v>10</v>
      </c>
      <c r="F17" s="6">
        <f>SUM(F8:F16)</f>
        <v>120</v>
      </c>
      <c r="H17" s="2" t="s">
        <v>10</v>
      </c>
      <c r="I17" s="6">
        <f>SUM(I8:I16)</f>
        <v>700</v>
      </c>
      <c r="K17" s="2" t="s">
        <v>10</v>
      </c>
      <c r="L17" s="6">
        <f>SUM(L8:L16)</f>
        <v>270</v>
      </c>
      <c r="N17" s="2" t="s">
        <v>10</v>
      </c>
      <c r="O17" s="6">
        <f>SUM(O8:O16)</f>
        <v>100</v>
      </c>
      <c r="Q17" s="2" t="s">
        <v>10</v>
      </c>
      <c r="R17" s="6">
        <f>SUM(R8:R16)</f>
        <v>1000</v>
      </c>
      <c r="T17" s="2" t="s">
        <v>10</v>
      </c>
      <c r="U17" s="6">
        <f>SUM(U8:U16)</f>
        <v>50</v>
      </c>
      <c r="W17" s="2" t="s">
        <v>10</v>
      </c>
      <c r="X17" s="6">
        <f>SUM(X8:X16)</f>
        <v>100</v>
      </c>
    </row>
  </sheetData>
  <mergeCells count="9">
    <mergeCell ref="B1:X1"/>
    <mergeCell ref="A6:C6"/>
    <mergeCell ref="D6:F6"/>
    <mergeCell ref="G6:I6"/>
    <mergeCell ref="J6:L6"/>
    <mergeCell ref="M6:O6"/>
    <mergeCell ref="P6:R6"/>
    <mergeCell ref="S6:U6"/>
    <mergeCell ref="V6:X6"/>
  </mergeCells>
  <conditionalFormatting sqref="C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6296-F889-4F1E-82E8-2EDF1CF22A0B}">
  <dimension ref="A1:F12"/>
  <sheetViews>
    <sheetView workbookViewId="0">
      <selection activeCell="H5" sqref="H5"/>
    </sheetView>
  </sheetViews>
  <sheetFormatPr defaultColWidth="13" defaultRowHeight="15" x14ac:dyDescent="0.25"/>
  <cols>
    <col min="1" max="1" width="12.85546875" bestFit="1" customWidth="1"/>
    <col min="2" max="2" width="12.140625" bestFit="1" customWidth="1"/>
    <col min="3" max="3" width="12.85546875" bestFit="1" customWidth="1"/>
    <col min="4" max="4" width="12.140625" bestFit="1" customWidth="1"/>
    <col min="5" max="5" width="15" bestFit="1" customWidth="1"/>
    <col min="6" max="6" width="15.5703125" bestFit="1" customWidth="1"/>
  </cols>
  <sheetData>
    <row r="1" spans="1:6" s="9" customFormat="1" x14ac:dyDescent="0.25">
      <c r="A1" s="10" t="s">
        <v>41</v>
      </c>
      <c r="B1" s="10" t="s">
        <v>42</v>
      </c>
      <c r="C1" s="10" t="s">
        <v>43</v>
      </c>
      <c r="D1" s="10" t="s">
        <v>44</v>
      </c>
      <c r="E1" s="10" t="s">
        <v>46</v>
      </c>
      <c r="F1" s="10" t="s">
        <v>47</v>
      </c>
    </row>
    <row r="2" spans="1:6" x14ac:dyDescent="0.25">
      <c r="A2" s="11" t="s">
        <v>14</v>
      </c>
      <c r="B2" s="12">
        <f>Orçamento_Janeiro!I17</f>
        <v>850</v>
      </c>
      <c r="C2" s="12">
        <f>Orçamento_Fevereiro!I17</f>
        <v>650</v>
      </c>
      <c r="D2" s="12">
        <f>Orçamento_Março!I17</f>
        <v>700</v>
      </c>
      <c r="E2" s="12">
        <f t="shared" ref="E2:E9" si="0">SUM(B2:D2)</f>
        <v>2200</v>
      </c>
      <c r="F2" s="12">
        <f t="shared" ref="F2:F9" si="1">AVERAGE(B2:D2)</f>
        <v>733.33333333333337</v>
      </c>
    </row>
    <row r="3" spans="1:6" x14ac:dyDescent="0.25">
      <c r="A3" s="11" t="s">
        <v>17</v>
      </c>
      <c r="B3" s="12">
        <f>Orçamento_Janeiro!R17</f>
        <v>1500</v>
      </c>
      <c r="C3" s="12">
        <f>Orçamento_Fevereiro!R17</f>
        <v>1000</v>
      </c>
      <c r="D3" s="12">
        <f>Orçamento_Março!R17</f>
        <v>1000</v>
      </c>
      <c r="E3" s="12">
        <f t="shared" si="0"/>
        <v>3500</v>
      </c>
      <c r="F3" s="12">
        <f t="shared" si="1"/>
        <v>1166.6666666666667</v>
      </c>
    </row>
    <row r="4" spans="1:6" x14ac:dyDescent="0.25">
      <c r="A4" s="11" t="s">
        <v>45</v>
      </c>
      <c r="B4" s="12">
        <f>Orçamento_Janeiro!X17</f>
        <v>100</v>
      </c>
      <c r="C4" s="12">
        <f>Orçamento_Fevereiro!X17</f>
        <v>100</v>
      </c>
      <c r="D4" s="12">
        <f>Orçamento_Março!X17</f>
        <v>100</v>
      </c>
      <c r="E4" s="12">
        <f t="shared" si="0"/>
        <v>300</v>
      </c>
      <c r="F4" s="12">
        <f t="shared" si="1"/>
        <v>100</v>
      </c>
    </row>
    <row r="5" spans="1:6" x14ac:dyDescent="0.25">
      <c r="A5" s="11" t="s">
        <v>18</v>
      </c>
      <c r="B5" s="12">
        <f>Orçamento_Janeiro!U17</f>
        <v>150</v>
      </c>
      <c r="C5" s="12">
        <f>Orçamento_Fevereiro!U17</f>
        <v>50</v>
      </c>
      <c r="D5" s="12">
        <f>Orçamento_Março!U17</f>
        <v>50</v>
      </c>
      <c r="E5" s="12">
        <f t="shared" si="0"/>
        <v>250</v>
      </c>
      <c r="F5" s="12">
        <f t="shared" si="1"/>
        <v>83.333333333333329</v>
      </c>
    </row>
    <row r="6" spans="1:6" x14ac:dyDescent="0.25">
      <c r="A6" s="11" t="s">
        <v>1</v>
      </c>
      <c r="B6" s="12">
        <f>Orçamento_Janeiro!C17</f>
        <v>1650</v>
      </c>
      <c r="C6" s="12">
        <f>Orçamento_Fevereiro!C17</f>
        <v>1650</v>
      </c>
      <c r="D6" s="12">
        <f>Orçamento_Março!C17</f>
        <v>1650</v>
      </c>
      <c r="E6" s="12">
        <f t="shared" si="0"/>
        <v>4950</v>
      </c>
      <c r="F6" s="12">
        <f t="shared" si="1"/>
        <v>1650</v>
      </c>
    </row>
    <row r="7" spans="1:6" x14ac:dyDescent="0.25">
      <c r="A7" s="11" t="s">
        <v>13</v>
      </c>
      <c r="B7" s="12">
        <f>Orçamento_Janeiro!F17</f>
        <v>200</v>
      </c>
      <c r="C7" s="12">
        <f>Orçamento_Fevereiro!F17</f>
        <v>50</v>
      </c>
      <c r="D7" s="12">
        <f>Orçamento_Março!F17</f>
        <v>120</v>
      </c>
      <c r="E7" s="12">
        <f t="shared" si="0"/>
        <v>370</v>
      </c>
      <c r="F7" s="12">
        <f t="shared" si="1"/>
        <v>123.33333333333333</v>
      </c>
    </row>
    <row r="8" spans="1:6" x14ac:dyDescent="0.25">
      <c r="A8" s="11" t="s">
        <v>15</v>
      </c>
      <c r="B8" s="12">
        <f>Orçamento_Janeiro!L17</f>
        <v>270</v>
      </c>
      <c r="C8" s="12">
        <f>Orçamento_Fevereiro!L17</f>
        <v>270</v>
      </c>
      <c r="D8" s="12">
        <f>Orçamento_Março!L17</f>
        <v>270</v>
      </c>
      <c r="E8" s="12">
        <f t="shared" si="0"/>
        <v>810</v>
      </c>
      <c r="F8" s="12">
        <f t="shared" si="1"/>
        <v>270</v>
      </c>
    </row>
    <row r="9" spans="1:6" x14ac:dyDescent="0.25">
      <c r="A9" s="11" t="s">
        <v>16</v>
      </c>
      <c r="B9" s="12">
        <f>Orçamento_Janeiro!O17</f>
        <v>400</v>
      </c>
      <c r="C9" s="12">
        <f>Orçamento_Fevereiro!O17</f>
        <v>80</v>
      </c>
      <c r="D9" s="12">
        <f>Orçamento_Março!O17</f>
        <v>100</v>
      </c>
      <c r="E9" s="12">
        <f t="shared" si="0"/>
        <v>580</v>
      </c>
      <c r="F9" s="12">
        <f t="shared" si="1"/>
        <v>193.33333333333334</v>
      </c>
    </row>
    <row r="10" spans="1:6" s="9" customFormat="1" x14ac:dyDescent="0.25">
      <c r="A10" s="10" t="s">
        <v>46</v>
      </c>
      <c r="B10" s="13">
        <f>SUM(B2:B9)</f>
        <v>5120</v>
      </c>
      <c r="C10" s="13">
        <f>SUM(C2:C9)</f>
        <v>3850</v>
      </c>
      <c r="D10" s="13">
        <f>SUM(D2:D9)</f>
        <v>3990</v>
      </c>
      <c r="E10" s="13">
        <f>SUM(E2:E9)</f>
        <v>12960</v>
      </c>
      <c r="F10" s="13">
        <f t="shared" ref="F10" si="2">AVERAGE(B10:D10)</f>
        <v>4320</v>
      </c>
    </row>
    <row r="11" spans="1:6" x14ac:dyDescent="0.25">
      <c r="F11" s="14">
        <f>MAX(F2:F9)</f>
        <v>1650</v>
      </c>
    </row>
    <row r="12" spans="1:6" x14ac:dyDescent="0.25">
      <c r="F12" s="14">
        <f>MIN(F2:F9)</f>
        <v>83.333333333333329</v>
      </c>
    </row>
  </sheetData>
  <autoFilter ref="A1:F10" xr:uid="{3F326296-F889-4F1E-82E8-2EDF1CF22A0B}"/>
  <sortState xmlns:xlrd2="http://schemas.microsoft.com/office/spreadsheetml/2017/richdata2" ref="A2:F9">
    <sortCondition ref="A2:A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Orçamento_Janeiro</vt:lpstr>
      <vt:lpstr>Orçamento_Fevereiro</vt:lpstr>
      <vt:lpstr>Orçamento_Março</vt:lpstr>
      <vt:lpstr>Total_Geral_Trimestral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Narah Souza</dc:creator>
  <cp:lastModifiedBy>Narah Souza</cp:lastModifiedBy>
  <cp:lastPrinted>2023-08-31T13:54:35Z</cp:lastPrinted>
  <dcterms:created xsi:type="dcterms:W3CDTF">2023-08-31T13:24:56Z</dcterms:created>
  <dcterms:modified xsi:type="dcterms:W3CDTF">2023-09-07T14:58:34Z</dcterms:modified>
</cp:coreProperties>
</file>