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naranjo760emm_estudiantec_cr/Documents/E. POTENCIA/1_PROYECTO LAB/Analisis de calidad de energia/Tabulación/"/>
    </mc:Choice>
  </mc:AlternateContent>
  <xr:revisionPtr revIDLastSave="1871" documentId="14_{040DC2C5-5485-4DFB-BFDD-77B8842027CF}" xr6:coauthVersionLast="47" xr6:coauthVersionMax="47" xr10:uidLastSave="{9CD2B630-D9AA-4B20-A971-41F495BFC1C1}"/>
  <bookViews>
    <workbookView xWindow="-108" yWindow="-108" windowWidth="23256" windowHeight="12576" tabRatio="880" xr2:uid="{47A76917-C024-4BFB-A9F6-B5CD4DF1E4E1}"/>
  </bookViews>
  <sheets>
    <sheet name="RESUMEN" sheetId="1" r:id="rId1"/>
    <sheet name="50W - BB" sheetId="3" r:id="rId2"/>
    <sheet name="175W - BB" sheetId="4" r:id="rId3"/>
    <sheet name="300W - BB" sheetId="5" r:id="rId4"/>
    <sheet name="50W - CC" sheetId="6" r:id="rId5"/>
    <sheet name="175W - CC" sheetId="7" r:id="rId6"/>
    <sheet name="300W - CC" sheetId="8" r:id="rId7"/>
    <sheet name="50W - AA" sheetId="9" r:id="rId8"/>
    <sheet name="175W - AA" sheetId="10" r:id="rId9"/>
    <sheet name="300W - AA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N25" i="1"/>
  <c r="O4" i="1"/>
  <c r="O3" i="1"/>
  <c r="O2" i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K17" i="1"/>
  <c r="P71" i="1" s="1"/>
  <c r="K16" i="1"/>
  <c r="O71" i="1" s="1"/>
  <c r="K15" i="1"/>
  <c r="N71" i="1" s="1"/>
  <c r="K11" i="1"/>
  <c r="P70" i="1" s="1"/>
  <c r="K10" i="1"/>
  <c r="O70" i="1" s="1"/>
  <c r="K9" i="1"/>
  <c r="N70" i="1" s="1"/>
  <c r="J7" i="6"/>
  <c r="K5" i="1"/>
  <c r="P69" i="1" s="1"/>
  <c r="E32" i="11"/>
  <c r="F32" i="11" s="1"/>
  <c r="E31" i="11"/>
  <c r="F31" i="11" s="1"/>
  <c r="E30" i="11"/>
  <c r="F30" i="11" s="1"/>
  <c r="E29" i="11"/>
  <c r="F29" i="11" s="1"/>
  <c r="E28" i="11"/>
  <c r="F28" i="11" s="1"/>
  <c r="E27" i="11"/>
  <c r="F27" i="11" s="1"/>
  <c r="E26" i="11"/>
  <c r="F26" i="11" s="1"/>
  <c r="E25" i="11"/>
  <c r="F25" i="11" s="1"/>
  <c r="E24" i="11"/>
  <c r="F24" i="11" s="1"/>
  <c r="E23" i="11"/>
  <c r="F23" i="11" s="1"/>
  <c r="E22" i="11"/>
  <c r="F22" i="11" s="1"/>
  <c r="E21" i="11"/>
  <c r="F21" i="11" s="1"/>
  <c r="E20" i="11"/>
  <c r="F20" i="11" s="1"/>
  <c r="E19" i="11"/>
  <c r="F19" i="11" s="1"/>
  <c r="E18" i="11"/>
  <c r="F18" i="11" s="1"/>
  <c r="E17" i="11"/>
  <c r="F17" i="11" s="1"/>
  <c r="E16" i="11"/>
  <c r="F16" i="11" s="1"/>
  <c r="E15" i="11"/>
  <c r="F15" i="11" s="1"/>
  <c r="E14" i="11"/>
  <c r="F14" i="11" s="1"/>
  <c r="E13" i="11"/>
  <c r="F13" i="11" s="1"/>
  <c r="E12" i="11"/>
  <c r="F12" i="11" s="1"/>
  <c r="E11" i="11"/>
  <c r="F11" i="11" s="1"/>
  <c r="E10" i="11"/>
  <c r="F10" i="11" s="1"/>
  <c r="E9" i="11"/>
  <c r="F9" i="11" s="1"/>
  <c r="E8" i="11"/>
  <c r="F8" i="11" s="1"/>
  <c r="J7" i="11"/>
  <c r="E7" i="11"/>
  <c r="F7" i="11" s="1"/>
  <c r="E6" i="11"/>
  <c r="F6" i="11" s="1"/>
  <c r="E5" i="11"/>
  <c r="F5" i="11" s="1"/>
  <c r="E4" i="11"/>
  <c r="F4" i="11" s="1"/>
  <c r="E3" i="11"/>
  <c r="F3" i="11" s="1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J7" i="10"/>
  <c r="E7" i="10"/>
  <c r="E6" i="10"/>
  <c r="E5" i="10"/>
  <c r="E4" i="10"/>
  <c r="E3" i="10"/>
  <c r="E32" i="9"/>
  <c r="F32" i="9" s="1"/>
  <c r="E31" i="9"/>
  <c r="F31" i="9" s="1"/>
  <c r="E30" i="9"/>
  <c r="F30" i="9" s="1"/>
  <c r="E29" i="9"/>
  <c r="F29" i="9" s="1"/>
  <c r="E28" i="9"/>
  <c r="F28" i="9" s="1"/>
  <c r="E27" i="9"/>
  <c r="F27" i="9" s="1"/>
  <c r="E26" i="9"/>
  <c r="F26" i="9" s="1"/>
  <c r="E25" i="9"/>
  <c r="F25" i="9" s="1"/>
  <c r="E24" i="9"/>
  <c r="F24" i="9" s="1"/>
  <c r="E23" i="9"/>
  <c r="F23" i="9" s="1"/>
  <c r="E22" i="9"/>
  <c r="F22" i="9" s="1"/>
  <c r="E21" i="9"/>
  <c r="F21" i="9" s="1"/>
  <c r="E20" i="9"/>
  <c r="F20" i="9" s="1"/>
  <c r="E19" i="9"/>
  <c r="F19" i="9" s="1"/>
  <c r="E18" i="9"/>
  <c r="F18" i="9" s="1"/>
  <c r="E17" i="9"/>
  <c r="F17" i="9" s="1"/>
  <c r="E16" i="9"/>
  <c r="F16" i="9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J7" i="9"/>
  <c r="E7" i="9"/>
  <c r="F7" i="9" s="1"/>
  <c r="E6" i="9"/>
  <c r="F6" i="9" s="1"/>
  <c r="E5" i="9"/>
  <c r="F5" i="9" s="1"/>
  <c r="E4" i="9"/>
  <c r="F4" i="9" s="1"/>
  <c r="E3" i="9"/>
  <c r="F3" i="9" s="1"/>
  <c r="E32" i="8"/>
  <c r="F32" i="8" s="1"/>
  <c r="E31" i="8"/>
  <c r="F31" i="8" s="1"/>
  <c r="E30" i="8"/>
  <c r="F30" i="8" s="1"/>
  <c r="E29" i="8"/>
  <c r="F29" i="8" s="1"/>
  <c r="E28" i="8"/>
  <c r="F28" i="8" s="1"/>
  <c r="E27" i="8"/>
  <c r="F27" i="8" s="1"/>
  <c r="E26" i="8"/>
  <c r="F26" i="8" s="1"/>
  <c r="E25" i="8"/>
  <c r="F25" i="8" s="1"/>
  <c r="E24" i="8"/>
  <c r="F24" i="8" s="1"/>
  <c r="E23" i="8"/>
  <c r="F23" i="8" s="1"/>
  <c r="E22" i="8"/>
  <c r="F22" i="8" s="1"/>
  <c r="E21" i="8"/>
  <c r="F21" i="8" s="1"/>
  <c r="E20" i="8"/>
  <c r="F20" i="8" s="1"/>
  <c r="E19" i="8"/>
  <c r="F19" i="8" s="1"/>
  <c r="E18" i="8"/>
  <c r="F18" i="8" s="1"/>
  <c r="E17" i="8"/>
  <c r="F17" i="8" s="1"/>
  <c r="E16" i="8"/>
  <c r="F16" i="8" s="1"/>
  <c r="E15" i="8"/>
  <c r="F15" i="8" s="1"/>
  <c r="E14" i="8"/>
  <c r="F14" i="8" s="1"/>
  <c r="E13" i="8"/>
  <c r="F13" i="8" s="1"/>
  <c r="E12" i="8"/>
  <c r="F12" i="8" s="1"/>
  <c r="E11" i="8"/>
  <c r="F11" i="8" s="1"/>
  <c r="E10" i="8"/>
  <c r="F10" i="8" s="1"/>
  <c r="E9" i="8"/>
  <c r="F9" i="8" s="1"/>
  <c r="E8" i="8"/>
  <c r="F8" i="8" s="1"/>
  <c r="J7" i="8"/>
  <c r="E7" i="8"/>
  <c r="F7" i="8" s="1"/>
  <c r="E6" i="8"/>
  <c r="F6" i="8" s="1"/>
  <c r="E5" i="8"/>
  <c r="F5" i="8" s="1"/>
  <c r="E4" i="8"/>
  <c r="F4" i="8" s="1"/>
  <c r="E3" i="8"/>
  <c r="F3" i="8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J7" i="7"/>
  <c r="E7" i="7"/>
  <c r="F7" i="7" s="1"/>
  <c r="E6" i="7"/>
  <c r="F6" i="7" s="1"/>
  <c r="E5" i="7"/>
  <c r="F5" i="7" s="1"/>
  <c r="E4" i="7"/>
  <c r="F4" i="7" s="1"/>
  <c r="E3" i="7"/>
  <c r="F3" i="7" s="1"/>
  <c r="E32" i="6"/>
  <c r="F32" i="6" s="1"/>
  <c r="E31" i="6"/>
  <c r="F31" i="6" s="1"/>
  <c r="E30" i="6"/>
  <c r="F30" i="6" s="1"/>
  <c r="E29" i="6"/>
  <c r="F29" i="6" s="1"/>
  <c r="E28" i="6"/>
  <c r="F28" i="6" s="1"/>
  <c r="E27" i="6"/>
  <c r="F27" i="6" s="1"/>
  <c r="E26" i="6"/>
  <c r="F26" i="6" s="1"/>
  <c r="E25" i="6"/>
  <c r="F25" i="6" s="1"/>
  <c r="E24" i="6"/>
  <c r="F24" i="6" s="1"/>
  <c r="G3" i="6" s="1"/>
  <c r="E23" i="6"/>
  <c r="F23" i="6" s="1"/>
  <c r="E22" i="6"/>
  <c r="F22" i="6" s="1"/>
  <c r="E21" i="6"/>
  <c r="F21" i="6" s="1"/>
  <c r="E20" i="6"/>
  <c r="F20" i="6" s="1"/>
  <c r="E19" i="6"/>
  <c r="F19" i="6" s="1"/>
  <c r="E18" i="6"/>
  <c r="F18" i="6" s="1"/>
  <c r="E17" i="6"/>
  <c r="F17" i="6" s="1"/>
  <c r="E16" i="6"/>
  <c r="F16" i="6" s="1"/>
  <c r="E15" i="6"/>
  <c r="F15" i="6" s="1"/>
  <c r="E14" i="6"/>
  <c r="F14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E3" i="6"/>
  <c r="F3" i="6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J7" i="5"/>
  <c r="E7" i="5"/>
  <c r="F7" i="5" s="1"/>
  <c r="E6" i="5"/>
  <c r="F6" i="5" s="1"/>
  <c r="E5" i="5"/>
  <c r="F5" i="5" s="1"/>
  <c r="E4" i="5"/>
  <c r="F4" i="5" s="1"/>
  <c r="E3" i="5"/>
  <c r="F3" i="5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J7" i="4"/>
  <c r="K4" i="1" s="1"/>
  <c r="O69" i="1" s="1"/>
  <c r="E7" i="4"/>
  <c r="F7" i="4" s="1"/>
  <c r="E6" i="4"/>
  <c r="F6" i="4" s="1"/>
  <c r="E5" i="4"/>
  <c r="F5" i="4" s="1"/>
  <c r="E4" i="4"/>
  <c r="F4" i="4" s="1"/>
  <c r="E3" i="4"/>
  <c r="F3" i="4" s="1"/>
  <c r="J7" i="3"/>
  <c r="K3" i="1" s="1"/>
  <c r="N69" i="1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" i="3"/>
  <c r="F3" i="3" s="1"/>
  <c r="P26" i="1"/>
  <c r="P25" i="1"/>
  <c r="P24" i="1"/>
  <c r="O26" i="1"/>
  <c r="O25" i="1"/>
  <c r="O24" i="1"/>
  <c r="N26" i="1"/>
  <c r="R26" i="1"/>
  <c r="R25" i="1"/>
  <c r="R24" i="1"/>
  <c r="Q26" i="1"/>
  <c r="Q25" i="1"/>
  <c r="Q24" i="1"/>
  <c r="R4" i="1"/>
  <c r="R3" i="1"/>
  <c r="R2" i="1"/>
  <c r="Q4" i="1"/>
  <c r="Q3" i="1"/>
  <c r="Q2" i="1"/>
  <c r="P4" i="1"/>
  <c r="P3" i="1"/>
  <c r="P2" i="1"/>
  <c r="N4" i="1"/>
  <c r="N3" i="1"/>
  <c r="N2" i="1"/>
  <c r="G3" i="3" l="1"/>
  <c r="H3" i="3" s="1"/>
  <c r="I7" i="3" s="1"/>
  <c r="H3" i="1" s="1"/>
  <c r="N47" i="1" s="1"/>
  <c r="G3" i="10"/>
  <c r="H3" i="10" s="1"/>
  <c r="I7" i="10" s="1"/>
  <c r="H16" i="1" s="1"/>
  <c r="O49" i="1" s="1"/>
  <c r="G3" i="11"/>
  <c r="H3" i="11" s="1"/>
  <c r="I7" i="11" s="1"/>
  <c r="H17" i="1" s="1"/>
  <c r="P49" i="1" s="1"/>
  <c r="G3" i="9"/>
  <c r="H3" i="9" s="1"/>
  <c r="I7" i="9" s="1"/>
  <c r="H15" i="1" s="1"/>
  <c r="N49" i="1" s="1"/>
  <c r="G3" i="8"/>
  <c r="H3" i="8" s="1"/>
  <c r="I7" i="8" s="1"/>
  <c r="H11" i="1" s="1"/>
  <c r="P48" i="1" s="1"/>
  <c r="G3" i="7"/>
  <c r="H3" i="7" s="1"/>
  <c r="I7" i="7" s="1"/>
  <c r="H10" i="1" s="1"/>
  <c r="O48" i="1" s="1"/>
  <c r="H3" i="6"/>
  <c r="I7" i="6" s="1"/>
  <c r="H9" i="1" s="1"/>
  <c r="N48" i="1" s="1"/>
  <c r="G3" i="5"/>
  <c r="H3" i="5" s="1"/>
  <c r="I7" i="5" s="1"/>
  <c r="H5" i="1" s="1"/>
  <c r="P47" i="1" s="1"/>
  <c r="G3" i="4"/>
  <c r="H3" i="4" l="1"/>
  <c r="I7" i="4" s="1"/>
  <c r="H4" i="1" s="1"/>
  <c r="O47" i="1" s="1"/>
</calcChain>
</file>

<file path=xl/sharedStrings.xml><?xml version="1.0" encoding="utf-8"?>
<sst xmlns="http://schemas.openxmlformats.org/spreadsheetml/2006/main" count="164" uniqueCount="39">
  <si>
    <t>Caso Bajo-Bajo</t>
  </si>
  <si>
    <t>THD I (288)</t>
  </si>
  <si>
    <t>THD I (82,3)</t>
  </si>
  <si>
    <t>THD I (48)</t>
  </si>
  <si>
    <t>fin</t>
  </si>
  <si>
    <t>fout</t>
  </si>
  <si>
    <t>Potencia (W)</t>
  </si>
  <si>
    <r>
      <t>Resistencia (</t>
    </r>
    <r>
      <rPr>
        <sz val="11"/>
        <color theme="1"/>
        <rFont val="Calibri"/>
        <family val="2"/>
      </rPr>
      <t>Ω)</t>
    </r>
  </si>
  <si>
    <r>
      <t>Á. Disparo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</si>
  <si>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F. Entrada (Hz)</t>
  </si>
  <si>
    <t>F. Salida (Hz)</t>
  </si>
  <si>
    <t>FP</t>
  </si>
  <si>
    <t>THD (𝐼an) (%)</t>
  </si>
  <si>
    <t>THD (Vout) (%)</t>
  </si>
  <si>
    <t>Eficiencia (%)</t>
  </si>
  <si>
    <t>Caso Central-Central</t>
  </si>
  <si>
    <t>Caso Alto-Alto</t>
  </si>
  <si>
    <t>THD V (288)</t>
  </si>
  <si>
    <t>THD V (82,3)</t>
  </si>
  <si>
    <t>THD V (48)</t>
  </si>
  <si>
    <t>FP 288</t>
  </si>
  <si>
    <t>FP 82,3</t>
  </si>
  <si>
    <t>FP 48</t>
  </si>
  <si>
    <t>Eficiencia 288</t>
  </si>
  <si>
    <t>Eficiencia 82,3</t>
  </si>
  <si>
    <t>Eficiencia 48</t>
  </si>
  <si>
    <t>Corriente promedio (A)</t>
  </si>
  <si>
    <t>Armónico</t>
  </si>
  <si>
    <t>Componente de Fourier (A)</t>
  </si>
  <si>
    <t>Componente de Fourier a la 2 (A^2)</t>
  </si>
  <si>
    <t>Suma</t>
  </si>
  <si>
    <t>Corriente RMS (A)</t>
  </si>
  <si>
    <t>Potencia de salida W (de la gráfica)</t>
  </si>
  <si>
    <t>VRMS entrada V (de la gráfica)</t>
  </si>
  <si>
    <t>Potencia de entrada por fase W (de la gráfica)</t>
  </si>
  <si>
    <t>Eficiencia %</t>
  </si>
  <si>
    <t>División Entre 2</t>
  </si>
  <si>
    <t>Vout (±0.001) V</t>
  </si>
  <si>
    <t>Pout (±0.001)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</si>
</sst>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0" xfId="0" applyNumberFormat="1"/>
    <xf numFmtId="0" fontId="0" fillId="0" borderId="13" xfId="0" applyBorder="1"/>
    <xf numFmtId="0" fontId="0" fillId="0" borderId="14" xfId="0" applyBorder="1"/>
    <xf numFmtId="2" fontId="0" fillId="0" borderId="0" xfId="0" applyNumberFormat="1"/>
    <xf numFmtId="2" fontId="0" fillId="0" borderId="5" xfId="0" applyNumberFormat="1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0" xfId="0" applyNumberFormat="1"/>
    <xf numFmtId="0" fontId="0" fillId="0" borderId="16" xfId="0" applyBorder="1"/>
    <xf numFmtId="0" fontId="0" fillId="0" borderId="1" xfId="0" applyBorder="1"/>
    <xf numFmtId="0" fontId="0" fillId="0" borderId="17" xfId="0" applyBorder="1"/>
    <xf numFmtId="11" fontId="0" fillId="0" borderId="15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2" fontId="0" fillId="0" borderId="17" xfId="0" applyNumberFormat="1" applyBorder="1"/>
    <xf numFmtId="0" fontId="2" fillId="0" borderId="1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THD (Ian) vs</a:t>
            </a:r>
            <a:r>
              <a:rPr lang="en-US" baseline="0"/>
              <a:t> F. Entrada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RESUMEN!$Q$2:$Q$4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RESUMEN!$N$2:$N$4</c:f>
              <c:numCache>
                <c:formatCode>0.00</c:formatCode>
                <c:ptCount val="3"/>
                <c:pt idx="0">
                  <c:v>82.244</c:v>
                </c:pt>
                <c:pt idx="1">
                  <c:v>80.328000000000003</c:v>
                </c:pt>
                <c:pt idx="2">
                  <c:v>82.361999999999995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F2F-48A1-B93A-2C7A5CEF32B7}"/>
            </c:ext>
          </c:extLst>
        </c:ser>
        <c:ser>
          <c:idx val="1"/>
          <c:order val="1"/>
          <c:tx>
            <c:v>82,3 Ω</c:v>
          </c:tx>
          <c:xVal>
            <c:numRef>
              <c:f>RESUMEN!$Q$2:$Q$4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RESUMEN!$O$2:$O$4</c:f>
              <c:numCache>
                <c:formatCode>0.00</c:formatCode>
                <c:ptCount val="3"/>
                <c:pt idx="0">
                  <c:v>82.326999999999998</c:v>
                </c:pt>
                <c:pt idx="1">
                  <c:v>80.408000000000001</c:v>
                </c:pt>
                <c:pt idx="2">
                  <c:v>82.444999999999993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F2F-48A1-B93A-2C7A5CEF32B7}"/>
            </c:ext>
          </c:extLst>
        </c:ser>
        <c:ser>
          <c:idx val="2"/>
          <c:order val="2"/>
          <c:tx>
            <c:v>48 Ω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RESUMEN!$Q$2:$Q$4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RESUMEN!$P$2:$P$4</c:f>
              <c:numCache>
                <c:formatCode>0.00</c:formatCode>
                <c:ptCount val="3"/>
                <c:pt idx="0">
                  <c:v>82.346000000000004</c:v>
                </c:pt>
                <c:pt idx="1">
                  <c:v>80.427000000000007</c:v>
                </c:pt>
                <c:pt idx="2">
                  <c:v>82.465000000000003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F2F-48A1-B93A-2C7A5CEF3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Entrada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 (Ian)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THD (Ian) vs</a:t>
            </a:r>
            <a:r>
              <a:rPr lang="en-US" baseline="0"/>
              <a:t> F. Salida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RESUMEN!$R$2:$R$4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RESUMEN!$N$2:$N$4</c:f>
              <c:numCache>
                <c:formatCode>0.00</c:formatCode>
                <c:ptCount val="3"/>
                <c:pt idx="0">
                  <c:v>82.244</c:v>
                </c:pt>
                <c:pt idx="1">
                  <c:v>80.328000000000003</c:v>
                </c:pt>
                <c:pt idx="2">
                  <c:v>82.361999999999995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3A-4FBA-8301-D7C52042297D}"/>
            </c:ext>
          </c:extLst>
        </c:ser>
        <c:ser>
          <c:idx val="1"/>
          <c:order val="1"/>
          <c:tx>
            <c:v>82,3 Ω</c:v>
          </c:tx>
          <c:xVal>
            <c:numRef>
              <c:f>RESUMEN!$R$2:$R$4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RESUMEN!$O$2:$O$4</c:f>
              <c:numCache>
                <c:formatCode>0.00</c:formatCode>
                <c:ptCount val="3"/>
                <c:pt idx="0">
                  <c:v>82.326999999999998</c:v>
                </c:pt>
                <c:pt idx="1">
                  <c:v>80.408000000000001</c:v>
                </c:pt>
                <c:pt idx="2">
                  <c:v>82.444999999999993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3A-4FBA-8301-D7C52042297D}"/>
            </c:ext>
          </c:extLst>
        </c:ser>
        <c:ser>
          <c:idx val="2"/>
          <c:order val="2"/>
          <c:tx>
            <c:v>48 Ω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RESUMEN!$R$2:$R$4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RESUMEN!$P$2:$P$4</c:f>
              <c:numCache>
                <c:formatCode>0.00</c:formatCode>
                <c:ptCount val="3"/>
                <c:pt idx="0">
                  <c:v>82.346000000000004</c:v>
                </c:pt>
                <c:pt idx="1">
                  <c:v>80.427000000000007</c:v>
                </c:pt>
                <c:pt idx="2">
                  <c:v>82.465000000000003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3A-4FBA-8301-D7C520422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Salida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 (Ian)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THD (V</a:t>
            </a:r>
            <a:r>
              <a:rPr lang="en-US" baseline="0"/>
              <a:t>out</a:t>
            </a:r>
            <a:r>
              <a:rPr lang="en-US"/>
              <a:t>) vs</a:t>
            </a:r>
            <a:r>
              <a:rPr lang="en-US" baseline="0"/>
              <a:t> F. Entrada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RESUMEN!$Q$24:$Q$26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RESUMEN!$N$24:$N$26</c:f>
              <c:numCache>
                <c:formatCode>0.00</c:formatCode>
                <c:ptCount val="3"/>
                <c:pt idx="0">
                  <c:v>86.421999999999997</c:v>
                </c:pt>
                <c:pt idx="1">
                  <c:v>88.227000000000004</c:v>
                </c:pt>
                <c:pt idx="2">
                  <c:v>92.881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5-4C15-8A9B-94AEEB3340D1}"/>
            </c:ext>
          </c:extLst>
        </c:ser>
        <c:ser>
          <c:idx val="1"/>
          <c:order val="1"/>
          <c:tx>
            <c:v>82,3 Ω</c:v>
          </c:tx>
          <c:xVal>
            <c:numRef>
              <c:f>RESUMEN!$Q$24:$Q$26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RESUMEN!$O$24:$O$26</c:f>
              <c:numCache>
                <c:formatCode>0.00</c:formatCode>
                <c:ptCount val="3"/>
                <c:pt idx="0">
                  <c:v>86.456999999999994</c:v>
                </c:pt>
                <c:pt idx="1">
                  <c:v>88.263000000000005</c:v>
                </c:pt>
                <c:pt idx="2">
                  <c:v>92.918999999999997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45-4C15-8A9B-94AEEB3340D1}"/>
            </c:ext>
          </c:extLst>
        </c:ser>
        <c:ser>
          <c:idx val="2"/>
          <c:order val="2"/>
          <c:tx>
            <c:v>48 Ω</c:v>
          </c:tx>
          <c:xVal>
            <c:numRef>
              <c:f>RESUMEN!$Q$24:$Q$26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RESUMEN!$P$24:$P$26</c:f>
              <c:numCache>
                <c:formatCode>0.00</c:formatCode>
                <c:ptCount val="3"/>
                <c:pt idx="0">
                  <c:v>86.468999999999994</c:v>
                </c:pt>
                <c:pt idx="1">
                  <c:v>88.275000000000006</c:v>
                </c:pt>
                <c:pt idx="2">
                  <c:v>92.932000000000002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45-4C15-8A9B-94AEEB334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Entrada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 (Vout)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THD (V</a:t>
            </a:r>
            <a:r>
              <a:rPr lang="en-US" baseline="0"/>
              <a:t>out</a:t>
            </a:r>
            <a:r>
              <a:rPr lang="en-US"/>
              <a:t>) vs</a:t>
            </a:r>
            <a:r>
              <a:rPr lang="en-US" baseline="0"/>
              <a:t> F. Salida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RESUMEN!$R$24:$R$26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RESUMEN!$N$24:$N$26</c:f>
              <c:numCache>
                <c:formatCode>0.00</c:formatCode>
                <c:ptCount val="3"/>
                <c:pt idx="0">
                  <c:v>86.421999999999997</c:v>
                </c:pt>
                <c:pt idx="1">
                  <c:v>88.227000000000004</c:v>
                </c:pt>
                <c:pt idx="2">
                  <c:v>92.881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49-4C97-9025-C29282208E17}"/>
            </c:ext>
          </c:extLst>
        </c:ser>
        <c:ser>
          <c:idx val="1"/>
          <c:order val="1"/>
          <c:tx>
            <c:v>82,3 Ω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RESUMEN!$R$24:$R$26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RESUMEN!$O$24:$O$26</c:f>
              <c:numCache>
                <c:formatCode>0.00</c:formatCode>
                <c:ptCount val="3"/>
                <c:pt idx="0">
                  <c:v>86.456999999999994</c:v>
                </c:pt>
                <c:pt idx="1">
                  <c:v>88.263000000000005</c:v>
                </c:pt>
                <c:pt idx="2">
                  <c:v>92.918999999999997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49-4C97-9025-C29282208E17}"/>
            </c:ext>
          </c:extLst>
        </c:ser>
        <c:ser>
          <c:idx val="2"/>
          <c:order val="2"/>
          <c:tx>
            <c:v>48 Ω</c:v>
          </c:tx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RESUMEN!$R$24:$R$26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RESUMEN!$P$24:$P$26</c:f>
              <c:numCache>
                <c:formatCode>0.00</c:formatCode>
                <c:ptCount val="3"/>
                <c:pt idx="0">
                  <c:v>86.468999999999994</c:v>
                </c:pt>
                <c:pt idx="1">
                  <c:v>88.275000000000006</c:v>
                </c:pt>
                <c:pt idx="2">
                  <c:v>92.932000000000002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49-4C97-9025-C29282208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Salida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 (Vout)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 vs</a:t>
            </a:r>
            <a:r>
              <a:rPr lang="en-US" baseline="0"/>
              <a:t> F. Entrada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RESUMEN!$Q$47:$Q$49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RESUMEN!$N$47:$N$49</c:f>
              <c:numCache>
                <c:formatCode>0.00</c:formatCode>
                <c:ptCount val="3"/>
                <c:pt idx="0">
                  <c:v>0.41420706320264739</c:v>
                </c:pt>
                <c:pt idx="1">
                  <c:v>0.41541090876767306</c:v>
                </c:pt>
                <c:pt idx="2">
                  <c:v>0.43444774354466692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ED-4B29-8730-1541DAC7B073}"/>
            </c:ext>
          </c:extLst>
        </c:ser>
        <c:ser>
          <c:idx val="1"/>
          <c:order val="1"/>
          <c:tx>
            <c:v>82,3 Ω</c:v>
          </c:tx>
          <c:xVal>
            <c:numRef>
              <c:f>RESUMEN!$Q$47:$Q$49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RESUMEN!$O$47:$O$49</c:f>
              <c:numCache>
                <c:formatCode>0.00</c:formatCode>
                <c:ptCount val="3"/>
                <c:pt idx="0">
                  <c:v>0.41427464123902874</c:v>
                </c:pt>
                <c:pt idx="1">
                  <c:v>0.40907236027338034</c:v>
                </c:pt>
                <c:pt idx="2">
                  <c:v>0.43445160559241514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ED-4B29-8730-1541DAC7B073}"/>
            </c:ext>
          </c:extLst>
        </c:ser>
        <c:ser>
          <c:idx val="2"/>
          <c:order val="2"/>
          <c:tx>
            <c:v>48 Ω</c:v>
          </c:tx>
          <c:xVal>
            <c:numRef>
              <c:f>RESUMEN!$Q$47:$Q$50</c:f>
              <c:numCache>
                <c:formatCode>General</c:formatCode>
                <c:ptCount val="4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RESUMEN!$P$47:$P$49</c:f>
              <c:numCache>
                <c:formatCode>0.00</c:formatCode>
                <c:ptCount val="3"/>
                <c:pt idx="0">
                  <c:v>0.41421614380103622</c:v>
                </c:pt>
                <c:pt idx="1">
                  <c:v>0.41542918412888691</c:v>
                </c:pt>
                <c:pt idx="2">
                  <c:v>0.43447827819958601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ED-4B29-8730-1541DAC7B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Entrada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 vs</a:t>
            </a:r>
            <a:r>
              <a:rPr lang="en-US" baseline="0"/>
              <a:t> F. Salida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RESUMEN!$R$47:$R$50</c:f>
              <c:numCache>
                <c:formatCode>General</c:formatCode>
                <c:ptCount val="4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RESUMEN!$N$47:$N$49</c:f>
              <c:numCache>
                <c:formatCode>0.00</c:formatCode>
                <c:ptCount val="3"/>
                <c:pt idx="0">
                  <c:v>0.41420706320264739</c:v>
                </c:pt>
                <c:pt idx="1">
                  <c:v>0.41541090876767306</c:v>
                </c:pt>
                <c:pt idx="2">
                  <c:v>0.43444774354466692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C8-49B2-BBAE-40CCF50875B7}"/>
            </c:ext>
          </c:extLst>
        </c:ser>
        <c:ser>
          <c:idx val="1"/>
          <c:order val="1"/>
          <c:tx>
            <c:v>82,3 Ω</c:v>
          </c:tx>
          <c:xVal>
            <c:numRef>
              <c:f>RESUMEN!$R$47:$R$49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RESUMEN!$O$47:$O$49</c:f>
              <c:numCache>
                <c:formatCode>0.00</c:formatCode>
                <c:ptCount val="3"/>
                <c:pt idx="0">
                  <c:v>0.41427464123902874</c:v>
                </c:pt>
                <c:pt idx="1">
                  <c:v>0.40907236027338034</c:v>
                </c:pt>
                <c:pt idx="2">
                  <c:v>0.43445160559241514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C8-49B2-BBAE-40CCF50875B7}"/>
            </c:ext>
          </c:extLst>
        </c:ser>
        <c:ser>
          <c:idx val="2"/>
          <c:order val="2"/>
          <c:tx>
            <c:v>48 Ω</c:v>
          </c:tx>
          <c:xVal>
            <c:numRef>
              <c:f>RESUMEN!$R$47:$R$49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RESUMEN!$P$47:$P$49</c:f>
              <c:numCache>
                <c:formatCode>0.00</c:formatCode>
                <c:ptCount val="3"/>
                <c:pt idx="0">
                  <c:v>0.41421614380103622</c:v>
                </c:pt>
                <c:pt idx="1">
                  <c:v>0.41542918412888691</c:v>
                </c:pt>
                <c:pt idx="2">
                  <c:v>0.43447827819958601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C8-49B2-BBAE-40CCF5087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Salida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Eficiencia vs</a:t>
            </a:r>
            <a:r>
              <a:rPr lang="en-US" baseline="0"/>
              <a:t> F. Entrada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RESUMEN!$Q$69:$Q$71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RESUMEN!$N$69:$N$71</c:f>
              <c:numCache>
                <c:formatCode>0.00</c:formatCode>
                <c:ptCount val="3"/>
                <c:pt idx="0">
                  <c:v>99.763390853832661</c:v>
                </c:pt>
                <c:pt idx="1">
                  <c:v>99.059307128317613</c:v>
                </c:pt>
                <c:pt idx="2">
                  <c:v>98.701148761761814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2-4AA6-89A1-FA589AE659BB}"/>
            </c:ext>
          </c:extLst>
        </c:ser>
        <c:ser>
          <c:idx val="1"/>
          <c:order val="1"/>
          <c:tx>
            <c:v>82,3 Ω</c:v>
          </c:tx>
          <c:xVal>
            <c:numRef>
              <c:f>RESUMEN!$Q$69:$Q$71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RESUMEN!$O$69:$O$71</c:f>
              <c:numCache>
                <c:formatCode>0.00</c:formatCode>
                <c:ptCount val="3"/>
                <c:pt idx="0">
                  <c:v>99.925792183053758</c:v>
                </c:pt>
                <c:pt idx="1">
                  <c:v>99.218287814824393</c:v>
                </c:pt>
                <c:pt idx="2">
                  <c:v>98.853558653151893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52-4AA6-89A1-FA589AE659BB}"/>
            </c:ext>
          </c:extLst>
        </c:ser>
        <c:ser>
          <c:idx val="2"/>
          <c:order val="2"/>
          <c:tx>
            <c:v>48 Ω</c:v>
          </c:tx>
          <c:xVal>
            <c:numRef>
              <c:f>RESUMEN!$Q$69:$Q$71</c:f>
              <c:numCache>
                <c:formatCode>General</c:formatCode>
                <c:ptCount val="3"/>
                <c:pt idx="0">
                  <c:v>120</c:v>
                </c:pt>
                <c:pt idx="1">
                  <c:v>260</c:v>
                </c:pt>
                <c:pt idx="2">
                  <c:v>400</c:v>
                </c:pt>
              </c:numCache>
            </c:numRef>
          </c:xVal>
          <c:yVal>
            <c:numRef>
              <c:f>RESUMEN!$P$69:$P$71</c:f>
              <c:numCache>
                <c:formatCode>0.00</c:formatCode>
                <c:ptCount val="3"/>
                <c:pt idx="0">
                  <c:v>99.939648117839596</c:v>
                </c:pt>
                <c:pt idx="1">
                  <c:v>99.233264621158085</c:v>
                </c:pt>
                <c:pt idx="2">
                  <c:v>98.86884085938506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52-4AA6-89A1-FA589AE65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Entrada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Eficiencia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Eficiencia vs</a:t>
            </a:r>
            <a:r>
              <a:rPr lang="en-US" baseline="0"/>
              <a:t> F. Salida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288Ω</c:v>
          </c:tx>
          <c:xVal>
            <c:numRef>
              <c:f>RESUMEN!$R$69:$R$71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RESUMEN!$N$69:$N$71</c:f>
              <c:numCache>
                <c:formatCode>0.00</c:formatCode>
                <c:ptCount val="3"/>
                <c:pt idx="0">
                  <c:v>99.763390853832661</c:v>
                </c:pt>
                <c:pt idx="1">
                  <c:v>99.059307128317613</c:v>
                </c:pt>
                <c:pt idx="2">
                  <c:v>98.701148761761814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A0-4903-A8A7-405BEF1C1612}"/>
            </c:ext>
          </c:extLst>
        </c:ser>
        <c:ser>
          <c:idx val="1"/>
          <c:order val="1"/>
          <c:tx>
            <c:v>82,3 Ω</c:v>
          </c:tx>
          <c:xVal>
            <c:numRef>
              <c:f>RESUMEN!$R$69:$R$71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RESUMEN!$O$69:$O$71</c:f>
              <c:numCache>
                <c:formatCode>0.00</c:formatCode>
                <c:ptCount val="3"/>
                <c:pt idx="0">
                  <c:v>99.925792183053758</c:v>
                </c:pt>
                <c:pt idx="1">
                  <c:v>99.218287814824393</c:v>
                </c:pt>
                <c:pt idx="2">
                  <c:v>98.853558653151893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A0-4903-A8A7-405BEF1C1612}"/>
            </c:ext>
          </c:extLst>
        </c:ser>
        <c:ser>
          <c:idx val="2"/>
          <c:order val="2"/>
          <c:tx>
            <c:v>48 Ω</c:v>
          </c:tx>
          <c:xVal>
            <c:numRef>
              <c:f>RESUMEN!$R$69:$R$71</c:f>
              <c:numCache>
                <c:formatCode>General</c:formatCode>
                <c:ptCount val="3"/>
                <c:pt idx="0">
                  <c:v>30</c:v>
                </c:pt>
                <c:pt idx="1">
                  <c:v>65</c:v>
                </c:pt>
                <c:pt idx="2">
                  <c:v>100</c:v>
                </c:pt>
              </c:numCache>
            </c:numRef>
          </c:xVal>
          <c:yVal>
            <c:numRef>
              <c:f>RESUMEN!$P$69:$P$71</c:f>
              <c:numCache>
                <c:formatCode>0.00</c:formatCode>
                <c:ptCount val="3"/>
                <c:pt idx="0">
                  <c:v>99.939648117839596</c:v>
                </c:pt>
                <c:pt idx="1">
                  <c:v>99.233264621158085</c:v>
                </c:pt>
                <c:pt idx="2">
                  <c:v>98.86884085938506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A0-4903-A8A7-405BEF1C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675327"/>
        <c:axId val="1040683647"/>
      </c:scatterChart>
      <c:valAx>
        <c:axId val="104067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de Salida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83647"/>
        <c:crosses val="autoZero"/>
        <c:crossBetween val="midCat"/>
      </c:valAx>
      <c:valAx>
        <c:axId val="10406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Eficiencia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0675327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4</xdr:row>
      <xdr:rowOff>66674</xdr:rowOff>
    </xdr:from>
    <xdr:to>
      <xdr:col>18</xdr:col>
      <xdr:colOff>171450</xdr:colOff>
      <xdr:row>20</xdr:row>
      <xdr:rowOff>123824</xdr:rowOff>
    </xdr:to>
    <xdr:graphicFrame macro="">
      <xdr:nvGraphicFramePr>
        <xdr:cNvPr id="13" name="Gráfico 1">
          <a:extLst>
            <a:ext uri="{FF2B5EF4-FFF2-40B4-BE49-F238E27FC236}">
              <a16:creationId xmlns:a16="http://schemas.microsoft.com/office/drawing/2014/main" id="{738E9DB9-1F8F-4507-81CC-B2E1647B8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323850</xdr:colOff>
      <xdr:row>4</xdr:row>
      <xdr:rowOff>76200</xdr:rowOff>
    </xdr:from>
    <xdr:to>
      <xdr:col>25</xdr:col>
      <xdr:colOff>114300</xdr:colOff>
      <xdr:row>20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B3305A-D20C-443D-9BC7-B60E8F37D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467667</xdr:colOff>
      <xdr:row>26</xdr:row>
      <xdr:rowOff>130524</xdr:rowOff>
    </xdr:from>
    <xdr:to>
      <xdr:col>18</xdr:col>
      <xdr:colOff>258117</xdr:colOff>
      <xdr:row>43</xdr:row>
      <xdr:rowOff>120999</xdr:rowOff>
    </xdr:to>
    <xdr:graphicFrame macro="">
      <xdr:nvGraphicFramePr>
        <xdr:cNvPr id="12" name="Gráfico 3">
          <a:extLst>
            <a:ext uri="{FF2B5EF4-FFF2-40B4-BE49-F238E27FC236}">
              <a16:creationId xmlns:a16="http://schemas.microsoft.com/office/drawing/2014/main" id="{F5FD2518-D476-474C-914D-14F6DC9D0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419100</xdr:colOff>
      <xdr:row>26</xdr:row>
      <xdr:rowOff>161925</xdr:rowOff>
    </xdr:from>
    <xdr:to>
      <xdr:col>25</xdr:col>
      <xdr:colOff>209550</xdr:colOff>
      <xdr:row>43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1E6A31E-35A7-4E14-AE5A-44C3A68C6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418682</xdr:colOff>
      <xdr:row>49</xdr:row>
      <xdr:rowOff>136070</xdr:rowOff>
    </xdr:from>
    <xdr:to>
      <xdr:col>18</xdr:col>
      <xdr:colOff>209132</xdr:colOff>
      <xdr:row>66</xdr:row>
      <xdr:rowOff>126545</xdr:rowOff>
    </xdr:to>
    <xdr:graphicFrame macro="">
      <xdr:nvGraphicFramePr>
        <xdr:cNvPr id="11" name="Gráfico 5">
          <a:extLst>
            <a:ext uri="{FF2B5EF4-FFF2-40B4-BE49-F238E27FC236}">
              <a16:creationId xmlns:a16="http://schemas.microsoft.com/office/drawing/2014/main" id="{F091E64A-B57B-4C6A-853A-60A1AC88F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669890</xdr:colOff>
      <xdr:row>49</xdr:row>
      <xdr:rowOff>146539</xdr:rowOff>
    </xdr:from>
    <xdr:to>
      <xdr:col>25</xdr:col>
      <xdr:colOff>460340</xdr:colOff>
      <xdr:row>66</xdr:row>
      <xdr:rowOff>137014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667A3AA-EB61-442C-804C-D737D9752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460550</xdr:colOff>
      <xdr:row>71</xdr:row>
      <xdr:rowOff>52335</xdr:rowOff>
    </xdr:from>
    <xdr:to>
      <xdr:col>18</xdr:col>
      <xdr:colOff>251000</xdr:colOff>
      <xdr:row>88</xdr:row>
      <xdr:rowOff>42810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C26D6146-4639-48A3-856D-1730251D5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680358</xdr:colOff>
      <xdr:row>71</xdr:row>
      <xdr:rowOff>52335</xdr:rowOff>
    </xdr:from>
    <xdr:to>
      <xdr:col>25</xdr:col>
      <xdr:colOff>470808</xdr:colOff>
      <xdr:row>88</xdr:row>
      <xdr:rowOff>42810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BD04996-C3B8-4A7B-8A89-44437536A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522C-6B17-449A-8892-913F5D4A0FAA}">
  <sheetPr>
    <tabColor rgb="FFFFFF00"/>
  </sheetPr>
  <dimension ref="A1:R71"/>
  <sheetViews>
    <sheetView tabSelected="1" zoomScale="91" zoomScaleNormal="130" workbookViewId="0">
      <selection activeCell="J22" sqref="J22"/>
    </sheetView>
  </sheetViews>
  <sheetFormatPr baseColWidth="10" defaultColWidth="11.44140625" defaultRowHeight="14.4" x14ac:dyDescent="0.3"/>
  <cols>
    <col min="1" max="1" width="12.44140625" bestFit="1" customWidth="1"/>
    <col min="2" max="2" width="14.33203125" bestFit="1" customWidth="1"/>
    <col min="3" max="3" width="12.5546875" bestFit="1" customWidth="1"/>
    <col min="4" max="4" width="13.6640625" bestFit="1" customWidth="1"/>
    <col min="5" max="5" width="12.33203125" bestFit="1" customWidth="1"/>
    <col min="6" max="6" width="15" bestFit="1" customWidth="1"/>
    <col min="7" max="7" width="15.6640625" bestFit="1" customWidth="1"/>
    <col min="8" max="8" width="4.88671875" bestFit="1" customWidth="1"/>
    <col min="9" max="9" width="12.88671875" bestFit="1" customWidth="1"/>
    <col min="10" max="10" width="14.109375" bestFit="1" customWidth="1"/>
    <col min="11" max="11" width="12.88671875" bestFit="1" customWidth="1"/>
    <col min="14" max="14" width="13.33203125" bestFit="1" customWidth="1"/>
    <col min="15" max="15" width="13.88671875" bestFit="1" customWidth="1"/>
    <col min="16" max="16" width="13.109375" bestFit="1" customWidth="1"/>
    <col min="17" max="17" width="4.44140625" bestFit="1" customWidth="1"/>
  </cols>
  <sheetData>
    <row r="1" spans="1:18" ht="15" thickBot="1" x14ac:dyDescent="0.35">
      <c r="A1" s="8"/>
      <c r="B1" s="38" t="s">
        <v>0</v>
      </c>
      <c r="C1" s="39"/>
      <c r="D1" s="39"/>
      <c r="E1" s="39"/>
      <c r="F1" s="39"/>
      <c r="G1" s="39"/>
      <c r="H1" s="39"/>
      <c r="I1" s="39"/>
      <c r="J1" s="39"/>
      <c r="K1" s="40"/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ht="15.6" thickTop="1" thickBot="1" x14ac:dyDescent="0.35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3" t="s">
        <v>38</v>
      </c>
      <c r="G2" s="3" t="s">
        <v>37</v>
      </c>
      <c r="H2" s="4" t="s">
        <v>11</v>
      </c>
      <c r="I2" s="4" t="s">
        <v>12</v>
      </c>
      <c r="J2" s="4" t="s">
        <v>13</v>
      </c>
      <c r="K2" s="3" t="s">
        <v>14</v>
      </c>
      <c r="N2" s="13">
        <f>I3</f>
        <v>82.244</v>
      </c>
      <c r="O2" s="13">
        <f>I4</f>
        <v>82.326999999999998</v>
      </c>
      <c r="P2" s="13">
        <f>I5</f>
        <v>82.346000000000004</v>
      </c>
      <c r="Q2" s="17">
        <f>D3</f>
        <v>120</v>
      </c>
      <c r="R2" s="17">
        <f>E3</f>
        <v>30</v>
      </c>
    </row>
    <row r="3" spans="1:18" ht="15" thickTop="1" x14ac:dyDescent="0.3">
      <c r="A3" s="6">
        <v>50</v>
      </c>
      <c r="B3">
        <v>288</v>
      </c>
      <c r="C3">
        <v>131</v>
      </c>
      <c r="D3">
        <v>120</v>
      </c>
      <c r="E3">
        <v>30</v>
      </c>
      <c r="F3" s="45">
        <v>48.91</v>
      </c>
      <c r="G3">
        <v>119.78400000000001</v>
      </c>
      <c r="H3" s="13">
        <f>'50W - BB'!I7</f>
        <v>0.41420706320264739</v>
      </c>
      <c r="I3" s="13">
        <v>82.244</v>
      </c>
      <c r="J3" s="13">
        <v>86.421999999999997</v>
      </c>
      <c r="K3" s="15">
        <f>'50W - BB'!J7</f>
        <v>99.763390853832661</v>
      </c>
      <c r="N3" s="13">
        <f>I9</f>
        <v>80.328000000000003</v>
      </c>
      <c r="O3" s="13">
        <f>I10</f>
        <v>80.408000000000001</v>
      </c>
      <c r="P3" s="13">
        <f>I11</f>
        <v>80.427000000000007</v>
      </c>
      <c r="Q3" s="17">
        <f>D9</f>
        <v>260</v>
      </c>
      <c r="R3" s="17">
        <f>E9</f>
        <v>65</v>
      </c>
    </row>
    <row r="4" spans="1:18" x14ac:dyDescent="0.3">
      <c r="A4" s="6">
        <v>175</v>
      </c>
      <c r="B4">
        <v>82.3</v>
      </c>
      <c r="C4">
        <v>131</v>
      </c>
      <c r="D4">
        <v>120</v>
      </c>
      <c r="E4">
        <v>30</v>
      </c>
      <c r="F4">
        <v>171.01400000000001</v>
      </c>
      <c r="G4">
        <v>119.78400000000001</v>
      </c>
      <c r="H4" s="13">
        <f>'175W - BB'!I7</f>
        <v>0.41427464123902874</v>
      </c>
      <c r="I4" s="13">
        <v>82.326999999999998</v>
      </c>
      <c r="J4" s="13">
        <v>86.456999999999994</v>
      </c>
      <c r="K4" s="15">
        <f>'175W - BB'!J7</f>
        <v>99.925792183053758</v>
      </c>
      <c r="N4" s="13">
        <f>I15</f>
        <v>82.361999999999995</v>
      </c>
      <c r="O4" s="13">
        <f>I16</f>
        <v>82.444999999999993</v>
      </c>
      <c r="P4" s="13">
        <f>I17</f>
        <v>82.465000000000003</v>
      </c>
      <c r="Q4" s="17">
        <f>D15</f>
        <v>400</v>
      </c>
      <c r="R4" s="17">
        <f>E15</f>
        <v>100</v>
      </c>
    </row>
    <row r="5" spans="1:18" ht="15" thickBot="1" x14ac:dyDescent="0.35">
      <c r="A5" s="7">
        <v>300</v>
      </c>
      <c r="B5" s="1">
        <v>48</v>
      </c>
      <c r="C5" s="1">
        <v>131</v>
      </c>
      <c r="D5" s="1">
        <v>120</v>
      </c>
      <c r="E5" s="1">
        <v>30</v>
      </c>
      <c r="F5" s="1">
        <v>293.10300000000001</v>
      </c>
      <c r="G5" s="1">
        <v>119.78400000000001</v>
      </c>
      <c r="H5" s="14">
        <f>'300W - BB'!I7</f>
        <v>0.41421614380103622</v>
      </c>
      <c r="I5" s="14">
        <v>82.346000000000004</v>
      </c>
      <c r="J5" s="14">
        <v>86.468999999999994</v>
      </c>
      <c r="K5" s="16">
        <f>'300W - BB'!J7</f>
        <v>99.939648117839596</v>
      </c>
    </row>
    <row r="6" spans="1:18" ht="15" thickBot="1" x14ac:dyDescent="0.35">
      <c r="F6" s="20"/>
      <c r="G6" s="20"/>
    </row>
    <row r="7" spans="1:18" ht="15" thickBot="1" x14ac:dyDescent="0.35">
      <c r="A7" s="8"/>
      <c r="B7" s="41" t="s">
        <v>15</v>
      </c>
      <c r="C7" s="42"/>
      <c r="D7" s="42"/>
      <c r="E7" s="42"/>
      <c r="F7" s="43"/>
      <c r="G7" s="43"/>
      <c r="H7" s="42"/>
      <c r="I7" s="42"/>
      <c r="J7" s="42"/>
      <c r="K7" s="44"/>
    </row>
    <row r="8" spans="1:18" ht="15.6" thickTop="1" thickBot="1" x14ac:dyDescent="0.35">
      <c r="A8" s="3" t="s">
        <v>6</v>
      </c>
      <c r="B8" s="4" t="s">
        <v>7</v>
      </c>
      <c r="C8" s="3" t="s">
        <v>8</v>
      </c>
      <c r="D8" s="4" t="s">
        <v>9</v>
      </c>
      <c r="E8" s="3" t="s">
        <v>10</v>
      </c>
      <c r="F8" s="3" t="s">
        <v>38</v>
      </c>
      <c r="G8" s="3" t="s">
        <v>37</v>
      </c>
      <c r="H8" s="4" t="s">
        <v>11</v>
      </c>
      <c r="I8" s="4" t="s">
        <v>12</v>
      </c>
      <c r="J8" s="4" t="s">
        <v>13</v>
      </c>
      <c r="K8" s="3" t="s">
        <v>14</v>
      </c>
    </row>
    <row r="9" spans="1:18" ht="15" thickTop="1" x14ac:dyDescent="0.3">
      <c r="A9" s="9">
        <v>50</v>
      </c>
      <c r="B9">
        <v>288</v>
      </c>
      <c r="C9">
        <v>131</v>
      </c>
      <c r="D9">
        <v>260</v>
      </c>
      <c r="E9">
        <v>65</v>
      </c>
      <c r="F9">
        <v>50.125</v>
      </c>
      <c r="G9">
        <v>119.97799999999999</v>
      </c>
      <c r="H9" s="13">
        <f>'50W - CC'!I7</f>
        <v>0.41541090876767306</v>
      </c>
      <c r="I9" s="13">
        <v>80.328000000000003</v>
      </c>
      <c r="J9" s="13">
        <v>88.227000000000004</v>
      </c>
      <c r="K9" s="15">
        <f>'50W - CC'!J7</f>
        <v>99.059307128317613</v>
      </c>
    </row>
    <row r="10" spans="1:18" x14ac:dyDescent="0.3">
      <c r="A10" s="6">
        <v>175</v>
      </c>
      <c r="B10" s="11">
        <v>82.3</v>
      </c>
      <c r="C10">
        <v>131</v>
      </c>
      <c r="D10">
        <v>260</v>
      </c>
      <c r="E10">
        <v>65</v>
      </c>
      <c r="F10">
        <v>172.744</v>
      </c>
      <c r="G10">
        <v>120.1</v>
      </c>
      <c r="H10" s="13">
        <f>'175W - CC'!I7</f>
        <v>0.40907236027338034</v>
      </c>
      <c r="I10" s="13">
        <v>80.408000000000001</v>
      </c>
      <c r="J10" s="13">
        <v>88.263000000000005</v>
      </c>
      <c r="K10" s="15">
        <f>'175W - CC'!J7</f>
        <v>99.218287814824393</v>
      </c>
    </row>
    <row r="11" spans="1:18" ht="15" thickBot="1" x14ac:dyDescent="0.35">
      <c r="A11" s="7">
        <v>300</v>
      </c>
      <c r="B11" s="12">
        <v>48</v>
      </c>
      <c r="C11" s="1">
        <v>131</v>
      </c>
      <c r="D11" s="1">
        <v>260</v>
      </c>
      <c r="E11" s="1">
        <v>65</v>
      </c>
      <c r="F11" s="1">
        <v>300.39100000000002</v>
      </c>
      <c r="G11" s="1">
        <v>119.97799999999999</v>
      </c>
      <c r="H11" s="14">
        <f>'300W - CC'!I7</f>
        <v>0.41542918412888691</v>
      </c>
      <c r="I11" s="14">
        <v>80.427000000000007</v>
      </c>
      <c r="J11" s="14">
        <v>88.275000000000006</v>
      </c>
      <c r="K11" s="16">
        <f>'300W - CC'!J7</f>
        <v>99.233264621158085</v>
      </c>
    </row>
    <row r="12" spans="1:18" ht="15" thickBot="1" x14ac:dyDescent="0.35"/>
    <row r="13" spans="1:18" ht="15" thickBot="1" x14ac:dyDescent="0.35">
      <c r="A13" s="8"/>
      <c r="B13" s="35" t="s">
        <v>16</v>
      </c>
      <c r="C13" s="36"/>
      <c r="D13" s="36"/>
      <c r="E13" s="36"/>
      <c r="F13" s="36"/>
      <c r="G13" s="36"/>
      <c r="H13" s="36"/>
      <c r="I13" s="36"/>
      <c r="J13" s="36"/>
      <c r="K13" s="37"/>
    </row>
    <row r="14" spans="1:18" ht="15.6" thickTop="1" thickBot="1" x14ac:dyDescent="0.35">
      <c r="A14" s="3" t="s">
        <v>6</v>
      </c>
      <c r="B14" s="5" t="s">
        <v>7</v>
      </c>
      <c r="C14" s="3" t="s">
        <v>8</v>
      </c>
      <c r="D14" s="4" t="s">
        <v>9</v>
      </c>
      <c r="E14" s="3" t="s">
        <v>10</v>
      </c>
      <c r="F14" s="3" t="s">
        <v>38</v>
      </c>
      <c r="G14" s="3" t="s">
        <v>37</v>
      </c>
      <c r="H14" s="4" t="s">
        <v>11</v>
      </c>
      <c r="I14" s="4" t="s">
        <v>12</v>
      </c>
      <c r="J14" s="4" t="s">
        <v>13</v>
      </c>
      <c r="K14" s="3" t="s">
        <v>14</v>
      </c>
    </row>
    <row r="15" spans="1:18" ht="15" thickTop="1" x14ac:dyDescent="0.3">
      <c r="A15" s="6">
        <v>50</v>
      </c>
      <c r="B15">
        <v>288</v>
      </c>
      <c r="C15">
        <v>131</v>
      </c>
      <c r="D15">
        <v>400</v>
      </c>
      <c r="E15">
        <v>100</v>
      </c>
      <c r="F15">
        <v>51.293999999999997</v>
      </c>
      <c r="G15">
        <v>120</v>
      </c>
      <c r="H15" s="13">
        <f>'50W - AA'!I7</f>
        <v>0.43444774354466692</v>
      </c>
      <c r="I15" s="13">
        <v>82.361999999999995</v>
      </c>
      <c r="J15" s="13">
        <v>92.881</v>
      </c>
      <c r="K15" s="15">
        <f>'50W - AA'!J7</f>
        <v>98.701148761761814</v>
      </c>
    </row>
    <row r="16" spans="1:18" x14ac:dyDescent="0.3">
      <c r="A16" s="6">
        <v>175</v>
      </c>
      <c r="B16">
        <v>82.3</v>
      </c>
      <c r="C16">
        <v>131</v>
      </c>
      <c r="D16">
        <v>400</v>
      </c>
      <c r="E16">
        <v>100</v>
      </c>
      <c r="F16">
        <v>179.351</v>
      </c>
      <c r="G16">
        <v>120</v>
      </c>
      <c r="H16" s="13">
        <f>'175W - AA'!I7</f>
        <v>0.43445160559241514</v>
      </c>
      <c r="I16" s="13">
        <v>82.444999999999993</v>
      </c>
      <c r="J16" s="13">
        <v>92.918999999999997</v>
      </c>
      <c r="K16" s="15">
        <f>'175W - AA'!J7</f>
        <v>98.853558653151893</v>
      </c>
    </row>
    <row r="17" spans="1:18" ht="15" thickBot="1" x14ac:dyDescent="0.35">
      <c r="A17" s="7">
        <v>300</v>
      </c>
      <c r="B17" s="1">
        <v>48</v>
      </c>
      <c r="C17" s="1">
        <v>131</v>
      </c>
      <c r="D17" s="1">
        <v>400</v>
      </c>
      <c r="E17" s="1">
        <v>100</v>
      </c>
      <c r="F17" s="1">
        <v>307.40300000000002</v>
      </c>
      <c r="G17" s="1">
        <v>120</v>
      </c>
      <c r="H17" s="14">
        <f>'300W - AA'!I7</f>
        <v>0.43447827819958601</v>
      </c>
      <c r="I17" s="14">
        <v>82.465000000000003</v>
      </c>
      <c r="J17" s="14">
        <v>92.932000000000002</v>
      </c>
      <c r="K17" s="16">
        <f>'300W - AA'!J7</f>
        <v>98.86884085938506</v>
      </c>
    </row>
    <row r="23" spans="1:18" x14ac:dyDescent="0.3">
      <c r="N23" t="s">
        <v>17</v>
      </c>
      <c r="O23" t="s">
        <v>18</v>
      </c>
      <c r="P23" t="s">
        <v>19</v>
      </c>
      <c r="Q23" t="s">
        <v>4</v>
      </c>
      <c r="R23" t="s">
        <v>5</v>
      </c>
    </row>
    <row r="24" spans="1:18" x14ac:dyDescent="0.3">
      <c r="N24" s="13">
        <f>J3</f>
        <v>86.421999999999997</v>
      </c>
      <c r="O24" s="13">
        <f>J4</f>
        <v>86.456999999999994</v>
      </c>
      <c r="P24" s="13">
        <f>J5</f>
        <v>86.468999999999994</v>
      </c>
      <c r="Q24">
        <f>D3</f>
        <v>120</v>
      </c>
      <c r="R24">
        <f>E3</f>
        <v>30</v>
      </c>
    </row>
    <row r="25" spans="1:18" x14ac:dyDescent="0.3">
      <c r="N25" s="13">
        <f>J9</f>
        <v>88.227000000000004</v>
      </c>
      <c r="O25" s="13">
        <f>J10</f>
        <v>88.263000000000005</v>
      </c>
      <c r="P25" s="13">
        <f>J11</f>
        <v>88.275000000000006</v>
      </c>
      <c r="Q25">
        <f>D9</f>
        <v>260</v>
      </c>
      <c r="R25">
        <f>E9</f>
        <v>65</v>
      </c>
    </row>
    <row r="26" spans="1:18" x14ac:dyDescent="0.3">
      <c r="N26" s="13">
        <f>J15</f>
        <v>92.881</v>
      </c>
      <c r="O26" s="13">
        <f>J16</f>
        <v>92.918999999999997</v>
      </c>
      <c r="P26" s="13">
        <f>J17</f>
        <v>92.932000000000002</v>
      </c>
      <c r="Q26">
        <f>D15</f>
        <v>400</v>
      </c>
      <c r="R26">
        <f>E15</f>
        <v>100</v>
      </c>
    </row>
    <row r="46" spans="14:18" x14ac:dyDescent="0.3">
      <c r="N46" t="s">
        <v>20</v>
      </c>
      <c r="O46" t="s">
        <v>21</v>
      </c>
      <c r="P46" t="s">
        <v>22</v>
      </c>
      <c r="Q46" t="s">
        <v>4</v>
      </c>
      <c r="R46" t="s">
        <v>5</v>
      </c>
    </row>
    <row r="47" spans="14:18" x14ac:dyDescent="0.3">
      <c r="N47" s="13">
        <f>H3</f>
        <v>0.41420706320264739</v>
      </c>
      <c r="O47" s="13">
        <f>H4</f>
        <v>0.41427464123902874</v>
      </c>
      <c r="P47" s="13">
        <f>H5</f>
        <v>0.41421614380103622</v>
      </c>
      <c r="Q47">
        <v>120</v>
      </c>
      <c r="R47">
        <v>30</v>
      </c>
    </row>
    <row r="48" spans="14:18" x14ac:dyDescent="0.3">
      <c r="N48" s="13">
        <f>H9</f>
        <v>0.41541090876767306</v>
      </c>
      <c r="O48" s="13">
        <f>H10</f>
        <v>0.40907236027338034</v>
      </c>
      <c r="P48" s="13">
        <f>H11</f>
        <v>0.41542918412888691</v>
      </c>
      <c r="Q48">
        <v>260</v>
      </c>
      <c r="R48">
        <v>65</v>
      </c>
    </row>
    <row r="49" spans="14:18" x14ac:dyDescent="0.3">
      <c r="N49" s="13">
        <f>H15</f>
        <v>0.43444774354466692</v>
      </c>
      <c r="O49" s="13">
        <f>H16</f>
        <v>0.43445160559241514</v>
      </c>
      <c r="P49" s="13">
        <f>H17</f>
        <v>0.43447827819958601</v>
      </c>
      <c r="Q49">
        <v>400</v>
      </c>
      <c r="R49">
        <v>100</v>
      </c>
    </row>
    <row r="68" spans="14:18" x14ac:dyDescent="0.3">
      <c r="N68" t="s">
        <v>23</v>
      </c>
      <c r="O68" t="s">
        <v>24</v>
      </c>
      <c r="P68" t="s">
        <v>25</v>
      </c>
      <c r="Q68" t="s">
        <v>4</v>
      </c>
      <c r="R68" t="s">
        <v>5</v>
      </c>
    </row>
    <row r="69" spans="14:18" x14ac:dyDescent="0.3">
      <c r="N69" s="13">
        <f>K3</f>
        <v>99.763390853832661</v>
      </c>
      <c r="O69" s="13">
        <f>K4</f>
        <v>99.925792183053758</v>
      </c>
      <c r="P69" s="13">
        <f>K5</f>
        <v>99.939648117839596</v>
      </c>
      <c r="Q69">
        <v>120</v>
      </c>
      <c r="R69">
        <v>30</v>
      </c>
    </row>
    <row r="70" spans="14:18" x14ac:dyDescent="0.3">
      <c r="N70" s="13">
        <f>K9</f>
        <v>99.059307128317613</v>
      </c>
      <c r="O70" s="13">
        <f>K10</f>
        <v>99.218287814824393</v>
      </c>
      <c r="P70" s="13">
        <f>K11</f>
        <v>99.233264621158085</v>
      </c>
      <c r="Q70">
        <v>260</v>
      </c>
      <c r="R70">
        <v>65</v>
      </c>
    </row>
    <row r="71" spans="14:18" x14ac:dyDescent="0.3">
      <c r="N71" s="13">
        <f>K15</f>
        <v>98.701148761761814</v>
      </c>
      <c r="O71" s="13">
        <f>K16</f>
        <v>98.853558653151893</v>
      </c>
      <c r="P71" s="13">
        <f>K17</f>
        <v>98.86884085938506</v>
      </c>
      <c r="Q71">
        <v>400</v>
      </c>
      <c r="R71">
        <v>100</v>
      </c>
    </row>
  </sheetData>
  <mergeCells count="3">
    <mergeCell ref="B13:K13"/>
    <mergeCell ref="B1:K1"/>
    <mergeCell ref="B7:K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7F5F-951B-40CA-A7A0-ABC29B39C9AF}">
  <sheetPr>
    <tabColor theme="1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1" max="1" width="4.44140625" customWidth="1"/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33203125" bestFit="1" customWidth="1"/>
    <col min="8" max="8" width="17.109375" bestFit="1" customWidth="1"/>
    <col min="9" max="9" width="32.44140625" bestFit="1" customWidth="1"/>
    <col min="10" max="10" width="28.109375" bestFit="1" customWidth="1"/>
    <col min="11" max="11" width="42" customWidth="1"/>
  </cols>
  <sheetData>
    <row r="1" spans="2:11" ht="15" thickBot="1" x14ac:dyDescent="0.35"/>
    <row r="2" spans="2:11" ht="15" thickBot="1" x14ac:dyDescent="0.35">
      <c r="B2" s="29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1" t="s">
        <v>30</v>
      </c>
      <c r="H2" s="31" t="s">
        <v>31</v>
      </c>
      <c r="I2" s="31" t="s">
        <v>32</v>
      </c>
      <c r="J2" s="31" t="s">
        <v>33</v>
      </c>
      <c r="K2" s="32" t="s">
        <v>34</v>
      </c>
    </row>
    <row r="3" spans="2:11" ht="15" thickBot="1" x14ac:dyDescent="0.35">
      <c r="B3" s="21">
        <v>-4.5808999999999999E-7</v>
      </c>
      <c r="C3" s="19">
        <v>1</v>
      </c>
      <c r="D3" s="22">
        <v>0.35891000000000001</v>
      </c>
      <c r="E3" s="22">
        <f>D3^2</f>
        <v>0.12881638810000001</v>
      </c>
      <c r="F3" s="22">
        <f>E3/2</f>
        <v>6.4408194050000006E-2</v>
      </c>
      <c r="G3" s="21">
        <f>SUM(F3:F32)</f>
        <v>0.1079742490672656</v>
      </c>
      <c r="H3" s="28">
        <f>(B3^2+G3)^(1/2)</f>
        <v>0.32859435337125842</v>
      </c>
      <c r="I3" s="20">
        <v>48.91</v>
      </c>
      <c r="J3" s="20">
        <v>119.78400000000001</v>
      </c>
      <c r="K3" s="18">
        <v>16.341999999999999</v>
      </c>
    </row>
    <row r="4" spans="2:11" x14ac:dyDescent="0.3">
      <c r="C4" s="11">
        <v>2</v>
      </c>
      <c r="D4" s="24">
        <v>7.9253999999999998E-7</v>
      </c>
      <c r="E4" s="24">
        <f t="shared" ref="E4:E32" si="0">D4^2</f>
        <v>6.281196516E-13</v>
      </c>
      <c r="F4" s="25">
        <f t="shared" ref="F4:F32" si="1">E4/2</f>
        <v>3.140598258E-13</v>
      </c>
    </row>
    <row r="5" spans="2:11" ht="15" thickBot="1" x14ac:dyDescent="0.35">
      <c r="C5" s="11">
        <v>3</v>
      </c>
      <c r="D5" s="24">
        <v>1.0231000000000001E-2</v>
      </c>
      <c r="E5" s="24">
        <f t="shared" si="0"/>
        <v>1.0467336100000001E-4</v>
      </c>
      <c r="F5" s="25">
        <f t="shared" si="1"/>
        <v>5.2336680500000007E-5</v>
      </c>
    </row>
    <row r="6" spans="2:11" x14ac:dyDescent="0.3">
      <c r="C6" s="11">
        <v>4</v>
      </c>
      <c r="D6" s="24">
        <v>6.5395999999999996E-7</v>
      </c>
      <c r="E6" s="24">
        <f t="shared" si="0"/>
        <v>4.2766368159999996E-13</v>
      </c>
      <c r="F6" s="25">
        <f t="shared" si="1"/>
        <v>2.1383184079999998E-13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24">
        <v>0.22539000000000001</v>
      </c>
      <c r="E7" s="24">
        <f t="shared" si="0"/>
        <v>5.0800652100000003E-2</v>
      </c>
      <c r="F7" s="25">
        <f t="shared" si="1"/>
        <v>2.5400326050000002E-2</v>
      </c>
      <c r="I7" s="12">
        <f>I3/(H3*J3*3)</f>
        <v>0.41420706320264739</v>
      </c>
      <c r="J7" s="2">
        <f>I3/(3*K3)*100</f>
        <v>99.763390853832661</v>
      </c>
    </row>
    <row r="8" spans="2:11" x14ac:dyDescent="0.3">
      <c r="C8" s="11">
        <v>6</v>
      </c>
      <c r="D8" s="24">
        <v>7.0968000000000004E-7</v>
      </c>
      <c r="E8" s="24">
        <f t="shared" si="0"/>
        <v>5.0364570240000005E-13</v>
      </c>
      <c r="F8" s="25">
        <f t="shared" si="1"/>
        <v>2.5182285120000002E-13</v>
      </c>
    </row>
    <row r="9" spans="2:11" x14ac:dyDescent="0.3">
      <c r="C9" s="11">
        <v>7</v>
      </c>
      <c r="D9" s="24">
        <v>0.12712000000000001</v>
      </c>
      <c r="E9" s="24">
        <f t="shared" si="0"/>
        <v>1.6159494400000002E-2</v>
      </c>
      <c r="F9" s="25">
        <f t="shared" si="1"/>
        <v>8.0797472000000009E-3</v>
      </c>
    </row>
    <row r="10" spans="2:11" x14ac:dyDescent="0.3">
      <c r="C10" s="11">
        <v>8</v>
      </c>
      <c r="D10" s="24">
        <v>6.0220000000000003E-7</v>
      </c>
      <c r="E10" s="24">
        <f t="shared" si="0"/>
        <v>3.6264484000000005E-13</v>
      </c>
      <c r="F10" s="25">
        <f t="shared" si="1"/>
        <v>1.8132242000000002E-13</v>
      </c>
    </row>
    <row r="11" spans="2:11" x14ac:dyDescent="0.3">
      <c r="C11" s="11">
        <v>9</v>
      </c>
      <c r="D11" s="24">
        <v>1.0088E-2</v>
      </c>
      <c r="E11" s="24">
        <f t="shared" si="0"/>
        <v>1.01767744E-4</v>
      </c>
      <c r="F11" s="25">
        <f t="shared" si="1"/>
        <v>5.0883871999999999E-5</v>
      </c>
    </row>
    <row r="12" spans="2:11" x14ac:dyDescent="0.3">
      <c r="C12" s="11">
        <v>10</v>
      </c>
      <c r="D12" s="24">
        <v>3.9720999999999999E-7</v>
      </c>
      <c r="E12" s="24">
        <f t="shared" si="0"/>
        <v>1.5777578409999998E-13</v>
      </c>
      <c r="F12" s="25">
        <f t="shared" si="1"/>
        <v>7.8887892049999992E-14</v>
      </c>
    </row>
    <row r="13" spans="2:11" x14ac:dyDescent="0.3">
      <c r="C13" s="11">
        <v>11</v>
      </c>
      <c r="D13" s="24">
        <v>8.1318000000000001E-2</v>
      </c>
      <c r="E13" s="24">
        <f t="shared" si="0"/>
        <v>6.6126171239999998E-3</v>
      </c>
      <c r="F13" s="25">
        <f t="shared" si="1"/>
        <v>3.3063085619999999E-3</v>
      </c>
    </row>
    <row r="14" spans="2:11" x14ac:dyDescent="0.3">
      <c r="C14" s="11">
        <v>12</v>
      </c>
      <c r="D14" s="24">
        <v>7.0493E-7</v>
      </c>
      <c r="E14" s="24">
        <f t="shared" si="0"/>
        <v>4.9692630490000001E-13</v>
      </c>
      <c r="F14" s="25">
        <f t="shared" si="1"/>
        <v>2.4846315245000001E-13</v>
      </c>
    </row>
    <row r="15" spans="2:11" x14ac:dyDescent="0.3">
      <c r="C15" s="11">
        <v>13</v>
      </c>
      <c r="D15" s="24">
        <v>6.7094000000000001E-2</v>
      </c>
      <c r="E15" s="24">
        <f t="shared" si="0"/>
        <v>4.5016048360000003E-3</v>
      </c>
      <c r="F15" s="25">
        <f t="shared" si="1"/>
        <v>2.2508024180000002E-3</v>
      </c>
    </row>
    <row r="16" spans="2:11" x14ac:dyDescent="0.3">
      <c r="C16" s="11">
        <v>14</v>
      </c>
      <c r="D16" s="24">
        <v>5.1005999999999995E-7</v>
      </c>
      <c r="E16" s="24">
        <f t="shared" si="0"/>
        <v>2.6016120359999995E-13</v>
      </c>
      <c r="F16" s="25">
        <f t="shared" si="1"/>
        <v>1.3008060179999997E-13</v>
      </c>
    </row>
    <row r="17" spans="3:6" x14ac:dyDescent="0.3">
      <c r="C17" s="11">
        <v>15</v>
      </c>
      <c r="D17" s="24">
        <v>1.0189E-2</v>
      </c>
      <c r="E17" s="24">
        <f t="shared" si="0"/>
        <v>1.03815721E-4</v>
      </c>
      <c r="F17" s="25">
        <f t="shared" si="1"/>
        <v>5.19078605E-5</v>
      </c>
    </row>
    <row r="18" spans="3:6" x14ac:dyDescent="0.3">
      <c r="C18" s="11">
        <v>16</v>
      </c>
      <c r="D18" s="24">
        <v>7.5229999999999998E-7</v>
      </c>
      <c r="E18" s="24">
        <f t="shared" si="0"/>
        <v>5.6595528999999997E-13</v>
      </c>
      <c r="F18" s="25">
        <f t="shared" si="1"/>
        <v>2.8297764499999999E-13</v>
      </c>
    </row>
    <row r="19" spans="3:6" x14ac:dyDescent="0.3">
      <c r="C19" s="11">
        <v>17</v>
      </c>
      <c r="D19" s="24">
        <v>5.2035999999999999E-2</v>
      </c>
      <c r="E19" s="24">
        <f t="shared" si="0"/>
        <v>2.7077452959999998E-3</v>
      </c>
      <c r="F19" s="25">
        <f t="shared" si="1"/>
        <v>1.3538726479999999E-3</v>
      </c>
    </row>
    <row r="20" spans="3:6" x14ac:dyDescent="0.3">
      <c r="C20" s="11">
        <v>18</v>
      </c>
      <c r="D20" s="24">
        <v>8.9854999999999996E-7</v>
      </c>
      <c r="E20" s="24">
        <f t="shared" si="0"/>
        <v>8.0739210249999988E-13</v>
      </c>
      <c r="F20" s="25">
        <f t="shared" si="1"/>
        <v>4.0369605124999994E-13</v>
      </c>
    </row>
    <row r="21" spans="3:6" x14ac:dyDescent="0.3">
      <c r="C21" s="11">
        <v>19</v>
      </c>
      <c r="D21" s="24">
        <v>4.0911999999999997E-2</v>
      </c>
      <c r="E21" s="24">
        <f t="shared" si="0"/>
        <v>1.6737917439999998E-3</v>
      </c>
      <c r="F21" s="25">
        <f t="shared" si="1"/>
        <v>8.3689587199999992E-4</v>
      </c>
    </row>
    <row r="22" spans="3:6" x14ac:dyDescent="0.3">
      <c r="C22" s="11">
        <v>20</v>
      </c>
      <c r="D22" s="24">
        <v>7.2137999999999997E-7</v>
      </c>
      <c r="E22" s="24">
        <f t="shared" si="0"/>
        <v>5.2038910439999991E-13</v>
      </c>
      <c r="F22" s="25">
        <f t="shared" si="1"/>
        <v>2.6019455219999996E-13</v>
      </c>
    </row>
    <row r="23" spans="3:6" x14ac:dyDescent="0.3">
      <c r="C23" s="11">
        <v>21</v>
      </c>
      <c r="D23" s="24">
        <v>1.0630000000000001E-2</v>
      </c>
      <c r="E23" s="24">
        <f t="shared" si="0"/>
        <v>1.1299690000000001E-4</v>
      </c>
      <c r="F23" s="25">
        <f t="shared" si="1"/>
        <v>5.6498450000000005E-5</v>
      </c>
    </row>
    <row r="24" spans="3:6" x14ac:dyDescent="0.3">
      <c r="C24" s="11">
        <v>22</v>
      </c>
      <c r="D24" s="24">
        <v>3.8160999999999999E-7</v>
      </c>
      <c r="E24" s="24">
        <f t="shared" si="0"/>
        <v>1.4562619209999998E-13</v>
      </c>
      <c r="F24" s="25">
        <f t="shared" si="1"/>
        <v>7.2813096049999991E-14</v>
      </c>
    </row>
    <row r="25" spans="3:6" x14ac:dyDescent="0.3">
      <c r="C25" s="11">
        <v>23</v>
      </c>
      <c r="D25" s="24">
        <v>4.2979000000000003E-2</v>
      </c>
      <c r="E25" s="24">
        <f t="shared" si="0"/>
        <v>1.8471944410000003E-3</v>
      </c>
      <c r="F25" s="25">
        <f t="shared" si="1"/>
        <v>9.2359722050000016E-4</v>
      </c>
    </row>
    <row r="26" spans="3:6" x14ac:dyDescent="0.3">
      <c r="C26" s="11">
        <v>24</v>
      </c>
      <c r="D26" s="24">
        <v>3.9516E-7</v>
      </c>
      <c r="E26" s="24">
        <f t="shared" si="0"/>
        <v>1.5615142559999999E-13</v>
      </c>
      <c r="F26" s="25">
        <f t="shared" si="1"/>
        <v>7.8075712799999996E-14</v>
      </c>
    </row>
    <row r="27" spans="3:6" x14ac:dyDescent="0.3">
      <c r="C27" s="11">
        <v>25</v>
      </c>
      <c r="D27" s="24">
        <v>2.8518999999999999E-2</v>
      </c>
      <c r="E27" s="24">
        <f t="shared" si="0"/>
        <v>8.1333336099999993E-4</v>
      </c>
      <c r="F27" s="25">
        <f t="shared" si="1"/>
        <v>4.0666668049999996E-4</v>
      </c>
    </row>
    <row r="28" spans="3:6" x14ac:dyDescent="0.3">
      <c r="C28" s="11">
        <v>26</v>
      </c>
      <c r="D28" s="24">
        <v>4.3995000000000002E-7</v>
      </c>
      <c r="E28" s="24">
        <f t="shared" si="0"/>
        <v>1.9355600250000002E-13</v>
      </c>
      <c r="F28" s="25">
        <f t="shared" si="1"/>
        <v>9.677800125000001E-14</v>
      </c>
    </row>
    <row r="29" spans="3:6" x14ac:dyDescent="0.3">
      <c r="C29" s="11">
        <v>27</v>
      </c>
      <c r="D29" s="24">
        <v>1.1424E-2</v>
      </c>
      <c r="E29" s="24">
        <f t="shared" si="0"/>
        <v>1.3050777599999999E-4</v>
      </c>
      <c r="F29" s="25">
        <f t="shared" si="1"/>
        <v>6.5253887999999996E-5</v>
      </c>
    </row>
    <row r="30" spans="3:6" x14ac:dyDescent="0.3">
      <c r="C30" s="11">
        <v>28</v>
      </c>
      <c r="D30" s="24">
        <v>3.4574999999999998E-7</v>
      </c>
      <c r="E30" s="24">
        <f t="shared" si="0"/>
        <v>1.1954306249999999E-13</v>
      </c>
      <c r="F30" s="25">
        <f t="shared" si="1"/>
        <v>5.9771531249999995E-14</v>
      </c>
    </row>
    <row r="31" spans="3:6" x14ac:dyDescent="0.3">
      <c r="C31" s="11">
        <v>29</v>
      </c>
      <c r="D31" s="24">
        <v>3.8234999999999998E-2</v>
      </c>
      <c r="E31" s="24">
        <f t="shared" si="0"/>
        <v>1.4619152249999998E-3</v>
      </c>
      <c r="F31" s="25">
        <f t="shared" si="1"/>
        <v>7.309576124999999E-4</v>
      </c>
    </row>
    <row r="32" spans="3:6" ht="15" thickBot="1" x14ac:dyDescent="0.35">
      <c r="C32" s="12">
        <v>30</v>
      </c>
      <c r="D32" s="26">
        <v>4.3080000000000002E-7</v>
      </c>
      <c r="E32" s="26">
        <f t="shared" si="0"/>
        <v>1.8558864000000001E-13</v>
      </c>
      <c r="F32" s="27">
        <f t="shared" si="1"/>
        <v>9.2794320000000006E-14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88F7-61B9-48B6-B28C-94B757916B72}">
  <sheetPr>
    <tabColor theme="1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.109375" bestFit="1" customWidth="1"/>
    <col min="9" max="9" width="32.44140625" bestFit="1" customWidth="1"/>
    <col min="10" max="10" width="28.109375" bestFit="1" customWidth="1"/>
    <col min="11" max="11" width="42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-1.5856999999999999E-6</v>
      </c>
      <c r="C3" s="19">
        <v>1</v>
      </c>
      <c r="D3" s="22">
        <v>1.2542</v>
      </c>
      <c r="E3" s="22">
        <f>D3^2</f>
        <v>1.57301764</v>
      </c>
      <c r="F3" s="23">
        <f>E3/2</f>
        <v>0.78650882</v>
      </c>
      <c r="G3" s="21">
        <f>SUM(F3:F32)</f>
        <v>1.319612734912972</v>
      </c>
      <c r="H3" s="28">
        <f>(B3^2+G3)^(1/2)</f>
        <v>1.148743981449081</v>
      </c>
      <c r="I3" s="20">
        <v>171.01400000000001</v>
      </c>
      <c r="J3" s="20">
        <v>119.78400000000001</v>
      </c>
      <c r="K3" s="18">
        <v>57.046999999999997</v>
      </c>
    </row>
    <row r="4" spans="2:11" x14ac:dyDescent="0.3">
      <c r="C4" s="11">
        <v>2</v>
      </c>
      <c r="D4" s="10">
        <v>2.7288999999999998E-6</v>
      </c>
      <c r="E4" s="10">
        <f t="shared" ref="E4:E32" si="0">D4^2</f>
        <v>7.4468952099999998E-12</v>
      </c>
      <c r="F4" s="25">
        <f t="shared" ref="F4:F32" si="1">E4/2</f>
        <v>3.7234476049999999E-12</v>
      </c>
    </row>
    <row r="5" spans="2:11" ht="15" thickBot="1" x14ac:dyDescent="0.35">
      <c r="C5" s="11">
        <v>3</v>
      </c>
      <c r="D5" s="10">
        <v>3.5796000000000001E-2</v>
      </c>
      <c r="E5" s="10">
        <f t="shared" si="0"/>
        <v>1.2813536160000002E-3</v>
      </c>
      <c r="F5" s="25">
        <f t="shared" si="1"/>
        <v>6.4067680800000009E-4</v>
      </c>
    </row>
    <row r="6" spans="2:11" x14ac:dyDescent="0.3">
      <c r="C6" s="11">
        <v>4</v>
      </c>
      <c r="D6" s="10">
        <v>2.243E-6</v>
      </c>
      <c r="E6" s="10">
        <f t="shared" si="0"/>
        <v>5.0310489999999999E-12</v>
      </c>
      <c r="F6" s="25">
        <f t="shared" si="1"/>
        <v>2.5155244999999999E-12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0.78844000000000003</v>
      </c>
      <c r="E7" s="10">
        <f t="shared" si="0"/>
        <v>0.62163763360000002</v>
      </c>
      <c r="F7" s="25">
        <f t="shared" si="1"/>
        <v>0.31081881680000001</v>
      </c>
      <c r="I7" s="12">
        <f>I3/(H3*J3*3)</f>
        <v>0.41427464123902874</v>
      </c>
      <c r="J7" s="2">
        <f>I3/(3*K3)*100</f>
        <v>99.925792183053758</v>
      </c>
    </row>
    <row r="8" spans="2:11" x14ac:dyDescent="0.3">
      <c r="C8" s="11">
        <v>6</v>
      </c>
      <c r="D8" s="10">
        <v>2.4445999999999999E-6</v>
      </c>
      <c r="E8" s="10">
        <f t="shared" si="0"/>
        <v>5.9760691599999996E-12</v>
      </c>
      <c r="F8" s="25">
        <f t="shared" si="1"/>
        <v>2.9880345799999998E-12</v>
      </c>
    </row>
    <row r="9" spans="2:11" x14ac:dyDescent="0.3">
      <c r="C9" s="11">
        <v>7</v>
      </c>
      <c r="D9" s="10">
        <v>0.44472</v>
      </c>
      <c r="E9" s="10">
        <f t="shared" si="0"/>
        <v>0.19777587839999999</v>
      </c>
      <c r="F9" s="25">
        <f t="shared" si="1"/>
        <v>9.8887939199999997E-2</v>
      </c>
    </row>
    <row r="10" spans="2:11" x14ac:dyDescent="0.3">
      <c r="C10" s="11">
        <v>8</v>
      </c>
      <c r="D10" s="10">
        <v>2.1003E-6</v>
      </c>
      <c r="E10" s="10">
        <f t="shared" si="0"/>
        <v>4.4112600899999999E-12</v>
      </c>
      <c r="F10" s="25">
        <f t="shared" si="1"/>
        <v>2.2056300449999999E-12</v>
      </c>
    </row>
    <row r="11" spans="2:11" x14ac:dyDescent="0.3">
      <c r="C11" s="11">
        <v>9</v>
      </c>
      <c r="D11" s="10">
        <v>3.5298999999999997E-2</v>
      </c>
      <c r="E11" s="10">
        <f t="shared" si="0"/>
        <v>1.2460194009999998E-3</v>
      </c>
      <c r="F11" s="25">
        <f t="shared" si="1"/>
        <v>6.2300970049999991E-4</v>
      </c>
    </row>
    <row r="12" spans="2:11" x14ac:dyDescent="0.3">
      <c r="C12" s="11">
        <v>10</v>
      </c>
      <c r="D12" s="10">
        <v>1.4342E-6</v>
      </c>
      <c r="E12" s="10">
        <f t="shared" si="0"/>
        <v>2.0569296399999999E-12</v>
      </c>
      <c r="F12" s="25">
        <f t="shared" si="1"/>
        <v>1.02846482E-12</v>
      </c>
    </row>
    <row r="13" spans="2:11" x14ac:dyDescent="0.3">
      <c r="C13" s="11">
        <v>11</v>
      </c>
      <c r="D13" s="10">
        <v>0.28442000000000001</v>
      </c>
      <c r="E13" s="10">
        <f t="shared" si="0"/>
        <v>8.08947364E-2</v>
      </c>
      <c r="F13" s="25">
        <f t="shared" si="1"/>
        <v>4.04473682E-2</v>
      </c>
    </row>
    <row r="14" spans="2:11" x14ac:dyDescent="0.3">
      <c r="C14" s="11">
        <v>12</v>
      </c>
      <c r="D14" s="10">
        <v>2.4754999999999998E-6</v>
      </c>
      <c r="E14" s="10">
        <f t="shared" si="0"/>
        <v>6.1281002499999994E-12</v>
      </c>
      <c r="F14" s="25">
        <f t="shared" si="1"/>
        <v>3.0640501249999997E-12</v>
      </c>
    </row>
    <row r="15" spans="2:11" x14ac:dyDescent="0.3">
      <c r="C15" s="11">
        <v>13</v>
      </c>
      <c r="D15" s="10">
        <v>0.23469999999999999</v>
      </c>
      <c r="E15" s="10">
        <f t="shared" si="0"/>
        <v>5.5084089999999995E-2</v>
      </c>
      <c r="F15" s="25">
        <f t="shared" si="1"/>
        <v>2.7542044999999998E-2</v>
      </c>
    </row>
    <row r="16" spans="2:11" x14ac:dyDescent="0.3">
      <c r="C16" s="11">
        <v>14</v>
      </c>
      <c r="D16" s="10">
        <v>1.7967000000000001E-6</v>
      </c>
      <c r="E16" s="10">
        <f t="shared" si="0"/>
        <v>3.2281308900000003E-12</v>
      </c>
      <c r="F16" s="25">
        <f t="shared" si="1"/>
        <v>1.6140654450000002E-12</v>
      </c>
    </row>
    <row r="17" spans="3:6" x14ac:dyDescent="0.3">
      <c r="C17" s="11">
        <v>15</v>
      </c>
      <c r="D17" s="10">
        <v>3.5651000000000002E-2</v>
      </c>
      <c r="E17" s="10">
        <f t="shared" si="0"/>
        <v>1.270993801E-3</v>
      </c>
      <c r="F17" s="25">
        <f t="shared" si="1"/>
        <v>6.3549690050000002E-4</v>
      </c>
    </row>
    <row r="18" spans="3:6" x14ac:dyDescent="0.3">
      <c r="C18" s="11">
        <v>16</v>
      </c>
      <c r="D18" s="10">
        <v>2.6578000000000002E-6</v>
      </c>
      <c r="E18" s="10">
        <f t="shared" si="0"/>
        <v>7.063900840000001E-12</v>
      </c>
      <c r="F18" s="25">
        <f t="shared" si="1"/>
        <v>3.5319504200000005E-12</v>
      </c>
    </row>
    <row r="19" spans="3:6" x14ac:dyDescent="0.3">
      <c r="C19" s="11">
        <v>17</v>
      </c>
      <c r="D19" s="10">
        <v>0.182</v>
      </c>
      <c r="E19" s="10">
        <f t="shared" si="0"/>
        <v>3.3124000000000001E-2</v>
      </c>
      <c r="F19" s="25">
        <f t="shared" si="1"/>
        <v>1.6562E-2</v>
      </c>
    </row>
    <row r="20" spans="3:6" x14ac:dyDescent="0.3">
      <c r="C20" s="11">
        <v>18</v>
      </c>
      <c r="D20" s="10">
        <v>3.1387000000000001E-6</v>
      </c>
      <c r="E20" s="10">
        <f t="shared" si="0"/>
        <v>9.8514376900000001E-12</v>
      </c>
      <c r="F20" s="25">
        <f t="shared" si="1"/>
        <v>4.925718845E-12</v>
      </c>
    </row>
    <row r="21" spans="3:6" x14ac:dyDescent="0.3">
      <c r="C21" s="11">
        <v>19</v>
      </c>
      <c r="D21" s="10">
        <v>0.1431</v>
      </c>
      <c r="E21" s="10">
        <f t="shared" si="0"/>
        <v>2.047761E-2</v>
      </c>
      <c r="F21" s="25">
        <f t="shared" si="1"/>
        <v>1.0238805E-2</v>
      </c>
    </row>
    <row r="22" spans="3:6" x14ac:dyDescent="0.3">
      <c r="C22" s="11">
        <v>20</v>
      </c>
      <c r="D22" s="10">
        <v>2.4851999999999999E-6</v>
      </c>
      <c r="E22" s="10">
        <f t="shared" si="0"/>
        <v>6.1762190399999995E-12</v>
      </c>
      <c r="F22" s="25">
        <f t="shared" si="1"/>
        <v>3.0881095199999997E-12</v>
      </c>
    </row>
    <row r="23" spans="3:6" x14ac:dyDescent="0.3">
      <c r="C23" s="11">
        <v>21</v>
      </c>
      <c r="D23" s="10">
        <v>3.7193999999999998E-2</v>
      </c>
      <c r="E23" s="10">
        <f t="shared" si="0"/>
        <v>1.3833936359999997E-3</v>
      </c>
      <c r="F23" s="25">
        <f t="shared" si="1"/>
        <v>6.9169681799999987E-4</v>
      </c>
    </row>
    <row r="24" spans="3:6" x14ac:dyDescent="0.3">
      <c r="C24" s="11">
        <v>22</v>
      </c>
      <c r="D24" s="10">
        <v>1.2887E-6</v>
      </c>
      <c r="E24" s="10">
        <f t="shared" si="0"/>
        <v>1.6607476900000002E-12</v>
      </c>
      <c r="F24" s="25">
        <f t="shared" si="1"/>
        <v>8.3037384500000008E-13</v>
      </c>
    </row>
    <row r="25" spans="3:6" x14ac:dyDescent="0.3">
      <c r="C25" s="11">
        <v>23</v>
      </c>
      <c r="D25" s="10">
        <v>0.15032999999999999</v>
      </c>
      <c r="E25" s="10">
        <f t="shared" si="0"/>
        <v>2.2599108899999998E-2</v>
      </c>
      <c r="F25" s="25">
        <f t="shared" si="1"/>
        <v>1.1299554449999999E-2</v>
      </c>
    </row>
    <row r="26" spans="3:6" x14ac:dyDescent="0.3">
      <c r="C26" s="11">
        <v>24</v>
      </c>
      <c r="D26" s="10">
        <v>1.3476E-6</v>
      </c>
      <c r="E26" s="10">
        <f t="shared" si="0"/>
        <v>1.8160257600000001E-12</v>
      </c>
      <c r="F26" s="25">
        <f t="shared" si="1"/>
        <v>9.0801288000000007E-13</v>
      </c>
    </row>
    <row r="27" spans="3:6" x14ac:dyDescent="0.3">
      <c r="C27" s="11">
        <v>25</v>
      </c>
      <c r="D27" s="10">
        <v>9.9759E-2</v>
      </c>
      <c r="E27" s="10">
        <f t="shared" si="0"/>
        <v>9.9518580809999993E-3</v>
      </c>
      <c r="F27" s="25">
        <f t="shared" si="1"/>
        <v>4.9759290404999997E-3</v>
      </c>
    </row>
    <row r="28" spans="3:6" x14ac:dyDescent="0.3">
      <c r="C28" s="11">
        <v>26</v>
      </c>
      <c r="D28" s="10">
        <v>1.4946000000000001E-6</v>
      </c>
      <c r="E28" s="10">
        <f t="shared" si="0"/>
        <v>2.23382916E-12</v>
      </c>
      <c r="F28" s="25">
        <f t="shared" si="1"/>
        <v>1.11691458E-12</v>
      </c>
    </row>
    <row r="29" spans="3:6" x14ac:dyDescent="0.3">
      <c r="C29" s="11">
        <v>27</v>
      </c>
      <c r="D29" s="10">
        <v>3.9967999999999997E-2</v>
      </c>
      <c r="E29" s="10">
        <f t="shared" si="0"/>
        <v>1.5974410239999997E-3</v>
      </c>
      <c r="F29" s="25">
        <f t="shared" si="1"/>
        <v>7.9872051199999985E-4</v>
      </c>
    </row>
    <row r="30" spans="3:6" x14ac:dyDescent="0.3">
      <c r="C30" s="11">
        <v>28</v>
      </c>
      <c r="D30" s="10">
        <v>1.2042E-6</v>
      </c>
      <c r="E30" s="10">
        <f t="shared" si="0"/>
        <v>1.45009764E-12</v>
      </c>
      <c r="F30" s="25">
        <f t="shared" si="1"/>
        <v>7.2504882000000001E-13</v>
      </c>
    </row>
    <row r="31" spans="3:6" x14ac:dyDescent="0.3">
      <c r="C31" s="11">
        <v>29</v>
      </c>
      <c r="D31" s="10">
        <v>0.13372999999999999</v>
      </c>
      <c r="E31" s="10">
        <f t="shared" si="0"/>
        <v>1.7883712899999998E-2</v>
      </c>
      <c r="F31" s="25">
        <f t="shared" si="1"/>
        <v>8.9418564499999988E-3</v>
      </c>
    </row>
    <row r="32" spans="3:6" ht="15" thickBot="1" x14ac:dyDescent="0.35">
      <c r="C32" s="12">
        <v>30</v>
      </c>
      <c r="D32" s="26">
        <v>1.5540000000000001E-6</v>
      </c>
      <c r="E32" s="26">
        <f t="shared" si="0"/>
        <v>2.4149160000000001E-12</v>
      </c>
      <c r="F32" s="27">
        <f t="shared" si="1"/>
        <v>1.207458E-12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96AB-B2A9-41AF-86DD-AD609AD33D8F}">
  <sheetPr>
    <tabColor theme="1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" bestFit="1" customWidth="1"/>
    <col min="9" max="9" width="32.33203125" bestFit="1" customWidth="1"/>
    <col min="10" max="10" width="28" bestFit="1" customWidth="1"/>
    <col min="11" max="11" width="41.88671875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-2.7082000000000002E-6</v>
      </c>
      <c r="C3" s="19">
        <v>1</v>
      </c>
      <c r="D3" s="22">
        <v>2.1497000000000002</v>
      </c>
      <c r="E3" s="22">
        <f>D3^2</f>
        <v>4.6212100900000008</v>
      </c>
      <c r="F3" s="23">
        <f>E3/2</f>
        <v>2.3106050450000004</v>
      </c>
      <c r="G3" s="21">
        <f>SUM(F3:F32)</f>
        <v>3.8774513024798036</v>
      </c>
      <c r="H3" s="28">
        <f>(B3^2+G3)^(1/2)</f>
        <v>1.9691245015201904</v>
      </c>
      <c r="I3" s="20">
        <v>293.10300000000001</v>
      </c>
      <c r="J3" s="20">
        <v>119.78400000000001</v>
      </c>
      <c r="K3" s="18">
        <v>97.76</v>
      </c>
    </row>
    <row r="4" spans="2:11" x14ac:dyDescent="0.3">
      <c r="C4" s="11">
        <v>2</v>
      </c>
      <c r="D4" s="10">
        <v>4.6693999999999997E-6</v>
      </c>
      <c r="E4" s="10">
        <f t="shared" ref="E4:E32" si="0">D4^2</f>
        <v>2.1803296359999996E-11</v>
      </c>
      <c r="F4" s="25">
        <f t="shared" ref="F4:F32" si="1">E4/2</f>
        <v>1.0901648179999998E-11</v>
      </c>
    </row>
    <row r="5" spans="2:11" ht="15" thickBot="1" x14ac:dyDescent="0.35">
      <c r="C5" s="11">
        <v>3</v>
      </c>
      <c r="D5" s="10">
        <v>6.1365000000000003E-2</v>
      </c>
      <c r="E5" s="10">
        <f t="shared" si="0"/>
        <v>3.7656632250000002E-3</v>
      </c>
      <c r="F5" s="25">
        <f t="shared" si="1"/>
        <v>1.8828316125000001E-3</v>
      </c>
    </row>
    <row r="6" spans="2:11" x14ac:dyDescent="0.3">
      <c r="C6" s="11">
        <v>4</v>
      </c>
      <c r="D6" s="10">
        <v>3.8473999999999998E-6</v>
      </c>
      <c r="E6" s="10">
        <f t="shared" si="0"/>
        <v>1.4802486759999999E-11</v>
      </c>
      <c r="F6" s="25">
        <f t="shared" si="1"/>
        <v>7.4012433799999994E-12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1.3516999999999999</v>
      </c>
      <c r="E7" s="10">
        <f t="shared" si="0"/>
        <v>1.8270928899999996</v>
      </c>
      <c r="F7" s="25">
        <f t="shared" si="1"/>
        <v>0.91354644499999982</v>
      </c>
      <c r="I7" s="12">
        <f>I3/(H3*J3*3)</f>
        <v>0.41421614380103622</v>
      </c>
      <c r="J7" s="2">
        <f>I3/(3*K3)*100</f>
        <v>99.939648117839596</v>
      </c>
    </row>
    <row r="8" spans="2:11" x14ac:dyDescent="0.3">
      <c r="C8" s="11">
        <v>6</v>
      </c>
      <c r="D8" s="10">
        <v>4.1913E-6</v>
      </c>
      <c r="E8" s="10">
        <f t="shared" si="0"/>
        <v>1.7566995690000002E-11</v>
      </c>
      <c r="F8" s="25">
        <f t="shared" si="1"/>
        <v>8.7834978450000008E-12</v>
      </c>
    </row>
    <row r="9" spans="2:11" x14ac:dyDescent="0.3">
      <c r="C9" s="11">
        <v>7</v>
      </c>
      <c r="D9" s="10">
        <v>0.76246000000000003</v>
      </c>
      <c r="E9" s="10">
        <f t="shared" si="0"/>
        <v>0.58134525160000006</v>
      </c>
      <c r="F9" s="25">
        <f t="shared" si="1"/>
        <v>0.29067262580000003</v>
      </c>
    </row>
    <row r="10" spans="2:11" x14ac:dyDescent="0.3">
      <c r="C10" s="11">
        <v>8</v>
      </c>
      <c r="D10" s="10">
        <v>3.5962E-6</v>
      </c>
      <c r="E10" s="10">
        <f t="shared" si="0"/>
        <v>1.293265444E-11</v>
      </c>
      <c r="F10" s="25">
        <f t="shared" si="1"/>
        <v>6.4663272200000001E-12</v>
      </c>
    </row>
    <row r="11" spans="2:11" x14ac:dyDescent="0.3">
      <c r="C11" s="11">
        <v>9</v>
      </c>
      <c r="D11" s="10">
        <v>6.0519000000000003E-2</v>
      </c>
      <c r="E11" s="10">
        <f t="shared" si="0"/>
        <v>3.6625493610000005E-3</v>
      </c>
      <c r="F11" s="25">
        <f t="shared" si="1"/>
        <v>1.8312746805000002E-3</v>
      </c>
    </row>
    <row r="12" spans="2:11" x14ac:dyDescent="0.3">
      <c r="C12" s="11">
        <v>10</v>
      </c>
      <c r="D12" s="10">
        <v>2.4723999999999998E-6</v>
      </c>
      <c r="E12" s="10">
        <f t="shared" si="0"/>
        <v>6.112761759999999E-12</v>
      </c>
      <c r="F12" s="25">
        <f t="shared" si="1"/>
        <v>3.0563808799999995E-12</v>
      </c>
    </row>
    <row r="13" spans="2:11" x14ac:dyDescent="0.3">
      <c r="C13" s="11">
        <v>11</v>
      </c>
      <c r="D13" s="10">
        <v>0.48753999999999997</v>
      </c>
      <c r="E13" s="10">
        <f t="shared" si="0"/>
        <v>0.23769525159999996</v>
      </c>
      <c r="F13" s="25">
        <f t="shared" si="1"/>
        <v>0.11884762579999998</v>
      </c>
    </row>
    <row r="14" spans="2:11" x14ac:dyDescent="0.3">
      <c r="C14" s="11">
        <v>12</v>
      </c>
      <c r="D14" s="10">
        <v>4.2444000000000004E-6</v>
      </c>
      <c r="E14" s="10">
        <f t="shared" si="0"/>
        <v>1.8014931360000002E-11</v>
      </c>
      <c r="F14" s="25">
        <f t="shared" si="1"/>
        <v>9.0074656800000012E-12</v>
      </c>
    </row>
    <row r="15" spans="2:11" x14ac:dyDescent="0.3">
      <c r="C15" s="11">
        <v>13</v>
      </c>
      <c r="D15" s="10">
        <v>0.40234999999999999</v>
      </c>
      <c r="E15" s="10">
        <f t="shared" si="0"/>
        <v>0.16188552249999999</v>
      </c>
      <c r="F15" s="25">
        <f t="shared" si="1"/>
        <v>8.0942761249999995E-2</v>
      </c>
    </row>
    <row r="16" spans="2:11" x14ac:dyDescent="0.3">
      <c r="C16" s="11">
        <v>14</v>
      </c>
      <c r="D16" s="10">
        <v>3.0836E-6</v>
      </c>
      <c r="E16" s="10">
        <f t="shared" si="0"/>
        <v>9.5085889600000007E-12</v>
      </c>
      <c r="F16" s="25">
        <f t="shared" si="1"/>
        <v>4.7542944800000003E-12</v>
      </c>
    </row>
    <row r="17" spans="3:6" x14ac:dyDescent="0.3">
      <c r="C17" s="11">
        <v>15</v>
      </c>
      <c r="D17" s="10">
        <v>6.1124999999999999E-2</v>
      </c>
      <c r="E17" s="10">
        <f t="shared" si="0"/>
        <v>3.736265625E-3</v>
      </c>
      <c r="F17" s="25">
        <f t="shared" si="1"/>
        <v>1.8681328125E-3</v>
      </c>
    </row>
    <row r="18" spans="3:6" x14ac:dyDescent="0.3">
      <c r="C18" s="11">
        <v>16</v>
      </c>
      <c r="D18" s="10">
        <v>4.5584000000000003E-6</v>
      </c>
      <c r="E18" s="10">
        <f t="shared" si="0"/>
        <v>2.0779010560000004E-11</v>
      </c>
      <c r="F18" s="25">
        <f t="shared" si="1"/>
        <v>1.0389505280000002E-11</v>
      </c>
    </row>
    <row r="19" spans="3:6" x14ac:dyDescent="0.3">
      <c r="C19" s="11">
        <v>17</v>
      </c>
      <c r="D19" s="10">
        <v>0.312</v>
      </c>
      <c r="E19" s="10">
        <f t="shared" si="0"/>
        <v>9.7344E-2</v>
      </c>
      <c r="F19" s="25">
        <f t="shared" si="1"/>
        <v>4.8672E-2</v>
      </c>
    </row>
    <row r="20" spans="3:6" x14ac:dyDescent="0.3">
      <c r="C20" s="11">
        <v>18</v>
      </c>
      <c r="D20" s="10">
        <v>5.3804000000000002E-6</v>
      </c>
      <c r="E20" s="10">
        <f t="shared" si="0"/>
        <v>2.894870416E-11</v>
      </c>
      <c r="F20" s="25">
        <f t="shared" si="1"/>
        <v>1.447435208E-11</v>
      </c>
    </row>
    <row r="21" spans="3:6" x14ac:dyDescent="0.3">
      <c r="C21" s="11">
        <v>19</v>
      </c>
      <c r="D21" s="10">
        <v>0.24529999999999999</v>
      </c>
      <c r="E21" s="10">
        <f t="shared" si="0"/>
        <v>6.0172089999999998E-2</v>
      </c>
      <c r="F21" s="25">
        <f t="shared" si="1"/>
        <v>3.0086044999999999E-2</v>
      </c>
    </row>
    <row r="22" spans="3:6" x14ac:dyDescent="0.3">
      <c r="C22" s="11">
        <v>20</v>
      </c>
      <c r="D22" s="10">
        <v>4.2459000000000003E-6</v>
      </c>
      <c r="E22" s="10">
        <f t="shared" si="0"/>
        <v>1.8027666810000002E-11</v>
      </c>
      <c r="F22" s="25">
        <f t="shared" si="1"/>
        <v>9.0138334050000008E-12</v>
      </c>
    </row>
    <row r="23" spans="3:6" x14ac:dyDescent="0.3">
      <c r="C23" s="11">
        <v>21</v>
      </c>
      <c r="D23" s="10">
        <v>6.3764000000000001E-2</v>
      </c>
      <c r="E23" s="10">
        <f t="shared" si="0"/>
        <v>4.0658476959999999E-3</v>
      </c>
      <c r="F23" s="25">
        <f t="shared" si="1"/>
        <v>2.0329238479999999E-3</v>
      </c>
    </row>
    <row r="24" spans="3:6" x14ac:dyDescent="0.3">
      <c r="C24" s="11">
        <v>22</v>
      </c>
      <c r="D24" s="10">
        <v>2.1936999999999999E-6</v>
      </c>
      <c r="E24" s="10">
        <f t="shared" si="0"/>
        <v>4.8123196899999992E-12</v>
      </c>
      <c r="F24" s="25">
        <f t="shared" si="1"/>
        <v>2.4061598449999996E-12</v>
      </c>
    </row>
    <row r="25" spans="3:6" x14ac:dyDescent="0.3">
      <c r="C25" s="11">
        <v>23</v>
      </c>
      <c r="D25" s="10">
        <v>0.25773000000000001</v>
      </c>
      <c r="E25" s="10">
        <f t="shared" si="0"/>
        <v>6.6424752900000009E-2</v>
      </c>
      <c r="F25" s="25">
        <f t="shared" si="1"/>
        <v>3.3212376450000004E-2</v>
      </c>
    </row>
    <row r="26" spans="3:6" x14ac:dyDescent="0.3">
      <c r="C26" s="11">
        <v>24</v>
      </c>
      <c r="D26" s="10">
        <v>2.3066000000000001E-6</v>
      </c>
      <c r="E26" s="10">
        <f t="shared" si="0"/>
        <v>5.3204035599999999E-12</v>
      </c>
      <c r="F26" s="25">
        <f t="shared" si="1"/>
        <v>2.66020178E-12</v>
      </c>
    </row>
    <row r="27" spans="3:6" x14ac:dyDescent="0.3">
      <c r="C27" s="11">
        <v>25</v>
      </c>
      <c r="D27" s="10">
        <v>0.17102000000000001</v>
      </c>
      <c r="E27" s="10">
        <f t="shared" si="0"/>
        <v>2.9247840400000003E-2</v>
      </c>
      <c r="F27" s="25">
        <f t="shared" si="1"/>
        <v>1.4623920200000001E-2</v>
      </c>
    </row>
    <row r="28" spans="3:6" x14ac:dyDescent="0.3">
      <c r="C28" s="11">
        <v>26</v>
      </c>
      <c r="D28" s="10">
        <v>2.5598E-6</v>
      </c>
      <c r="E28" s="10">
        <f t="shared" si="0"/>
        <v>6.5525760400000004E-12</v>
      </c>
      <c r="F28" s="25">
        <f t="shared" si="1"/>
        <v>3.2762880200000002E-12</v>
      </c>
    </row>
    <row r="29" spans="3:6" x14ac:dyDescent="0.3">
      <c r="C29" s="11">
        <v>27</v>
      </c>
      <c r="D29" s="10">
        <v>6.8515999999999994E-2</v>
      </c>
      <c r="E29" s="10">
        <f t="shared" si="0"/>
        <v>4.694442255999999E-3</v>
      </c>
      <c r="F29" s="25">
        <f t="shared" si="1"/>
        <v>2.3472211279999995E-3</v>
      </c>
    </row>
    <row r="30" spans="3:6" x14ac:dyDescent="0.3">
      <c r="C30" s="11">
        <v>28</v>
      </c>
      <c r="D30" s="10">
        <v>2.0628E-6</v>
      </c>
      <c r="E30" s="10">
        <f t="shared" si="0"/>
        <v>4.2551438400000001E-12</v>
      </c>
      <c r="F30" s="25">
        <f t="shared" si="1"/>
        <v>2.12757192E-12</v>
      </c>
    </row>
    <row r="31" spans="3:6" x14ac:dyDescent="0.3">
      <c r="C31" s="11">
        <v>29</v>
      </c>
      <c r="D31" s="10">
        <v>0.22925999999999999</v>
      </c>
      <c r="E31" s="10">
        <f t="shared" si="0"/>
        <v>5.2560147599999996E-2</v>
      </c>
      <c r="F31" s="25">
        <f t="shared" si="1"/>
        <v>2.6280073799999998E-2</v>
      </c>
    </row>
    <row r="32" spans="3:6" ht="15" thickBot="1" x14ac:dyDescent="0.35">
      <c r="C32" s="12">
        <v>30</v>
      </c>
      <c r="D32" s="26">
        <v>2.6776999999999998E-6</v>
      </c>
      <c r="E32" s="26">
        <f t="shared" si="0"/>
        <v>7.1700772899999992E-12</v>
      </c>
      <c r="F32" s="27">
        <f t="shared" si="1"/>
        <v>3.5850386449999996E-12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7DB5-9364-4E66-92EE-84F49E94B6D8}">
  <sheetPr>
    <tabColor theme="5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33203125" bestFit="1" customWidth="1"/>
    <col min="8" max="8" width="17" bestFit="1" customWidth="1"/>
    <col min="9" max="9" width="32.33203125" bestFit="1" customWidth="1"/>
    <col min="10" max="10" width="28" bestFit="1" customWidth="1"/>
    <col min="11" max="11" width="41.88671875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-7.6134000000000002E-3</v>
      </c>
      <c r="C3" s="19">
        <v>1</v>
      </c>
      <c r="D3" s="22">
        <v>0.36952000000000002</v>
      </c>
      <c r="E3" s="22">
        <f>D3^2</f>
        <v>0.13654503040000002</v>
      </c>
      <c r="F3" s="23">
        <f>E3/2</f>
        <v>6.8272515200000009E-2</v>
      </c>
      <c r="G3" s="21">
        <f>SUM(F3:F32)</f>
        <v>0.11232674675385501</v>
      </c>
      <c r="H3" s="28">
        <f>(B3^2+G3)^(1/2)</f>
        <v>0.33523828930093147</v>
      </c>
      <c r="I3" s="20">
        <v>50.125</v>
      </c>
      <c r="J3" s="20">
        <v>119.97799999999999</v>
      </c>
      <c r="K3" s="18">
        <v>16.867000000000001</v>
      </c>
    </row>
    <row r="4" spans="2:11" x14ac:dyDescent="0.3">
      <c r="C4" s="11">
        <v>2</v>
      </c>
      <c r="D4" s="10">
        <v>7.5199999999999998E-3</v>
      </c>
      <c r="E4" s="10">
        <f t="shared" ref="E4:E32" si="0">D4^2</f>
        <v>5.65504E-5</v>
      </c>
      <c r="F4" s="25">
        <f t="shared" ref="F4:F32" si="1">E4/2</f>
        <v>2.82752E-5</v>
      </c>
    </row>
    <row r="5" spans="2:11" ht="15" thickBot="1" x14ac:dyDescent="0.35">
      <c r="C5" s="11">
        <v>3</v>
      </c>
      <c r="D5" s="10">
        <v>5.1253999999999996E-3</v>
      </c>
      <c r="E5" s="10">
        <f t="shared" si="0"/>
        <v>2.6269725159999996E-5</v>
      </c>
      <c r="F5" s="25">
        <f t="shared" si="1"/>
        <v>1.3134862579999998E-5</v>
      </c>
    </row>
    <row r="6" spans="2:11" x14ac:dyDescent="0.3">
      <c r="C6" s="11">
        <v>4</v>
      </c>
      <c r="D6" s="10">
        <v>7.731E-3</v>
      </c>
      <c r="E6" s="10">
        <f t="shared" si="0"/>
        <v>5.9768361000000002E-5</v>
      </c>
      <c r="F6" s="25">
        <f t="shared" si="1"/>
        <v>2.9884180500000001E-5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0.22481999999999999</v>
      </c>
      <c r="E7" s="10">
        <f t="shared" si="0"/>
        <v>5.0544032399999994E-2</v>
      </c>
      <c r="F7" s="25">
        <f t="shared" si="1"/>
        <v>2.5272016199999997E-2</v>
      </c>
      <c r="I7" s="12">
        <f>I3/(H3*J3*3)</f>
        <v>0.41541090876767306</v>
      </c>
      <c r="J7" s="2">
        <f>I3/(3*K3)*100</f>
        <v>99.059307128317613</v>
      </c>
    </row>
    <row r="8" spans="2:11" x14ac:dyDescent="0.3">
      <c r="C8" s="11">
        <v>6</v>
      </c>
      <c r="D8" s="10">
        <v>1.5115E-2</v>
      </c>
      <c r="E8" s="10">
        <f t="shared" si="0"/>
        <v>2.2846322500000001E-4</v>
      </c>
      <c r="F8" s="25">
        <f t="shared" si="1"/>
        <v>1.142316125E-4</v>
      </c>
    </row>
    <row r="9" spans="2:11" x14ac:dyDescent="0.3">
      <c r="C9" s="11">
        <v>7</v>
      </c>
      <c r="D9" s="10">
        <v>0.12852</v>
      </c>
      <c r="E9" s="10">
        <f t="shared" si="0"/>
        <v>1.6517390399999998E-2</v>
      </c>
      <c r="F9" s="25">
        <f t="shared" si="1"/>
        <v>8.2586951999999991E-3</v>
      </c>
    </row>
    <row r="10" spans="2:11" x14ac:dyDescent="0.3">
      <c r="C10" s="11">
        <v>8</v>
      </c>
      <c r="D10" s="10">
        <v>7.0898000000000003E-3</v>
      </c>
      <c r="E10" s="10">
        <f t="shared" si="0"/>
        <v>5.0265264040000002E-5</v>
      </c>
      <c r="F10" s="25">
        <f t="shared" si="1"/>
        <v>2.5132632020000001E-5</v>
      </c>
    </row>
    <row r="11" spans="2:11" x14ac:dyDescent="0.3">
      <c r="C11" s="11">
        <v>9</v>
      </c>
      <c r="D11" s="10">
        <v>4.9062999999999997E-3</v>
      </c>
      <c r="E11" s="10">
        <f t="shared" si="0"/>
        <v>2.4071779689999996E-5</v>
      </c>
      <c r="F11" s="25">
        <f t="shared" si="1"/>
        <v>1.2035889844999998E-5</v>
      </c>
    </row>
    <row r="12" spans="2:11" x14ac:dyDescent="0.3">
      <c r="C12" s="11">
        <v>10</v>
      </c>
      <c r="D12" s="10">
        <v>8.2225000000000006E-3</v>
      </c>
      <c r="E12" s="10">
        <f t="shared" si="0"/>
        <v>6.7609506250000006E-5</v>
      </c>
      <c r="F12" s="25">
        <f t="shared" si="1"/>
        <v>3.3804753125000003E-5</v>
      </c>
    </row>
    <row r="13" spans="2:11" x14ac:dyDescent="0.3">
      <c r="C13" s="11">
        <v>11</v>
      </c>
      <c r="D13" s="10">
        <v>8.0118999999999996E-2</v>
      </c>
      <c r="E13" s="10">
        <f t="shared" si="0"/>
        <v>6.4190541609999993E-3</v>
      </c>
      <c r="F13" s="25">
        <f t="shared" si="1"/>
        <v>3.2095270804999997E-3</v>
      </c>
    </row>
    <row r="14" spans="2:11" x14ac:dyDescent="0.3">
      <c r="C14" s="11">
        <v>12</v>
      </c>
      <c r="D14" s="10">
        <v>1.5282E-2</v>
      </c>
      <c r="E14" s="10">
        <f t="shared" si="0"/>
        <v>2.3353952400000002E-4</v>
      </c>
      <c r="F14" s="25">
        <f t="shared" si="1"/>
        <v>1.1676976200000001E-4</v>
      </c>
    </row>
    <row r="15" spans="2:11" x14ac:dyDescent="0.3">
      <c r="C15" s="11">
        <v>13</v>
      </c>
      <c r="D15" s="10">
        <v>6.9403000000000006E-2</v>
      </c>
      <c r="E15" s="10">
        <f t="shared" si="0"/>
        <v>4.8167764090000006E-3</v>
      </c>
      <c r="F15" s="25">
        <f t="shared" si="1"/>
        <v>2.4083882045000003E-3</v>
      </c>
    </row>
    <row r="16" spans="2:11" x14ac:dyDescent="0.3">
      <c r="C16" s="11">
        <v>14</v>
      </c>
      <c r="D16" s="10">
        <v>6.7314999999999996E-3</v>
      </c>
      <c r="E16" s="10">
        <f t="shared" si="0"/>
        <v>4.5313092249999995E-5</v>
      </c>
      <c r="F16" s="25">
        <f t="shared" si="1"/>
        <v>2.2656546124999998E-5</v>
      </c>
    </row>
    <row r="17" spans="3:6" x14ac:dyDescent="0.3">
      <c r="C17" s="11">
        <v>15</v>
      </c>
      <c r="D17" s="10">
        <v>5.0762999999999997E-3</v>
      </c>
      <c r="E17" s="10">
        <f t="shared" si="0"/>
        <v>2.5768821689999999E-5</v>
      </c>
      <c r="F17" s="25">
        <f t="shared" si="1"/>
        <v>1.2884410844999999E-5</v>
      </c>
    </row>
    <row r="18" spans="3:6" x14ac:dyDescent="0.3">
      <c r="C18" s="11">
        <v>16</v>
      </c>
      <c r="D18" s="10">
        <v>8.7700999999999994E-3</v>
      </c>
      <c r="E18" s="10">
        <f t="shared" si="0"/>
        <v>7.6914654009999995E-5</v>
      </c>
      <c r="F18" s="25">
        <f t="shared" si="1"/>
        <v>3.8457327004999997E-5</v>
      </c>
    </row>
    <row r="19" spans="3:6" x14ac:dyDescent="0.3">
      <c r="C19" s="11">
        <v>17</v>
      </c>
      <c r="D19" s="10">
        <v>4.9052999999999999E-2</v>
      </c>
      <c r="E19" s="10">
        <f t="shared" si="0"/>
        <v>2.406196809E-3</v>
      </c>
      <c r="F19" s="25">
        <f t="shared" si="1"/>
        <v>1.2030984045E-3</v>
      </c>
    </row>
    <row r="20" spans="3:6" x14ac:dyDescent="0.3">
      <c r="C20" s="11">
        <v>18</v>
      </c>
      <c r="D20" s="10">
        <v>1.5577000000000001E-2</v>
      </c>
      <c r="E20" s="10">
        <f t="shared" si="0"/>
        <v>2.4264292900000003E-4</v>
      </c>
      <c r="F20" s="25">
        <f t="shared" si="1"/>
        <v>1.2132146450000001E-4</v>
      </c>
    </row>
    <row r="21" spans="3:6" x14ac:dyDescent="0.3">
      <c r="C21" s="11">
        <v>19</v>
      </c>
      <c r="D21" s="10">
        <v>4.3737999999999999E-2</v>
      </c>
      <c r="E21" s="10">
        <f t="shared" si="0"/>
        <v>1.913012644E-3</v>
      </c>
      <c r="F21" s="25">
        <f t="shared" si="1"/>
        <v>9.5650632199999999E-4</v>
      </c>
    </row>
    <row r="22" spans="3:6" x14ac:dyDescent="0.3">
      <c r="C22" s="11">
        <v>20</v>
      </c>
      <c r="D22" s="10">
        <v>6.4581999999999999E-3</v>
      </c>
      <c r="E22" s="10">
        <f t="shared" si="0"/>
        <v>4.170834724E-5</v>
      </c>
      <c r="F22" s="25">
        <f t="shared" si="1"/>
        <v>2.085417362E-5</v>
      </c>
    </row>
    <row r="23" spans="3:6" x14ac:dyDescent="0.3">
      <c r="C23" s="11">
        <v>21</v>
      </c>
      <c r="D23" s="10">
        <v>5.0764E-3</v>
      </c>
      <c r="E23" s="10">
        <f t="shared" si="0"/>
        <v>2.576983696E-5</v>
      </c>
      <c r="F23" s="25">
        <f t="shared" si="1"/>
        <v>1.288491848E-5</v>
      </c>
    </row>
    <row r="24" spans="3:6" x14ac:dyDescent="0.3">
      <c r="C24" s="11">
        <v>22</v>
      </c>
      <c r="D24" s="10">
        <v>9.4952000000000005E-3</v>
      </c>
      <c r="E24" s="10">
        <f t="shared" si="0"/>
        <v>9.0158823040000004E-5</v>
      </c>
      <c r="F24" s="25">
        <f t="shared" si="1"/>
        <v>4.5079411520000002E-5</v>
      </c>
    </row>
    <row r="25" spans="3:6" x14ac:dyDescent="0.3">
      <c r="C25" s="11">
        <v>23</v>
      </c>
      <c r="D25" s="10">
        <v>3.8369E-2</v>
      </c>
      <c r="E25" s="10">
        <f t="shared" si="0"/>
        <v>1.472180161E-3</v>
      </c>
      <c r="F25" s="25">
        <f t="shared" si="1"/>
        <v>7.3609008050000001E-4</v>
      </c>
    </row>
    <row r="26" spans="3:6" x14ac:dyDescent="0.3">
      <c r="C26" s="11">
        <v>24</v>
      </c>
      <c r="D26" s="10">
        <v>1.5848000000000001E-2</v>
      </c>
      <c r="E26" s="10">
        <f t="shared" si="0"/>
        <v>2.5115910400000006E-4</v>
      </c>
      <c r="F26" s="25">
        <f t="shared" si="1"/>
        <v>1.2557955200000003E-4</v>
      </c>
    </row>
    <row r="27" spans="3:6" x14ac:dyDescent="0.3">
      <c r="C27" s="11">
        <v>25</v>
      </c>
      <c r="D27" s="10">
        <v>3.0415000000000001E-2</v>
      </c>
      <c r="E27" s="10">
        <f t="shared" si="0"/>
        <v>9.2507222500000006E-4</v>
      </c>
      <c r="F27" s="25">
        <f t="shared" si="1"/>
        <v>4.6253611250000003E-4</v>
      </c>
    </row>
    <row r="28" spans="3:6" x14ac:dyDescent="0.3">
      <c r="C28" s="11">
        <v>26</v>
      </c>
      <c r="D28" s="10">
        <v>6.1257000000000004E-3</v>
      </c>
      <c r="E28" s="10">
        <f t="shared" si="0"/>
        <v>3.7524200490000004E-5</v>
      </c>
      <c r="F28" s="25">
        <f t="shared" si="1"/>
        <v>1.8762100245000002E-5</v>
      </c>
    </row>
    <row r="29" spans="3:6" x14ac:dyDescent="0.3">
      <c r="C29" s="11">
        <v>27</v>
      </c>
      <c r="D29" s="10">
        <v>5.2033000000000001E-3</v>
      </c>
      <c r="E29" s="10">
        <f t="shared" si="0"/>
        <v>2.7074330890000003E-5</v>
      </c>
      <c r="F29" s="25">
        <f t="shared" si="1"/>
        <v>1.3537165445000001E-5</v>
      </c>
    </row>
    <row r="30" spans="3:6" x14ac:dyDescent="0.3">
      <c r="C30" s="11">
        <v>28</v>
      </c>
      <c r="D30" s="10">
        <v>1.0697999999999999E-2</v>
      </c>
      <c r="E30" s="10">
        <f t="shared" si="0"/>
        <v>1.1444720399999998E-4</v>
      </c>
      <c r="F30" s="25">
        <f t="shared" si="1"/>
        <v>5.7223601999999991E-5</v>
      </c>
    </row>
    <row r="31" spans="3:6" x14ac:dyDescent="0.3">
      <c r="C31" s="11">
        <v>29</v>
      </c>
      <c r="D31" s="10">
        <v>3.2909000000000001E-2</v>
      </c>
      <c r="E31" s="10">
        <f t="shared" si="0"/>
        <v>1.083002281E-3</v>
      </c>
      <c r="F31" s="25">
        <f t="shared" si="1"/>
        <v>5.4150114049999999E-4</v>
      </c>
    </row>
    <row r="32" spans="3:6" ht="15" thickBot="1" x14ac:dyDescent="0.35">
      <c r="C32" s="12">
        <v>30</v>
      </c>
      <c r="D32" s="26">
        <v>1.6933E-2</v>
      </c>
      <c r="E32" s="26">
        <f t="shared" si="0"/>
        <v>2.86726489E-4</v>
      </c>
      <c r="F32" s="27">
        <f t="shared" si="1"/>
        <v>1.433632445E-4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ECDA-5903-410A-A211-43DB0D64D2BC}">
  <sheetPr>
    <tabColor theme="5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.109375" bestFit="1" customWidth="1"/>
    <col min="9" max="9" width="32.33203125" bestFit="1" customWidth="1"/>
    <col min="10" max="10" width="28.109375" bestFit="1" customWidth="1"/>
    <col min="11" max="11" width="42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-2.6626E-2</v>
      </c>
      <c r="C3" s="19">
        <v>1</v>
      </c>
      <c r="D3" s="22">
        <v>1.2914000000000001</v>
      </c>
      <c r="E3" s="22">
        <f>D3^2</f>
        <v>1.6677139600000002</v>
      </c>
      <c r="F3" s="23">
        <f>E3/2</f>
        <v>0.83385698000000008</v>
      </c>
      <c r="G3" s="21">
        <f>SUM(F3:F32)</f>
        <v>1.3729443949319997</v>
      </c>
      <c r="H3" s="28">
        <f>(B3^2+G3)^(1/2)</f>
        <v>1.1720295810294208</v>
      </c>
      <c r="I3" s="20">
        <v>172.744</v>
      </c>
      <c r="J3" s="20">
        <v>120.1</v>
      </c>
      <c r="K3" s="18">
        <v>58.034999999999997</v>
      </c>
    </row>
    <row r="4" spans="2:11" x14ac:dyDescent="0.3">
      <c r="C4" s="11">
        <v>2</v>
      </c>
      <c r="D4" s="10">
        <v>2.631E-2</v>
      </c>
      <c r="E4" s="10">
        <f t="shared" ref="E4:E32" si="0">D4^2</f>
        <v>6.9221609999999998E-4</v>
      </c>
      <c r="F4" s="25">
        <f t="shared" ref="F4:F32" si="1">E4/2</f>
        <v>3.4610804999999999E-4</v>
      </c>
    </row>
    <row r="5" spans="2:11" ht="15" thickBot="1" x14ac:dyDescent="0.35">
      <c r="C5" s="11">
        <v>3</v>
      </c>
      <c r="D5" s="10">
        <v>1.7933000000000001E-2</v>
      </c>
      <c r="E5" s="10">
        <f t="shared" si="0"/>
        <v>3.2159248900000005E-4</v>
      </c>
      <c r="F5" s="25">
        <f t="shared" si="1"/>
        <v>1.6079624450000002E-4</v>
      </c>
    </row>
    <row r="6" spans="2:11" x14ac:dyDescent="0.3">
      <c r="C6" s="11">
        <v>4</v>
      </c>
      <c r="D6" s="10">
        <v>2.7047999999999999E-2</v>
      </c>
      <c r="E6" s="10">
        <f t="shared" si="0"/>
        <v>7.3159430399999999E-4</v>
      </c>
      <c r="F6" s="25">
        <f t="shared" si="1"/>
        <v>3.65797152E-4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0.78647</v>
      </c>
      <c r="E7" s="10">
        <f t="shared" si="0"/>
        <v>0.61853506089999999</v>
      </c>
      <c r="F7" s="25">
        <f t="shared" si="1"/>
        <v>0.30926753044999999</v>
      </c>
      <c r="I7" s="12">
        <f>I3/(H3*J3*3)</f>
        <v>0.40907236027338034</v>
      </c>
      <c r="J7" s="2">
        <f>I3/(3*K3)*100</f>
        <v>99.218287814824393</v>
      </c>
    </row>
    <row r="8" spans="2:11" x14ac:dyDescent="0.3">
      <c r="C8" s="11">
        <v>6</v>
      </c>
      <c r="D8" s="10">
        <v>5.2861999999999999E-2</v>
      </c>
      <c r="E8" s="10">
        <f t="shared" si="0"/>
        <v>2.7943910440000001E-3</v>
      </c>
      <c r="F8" s="25">
        <f t="shared" si="1"/>
        <v>1.397195522E-3</v>
      </c>
    </row>
    <row r="9" spans="2:11" x14ac:dyDescent="0.3">
      <c r="C9" s="11">
        <v>7</v>
      </c>
      <c r="D9" s="10">
        <v>0.44958999999999999</v>
      </c>
      <c r="E9" s="10">
        <f t="shared" si="0"/>
        <v>0.20213116809999998</v>
      </c>
      <c r="F9" s="25">
        <f t="shared" si="1"/>
        <v>0.10106558404999999</v>
      </c>
    </row>
    <row r="10" spans="2:11" x14ac:dyDescent="0.3">
      <c r="C10" s="11">
        <v>8</v>
      </c>
      <c r="D10" s="10">
        <v>2.4804E-2</v>
      </c>
      <c r="E10" s="10">
        <f t="shared" si="0"/>
        <v>6.1523841600000001E-4</v>
      </c>
      <c r="F10" s="25">
        <f t="shared" si="1"/>
        <v>3.0761920800000001E-4</v>
      </c>
    </row>
    <row r="11" spans="2:11" x14ac:dyDescent="0.3">
      <c r="C11" s="11">
        <v>9</v>
      </c>
      <c r="D11" s="10">
        <v>1.7167000000000002E-2</v>
      </c>
      <c r="E11" s="10">
        <f t="shared" si="0"/>
        <v>2.9470588900000006E-4</v>
      </c>
      <c r="F11" s="25">
        <f t="shared" si="1"/>
        <v>1.4735294450000003E-4</v>
      </c>
    </row>
    <row r="12" spans="2:11" x14ac:dyDescent="0.3">
      <c r="C12" s="11">
        <v>10</v>
      </c>
      <c r="D12" s="10">
        <v>2.8766E-2</v>
      </c>
      <c r="E12" s="10">
        <f t="shared" si="0"/>
        <v>8.2748275599999995E-4</v>
      </c>
      <c r="F12" s="25">
        <f t="shared" si="1"/>
        <v>4.1374137799999998E-4</v>
      </c>
    </row>
    <row r="13" spans="2:11" x14ac:dyDescent="0.3">
      <c r="C13" s="11">
        <v>11</v>
      </c>
      <c r="D13" s="10">
        <v>0.28023999999999999</v>
      </c>
      <c r="E13" s="10">
        <f t="shared" si="0"/>
        <v>7.8534457599999996E-2</v>
      </c>
      <c r="F13" s="25">
        <f t="shared" si="1"/>
        <v>3.9267228799999998E-2</v>
      </c>
    </row>
    <row r="14" spans="2:11" x14ac:dyDescent="0.3">
      <c r="C14" s="11">
        <v>12</v>
      </c>
      <c r="D14" s="10">
        <v>5.3449000000000003E-2</v>
      </c>
      <c r="E14" s="10">
        <f t="shared" si="0"/>
        <v>2.8567956010000003E-3</v>
      </c>
      <c r="F14" s="25">
        <f t="shared" si="1"/>
        <v>1.4283978005000001E-3</v>
      </c>
    </row>
    <row r="15" spans="2:11" x14ac:dyDescent="0.3">
      <c r="C15" s="11">
        <v>13</v>
      </c>
      <c r="D15" s="10">
        <v>0.24278</v>
      </c>
      <c r="E15" s="10">
        <f t="shared" si="0"/>
        <v>5.8942128399999995E-2</v>
      </c>
      <c r="F15" s="25">
        <f t="shared" si="1"/>
        <v>2.9471064199999997E-2</v>
      </c>
    </row>
    <row r="16" spans="2:11" x14ac:dyDescent="0.3">
      <c r="C16" s="11">
        <v>14</v>
      </c>
      <c r="D16" s="10">
        <v>2.3550000000000001E-2</v>
      </c>
      <c r="E16" s="10">
        <f t="shared" si="0"/>
        <v>5.5460250000000002E-4</v>
      </c>
      <c r="F16" s="25">
        <f t="shared" si="1"/>
        <v>2.7730125000000001E-4</v>
      </c>
    </row>
    <row r="17" spans="3:6" x14ac:dyDescent="0.3">
      <c r="C17" s="11">
        <v>15</v>
      </c>
      <c r="D17" s="10">
        <v>1.7762E-2</v>
      </c>
      <c r="E17" s="10">
        <f t="shared" si="0"/>
        <v>3.1548864399999997E-4</v>
      </c>
      <c r="F17" s="25">
        <f t="shared" si="1"/>
        <v>1.5774432199999999E-4</v>
      </c>
    </row>
    <row r="18" spans="3:6" x14ac:dyDescent="0.3">
      <c r="C18" s="11">
        <v>16</v>
      </c>
      <c r="D18" s="10">
        <v>3.0679999999999999E-2</v>
      </c>
      <c r="E18" s="10">
        <f t="shared" si="0"/>
        <v>9.4126239999999992E-4</v>
      </c>
      <c r="F18" s="25">
        <f t="shared" si="1"/>
        <v>4.7063119999999996E-4</v>
      </c>
    </row>
    <row r="19" spans="3:6" x14ac:dyDescent="0.3">
      <c r="C19" s="11">
        <v>17</v>
      </c>
      <c r="D19" s="10">
        <v>0.17157</v>
      </c>
      <c r="E19" s="10">
        <f t="shared" si="0"/>
        <v>2.9436264900000002E-2</v>
      </c>
      <c r="F19" s="25">
        <f t="shared" si="1"/>
        <v>1.4718132450000001E-2</v>
      </c>
    </row>
    <row r="20" spans="3:6" x14ac:dyDescent="0.3">
      <c r="C20" s="11">
        <v>18</v>
      </c>
      <c r="D20" s="10">
        <v>5.4481000000000002E-2</v>
      </c>
      <c r="E20" s="10">
        <f t="shared" si="0"/>
        <v>2.9681793610000003E-3</v>
      </c>
      <c r="F20" s="25">
        <f t="shared" si="1"/>
        <v>1.4840896805000002E-3</v>
      </c>
    </row>
    <row r="21" spans="3:6" x14ac:dyDescent="0.3">
      <c r="C21" s="11">
        <v>19</v>
      </c>
      <c r="D21" s="10">
        <v>0.15298</v>
      </c>
      <c r="E21" s="10">
        <f t="shared" si="0"/>
        <v>2.3402880400000003E-2</v>
      </c>
      <c r="F21" s="25">
        <f t="shared" si="1"/>
        <v>1.1701440200000001E-2</v>
      </c>
    </row>
    <row r="22" spans="3:6" x14ac:dyDescent="0.3">
      <c r="C22" s="11">
        <v>20</v>
      </c>
      <c r="D22" s="10">
        <v>2.2595000000000001E-2</v>
      </c>
      <c r="E22" s="10">
        <f t="shared" si="0"/>
        <v>5.10534025E-4</v>
      </c>
      <c r="F22" s="25">
        <f t="shared" si="1"/>
        <v>2.552670125E-4</v>
      </c>
    </row>
    <row r="23" spans="3:6" x14ac:dyDescent="0.3">
      <c r="C23" s="11">
        <v>21</v>
      </c>
      <c r="D23" s="10">
        <v>1.7762E-2</v>
      </c>
      <c r="E23" s="10">
        <f t="shared" si="0"/>
        <v>3.1548864399999997E-4</v>
      </c>
      <c r="F23" s="25">
        <f t="shared" si="1"/>
        <v>1.5774432199999999E-4</v>
      </c>
    </row>
    <row r="24" spans="3:6" x14ac:dyDescent="0.3">
      <c r="C24" s="11">
        <v>22</v>
      </c>
      <c r="D24" s="10">
        <v>3.3216000000000002E-2</v>
      </c>
      <c r="E24" s="10">
        <f t="shared" si="0"/>
        <v>1.1033026560000002E-3</v>
      </c>
      <c r="F24" s="25">
        <f t="shared" si="1"/>
        <v>5.5165132800000011E-4</v>
      </c>
    </row>
    <row r="25" spans="3:6" x14ac:dyDescent="0.3">
      <c r="C25" s="11">
        <v>23</v>
      </c>
      <c r="D25" s="10">
        <v>0.13421</v>
      </c>
      <c r="E25" s="10">
        <f t="shared" si="0"/>
        <v>1.8012324099999998E-2</v>
      </c>
      <c r="F25" s="25">
        <f t="shared" si="1"/>
        <v>9.0061620499999988E-3</v>
      </c>
    </row>
    <row r="26" spans="3:6" x14ac:dyDescent="0.3">
      <c r="C26" s="11">
        <v>24</v>
      </c>
      <c r="D26" s="10">
        <v>5.5427999999999998E-2</v>
      </c>
      <c r="E26" s="10">
        <f t="shared" si="0"/>
        <v>3.0722631839999997E-3</v>
      </c>
      <c r="F26" s="25">
        <f t="shared" si="1"/>
        <v>1.5361315919999998E-3</v>
      </c>
    </row>
    <row r="27" spans="3:6" x14ac:dyDescent="0.3">
      <c r="C27" s="11">
        <v>25</v>
      </c>
      <c r="D27" s="10">
        <v>0.10638</v>
      </c>
      <c r="E27" s="10">
        <f t="shared" si="0"/>
        <v>1.13167044E-2</v>
      </c>
      <c r="F27" s="25">
        <f t="shared" si="1"/>
        <v>5.6583522000000002E-3</v>
      </c>
    </row>
    <row r="28" spans="3:6" x14ac:dyDescent="0.3">
      <c r="C28" s="11">
        <v>26</v>
      </c>
      <c r="D28" s="10">
        <v>2.1433000000000001E-2</v>
      </c>
      <c r="E28" s="10">
        <f t="shared" si="0"/>
        <v>4.5937348900000001E-4</v>
      </c>
      <c r="F28" s="25">
        <f t="shared" si="1"/>
        <v>2.296867445E-4</v>
      </c>
    </row>
    <row r="29" spans="3:6" x14ac:dyDescent="0.3">
      <c r="C29" s="11">
        <v>27</v>
      </c>
      <c r="D29" s="10">
        <v>1.8204999999999999E-2</v>
      </c>
      <c r="E29" s="10">
        <f t="shared" si="0"/>
        <v>3.3142202499999995E-4</v>
      </c>
      <c r="F29" s="25">
        <f t="shared" si="1"/>
        <v>1.6571101249999998E-4</v>
      </c>
    </row>
    <row r="30" spans="3:6" x14ac:dyDescent="0.3">
      <c r="C30" s="11">
        <v>28</v>
      </c>
      <c r="D30" s="10">
        <v>3.7426000000000001E-2</v>
      </c>
      <c r="E30" s="10">
        <f t="shared" si="0"/>
        <v>1.400705476E-3</v>
      </c>
      <c r="F30" s="25">
        <f t="shared" si="1"/>
        <v>7.0035273799999998E-4</v>
      </c>
    </row>
    <row r="31" spans="3:6" x14ac:dyDescent="0.3">
      <c r="C31" s="11">
        <v>29</v>
      </c>
      <c r="D31" s="10">
        <v>0.11511</v>
      </c>
      <c r="E31" s="10">
        <f t="shared" si="0"/>
        <v>1.3250312100000002E-2</v>
      </c>
      <c r="F31" s="25">
        <f t="shared" si="1"/>
        <v>6.6251560500000008E-3</v>
      </c>
    </row>
    <row r="32" spans="3:6" ht="15" thickBot="1" x14ac:dyDescent="0.35">
      <c r="C32" s="12">
        <v>30</v>
      </c>
      <c r="D32" s="26">
        <v>5.9219000000000001E-2</v>
      </c>
      <c r="E32" s="26">
        <f t="shared" si="0"/>
        <v>3.5068899610000001E-3</v>
      </c>
      <c r="F32" s="27">
        <f t="shared" si="1"/>
        <v>1.7534449805E-3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2E79-4A3D-4EE5-8A3A-E6C1DF034693}">
  <sheetPr>
    <tabColor theme="5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.109375" bestFit="1" customWidth="1"/>
    <col min="9" max="9" width="32.44140625" bestFit="1" customWidth="1"/>
    <col min="10" max="10" width="28.109375" bestFit="1" customWidth="1"/>
    <col min="11" max="11" width="42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-4.5642000000000002E-2</v>
      </c>
      <c r="C3" s="19">
        <v>1</v>
      </c>
      <c r="D3" s="22">
        <v>2.2132999999999998</v>
      </c>
      <c r="E3" s="22">
        <f>D3^2</f>
        <v>4.8986968899999992</v>
      </c>
      <c r="F3" s="23">
        <f>E3/2</f>
        <v>2.4493484449999996</v>
      </c>
      <c r="G3" s="21">
        <f>SUM(F3:F32)</f>
        <v>4.033758126372498</v>
      </c>
      <c r="H3" s="28">
        <f>(B3^2+G3)^(1/2)</f>
        <v>2.0089403471821901</v>
      </c>
      <c r="I3" s="20">
        <v>300.39100000000002</v>
      </c>
      <c r="J3" s="20">
        <v>119.97799999999999</v>
      </c>
      <c r="K3" s="18">
        <v>100.904</v>
      </c>
    </row>
    <row r="4" spans="2:11" x14ac:dyDescent="0.3">
      <c r="C4" s="11">
        <v>2</v>
      </c>
      <c r="D4" s="10">
        <v>4.5104999999999999E-2</v>
      </c>
      <c r="E4" s="10">
        <f t="shared" ref="E4:E32" si="0">D4^2</f>
        <v>2.0344610249999999E-3</v>
      </c>
      <c r="F4" s="25">
        <f t="shared" ref="F4:F32" si="1">E4/2</f>
        <v>1.0172305124999999E-3</v>
      </c>
    </row>
    <row r="5" spans="2:11" ht="15" thickBot="1" x14ac:dyDescent="0.35">
      <c r="C5" s="11">
        <v>3</v>
      </c>
      <c r="D5" s="10">
        <v>3.0741999999999998E-2</v>
      </c>
      <c r="E5" s="10">
        <f t="shared" si="0"/>
        <v>9.4507056399999992E-4</v>
      </c>
      <c r="F5" s="25">
        <f t="shared" si="1"/>
        <v>4.7253528199999996E-4</v>
      </c>
    </row>
    <row r="6" spans="2:11" x14ac:dyDescent="0.3">
      <c r="C6" s="11">
        <v>4</v>
      </c>
      <c r="D6" s="10">
        <v>4.6375E-2</v>
      </c>
      <c r="E6" s="10">
        <f t="shared" si="0"/>
        <v>2.1506406249999998E-3</v>
      </c>
      <c r="F6" s="25">
        <f t="shared" si="1"/>
        <v>1.0753203124999999E-3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1.3483000000000001</v>
      </c>
      <c r="E7" s="10">
        <f t="shared" si="0"/>
        <v>1.8179128900000001</v>
      </c>
      <c r="F7" s="25">
        <f t="shared" si="1"/>
        <v>0.90895644500000006</v>
      </c>
      <c r="I7" s="12">
        <f>I3/(H3*J3*3)</f>
        <v>0.41542918412888691</v>
      </c>
      <c r="J7" s="2">
        <f>I3/(3*K3)*100</f>
        <v>99.233264621158085</v>
      </c>
    </row>
    <row r="8" spans="2:11" x14ac:dyDescent="0.3">
      <c r="C8" s="11">
        <v>6</v>
      </c>
      <c r="D8" s="10">
        <v>9.0618000000000004E-2</v>
      </c>
      <c r="E8" s="10">
        <f t="shared" si="0"/>
        <v>8.2116219240000003E-3</v>
      </c>
      <c r="F8" s="25">
        <f t="shared" si="1"/>
        <v>4.1058109620000002E-3</v>
      </c>
    </row>
    <row r="9" spans="2:11" x14ac:dyDescent="0.3">
      <c r="C9" s="11">
        <v>7</v>
      </c>
      <c r="D9" s="10">
        <v>0.77081999999999995</v>
      </c>
      <c r="E9" s="10">
        <f t="shared" si="0"/>
        <v>0.59416347239999989</v>
      </c>
      <c r="F9" s="25">
        <f t="shared" si="1"/>
        <v>0.29708173619999995</v>
      </c>
    </row>
    <row r="10" spans="2:11" x14ac:dyDescent="0.3">
      <c r="C10" s="11">
        <v>8</v>
      </c>
      <c r="D10" s="10">
        <v>4.2520000000000002E-2</v>
      </c>
      <c r="E10" s="10">
        <f t="shared" si="0"/>
        <v>1.8079504000000001E-3</v>
      </c>
      <c r="F10" s="25">
        <f t="shared" si="1"/>
        <v>9.0397520000000007E-4</v>
      </c>
    </row>
    <row r="11" spans="2:11" x14ac:dyDescent="0.3">
      <c r="C11" s="11">
        <v>9</v>
      </c>
      <c r="D11" s="10">
        <v>2.9432E-2</v>
      </c>
      <c r="E11" s="10">
        <f t="shared" si="0"/>
        <v>8.6624262400000003E-4</v>
      </c>
      <c r="F11" s="25">
        <f t="shared" si="1"/>
        <v>4.3312131200000002E-4</v>
      </c>
    </row>
    <row r="12" spans="2:11" x14ac:dyDescent="0.3">
      <c r="C12" s="11">
        <v>10</v>
      </c>
      <c r="D12" s="10">
        <v>4.9319000000000002E-2</v>
      </c>
      <c r="E12" s="10">
        <f t="shared" si="0"/>
        <v>2.4323637610000003E-3</v>
      </c>
      <c r="F12" s="25">
        <f t="shared" si="1"/>
        <v>1.2161818805000002E-3</v>
      </c>
    </row>
    <row r="13" spans="2:11" x14ac:dyDescent="0.3">
      <c r="C13" s="11">
        <v>11</v>
      </c>
      <c r="D13" s="10">
        <v>0.48037999999999997</v>
      </c>
      <c r="E13" s="10">
        <f t="shared" si="0"/>
        <v>0.23076494439999998</v>
      </c>
      <c r="F13" s="25">
        <f t="shared" si="1"/>
        <v>0.11538247219999999</v>
      </c>
    </row>
    <row r="14" spans="2:11" x14ac:dyDescent="0.3">
      <c r="C14" s="11">
        <v>12</v>
      </c>
      <c r="D14" s="10">
        <v>9.1633000000000006E-2</v>
      </c>
      <c r="E14" s="10">
        <f t="shared" si="0"/>
        <v>8.3966066890000003E-3</v>
      </c>
      <c r="F14" s="25">
        <f t="shared" si="1"/>
        <v>4.1983033445000002E-3</v>
      </c>
    </row>
    <row r="15" spans="2:11" x14ac:dyDescent="0.3">
      <c r="C15" s="11">
        <v>13</v>
      </c>
      <c r="D15" s="10">
        <v>0.41620000000000001</v>
      </c>
      <c r="E15" s="10">
        <f t="shared" si="0"/>
        <v>0.17322244000000001</v>
      </c>
      <c r="F15" s="25">
        <f t="shared" si="1"/>
        <v>8.6611220000000003E-2</v>
      </c>
    </row>
    <row r="16" spans="2:11" x14ac:dyDescent="0.3">
      <c r="C16" s="11">
        <v>14</v>
      </c>
      <c r="D16" s="10">
        <v>4.0371999999999998E-2</v>
      </c>
      <c r="E16" s="10">
        <f t="shared" si="0"/>
        <v>1.6298983839999998E-3</v>
      </c>
      <c r="F16" s="25">
        <f t="shared" si="1"/>
        <v>8.1494919199999992E-4</v>
      </c>
    </row>
    <row r="17" spans="3:6" x14ac:dyDescent="0.3">
      <c r="C17" s="11">
        <v>15</v>
      </c>
      <c r="D17" s="10">
        <v>3.0453999999999998E-2</v>
      </c>
      <c r="E17" s="10">
        <f t="shared" si="0"/>
        <v>9.2744611599999993E-4</v>
      </c>
      <c r="F17" s="25">
        <f t="shared" si="1"/>
        <v>4.6372305799999996E-4</v>
      </c>
    </row>
    <row r="18" spans="3:6" x14ac:dyDescent="0.3">
      <c r="C18" s="11">
        <v>16</v>
      </c>
      <c r="D18" s="10">
        <v>5.2594000000000002E-2</v>
      </c>
      <c r="E18" s="10">
        <f t="shared" si="0"/>
        <v>2.7661288360000002E-3</v>
      </c>
      <c r="F18" s="25">
        <f t="shared" si="1"/>
        <v>1.3830644180000001E-3</v>
      </c>
    </row>
    <row r="19" spans="3:6" x14ac:dyDescent="0.3">
      <c r="C19" s="11">
        <v>17</v>
      </c>
      <c r="D19" s="10">
        <v>0.29410999999999998</v>
      </c>
      <c r="E19" s="10">
        <f t="shared" si="0"/>
        <v>8.6500692099999985E-2</v>
      </c>
      <c r="F19" s="25">
        <f t="shared" si="1"/>
        <v>4.3250346049999992E-2</v>
      </c>
    </row>
    <row r="20" spans="3:6" x14ac:dyDescent="0.3">
      <c r="C20" s="11">
        <v>18</v>
      </c>
      <c r="D20" s="10">
        <v>9.3403E-2</v>
      </c>
      <c r="E20" s="10">
        <f t="shared" si="0"/>
        <v>8.7241204090000007E-3</v>
      </c>
      <c r="F20" s="25">
        <f t="shared" si="1"/>
        <v>4.3620602045000003E-3</v>
      </c>
    </row>
    <row r="21" spans="3:6" x14ac:dyDescent="0.3">
      <c r="C21" s="11">
        <v>19</v>
      </c>
      <c r="D21" s="10">
        <v>0.26224999999999998</v>
      </c>
      <c r="E21" s="10">
        <f t="shared" si="0"/>
        <v>6.8775062499999998E-2</v>
      </c>
      <c r="F21" s="25">
        <f t="shared" si="1"/>
        <v>3.4387531249999999E-2</v>
      </c>
    </row>
    <row r="22" spans="3:6" x14ac:dyDescent="0.3">
      <c r="C22" s="11">
        <v>20</v>
      </c>
      <c r="D22" s="10">
        <v>3.8739000000000003E-2</v>
      </c>
      <c r="E22" s="10">
        <f t="shared" si="0"/>
        <v>1.5007101210000001E-3</v>
      </c>
      <c r="F22" s="25">
        <f t="shared" si="1"/>
        <v>7.5035506050000005E-4</v>
      </c>
    </row>
    <row r="23" spans="3:6" x14ac:dyDescent="0.3">
      <c r="C23" s="11">
        <v>21</v>
      </c>
      <c r="D23" s="10">
        <v>3.0450999999999999E-2</v>
      </c>
      <c r="E23" s="10">
        <f t="shared" si="0"/>
        <v>9.2726340099999992E-4</v>
      </c>
      <c r="F23" s="25">
        <f t="shared" si="1"/>
        <v>4.6363170049999996E-4</v>
      </c>
    </row>
    <row r="24" spans="3:6" x14ac:dyDescent="0.3">
      <c r="C24" s="11">
        <v>22</v>
      </c>
      <c r="D24" s="10">
        <v>5.6939999999999998E-2</v>
      </c>
      <c r="E24" s="10">
        <f t="shared" si="0"/>
        <v>3.2421635999999999E-3</v>
      </c>
      <c r="F24" s="25">
        <f t="shared" si="1"/>
        <v>1.6210818E-3</v>
      </c>
    </row>
    <row r="25" spans="3:6" x14ac:dyDescent="0.3">
      <c r="C25" s="11">
        <v>23</v>
      </c>
      <c r="D25" s="10">
        <v>0.23008999999999999</v>
      </c>
      <c r="E25" s="10">
        <f t="shared" si="0"/>
        <v>5.2941408099999997E-2</v>
      </c>
      <c r="F25" s="25">
        <f t="shared" si="1"/>
        <v>2.6470704049999998E-2</v>
      </c>
    </row>
    <row r="26" spans="3:6" x14ac:dyDescent="0.3">
      <c r="C26" s="11">
        <v>24</v>
      </c>
      <c r="D26" s="10">
        <v>9.5018000000000005E-2</v>
      </c>
      <c r="E26" s="10">
        <f t="shared" si="0"/>
        <v>9.028420324000001E-3</v>
      </c>
      <c r="F26" s="25">
        <f t="shared" si="1"/>
        <v>4.5142101620000005E-3</v>
      </c>
    </row>
    <row r="27" spans="3:6" x14ac:dyDescent="0.3">
      <c r="C27" s="11">
        <v>25</v>
      </c>
      <c r="D27" s="10">
        <v>0.18237</v>
      </c>
      <c r="E27" s="10">
        <f t="shared" si="0"/>
        <v>3.3258816900000002E-2</v>
      </c>
      <c r="F27" s="25">
        <f t="shared" si="1"/>
        <v>1.6629408450000001E-2</v>
      </c>
    </row>
    <row r="28" spans="3:6" x14ac:dyDescent="0.3">
      <c r="C28" s="11">
        <v>26</v>
      </c>
      <c r="D28" s="10">
        <v>3.6747000000000002E-2</v>
      </c>
      <c r="E28" s="10">
        <f t="shared" si="0"/>
        <v>1.3503420090000002E-3</v>
      </c>
      <c r="F28" s="25">
        <f t="shared" si="1"/>
        <v>6.7517100450000011E-4</v>
      </c>
    </row>
    <row r="29" spans="3:6" x14ac:dyDescent="0.3">
      <c r="C29" s="11">
        <v>27</v>
      </c>
      <c r="D29" s="10">
        <v>3.1208E-2</v>
      </c>
      <c r="E29" s="10">
        <f t="shared" si="0"/>
        <v>9.7393926399999998E-4</v>
      </c>
      <c r="F29" s="25">
        <f t="shared" si="1"/>
        <v>4.8696963199999999E-4</v>
      </c>
    </row>
    <row r="30" spans="3:6" x14ac:dyDescent="0.3">
      <c r="C30" s="11">
        <v>28</v>
      </c>
      <c r="D30" s="10">
        <v>6.4162999999999998E-2</v>
      </c>
      <c r="E30" s="10">
        <f t="shared" si="0"/>
        <v>4.1168905689999997E-3</v>
      </c>
      <c r="F30" s="25">
        <f t="shared" si="1"/>
        <v>2.0584452844999998E-3</v>
      </c>
    </row>
    <row r="31" spans="3:6" x14ac:dyDescent="0.3">
      <c r="C31" s="11">
        <v>29</v>
      </c>
      <c r="D31" s="10">
        <v>0.19733999999999999</v>
      </c>
      <c r="E31" s="10">
        <f t="shared" si="0"/>
        <v>3.8943075599999995E-2</v>
      </c>
      <c r="F31" s="25">
        <f t="shared" si="1"/>
        <v>1.9471537799999997E-2</v>
      </c>
    </row>
    <row r="32" spans="3:6" ht="15" thickBot="1" x14ac:dyDescent="0.35">
      <c r="C32" s="12">
        <v>30</v>
      </c>
      <c r="D32" s="26">
        <v>0.10151</v>
      </c>
      <c r="E32" s="26">
        <f t="shared" si="0"/>
        <v>1.03042801E-2</v>
      </c>
      <c r="F32" s="27">
        <f t="shared" si="1"/>
        <v>5.1521400500000002E-3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E71D-0C28-4247-8C8B-59B2C3BA034B}">
  <sheetPr>
    <tabColor rgb="FF92D050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33203125" bestFit="1" customWidth="1"/>
    <col min="8" max="8" width="17.109375" bestFit="1" customWidth="1"/>
    <col min="9" max="9" width="32.44140625" bestFit="1" customWidth="1"/>
    <col min="10" max="10" width="28.109375" bestFit="1" customWidth="1"/>
    <col min="11" max="11" width="41.88671875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3.6231000000000002E-7</v>
      </c>
      <c r="C3" s="19">
        <v>1</v>
      </c>
      <c r="D3" s="22">
        <v>0.35800999999999999</v>
      </c>
      <c r="E3" s="22">
        <f>D3^2</f>
        <v>0.12817116009999999</v>
      </c>
      <c r="F3" s="23">
        <f>E3/2</f>
        <v>6.4085580049999993E-2</v>
      </c>
      <c r="G3" s="21">
        <f>SUM(F3:F32)</f>
        <v>0.10756055676277844</v>
      </c>
      <c r="H3" s="28">
        <f>(B3^2+G3)^(1/2)</f>
        <v>0.3279642614110716</v>
      </c>
      <c r="I3" s="20">
        <v>51.293999999999997</v>
      </c>
      <c r="J3" s="20">
        <v>120</v>
      </c>
      <c r="K3" s="18">
        <v>17.323</v>
      </c>
    </row>
    <row r="4" spans="2:11" x14ac:dyDescent="0.3">
      <c r="C4" s="11">
        <v>2</v>
      </c>
      <c r="D4" s="10">
        <v>2.9895000000000001E-7</v>
      </c>
      <c r="E4" s="10">
        <f t="shared" ref="E4:E32" si="0">D4^2</f>
        <v>8.9371102500000002E-14</v>
      </c>
      <c r="F4" s="25">
        <f t="shared" ref="F4:F32" si="1">E4/2</f>
        <v>4.4685551250000001E-14</v>
      </c>
    </row>
    <row r="5" spans="2:11" ht="15" thickBot="1" x14ac:dyDescent="0.35">
      <c r="C5" s="11">
        <v>3</v>
      </c>
      <c r="D5" s="10">
        <v>1.0241999999999999E-2</v>
      </c>
      <c r="E5" s="10">
        <f t="shared" si="0"/>
        <v>1.0489856399999999E-4</v>
      </c>
      <c r="F5" s="25">
        <f t="shared" si="1"/>
        <v>5.2449281999999997E-5</v>
      </c>
    </row>
    <row r="6" spans="2:11" x14ac:dyDescent="0.3">
      <c r="C6" s="11">
        <v>4</v>
      </c>
      <c r="D6" s="10">
        <v>1.4610000000000001E-6</v>
      </c>
      <c r="E6" s="10">
        <f t="shared" si="0"/>
        <v>2.1345210000000003E-12</v>
      </c>
      <c r="F6" s="25">
        <f t="shared" si="1"/>
        <v>1.0672605000000001E-12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0.22494</v>
      </c>
      <c r="E7" s="10">
        <f t="shared" si="0"/>
        <v>5.0598003600000004E-2</v>
      </c>
      <c r="F7" s="25">
        <f t="shared" si="1"/>
        <v>2.5299001800000002E-2</v>
      </c>
      <c r="I7" s="12">
        <f>I3/(H3*J3*3)</f>
        <v>0.43444774354466692</v>
      </c>
      <c r="J7" s="2">
        <f>I3/(3*K3)*100</f>
        <v>98.701148761761814</v>
      </c>
    </row>
    <row r="8" spans="2:11" x14ac:dyDescent="0.3">
      <c r="C8" s="11">
        <v>6</v>
      </c>
      <c r="D8" s="10">
        <v>8.1482000000000004E-7</v>
      </c>
      <c r="E8" s="10">
        <f t="shared" si="0"/>
        <v>6.6393163240000008E-13</v>
      </c>
      <c r="F8" s="25">
        <f t="shared" si="1"/>
        <v>3.3196581620000004E-13</v>
      </c>
    </row>
    <row r="9" spans="2:11" x14ac:dyDescent="0.3">
      <c r="C9" s="11">
        <v>7</v>
      </c>
      <c r="D9" s="10">
        <v>0.12703</v>
      </c>
      <c r="E9" s="10">
        <f t="shared" si="0"/>
        <v>1.6136620900000002E-2</v>
      </c>
      <c r="F9" s="25">
        <f t="shared" si="1"/>
        <v>8.0683104500000012E-3</v>
      </c>
    </row>
    <row r="10" spans="2:11" x14ac:dyDescent="0.3">
      <c r="C10" s="11">
        <v>8</v>
      </c>
      <c r="D10" s="10">
        <v>9.3173999999999995E-7</v>
      </c>
      <c r="E10" s="10">
        <f t="shared" si="0"/>
        <v>8.6813942759999986E-13</v>
      </c>
      <c r="F10" s="25">
        <f t="shared" si="1"/>
        <v>4.3406971379999993E-13</v>
      </c>
    </row>
    <row r="11" spans="2:11" x14ac:dyDescent="0.3">
      <c r="C11" s="11">
        <v>9</v>
      </c>
      <c r="D11" s="10">
        <v>1.009E-2</v>
      </c>
      <c r="E11" s="10">
        <f t="shared" si="0"/>
        <v>1.0180810000000001E-4</v>
      </c>
      <c r="F11" s="25">
        <f t="shared" si="1"/>
        <v>5.0904050000000003E-5</v>
      </c>
    </row>
    <row r="12" spans="2:11" x14ac:dyDescent="0.3">
      <c r="C12" s="11">
        <v>10</v>
      </c>
      <c r="D12" s="10">
        <v>7.0266999999999998E-7</v>
      </c>
      <c r="E12" s="10">
        <f t="shared" si="0"/>
        <v>4.9374512889999998E-13</v>
      </c>
      <c r="F12" s="25">
        <f t="shared" si="1"/>
        <v>2.4687256444999999E-13</v>
      </c>
    </row>
    <row r="13" spans="2:11" x14ac:dyDescent="0.3">
      <c r="C13" s="11">
        <v>11</v>
      </c>
      <c r="D13" s="10">
        <v>8.1499000000000002E-2</v>
      </c>
      <c r="E13" s="10">
        <f t="shared" si="0"/>
        <v>6.6420870010000001E-3</v>
      </c>
      <c r="F13" s="25">
        <f t="shared" si="1"/>
        <v>3.3210435005E-3</v>
      </c>
    </row>
    <row r="14" spans="2:11" x14ac:dyDescent="0.3">
      <c r="C14" s="11">
        <v>12</v>
      </c>
      <c r="D14" s="10">
        <v>9.3732999999999999E-7</v>
      </c>
      <c r="E14" s="10">
        <f t="shared" si="0"/>
        <v>8.7858752889999996E-13</v>
      </c>
      <c r="F14" s="25">
        <f t="shared" si="1"/>
        <v>4.3929376444999998E-13</v>
      </c>
    </row>
    <row r="15" spans="2:11" x14ac:dyDescent="0.3">
      <c r="C15" s="11">
        <v>13</v>
      </c>
      <c r="D15" s="10">
        <v>6.7202999999999999E-2</v>
      </c>
      <c r="E15" s="10">
        <f t="shared" si="0"/>
        <v>4.5162432090000001E-3</v>
      </c>
      <c r="F15" s="25">
        <f t="shared" si="1"/>
        <v>2.2581216045000001E-3</v>
      </c>
    </row>
    <row r="16" spans="2:11" x14ac:dyDescent="0.3">
      <c r="C16" s="11">
        <v>14</v>
      </c>
      <c r="D16" s="10">
        <v>8.9528000000000001E-7</v>
      </c>
      <c r="E16" s="10">
        <f t="shared" si="0"/>
        <v>8.0152627839999998E-13</v>
      </c>
      <c r="F16" s="25">
        <f t="shared" si="1"/>
        <v>4.0076313919999999E-13</v>
      </c>
    </row>
    <row r="17" spans="3:6" x14ac:dyDescent="0.3">
      <c r="C17" s="11">
        <v>15</v>
      </c>
      <c r="D17" s="10">
        <v>1.0142999999999999E-2</v>
      </c>
      <c r="E17" s="10">
        <f t="shared" si="0"/>
        <v>1.0288044899999999E-4</v>
      </c>
      <c r="F17" s="25">
        <f t="shared" si="1"/>
        <v>5.1440224499999993E-5</v>
      </c>
    </row>
    <row r="18" spans="3:6" x14ac:dyDescent="0.3">
      <c r="C18" s="11">
        <v>16</v>
      </c>
      <c r="D18" s="10">
        <v>7.5799000000000003E-7</v>
      </c>
      <c r="E18" s="10">
        <f t="shared" si="0"/>
        <v>5.7454884010000006E-13</v>
      </c>
      <c r="F18" s="25">
        <f t="shared" si="1"/>
        <v>2.8727442005000003E-13</v>
      </c>
    </row>
    <row r="19" spans="3:6" x14ac:dyDescent="0.3">
      <c r="C19" s="11">
        <v>17</v>
      </c>
      <c r="D19" s="10">
        <v>5.1896999999999999E-2</v>
      </c>
      <c r="E19" s="10">
        <f t="shared" si="0"/>
        <v>2.693298609E-3</v>
      </c>
      <c r="F19" s="25">
        <f t="shared" si="1"/>
        <v>1.3466493045E-3</v>
      </c>
    </row>
    <row r="20" spans="3:6" x14ac:dyDescent="0.3">
      <c r="C20" s="11">
        <v>18</v>
      </c>
      <c r="D20" s="10">
        <v>9.4373000000000005E-7</v>
      </c>
      <c r="E20" s="10">
        <f t="shared" si="0"/>
        <v>8.9062631290000009E-13</v>
      </c>
      <c r="F20" s="25">
        <f t="shared" si="1"/>
        <v>4.4531315645000005E-13</v>
      </c>
    </row>
    <row r="21" spans="3:6" x14ac:dyDescent="0.3">
      <c r="C21" s="11">
        <v>19</v>
      </c>
      <c r="D21" s="10">
        <v>4.0786999999999997E-2</v>
      </c>
      <c r="E21" s="10">
        <f t="shared" si="0"/>
        <v>1.6635793689999997E-3</v>
      </c>
      <c r="F21" s="25">
        <f t="shared" si="1"/>
        <v>8.3178968449999985E-4</v>
      </c>
    </row>
    <row r="22" spans="3:6" x14ac:dyDescent="0.3">
      <c r="C22" s="11">
        <v>20</v>
      </c>
      <c r="D22" s="10">
        <v>6.8082000000000003E-7</v>
      </c>
      <c r="E22" s="10">
        <f t="shared" si="0"/>
        <v>4.6351587240000005E-13</v>
      </c>
      <c r="F22" s="25">
        <f t="shared" si="1"/>
        <v>2.3175793620000003E-13</v>
      </c>
    </row>
    <row r="23" spans="3:6" x14ac:dyDescent="0.3">
      <c r="C23" s="11">
        <v>21</v>
      </c>
      <c r="D23" s="10">
        <v>1.0658000000000001E-2</v>
      </c>
      <c r="E23" s="10">
        <f t="shared" si="0"/>
        <v>1.1359296400000002E-4</v>
      </c>
      <c r="F23" s="25">
        <f t="shared" si="1"/>
        <v>5.6796482000000008E-5</v>
      </c>
    </row>
    <row r="24" spans="3:6" x14ac:dyDescent="0.3">
      <c r="C24" s="11">
        <v>22</v>
      </c>
      <c r="D24" s="10">
        <v>9.9299E-7</v>
      </c>
      <c r="E24" s="10">
        <f t="shared" si="0"/>
        <v>9.8602914010000002E-13</v>
      </c>
      <c r="F24" s="25">
        <f t="shared" si="1"/>
        <v>4.9301457005000001E-13</v>
      </c>
    </row>
    <row r="25" spans="3:6" x14ac:dyDescent="0.3">
      <c r="C25" s="11">
        <v>23</v>
      </c>
      <c r="D25" s="10">
        <v>4.3222999999999998E-2</v>
      </c>
      <c r="E25" s="10">
        <f t="shared" si="0"/>
        <v>1.8682277289999998E-3</v>
      </c>
      <c r="F25" s="25">
        <f t="shared" si="1"/>
        <v>9.3411386449999989E-4</v>
      </c>
    </row>
    <row r="26" spans="3:6" x14ac:dyDescent="0.3">
      <c r="C26" s="11">
        <v>24</v>
      </c>
      <c r="D26" s="10">
        <v>8.0963000000000003E-7</v>
      </c>
      <c r="E26" s="10">
        <f t="shared" si="0"/>
        <v>6.5550073690000002E-13</v>
      </c>
      <c r="F26" s="25">
        <f t="shared" si="1"/>
        <v>3.2775036845000001E-13</v>
      </c>
    </row>
    <row r="27" spans="3:6" x14ac:dyDescent="0.3">
      <c r="C27" s="11">
        <v>25</v>
      </c>
      <c r="D27" s="10">
        <v>2.8771999999999999E-2</v>
      </c>
      <c r="E27" s="10">
        <f t="shared" si="0"/>
        <v>8.2782798399999992E-4</v>
      </c>
      <c r="F27" s="25">
        <f t="shared" si="1"/>
        <v>4.1391399199999996E-4</v>
      </c>
    </row>
    <row r="28" spans="3:6" x14ac:dyDescent="0.3">
      <c r="C28" s="11">
        <v>26</v>
      </c>
      <c r="D28" s="10">
        <v>7.2780000000000005E-7</v>
      </c>
      <c r="E28" s="10">
        <f t="shared" si="0"/>
        <v>5.2969284000000008E-13</v>
      </c>
      <c r="F28" s="25">
        <f t="shared" si="1"/>
        <v>2.6484642000000004E-13</v>
      </c>
    </row>
    <row r="29" spans="3:6" x14ac:dyDescent="0.3">
      <c r="C29" s="11">
        <v>27</v>
      </c>
      <c r="D29" s="10">
        <v>1.1390000000000001E-2</v>
      </c>
      <c r="E29" s="10">
        <f t="shared" si="0"/>
        <v>1.2973210000000003E-4</v>
      </c>
      <c r="F29" s="25">
        <f t="shared" si="1"/>
        <v>6.4866050000000016E-5</v>
      </c>
    </row>
    <row r="30" spans="3:6" x14ac:dyDescent="0.3">
      <c r="C30" s="11">
        <v>28</v>
      </c>
      <c r="D30" s="10">
        <v>1.0084E-6</v>
      </c>
      <c r="E30" s="10">
        <f t="shared" si="0"/>
        <v>1.0168705599999999E-12</v>
      </c>
      <c r="F30" s="25">
        <f t="shared" si="1"/>
        <v>5.0843527999999994E-13</v>
      </c>
    </row>
    <row r="31" spans="3:6" x14ac:dyDescent="0.3">
      <c r="C31" s="11">
        <v>29</v>
      </c>
      <c r="D31" s="10">
        <v>3.8094000000000003E-2</v>
      </c>
      <c r="E31" s="10">
        <f t="shared" si="0"/>
        <v>1.4511528360000002E-3</v>
      </c>
      <c r="F31" s="25">
        <f t="shared" si="1"/>
        <v>7.2557641800000008E-4</v>
      </c>
    </row>
    <row r="32" spans="3:6" ht="15" thickBot="1" x14ac:dyDescent="0.35">
      <c r="C32" s="12">
        <v>30</v>
      </c>
      <c r="D32" s="26">
        <v>7.1437999999999997E-7</v>
      </c>
      <c r="E32" s="26">
        <f t="shared" si="0"/>
        <v>5.1033878439999993E-13</v>
      </c>
      <c r="F32" s="27">
        <f t="shared" si="1"/>
        <v>2.5516939219999996E-13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A30D-4D79-4D4D-8601-2A6EBBCB0513}">
  <sheetPr>
    <tabColor rgb="FF92D050"/>
  </sheetPr>
  <dimension ref="B1:K32"/>
  <sheetViews>
    <sheetView workbookViewId="0">
      <selection activeCell="F2" sqref="F2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.109375" bestFit="1" customWidth="1"/>
    <col min="9" max="9" width="32.44140625" bestFit="1" customWidth="1"/>
    <col min="10" max="10" width="28.109375" bestFit="1" customWidth="1"/>
    <col min="11" max="11" width="42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1.4530999999999999E-6</v>
      </c>
      <c r="C3" s="19">
        <v>1</v>
      </c>
      <c r="D3" s="22">
        <v>1.2511000000000001</v>
      </c>
      <c r="E3" s="22">
        <f>D3^2</f>
        <v>1.5652512100000002</v>
      </c>
      <c r="F3" s="23">
        <f>E3/2</f>
        <v>0.78262560500000011</v>
      </c>
      <c r="G3" s="21">
        <f>SUM(F3:F32)</f>
        <v>1.3149819462283259</v>
      </c>
      <c r="H3" s="28">
        <f>(B3^2+G3)^(1/2)</f>
        <v>1.1467266222733461</v>
      </c>
      <c r="I3" s="20">
        <v>179.351</v>
      </c>
      <c r="J3" s="20">
        <v>120</v>
      </c>
      <c r="K3" s="18">
        <v>60.476999999999997</v>
      </c>
    </row>
    <row r="4" spans="2:11" x14ac:dyDescent="0.3">
      <c r="C4" s="11">
        <v>2</v>
      </c>
      <c r="D4" s="10">
        <v>1.4229E-6</v>
      </c>
      <c r="E4" s="10">
        <f t="shared" ref="E4:E32" si="0">D4^2</f>
        <v>2.0246444099999999E-12</v>
      </c>
      <c r="F4" s="25">
        <f t="shared" ref="F4:F32" si="1">E4/2</f>
        <v>1.012322205E-12</v>
      </c>
    </row>
    <row r="5" spans="2:11" ht="15" thickBot="1" x14ac:dyDescent="0.35">
      <c r="C5" s="11">
        <v>3</v>
      </c>
      <c r="D5" s="10">
        <v>3.5833999999999998E-2</v>
      </c>
      <c r="E5" s="10">
        <f t="shared" si="0"/>
        <v>1.2840755559999999E-3</v>
      </c>
      <c r="F5" s="25">
        <f t="shared" si="1"/>
        <v>6.4203777799999996E-4</v>
      </c>
    </row>
    <row r="6" spans="2:11" x14ac:dyDescent="0.3">
      <c r="C6" s="11">
        <v>4</v>
      </c>
      <c r="D6" s="10">
        <v>5.0718000000000003E-6</v>
      </c>
      <c r="E6" s="10">
        <f t="shared" si="0"/>
        <v>2.5723155240000004E-11</v>
      </c>
      <c r="F6" s="25">
        <f t="shared" si="1"/>
        <v>1.2861577620000002E-11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0.78686999999999996</v>
      </c>
      <c r="E7" s="10">
        <f t="shared" si="0"/>
        <v>0.61916439689999991</v>
      </c>
      <c r="F7" s="25">
        <f t="shared" si="1"/>
        <v>0.30958219844999996</v>
      </c>
      <c r="I7" s="12">
        <f>I3/(H3*J3*3)</f>
        <v>0.43445160559241514</v>
      </c>
      <c r="J7" s="2">
        <f>I3/(3*K3)*100</f>
        <v>98.853558653151893</v>
      </c>
    </row>
    <row r="8" spans="2:11" x14ac:dyDescent="0.3">
      <c r="C8" s="11">
        <v>6</v>
      </c>
      <c r="D8" s="10">
        <v>2.9341E-6</v>
      </c>
      <c r="E8" s="10">
        <f t="shared" si="0"/>
        <v>8.60894281E-12</v>
      </c>
      <c r="F8" s="25">
        <f t="shared" si="1"/>
        <v>4.304471405E-12</v>
      </c>
    </row>
    <row r="9" spans="2:11" x14ac:dyDescent="0.3">
      <c r="C9" s="11">
        <v>7</v>
      </c>
      <c r="D9" s="10">
        <v>0.44438</v>
      </c>
      <c r="E9" s="10">
        <f t="shared" si="0"/>
        <v>0.19747358439999999</v>
      </c>
      <c r="F9" s="25">
        <f t="shared" si="1"/>
        <v>9.8736792199999993E-2</v>
      </c>
    </row>
    <row r="10" spans="2:11" x14ac:dyDescent="0.3">
      <c r="C10" s="11">
        <v>8</v>
      </c>
      <c r="D10" s="10">
        <v>2.9374E-6</v>
      </c>
      <c r="E10" s="10">
        <f t="shared" si="0"/>
        <v>8.6283187600000003E-12</v>
      </c>
      <c r="F10" s="25">
        <f t="shared" si="1"/>
        <v>4.3141593800000002E-12</v>
      </c>
    </row>
    <row r="11" spans="2:11" x14ac:dyDescent="0.3">
      <c r="C11" s="11">
        <v>9</v>
      </c>
      <c r="D11" s="10">
        <v>3.5305000000000003E-2</v>
      </c>
      <c r="E11" s="10">
        <f t="shared" si="0"/>
        <v>1.2464430250000002E-3</v>
      </c>
      <c r="F11" s="25">
        <f t="shared" si="1"/>
        <v>6.232215125000001E-4</v>
      </c>
    </row>
    <row r="12" spans="2:11" x14ac:dyDescent="0.3">
      <c r="C12" s="11">
        <v>10</v>
      </c>
      <c r="D12" s="10">
        <v>2.8532999999999999E-6</v>
      </c>
      <c r="E12" s="10">
        <f t="shared" si="0"/>
        <v>8.1413208899999991E-12</v>
      </c>
      <c r="F12" s="25">
        <f t="shared" si="1"/>
        <v>4.0706604449999996E-12</v>
      </c>
    </row>
    <row r="13" spans="2:11" x14ac:dyDescent="0.3">
      <c r="C13" s="11">
        <v>11</v>
      </c>
      <c r="D13" s="10">
        <v>0.28505999999999998</v>
      </c>
      <c r="E13" s="10">
        <f t="shared" si="0"/>
        <v>8.1259203599999982E-2</v>
      </c>
      <c r="F13" s="25">
        <f t="shared" si="1"/>
        <v>4.0629601799999991E-2</v>
      </c>
    </row>
    <row r="14" spans="2:11" x14ac:dyDescent="0.3">
      <c r="C14" s="11">
        <v>12</v>
      </c>
      <c r="D14" s="10">
        <v>2.9745999999999999E-6</v>
      </c>
      <c r="E14" s="10">
        <f t="shared" si="0"/>
        <v>8.8482451599999985E-12</v>
      </c>
      <c r="F14" s="25">
        <f t="shared" si="1"/>
        <v>4.4241225799999992E-12</v>
      </c>
    </row>
    <row r="15" spans="2:11" x14ac:dyDescent="0.3">
      <c r="C15" s="11">
        <v>13</v>
      </c>
      <c r="D15" s="10">
        <v>0.23508000000000001</v>
      </c>
      <c r="E15" s="10">
        <f t="shared" si="0"/>
        <v>5.5262606400000004E-2</v>
      </c>
      <c r="F15" s="25">
        <f t="shared" si="1"/>
        <v>2.7631303200000002E-2</v>
      </c>
    </row>
    <row r="16" spans="2:11" x14ac:dyDescent="0.3">
      <c r="C16" s="11">
        <v>14</v>
      </c>
      <c r="D16" s="10">
        <v>3.1791000000000002E-6</v>
      </c>
      <c r="E16" s="10">
        <f t="shared" si="0"/>
        <v>1.0106676810000002E-11</v>
      </c>
      <c r="F16" s="25">
        <f t="shared" si="1"/>
        <v>5.0533384050000009E-12</v>
      </c>
    </row>
    <row r="17" spans="3:6" x14ac:dyDescent="0.3">
      <c r="C17" s="11">
        <v>15</v>
      </c>
      <c r="D17" s="10">
        <v>3.5491000000000002E-2</v>
      </c>
      <c r="E17" s="10">
        <f t="shared" si="0"/>
        <v>1.2596110810000002E-3</v>
      </c>
      <c r="F17" s="25">
        <f t="shared" si="1"/>
        <v>6.2980554050000011E-4</v>
      </c>
    </row>
    <row r="18" spans="3:6" x14ac:dyDescent="0.3">
      <c r="C18" s="11">
        <v>16</v>
      </c>
      <c r="D18" s="10">
        <v>2.7290999999999999E-2</v>
      </c>
      <c r="E18" s="10">
        <f t="shared" si="0"/>
        <v>7.4479868099999996E-4</v>
      </c>
      <c r="F18" s="25">
        <f t="shared" si="1"/>
        <v>3.7239934049999998E-4</v>
      </c>
    </row>
    <row r="19" spans="3:6" x14ac:dyDescent="0.3">
      <c r="C19" s="11">
        <v>17</v>
      </c>
      <c r="D19" s="10">
        <v>0.18151</v>
      </c>
      <c r="E19" s="10">
        <f t="shared" si="0"/>
        <v>3.2945880100000005E-2</v>
      </c>
      <c r="F19" s="25">
        <f t="shared" si="1"/>
        <v>1.6472940050000003E-2</v>
      </c>
    </row>
    <row r="20" spans="3:6" x14ac:dyDescent="0.3">
      <c r="C20" s="11">
        <v>18</v>
      </c>
      <c r="D20" s="10">
        <v>2.9774000000000001E-6</v>
      </c>
      <c r="E20" s="10">
        <f t="shared" si="0"/>
        <v>8.8649107599999997E-12</v>
      </c>
      <c r="F20" s="25">
        <f t="shared" si="1"/>
        <v>4.4324553799999999E-12</v>
      </c>
    </row>
    <row r="21" spans="3:6" x14ac:dyDescent="0.3">
      <c r="C21" s="11">
        <v>19</v>
      </c>
      <c r="D21" s="10">
        <v>0.14266999999999999</v>
      </c>
      <c r="E21" s="10">
        <f t="shared" si="0"/>
        <v>2.0354728899999997E-2</v>
      </c>
      <c r="F21" s="25">
        <f t="shared" si="1"/>
        <v>1.0177364449999999E-2</v>
      </c>
    </row>
    <row r="22" spans="3:6" x14ac:dyDescent="0.3">
      <c r="C22" s="11">
        <v>20</v>
      </c>
      <c r="D22" s="10">
        <v>2.7827000000000001E-6</v>
      </c>
      <c r="E22" s="10">
        <f t="shared" si="0"/>
        <v>7.7434192900000005E-12</v>
      </c>
      <c r="F22" s="25">
        <f t="shared" si="1"/>
        <v>3.8717096450000002E-12</v>
      </c>
    </row>
    <row r="23" spans="3:6" x14ac:dyDescent="0.3">
      <c r="C23" s="11">
        <v>21</v>
      </c>
      <c r="D23" s="10">
        <v>3.7290999999999998E-2</v>
      </c>
      <c r="E23" s="10">
        <f t="shared" si="0"/>
        <v>1.3906186809999998E-3</v>
      </c>
      <c r="F23" s="25">
        <f t="shared" si="1"/>
        <v>6.9530934049999991E-4</v>
      </c>
    </row>
    <row r="24" spans="3:6" x14ac:dyDescent="0.3">
      <c r="C24" s="11">
        <v>22</v>
      </c>
      <c r="D24" s="10">
        <v>3.1263999999999998E-6</v>
      </c>
      <c r="E24" s="10">
        <f t="shared" si="0"/>
        <v>9.7743769599999985E-12</v>
      </c>
      <c r="F24" s="25">
        <f t="shared" si="1"/>
        <v>4.8871884799999993E-12</v>
      </c>
    </row>
    <row r="25" spans="3:6" x14ac:dyDescent="0.3">
      <c r="C25" s="11">
        <v>23</v>
      </c>
      <c r="D25" s="10">
        <v>0.15118000000000001</v>
      </c>
      <c r="E25" s="10">
        <f t="shared" si="0"/>
        <v>2.2855392400000004E-2</v>
      </c>
      <c r="F25" s="25">
        <f t="shared" si="1"/>
        <v>1.1427696200000002E-2</v>
      </c>
    </row>
    <row r="26" spans="3:6" x14ac:dyDescent="0.3">
      <c r="C26" s="11">
        <v>24</v>
      </c>
      <c r="D26" s="10">
        <v>2.9166000000000002E-6</v>
      </c>
      <c r="E26" s="10">
        <f t="shared" si="0"/>
        <v>8.5065555600000016E-12</v>
      </c>
      <c r="F26" s="25">
        <f t="shared" si="1"/>
        <v>4.2532777800000008E-12</v>
      </c>
    </row>
    <row r="27" spans="3:6" x14ac:dyDescent="0.3">
      <c r="C27" s="11">
        <v>25</v>
      </c>
      <c r="D27" s="10">
        <v>0.10065</v>
      </c>
      <c r="E27" s="10">
        <f t="shared" si="0"/>
        <v>1.0130422500000002E-2</v>
      </c>
      <c r="F27" s="25">
        <f t="shared" si="1"/>
        <v>5.0652112500000008E-3</v>
      </c>
    </row>
    <row r="28" spans="3:6" x14ac:dyDescent="0.3">
      <c r="C28" s="11">
        <v>26</v>
      </c>
      <c r="D28" s="10">
        <v>2.6736000000000001E-6</v>
      </c>
      <c r="E28" s="10">
        <f t="shared" si="0"/>
        <v>7.148136960000001E-12</v>
      </c>
      <c r="F28" s="25">
        <f t="shared" si="1"/>
        <v>3.5740684800000005E-12</v>
      </c>
    </row>
    <row r="29" spans="3:6" x14ac:dyDescent="0.3">
      <c r="C29" s="11">
        <v>27</v>
      </c>
      <c r="D29" s="10">
        <v>3.9849999999999997E-2</v>
      </c>
      <c r="E29" s="10">
        <f t="shared" si="0"/>
        <v>1.5880224999999997E-3</v>
      </c>
      <c r="F29" s="25">
        <f t="shared" si="1"/>
        <v>7.9401124999999983E-4</v>
      </c>
    </row>
    <row r="30" spans="3:6" x14ac:dyDescent="0.3">
      <c r="C30" s="11">
        <v>28</v>
      </c>
      <c r="D30" s="10">
        <v>3.1943999999999999E-6</v>
      </c>
      <c r="E30" s="10">
        <f t="shared" si="0"/>
        <v>1.0204191359999998E-11</v>
      </c>
      <c r="F30" s="25">
        <f t="shared" si="1"/>
        <v>5.1020956799999992E-12</v>
      </c>
    </row>
    <row r="31" spans="3:6" x14ac:dyDescent="0.3">
      <c r="C31" s="11">
        <v>29</v>
      </c>
      <c r="D31" s="10">
        <v>0.13324</v>
      </c>
      <c r="E31" s="10">
        <f t="shared" si="0"/>
        <v>1.7752897599999998E-2</v>
      </c>
      <c r="F31" s="25">
        <f t="shared" si="1"/>
        <v>8.8764487999999989E-3</v>
      </c>
    </row>
    <row r="32" spans="3:6" ht="15" thickBot="1" x14ac:dyDescent="0.35">
      <c r="C32" s="12">
        <v>30</v>
      </c>
      <c r="D32" s="26">
        <v>2.8859000000000002E-6</v>
      </c>
      <c r="E32" s="26">
        <f t="shared" si="0"/>
        <v>8.3284188100000016E-12</v>
      </c>
      <c r="F32" s="27">
        <f t="shared" si="1"/>
        <v>4.1642094050000008E-12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72E8-3BC8-402B-A33A-6DCE5576F5CE}">
  <sheetPr>
    <tabColor rgb="FF92D050"/>
  </sheetPr>
  <dimension ref="B1:K32"/>
  <sheetViews>
    <sheetView workbookViewId="0">
      <selection activeCell="I21" sqref="I21"/>
    </sheetView>
  </sheetViews>
  <sheetFormatPr baseColWidth="10" defaultColWidth="11.44140625" defaultRowHeight="14.4" x14ac:dyDescent="0.3"/>
  <cols>
    <col min="2" max="2" width="22" bestFit="1" customWidth="1"/>
    <col min="3" max="3" width="9.5546875" bestFit="1" customWidth="1"/>
    <col min="4" max="4" width="25.5546875" bestFit="1" customWidth="1"/>
    <col min="5" max="5" width="32.6640625" bestFit="1" customWidth="1"/>
    <col min="6" max="6" width="14.6640625" bestFit="1" customWidth="1"/>
    <col min="7" max="7" width="8.5546875" bestFit="1" customWidth="1"/>
    <col min="8" max="8" width="17" bestFit="1" customWidth="1"/>
    <col min="9" max="9" width="32.33203125" bestFit="1" customWidth="1"/>
    <col min="10" max="10" width="28" bestFit="1" customWidth="1"/>
    <col min="11" max="11" width="41.88671875" bestFit="1" customWidth="1"/>
  </cols>
  <sheetData>
    <row r="1" spans="2:11" ht="15" thickBot="1" x14ac:dyDescent="0.35"/>
    <row r="2" spans="2:11" ht="15" thickBot="1" x14ac:dyDescent="0.35">
      <c r="B2" s="33" t="s">
        <v>26</v>
      </c>
      <c r="C2" s="30" t="s">
        <v>27</v>
      </c>
      <c r="D2" s="30" t="s">
        <v>28</v>
      </c>
      <c r="E2" s="30" t="s">
        <v>29</v>
      </c>
      <c r="F2" s="30" t="s">
        <v>36</v>
      </c>
      <c r="G2" s="30" t="s">
        <v>30</v>
      </c>
      <c r="H2" s="30" t="s">
        <v>31</v>
      </c>
      <c r="I2" s="30" t="s">
        <v>32</v>
      </c>
      <c r="J2" s="30" t="s">
        <v>33</v>
      </c>
      <c r="K2" s="34" t="s">
        <v>34</v>
      </c>
    </row>
    <row r="3" spans="2:11" ht="15" thickBot="1" x14ac:dyDescent="0.35">
      <c r="B3" s="21">
        <v>2.5337E-6</v>
      </c>
      <c r="C3" s="19">
        <v>1</v>
      </c>
      <c r="D3" s="22">
        <v>2.1442999999999999</v>
      </c>
      <c r="E3" s="22">
        <f>D3^2</f>
        <v>4.5980224899999991</v>
      </c>
      <c r="F3" s="23">
        <f>E3/2</f>
        <v>2.2990112449999995</v>
      </c>
      <c r="G3" s="21">
        <f>SUM(F3:F32)</f>
        <v>3.8625584472344063</v>
      </c>
      <c r="H3" s="28">
        <f>(B3^2+G3)^(1/2)</f>
        <v>1.965339270263744</v>
      </c>
      <c r="I3" s="20">
        <v>307.40300000000002</v>
      </c>
      <c r="J3" s="20">
        <v>120</v>
      </c>
      <c r="K3" s="18">
        <v>103.64</v>
      </c>
    </row>
    <row r="4" spans="2:11" x14ac:dyDescent="0.3">
      <c r="C4" s="11">
        <v>2</v>
      </c>
      <c r="D4" s="10">
        <v>2.3692000000000001E-6</v>
      </c>
      <c r="E4" s="10">
        <f t="shared" ref="E4:E32" si="0">D4^2</f>
        <v>5.6131086400000004E-12</v>
      </c>
      <c r="F4" s="25">
        <f t="shared" ref="F4:F32" si="1">E4/2</f>
        <v>2.8065543200000002E-12</v>
      </c>
    </row>
    <row r="5" spans="2:11" ht="15" thickBot="1" x14ac:dyDescent="0.35">
      <c r="C5" s="11">
        <v>3</v>
      </c>
      <c r="D5" s="10">
        <v>6.1429999999999998E-2</v>
      </c>
      <c r="E5" s="10">
        <f t="shared" si="0"/>
        <v>3.7736448999999999E-3</v>
      </c>
      <c r="F5" s="25">
        <f t="shared" si="1"/>
        <v>1.88682245E-3</v>
      </c>
    </row>
    <row r="6" spans="2:11" x14ac:dyDescent="0.3">
      <c r="C6" s="11">
        <v>4</v>
      </c>
      <c r="D6" s="10">
        <v>8.6337E-6</v>
      </c>
      <c r="E6" s="10">
        <f t="shared" si="0"/>
        <v>7.4540775689999994E-11</v>
      </c>
      <c r="F6" s="25">
        <f t="shared" si="1"/>
        <v>3.7270387844999997E-11</v>
      </c>
      <c r="I6" s="29" t="s">
        <v>11</v>
      </c>
      <c r="J6" s="32" t="s">
        <v>35</v>
      </c>
    </row>
    <row r="7" spans="2:11" ht="15" thickBot="1" x14ac:dyDescent="0.35">
      <c r="C7" s="11">
        <v>5</v>
      </c>
      <c r="D7" s="10">
        <v>1.349</v>
      </c>
      <c r="E7" s="10">
        <f t="shared" si="0"/>
        <v>1.819801</v>
      </c>
      <c r="F7" s="25">
        <f t="shared" si="1"/>
        <v>0.9099005</v>
      </c>
      <c r="I7" s="12">
        <f>I3/(H3*J3*3)</f>
        <v>0.43447827819958601</v>
      </c>
      <c r="J7" s="2">
        <f>I3/(3*K3)*100</f>
        <v>98.86884085938506</v>
      </c>
    </row>
    <row r="8" spans="2:11" x14ac:dyDescent="0.3">
      <c r="C8" s="11">
        <v>6</v>
      </c>
      <c r="D8" s="10">
        <v>5.0459000000000003E-6</v>
      </c>
      <c r="E8" s="10">
        <f t="shared" si="0"/>
        <v>2.5461106810000004E-11</v>
      </c>
      <c r="F8" s="25">
        <f t="shared" si="1"/>
        <v>1.2730553405000002E-11</v>
      </c>
    </row>
    <row r="9" spans="2:11" x14ac:dyDescent="0.3">
      <c r="C9" s="11">
        <v>7</v>
      </c>
      <c r="D9" s="10">
        <v>0.76188</v>
      </c>
      <c r="E9" s="10">
        <f t="shared" si="0"/>
        <v>0.58046113440000002</v>
      </c>
      <c r="F9" s="25">
        <f t="shared" si="1"/>
        <v>0.29023056720000001</v>
      </c>
    </row>
    <row r="10" spans="2:11" x14ac:dyDescent="0.3">
      <c r="C10" s="11">
        <v>8</v>
      </c>
      <c r="D10" s="10">
        <v>5.1036999999999999E-6</v>
      </c>
      <c r="E10" s="10">
        <f t="shared" si="0"/>
        <v>2.6047753689999999E-11</v>
      </c>
      <c r="F10" s="25">
        <f t="shared" si="1"/>
        <v>1.3023876845E-11</v>
      </c>
    </row>
    <row r="11" spans="2:11" x14ac:dyDescent="0.3">
      <c r="C11" s="11">
        <v>9</v>
      </c>
      <c r="D11" s="10">
        <v>6.053E-2</v>
      </c>
      <c r="E11" s="10">
        <f t="shared" si="0"/>
        <v>3.6638808999999999E-3</v>
      </c>
      <c r="F11" s="25">
        <f t="shared" si="1"/>
        <v>1.8319404499999999E-3</v>
      </c>
    </row>
    <row r="12" spans="2:11" x14ac:dyDescent="0.3">
      <c r="C12" s="11">
        <v>10</v>
      </c>
      <c r="D12" s="10">
        <v>4.8354000000000003E-6</v>
      </c>
      <c r="E12" s="10">
        <f t="shared" si="0"/>
        <v>2.3381093160000003E-11</v>
      </c>
      <c r="F12" s="25">
        <f t="shared" si="1"/>
        <v>1.1690546580000002E-11</v>
      </c>
    </row>
    <row r="13" spans="2:11" x14ac:dyDescent="0.3">
      <c r="C13" s="11">
        <v>11</v>
      </c>
      <c r="D13" s="10">
        <v>0.48864000000000002</v>
      </c>
      <c r="E13" s="10">
        <f t="shared" si="0"/>
        <v>0.23876904960000001</v>
      </c>
      <c r="F13" s="25">
        <f t="shared" si="1"/>
        <v>0.1193845248</v>
      </c>
    </row>
    <row r="14" spans="2:11" x14ac:dyDescent="0.3">
      <c r="C14" s="11">
        <v>12</v>
      </c>
      <c r="D14" s="10">
        <v>5.0173999999999996E-6</v>
      </c>
      <c r="E14" s="10">
        <f t="shared" si="0"/>
        <v>2.5174302759999996E-11</v>
      </c>
      <c r="F14" s="25">
        <f t="shared" si="1"/>
        <v>1.2587151379999998E-11</v>
      </c>
    </row>
    <row r="15" spans="2:11" x14ac:dyDescent="0.3">
      <c r="C15" s="11">
        <v>13</v>
      </c>
      <c r="D15" s="10">
        <v>0.40300999999999998</v>
      </c>
      <c r="E15" s="10">
        <f t="shared" si="0"/>
        <v>0.16241706009999998</v>
      </c>
      <c r="F15" s="25">
        <f t="shared" si="1"/>
        <v>8.1208530049999991E-2</v>
      </c>
    </row>
    <row r="16" spans="2:11" x14ac:dyDescent="0.3">
      <c r="C16" s="11">
        <v>14</v>
      </c>
      <c r="D16" s="10">
        <v>5.4895999999999999E-6</v>
      </c>
      <c r="E16" s="10">
        <f t="shared" si="0"/>
        <v>3.0135708159999998E-11</v>
      </c>
      <c r="F16" s="25">
        <f t="shared" si="1"/>
        <v>1.5067854079999999E-11</v>
      </c>
    </row>
    <row r="17" spans="3:6" x14ac:dyDescent="0.3">
      <c r="C17" s="11">
        <v>15</v>
      </c>
      <c r="D17" s="10">
        <v>6.0851000000000002E-2</v>
      </c>
      <c r="E17" s="10">
        <f t="shared" si="0"/>
        <v>3.7028442010000003E-3</v>
      </c>
      <c r="F17" s="25">
        <f t="shared" si="1"/>
        <v>1.8514221005000002E-3</v>
      </c>
    </row>
    <row r="18" spans="3:6" x14ac:dyDescent="0.3">
      <c r="C18" s="11">
        <v>16</v>
      </c>
      <c r="D18" s="10">
        <v>4.7508999999999997E-6</v>
      </c>
      <c r="E18" s="10">
        <f t="shared" si="0"/>
        <v>2.2571050809999998E-11</v>
      </c>
      <c r="F18" s="25">
        <f t="shared" si="1"/>
        <v>1.1285525404999999E-11</v>
      </c>
    </row>
    <row r="19" spans="3:6" x14ac:dyDescent="0.3">
      <c r="C19" s="11">
        <v>17</v>
      </c>
      <c r="D19" s="10">
        <v>0.31117</v>
      </c>
      <c r="E19" s="10">
        <f t="shared" si="0"/>
        <v>9.6826768899999999E-2</v>
      </c>
      <c r="F19" s="25">
        <f t="shared" si="1"/>
        <v>4.8413384449999999E-2</v>
      </c>
    </row>
    <row r="20" spans="3:6" x14ac:dyDescent="0.3">
      <c r="C20" s="11">
        <v>18</v>
      </c>
      <c r="D20" s="10">
        <v>5.0683000000000002E-6</v>
      </c>
      <c r="E20" s="10">
        <f t="shared" si="0"/>
        <v>2.5687664890000004E-11</v>
      </c>
      <c r="F20" s="25">
        <f t="shared" si="1"/>
        <v>1.2843832445000002E-11</v>
      </c>
    </row>
    <row r="21" spans="3:6" x14ac:dyDescent="0.3">
      <c r="C21" s="11">
        <v>19</v>
      </c>
      <c r="D21" s="10">
        <v>0.24456</v>
      </c>
      <c r="E21" s="10">
        <f t="shared" si="0"/>
        <v>5.9809593600000002E-2</v>
      </c>
      <c r="F21" s="25">
        <f t="shared" si="1"/>
        <v>2.9904796800000001E-2</v>
      </c>
    </row>
    <row r="22" spans="3:6" x14ac:dyDescent="0.3">
      <c r="C22" s="11">
        <v>20</v>
      </c>
      <c r="D22" s="10">
        <v>4.7188999999999998E-6</v>
      </c>
      <c r="E22" s="10">
        <f t="shared" si="0"/>
        <v>2.226801721E-11</v>
      </c>
      <c r="F22" s="25">
        <f t="shared" si="1"/>
        <v>1.1134008605E-11</v>
      </c>
    </row>
    <row r="23" spans="3:6" x14ac:dyDescent="0.3">
      <c r="C23" s="11">
        <v>21</v>
      </c>
      <c r="D23" s="10">
        <v>6.3931000000000002E-2</v>
      </c>
      <c r="E23" s="10">
        <f t="shared" si="0"/>
        <v>4.087172761E-3</v>
      </c>
      <c r="F23" s="25">
        <f t="shared" si="1"/>
        <v>2.0435863805E-3</v>
      </c>
    </row>
    <row r="24" spans="3:6" x14ac:dyDescent="0.3">
      <c r="C24" s="11">
        <v>22</v>
      </c>
      <c r="D24" s="10">
        <v>5.4101000000000001E-6</v>
      </c>
      <c r="E24" s="10">
        <f t="shared" si="0"/>
        <v>2.9269182009999999E-11</v>
      </c>
      <c r="F24" s="25">
        <f t="shared" si="1"/>
        <v>1.4634591004999999E-11</v>
      </c>
    </row>
    <row r="25" spans="3:6" x14ac:dyDescent="0.3">
      <c r="C25" s="11">
        <v>23</v>
      </c>
      <c r="D25" s="10">
        <v>0.25918000000000002</v>
      </c>
      <c r="E25" s="10">
        <f t="shared" si="0"/>
        <v>6.7174272400000012E-2</v>
      </c>
      <c r="F25" s="25">
        <f t="shared" si="1"/>
        <v>3.3587136200000006E-2</v>
      </c>
    </row>
    <row r="26" spans="3:6" x14ac:dyDescent="0.3">
      <c r="C26" s="11">
        <v>24</v>
      </c>
      <c r="D26" s="10">
        <v>5.0583000000000003E-6</v>
      </c>
      <c r="E26" s="10">
        <f t="shared" si="0"/>
        <v>2.5586398890000005E-11</v>
      </c>
      <c r="F26" s="25">
        <f t="shared" si="1"/>
        <v>1.2793199445000002E-11</v>
      </c>
    </row>
    <row r="27" spans="3:6" x14ac:dyDescent="0.3">
      <c r="C27" s="11">
        <v>25</v>
      </c>
      <c r="D27" s="10">
        <v>0.17254</v>
      </c>
      <c r="E27" s="10">
        <f t="shared" si="0"/>
        <v>2.97700516E-2</v>
      </c>
      <c r="F27" s="25">
        <f t="shared" si="1"/>
        <v>1.48850258E-2</v>
      </c>
    </row>
    <row r="28" spans="3:6" x14ac:dyDescent="0.3">
      <c r="C28" s="11">
        <v>26</v>
      </c>
      <c r="D28" s="10">
        <v>4.5263000000000002E-6</v>
      </c>
      <c r="E28" s="10">
        <f t="shared" si="0"/>
        <v>2.0487391690000002E-11</v>
      </c>
      <c r="F28" s="25">
        <f t="shared" si="1"/>
        <v>1.0243695845000001E-11</v>
      </c>
    </row>
    <row r="29" spans="3:6" x14ac:dyDescent="0.3">
      <c r="C29" s="11">
        <v>27</v>
      </c>
      <c r="D29" s="10">
        <v>6.8314E-2</v>
      </c>
      <c r="E29" s="10">
        <f t="shared" si="0"/>
        <v>4.6668025959999996E-3</v>
      </c>
      <c r="F29" s="25">
        <f t="shared" si="1"/>
        <v>2.3334012979999998E-3</v>
      </c>
    </row>
    <row r="30" spans="3:6" x14ac:dyDescent="0.3">
      <c r="C30" s="11">
        <v>28</v>
      </c>
      <c r="D30" s="10">
        <v>5.4296999999999999E-6</v>
      </c>
      <c r="E30" s="10">
        <f t="shared" si="0"/>
        <v>2.9481642089999999E-11</v>
      </c>
      <c r="F30" s="25">
        <f t="shared" si="1"/>
        <v>1.4740821045E-11</v>
      </c>
    </row>
    <row r="31" spans="3:6" x14ac:dyDescent="0.3">
      <c r="C31" s="11">
        <v>29</v>
      </c>
      <c r="D31" s="10">
        <v>0.22841</v>
      </c>
      <c r="E31" s="10">
        <f t="shared" si="0"/>
        <v>5.2171128099999999E-2</v>
      </c>
      <c r="F31" s="25">
        <f t="shared" si="1"/>
        <v>2.6085564049999999E-2</v>
      </c>
    </row>
    <row r="32" spans="3:6" ht="15" thickBot="1" x14ac:dyDescent="0.35">
      <c r="C32" s="12">
        <v>30</v>
      </c>
      <c r="D32" s="26">
        <v>5.0107000000000002E-6</v>
      </c>
      <c r="E32" s="26">
        <f t="shared" si="0"/>
        <v>2.5107114490000003E-11</v>
      </c>
      <c r="F32" s="27">
        <f t="shared" si="1"/>
        <v>1.2553557245000001E-11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RESUMEN</vt:lpstr>
      <vt:lpstr>50W - BB</vt:lpstr>
      <vt:lpstr>175W - BB</vt:lpstr>
      <vt:lpstr>300W - BB</vt:lpstr>
      <vt:lpstr>50W - CC</vt:lpstr>
      <vt:lpstr>175W - CC</vt:lpstr>
      <vt:lpstr>300W - CC</vt:lpstr>
      <vt:lpstr>50W - AA</vt:lpstr>
      <vt:lpstr>175W - AA</vt:lpstr>
      <vt:lpstr>300W - AA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Dittel</dc:creator>
  <cp:keywords/>
  <dc:description/>
  <cp:lastModifiedBy>Emmanuel Naranjo</cp:lastModifiedBy>
  <cp:revision/>
  <dcterms:created xsi:type="dcterms:W3CDTF">2021-11-15T04:32:25Z</dcterms:created>
  <dcterms:modified xsi:type="dcterms:W3CDTF">2021-11-16T22:20:12Z</dcterms:modified>
  <cp:category/>
  <cp:contentStatus/>
</cp:coreProperties>
</file>